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DA219B06-651A-462C-87DA-F11FFC77FEB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TRATAÇÕES PÚBLICAS SMCCI ABR" sheetId="1" r:id="rId1"/>
    <sheet name="CONTRATAÇÕES PÚBLICAS SMCCI MA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450" i="2" l="1"/>
  <c r="AM450" i="2"/>
  <c r="AO442" i="2"/>
  <c r="AO441" i="2"/>
  <c r="AO440" i="2"/>
  <c r="AO439" i="2"/>
  <c r="AO437" i="2"/>
  <c r="AL437" i="2"/>
  <c r="AL438" i="2" s="1"/>
  <c r="AO436" i="2"/>
  <c r="AO435" i="2"/>
  <c r="AO434" i="2"/>
  <c r="AO430" i="2"/>
  <c r="AO426" i="2"/>
  <c r="AL426" i="2"/>
  <c r="AO424" i="2"/>
  <c r="AO420" i="2"/>
  <c r="AO417" i="2"/>
  <c r="AO414" i="2"/>
  <c r="AO411" i="2"/>
  <c r="AO407" i="2"/>
  <c r="AO403" i="2"/>
  <c r="AO400" i="2"/>
  <c r="AL400" i="2"/>
  <c r="AO397" i="2"/>
  <c r="AL397" i="2"/>
  <c r="AO394" i="2"/>
  <c r="AL394" i="2"/>
  <c r="AL391" i="2"/>
  <c r="AO390" i="2"/>
  <c r="AL390" i="2"/>
  <c r="AO388" i="2"/>
  <c r="AL388" i="2"/>
  <c r="AL385" i="2"/>
  <c r="AO384" i="2"/>
  <c r="AO380" i="2"/>
  <c r="AL380" i="2"/>
  <c r="AL381" i="2" s="1"/>
  <c r="AO376" i="2"/>
  <c r="AL376" i="2"/>
  <c r="AK377" i="2" s="1"/>
  <c r="AO371" i="2"/>
  <c r="AL371" i="2"/>
  <c r="AL375" i="2" s="1"/>
  <c r="AO367" i="2"/>
  <c r="AL367" i="2"/>
  <c r="AL368" i="2" s="1"/>
  <c r="AO363" i="2"/>
  <c r="AL363" i="2"/>
  <c r="AL364" i="2" s="1"/>
  <c r="AO359" i="2"/>
  <c r="AL359" i="2"/>
  <c r="AL360" i="2" s="1"/>
  <c r="AO355" i="2"/>
  <c r="AL355" i="2"/>
  <c r="AL356" i="2" s="1"/>
  <c r="AL357" i="2" s="1"/>
  <c r="AO351" i="2"/>
  <c r="AL351" i="2"/>
  <c r="AK351" i="2"/>
  <c r="AO347" i="2"/>
  <c r="AL347" i="2"/>
  <c r="AO343" i="2"/>
  <c r="AL343" i="2"/>
  <c r="AO340" i="2"/>
  <c r="AO337" i="2"/>
  <c r="AL337" i="2"/>
  <c r="AO334" i="2"/>
  <c r="AL334" i="2"/>
  <c r="AO331" i="2"/>
  <c r="AL331" i="2"/>
  <c r="AL332" i="2" s="1"/>
  <c r="AL333" i="2" s="1"/>
  <c r="AO327" i="2"/>
  <c r="AO324" i="2"/>
  <c r="AL324" i="2"/>
  <c r="AL325" i="2" s="1"/>
  <c r="AL326" i="2" s="1"/>
  <c r="AO321" i="2"/>
  <c r="AL321" i="2"/>
  <c r="AL322" i="2" s="1"/>
  <c r="AL323" i="2" s="1"/>
  <c r="AL319" i="2"/>
  <c r="AO318" i="2"/>
  <c r="AO315" i="2"/>
  <c r="AL315" i="2"/>
  <c r="AO312" i="2"/>
  <c r="AL312" i="2"/>
  <c r="AL313" i="2" s="1"/>
  <c r="AL314" i="2" s="1"/>
  <c r="AO309" i="2"/>
  <c r="AL309" i="2"/>
  <c r="AL310" i="2" s="1"/>
  <c r="AL311" i="2" s="1"/>
  <c r="AO306" i="2"/>
  <c r="AL306" i="2"/>
  <c r="AL307" i="2" s="1"/>
  <c r="AL308" i="2" s="1"/>
  <c r="AL305" i="2"/>
  <c r="AO303" i="2"/>
  <c r="AL303" i="2"/>
  <c r="AL301" i="2"/>
  <c r="AO300" i="2"/>
  <c r="AO297" i="2"/>
  <c r="AL297" i="2"/>
  <c r="AL298" i="2" s="1"/>
  <c r="AL299" i="2" s="1"/>
  <c r="AO294" i="2"/>
  <c r="AL294" i="2"/>
  <c r="AL295" i="2" s="1"/>
  <c r="AO291" i="2"/>
  <c r="AL291" i="2"/>
  <c r="AL292" i="2" s="1"/>
  <c r="AL293" i="2" s="1"/>
  <c r="AO288" i="2"/>
  <c r="AO285" i="2"/>
  <c r="AL285" i="2"/>
  <c r="AL286" i="2" s="1"/>
  <c r="AL287" i="2" s="1"/>
  <c r="AL288" i="2" s="1"/>
  <c r="AL289" i="2" s="1"/>
  <c r="AL290" i="2" s="1"/>
  <c r="AO282" i="2"/>
  <c r="AL282" i="2"/>
  <c r="AL283" i="2" s="1"/>
  <c r="AL284" i="2" s="1"/>
  <c r="AO279" i="2"/>
  <c r="AL279" i="2"/>
  <c r="AL280" i="2" s="1"/>
  <c r="AL281" i="2" s="1"/>
  <c r="AO276" i="2"/>
  <c r="AL276" i="2"/>
  <c r="AL277" i="2" s="1"/>
  <c r="AO272" i="2"/>
  <c r="AL272" i="2"/>
  <c r="AL273" i="2" s="1"/>
  <c r="AL274" i="2" s="1"/>
  <c r="AL275" i="2" s="1"/>
  <c r="AO269" i="2"/>
  <c r="AL269" i="2"/>
  <c r="AL270" i="2" s="1"/>
  <c r="AO266" i="2"/>
  <c r="AL266" i="2"/>
  <c r="AL267" i="2" s="1"/>
  <c r="AL268" i="2" s="1"/>
  <c r="AO263" i="2"/>
  <c r="AL263" i="2"/>
  <c r="AL265" i="2" s="1"/>
  <c r="AL262" i="2"/>
  <c r="AO259" i="2"/>
  <c r="AL259" i="2"/>
  <c r="AL260" i="2" s="1"/>
  <c r="AO255" i="2"/>
  <c r="AL255" i="2"/>
  <c r="AL256" i="2" s="1"/>
  <c r="AL257" i="2" s="1"/>
  <c r="AL258" i="2" s="1"/>
  <c r="AO250" i="2"/>
  <c r="AL250" i="2"/>
  <c r="AL251" i="2" s="1"/>
  <c r="AL252" i="2" s="1"/>
  <c r="AL253" i="2" s="1"/>
  <c r="AO246" i="2"/>
  <c r="AL246" i="2"/>
  <c r="AL247" i="2" s="1"/>
  <c r="AO242" i="2"/>
  <c r="AL239" i="2"/>
  <c r="AL235" i="2"/>
  <c r="AO234" i="2"/>
  <c r="AL229" i="2"/>
  <c r="AL230" i="2" s="1"/>
  <c r="AL231" i="2" s="1"/>
  <c r="AO228" i="2"/>
  <c r="AL223" i="2"/>
  <c r="AL224" i="2" s="1"/>
  <c r="AO222" i="2"/>
  <c r="AO216" i="2"/>
  <c r="AL216" i="2"/>
  <c r="AL217" i="2" s="1"/>
  <c r="AL218" i="2" s="1"/>
  <c r="AL219" i="2" s="1"/>
  <c r="AL210" i="2"/>
  <c r="AL211" i="2" s="1"/>
  <c r="AO209" i="2"/>
  <c r="AO204" i="2"/>
  <c r="AL204" i="2"/>
  <c r="AL205" i="2" s="1"/>
  <c r="AL206" i="2" s="1"/>
  <c r="AL199" i="2"/>
  <c r="AL200" i="2" s="1"/>
  <c r="AL201" i="2" s="1"/>
  <c r="AO198" i="2"/>
  <c r="AO192" i="2"/>
  <c r="AL192" i="2"/>
  <c r="AL193" i="2" s="1"/>
  <c r="AL194" i="2" s="1"/>
  <c r="AL195" i="2" s="1"/>
  <c r="AO187" i="2"/>
  <c r="AL187" i="2"/>
  <c r="AL188" i="2" s="1"/>
  <c r="AL189" i="2" s="1"/>
  <c r="AO182" i="2"/>
  <c r="AL182" i="2"/>
  <c r="AL183" i="2" s="1"/>
  <c r="AO177" i="2"/>
  <c r="AL177" i="2"/>
  <c r="AL178" i="2" s="1"/>
  <c r="AL179" i="2" s="1"/>
  <c r="AO171" i="2"/>
  <c r="AL171" i="2"/>
  <c r="AL172" i="2" s="1"/>
  <c r="AL173" i="2" s="1"/>
  <c r="AL174" i="2" s="1"/>
  <c r="AO166" i="2"/>
  <c r="AL166" i="2"/>
  <c r="AL167" i="2" s="1"/>
  <c r="AL168" i="2" s="1"/>
  <c r="AO161" i="2"/>
  <c r="AL161" i="2"/>
  <c r="AL162" i="2" s="1"/>
  <c r="AL163" i="2" s="1"/>
  <c r="AO156" i="2"/>
  <c r="AL156" i="2"/>
  <c r="AL152" i="2"/>
  <c r="AL153" i="2" s="1"/>
  <c r="AO151" i="2"/>
  <c r="AO146" i="2"/>
  <c r="AL146" i="2"/>
  <c r="AL147" i="2" s="1"/>
  <c r="AL148" i="2" s="1"/>
  <c r="AL142" i="2"/>
  <c r="AO141" i="2"/>
  <c r="AO135" i="2"/>
  <c r="AL135" i="2"/>
  <c r="AL136" i="2" s="1"/>
  <c r="AL137" i="2" s="1"/>
  <c r="AL130" i="2"/>
  <c r="AL131" i="2" s="1"/>
  <c r="AO129" i="2"/>
  <c r="AL122" i="2"/>
  <c r="AL123" i="2" s="1"/>
  <c r="AO121" i="2"/>
  <c r="AL118" i="2"/>
  <c r="AL119" i="2" s="1"/>
  <c r="AO117" i="2"/>
  <c r="AL114" i="2"/>
  <c r="AL115" i="2" s="1"/>
  <c r="AL116" i="2" s="1"/>
  <c r="AO113" i="2"/>
  <c r="AL108" i="2"/>
  <c r="AL109" i="2" s="1"/>
  <c r="AO107" i="2"/>
  <c r="AO103" i="2"/>
  <c r="AO97" i="2"/>
  <c r="AL97" i="2"/>
  <c r="AL98" i="2" s="1"/>
  <c r="AL99" i="2" s="1"/>
  <c r="AL100" i="2" s="1"/>
  <c r="AO92" i="2"/>
  <c r="AL92" i="2"/>
  <c r="AL93" i="2" s="1"/>
  <c r="AL94" i="2" s="1"/>
  <c r="AL85" i="2"/>
  <c r="AL86" i="2" s="1"/>
  <c r="AL87" i="2" s="1"/>
  <c r="AO83" i="2"/>
  <c r="AL83" i="2"/>
  <c r="AK84" i="2" s="1"/>
  <c r="AO78" i="2"/>
  <c r="AL78" i="2"/>
  <c r="AL81" i="2" s="1"/>
  <c r="Y77" i="2"/>
  <c r="AL75" i="2"/>
  <c r="AL76" i="2" s="1"/>
  <c r="AL77" i="2" s="1"/>
  <c r="AO73" i="2"/>
  <c r="AL73" i="2"/>
  <c r="Y72" i="2"/>
  <c r="AL71" i="2"/>
  <c r="AL72" i="2" s="1"/>
  <c r="AO68" i="2"/>
  <c r="AL68" i="2"/>
  <c r="Y67" i="2"/>
  <c r="AL65" i="2"/>
  <c r="AL66" i="2" s="1"/>
  <c r="AL67" i="2" s="1"/>
  <c r="AO63" i="2"/>
  <c r="AL63" i="2"/>
  <c r="Y62" i="2"/>
  <c r="AL60" i="2"/>
  <c r="AL61" i="2" s="1"/>
  <c r="AL62" i="2" s="1"/>
  <c r="AO58" i="2"/>
  <c r="AL58" i="2"/>
  <c r="Y57" i="2"/>
  <c r="AL56" i="2"/>
  <c r="AL57" i="2" s="1"/>
  <c r="AL54" i="2"/>
  <c r="AO53" i="2"/>
  <c r="AL53" i="2"/>
  <c r="Y52" i="2"/>
  <c r="AL50" i="2"/>
  <c r="AL51" i="2" s="1"/>
  <c r="AL52" i="2" s="1"/>
  <c r="AO48" i="2"/>
  <c r="AL48" i="2"/>
  <c r="Y47" i="2"/>
  <c r="AL45" i="2"/>
  <c r="AL46" i="2" s="1"/>
  <c r="AL47" i="2" s="1"/>
  <c r="AO43" i="2"/>
  <c r="AL43" i="2"/>
  <c r="AL40" i="2"/>
  <c r="AL41" i="2" s="1"/>
  <c r="AL42" i="2" s="1"/>
  <c r="AO38" i="2"/>
  <c r="AL38" i="2"/>
  <c r="AL35" i="2"/>
  <c r="AL36" i="2" s="1"/>
  <c r="AL37" i="2" s="1"/>
  <c r="AO33" i="2"/>
  <c r="AL33" i="2"/>
  <c r="AO31" i="2"/>
  <c r="AL31" i="2"/>
  <c r="AN460" i="1"/>
  <c r="AM460" i="1"/>
  <c r="AR458" i="1"/>
  <c r="AO454" i="1"/>
  <c r="AO453" i="1"/>
  <c r="AO452" i="1"/>
  <c r="AO451" i="1"/>
  <c r="AO450" i="1"/>
  <c r="AO449" i="1"/>
  <c r="AO448" i="1"/>
  <c r="AO447" i="1"/>
  <c r="AO446" i="1"/>
  <c r="AO444" i="1"/>
  <c r="AL444" i="1"/>
  <c r="AL445" i="1" s="1"/>
  <c r="AO443" i="1"/>
  <c r="AO442" i="1"/>
  <c r="AO441" i="1"/>
  <c r="AO440" i="1"/>
  <c r="AO439" i="1"/>
  <c r="AO438" i="1"/>
  <c r="AO437" i="1"/>
  <c r="AL437" i="1"/>
  <c r="AO436" i="1"/>
  <c r="AO432" i="1"/>
  <c r="AO431" i="1"/>
  <c r="AL431" i="1"/>
  <c r="AO428" i="1"/>
  <c r="AL428" i="1"/>
  <c r="AO424" i="1"/>
  <c r="AL424" i="1"/>
  <c r="AO422" i="1"/>
  <c r="AO418" i="1"/>
  <c r="AO415" i="1"/>
  <c r="AO412" i="1"/>
  <c r="AO409" i="1"/>
  <c r="AO405" i="1"/>
  <c r="AO401" i="1"/>
  <c r="AO398" i="1"/>
  <c r="AL398" i="1"/>
  <c r="AO396" i="1"/>
  <c r="AL396" i="1"/>
  <c r="AL397" i="1" s="1"/>
  <c r="AO393" i="1"/>
  <c r="AL393" i="1"/>
  <c r="AO390" i="1"/>
  <c r="AL390" i="1"/>
  <c r="AL387" i="1"/>
  <c r="AO386" i="1"/>
  <c r="AL386" i="1"/>
  <c r="AO384" i="1"/>
  <c r="AL384" i="1"/>
  <c r="AL381" i="1"/>
  <c r="AO380" i="1"/>
  <c r="AO376" i="1"/>
  <c r="AL376" i="1"/>
  <c r="AL377" i="1" s="1"/>
  <c r="AO372" i="1"/>
  <c r="AL372" i="1"/>
  <c r="AL373" i="1" s="1"/>
  <c r="AO367" i="1"/>
  <c r="AL367" i="1"/>
  <c r="AL371" i="1" s="1"/>
  <c r="AO363" i="1"/>
  <c r="AL363" i="1"/>
  <c r="AL364" i="1" s="1"/>
  <c r="AO359" i="1"/>
  <c r="AL359" i="1"/>
  <c r="AL360" i="1" s="1"/>
  <c r="AO355" i="1"/>
  <c r="AL355" i="1"/>
  <c r="AL356" i="1" s="1"/>
  <c r="AO351" i="1"/>
  <c r="AL351" i="1"/>
  <c r="AL352" i="1" s="1"/>
  <c r="AL353" i="1" s="1"/>
  <c r="AO347" i="1"/>
  <c r="AL347" i="1"/>
  <c r="AK347" i="1"/>
  <c r="AO344" i="1"/>
  <c r="AL344" i="1"/>
  <c r="AO342" i="1"/>
  <c r="AL342" i="1"/>
  <c r="AL343" i="1" s="1"/>
  <c r="AO338" i="1"/>
  <c r="AL338" i="1"/>
  <c r="AO335" i="1"/>
  <c r="AO332" i="1"/>
  <c r="AL332" i="1"/>
  <c r="AO329" i="1"/>
  <c r="AL329" i="1"/>
  <c r="AO326" i="1"/>
  <c r="AL326" i="1"/>
  <c r="AL327" i="1" s="1"/>
  <c r="AL328" i="1" s="1"/>
  <c r="AO323" i="1"/>
  <c r="AO319" i="1"/>
  <c r="AL319" i="1"/>
  <c r="AO316" i="1"/>
  <c r="AL316" i="1"/>
  <c r="AL317" i="1" s="1"/>
  <c r="AL318" i="1" s="1"/>
  <c r="AO313" i="1"/>
  <c r="AL313" i="1"/>
  <c r="AL314" i="1" s="1"/>
  <c r="AL315" i="1" s="1"/>
  <c r="AL311" i="1"/>
  <c r="AO310" i="1"/>
  <c r="AO307" i="1"/>
  <c r="AL307" i="1"/>
  <c r="AO304" i="1"/>
  <c r="AL304" i="1"/>
  <c r="AL305" i="1" s="1"/>
  <c r="AL306" i="1" s="1"/>
  <c r="AO301" i="1"/>
  <c r="AL301" i="1"/>
  <c r="AL302" i="1" s="1"/>
  <c r="AL303" i="1" s="1"/>
  <c r="AO298" i="1"/>
  <c r="AL298" i="1"/>
  <c r="AL299" i="1" s="1"/>
  <c r="AL300" i="1" s="1"/>
  <c r="AL297" i="1"/>
  <c r="AO295" i="1"/>
  <c r="AL295" i="1"/>
  <c r="AO292" i="1"/>
  <c r="AL292" i="1"/>
  <c r="AL293" i="1" s="1"/>
  <c r="AL294" i="1" s="1"/>
  <c r="AL290" i="1"/>
  <c r="AO289" i="1"/>
  <c r="AO286" i="1"/>
  <c r="AL286" i="1"/>
  <c r="AL287" i="1" s="1"/>
  <c r="AL288" i="1" s="1"/>
  <c r="AO283" i="1"/>
  <c r="AL283" i="1"/>
  <c r="AL284" i="1" s="1"/>
  <c r="AO280" i="1"/>
  <c r="AL280" i="1"/>
  <c r="AL281" i="1" s="1"/>
  <c r="AL282" i="1" s="1"/>
  <c r="AO277" i="1"/>
  <c r="AO274" i="1"/>
  <c r="AL274" i="1"/>
  <c r="AL275" i="1" s="1"/>
  <c r="AL276" i="1" s="1"/>
  <c r="AL277" i="1" s="1"/>
  <c r="AL278" i="1" s="1"/>
  <c r="AL279" i="1" s="1"/>
  <c r="AO271" i="1"/>
  <c r="AL271" i="1"/>
  <c r="AL272" i="1" s="1"/>
  <c r="AL273" i="1" s="1"/>
  <c r="AO268" i="1"/>
  <c r="AL268" i="1"/>
  <c r="AL269" i="1" s="1"/>
  <c r="AL270" i="1" s="1"/>
  <c r="AO265" i="1"/>
  <c r="AL265" i="1"/>
  <c r="AL266" i="1" s="1"/>
  <c r="AO261" i="1"/>
  <c r="AL261" i="1"/>
  <c r="AL262" i="1" s="1"/>
  <c r="AL263" i="1" s="1"/>
  <c r="AL264" i="1" s="1"/>
  <c r="AO258" i="1"/>
  <c r="AL258" i="1"/>
  <c r="AL259" i="1" s="1"/>
  <c r="AO255" i="1"/>
  <c r="AL255" i="1"/>
  <c r="AL256" i="1" s="1"/>
  <c r="AL257" i="1" s="1"/>
  <c r="AO252" i="1"/>
  <c r="AL252" i="1"/>
  <c r="AL254" i="1" s="1"/>
  <c r="AL251" i="1"/>
  <c r="AO248" i="1"/>
  <c r="AL248" i="1"/>
  <c r="AL249" i="1" s="1"/>
  <c r="AO244" i="1"/>
  <c r="AL244" i="1"/>
  <c r="AL245" i="1" s="1"/>
  <c r="AL246" i="1" s="1"/>
  <c r="AL247" i="1" s="1"/>
  <c r="AO240" i="1"/>
  <c r="AL240" i="1"/>
  <c r="AL241" i="1" s="1"/>
  <c r="AL242" i="1" s="1"/>
  <c r="AL243" i="1" s="1"/>
  <c r="AO236" i="1"/>
  <c r="AL236" i="1"/>
  <c r="AL237" i="1" s="1"/>
  <c r="AO233" i="1"/>
  <c r="AL230" i="1"/>
  <c r="AL226" i="1"/>
  <c r="AO225" i="1"/>
  <c r="AL222" i="1"/>
  <c r="AL223" i="1" s="1"/>
  <c r="AL224" i="1" s="1"/>
  <c r="AO221" i="1"/>
  <c r="AL218" i="1"/>
  <c r="AL219" i="1" s="1"/>
  <c r="AO217" i="1"/>
  <c r="AO213" i="1"/>
  <c r="AL213" i="1"/>
  <c r="AL214" i="1" s="1"/>
  <c r="AL215" i="1" s="1"/>
  <c r="AL216" i="1" s="1"/>
  <c r="AL207" i="1"/>
  <c r="AL208" i="1" s="1"/>
  <c r="AO206" i="1"/>
  <c r="AO201" i="1"/>
  <c r="AL201" i="1"/>
  <c r="AL202" i="1" s="1"/>
  <c r="AL203" i="1" s="1"/>
  <c r="AL196" i="1"/>
  <c r="AL197" i="1" s="1"/>
  <c r="AL198" i="1" s="1"/>
  <c r="AO195" i="1"/>
  <c r="AO189" i="1"/>
  <c r="AL189" i="1"/>
  <c r="AL190" i="1" s="1"/>
  <c r="AL191" i="1" s="1"/>
  <c r="AL192" i="1" s="1"/>
  <c r="AO184" i="1"/>
  <c r="AL184" i="1"/>
  <c r="AL185" i="1" s="1"/>
  <c r="AL186" i="1" s="1"/>
  <c r="AO179" i="1"/>
  <c r="AL179" i="1"/>
  <c r="AL180" i="1" s="1"/>
  <c r="AO174" i="1"/>
  <c r="AL174" i="1"/>
  <c r="AL175" i="1" s="1"/>
  <c r="AL176" i="1" s="1"/>
  <c r="AO168" i="1"/>
  <c r="AL168" i="1"/>
  <c r="AL169" i="1" s="1"/>
  <c r="AL170" i="1" s="1"/>
  <c r="AL171" i="1" s="1"/>
  <c r="AO163" i="1"/>
  <c r="AL163" i="1"/>
  <c r="AL164" i="1" s="1"/>
  <c r="AL165" i="1" s="1"/>
  <c r="AO158" i="1"/>
  <c r="AL158" i="1"/>
  <c r="AL159" i="1" s="1"/>
  <c r="AL160" i="1" s="1"/>
  <c r="AO153" i="1"/>
  <c r="AL153" i="1"/>
  <c r="AL149" i="1"/>
  <c r="AL150" i="1" s="1"/>
  <c r="AO148" i="1"/>
  <c r="AO143" i="1"/>
  <c r="AL143" i="1"/>
  <c r="AL144" i="1" s="1"/>
  <c r="AL145" i="1" s="1"/>
  <c r="AL139" i="1"/>
  <c r="AO138" i="1"/>
  <c r="AO132" i="1"/>
  <c r="AL132" i="1"/>
  <c r="AL133" i="1" s="1"/>
  <c r="AL134" i="1" s="1"/>
  <c r="AL127" i="1"/>
  <c r="AL128" i="1" s="1"/>
  <c r="AO126" i="1"/>
  <c r="AL119" i="1"/>
  <c r="AL120" i="1" s="1"/>
  <c r="AO118" i="1"/>
  <c r="AL115" i="1"/>
  <c r="AL116" i="1" s="1"/>
  <c r="AO114" i="1"/>
  <c r="AL111" i="1"/>
  <c r="AL112" i="1" s="1"/>
  <c r="AL113" i="1" s="1"/>
  <c r="AO110" i="1"/>
  <c r="AL105" i="1"/>
  <c r="AL106" i="1" s="1"/>
  <c r="AO104" i="1"/>
  <c r="AO100" i="1"/>
  <c r="AO96" i="1"/>
  <c r="AO90" i="1"/>
  <c r="AL90" i="1"/>
  <c r="AL91" i="1" s="1"/>
  <c r="AL92" i="1" s="1"/>
  <c r="AL93" i="1" s="1"/>
  <c r="AO85" i="1"/>
  <c r="AL85" i="1"/>
  <c r="AL86" i="1" s="1"/>
  <c r="AL87" i="1" s="1"/>
  <c r="AL78" i="1"/>
  <c r="AL79" i="1" s="1"/>
  <c r="AL80" i="1" s="1"/>
  <c r="AO76" i="1"/>
  <c r="AL76" i="1"/>
  <c r="AK77" i="1" s="1"/>
  <c r="AO71" i="1"/>
  <c r="AL71" i="1"/>
  <c r="AL74" i="1" s="1"/>
  <c r="Y70" i="1"/>
  <c r="AL68" i="1"/>
  <c r="AL69" i="1" s="1"/>
  <c r="AL70" i="1" s="1"/>
  <c r="AO66" i="1"/>
  <c r="AL66" i="1"/>
  <c r="Y65" i="1"/>
  <c r="AL64" i="1"/>
  <c r="AL65" i="1" s="1"/>
  <c r="AO61" i="1"/>
  <c r="AL61" i="1"/>
  <c r="Y60" i="1"/>
  <c r="AL58" i="1"/>
  <c r="AL59" i="1" s="1"/>
  <c r="AL60" i="1" s="1"/>
  <c r="AO56" i="1"/>
  <c r="AL56" i="1"/>
  <c r="Y55" i="1"/>
  <c r="AL53" i="1"/>
  <c r="AL54" i="1" s="1"/>
  <c r="AL55" i="1" s="1"/>
  <c r="AO51" i="1"/>
  <c r="AL51" i="1"/>
  <c r="Y50" i="1"/>
  <c r="AL49" i="1"/>
  <c r="AL50" i="1" s="1"/>
  <c r="AL47" i="1"/>
  <c r="AO46" i="1"/>
  <c r="AL46" i="1"/>
  <c r="Y45" i="1"/>
  <c r="AL43" i="1"/>
  <c r="AL44" i="1" s="1"/>
  <c r="AL45" i="1" s="1"/>
  <c r="AO41" i="1"/>
  <c r="AL41" i="1"/>
  <c r="Y40" i="1"/>
  <c r="AL38" i="1"/>
  <c r="AL39" i="1" s="1"/>
  <c r="AL40" i="1" s="1"/>
  <c r="AO36" i="1"/>
  <c r="AL36" i="1"/>
  <c r="Y35" i="1"/>
  <c r="AL33" i="1"/>
  <c r="AL34" i="1" s="1"/>
  <c r="AL35" i="1" s="1"/>
  <c r="AO31" i="1"/>
  <c r="AL31" i="1"/>
  <c r="AL28" i="1"/>
  <c r="AL29" i="1" s="1"/>
  <c r="AL30" i="1" s="1"/>
  <c r="AO26" i="1"/>
  <c r="AL26" i="1"/>
  <c r="AL23" i="1"/>
  <c r="AL24" i="1" s="1"/>
  <c r="AL25" i="1" s="1"/>
  <c r="AO21" i="1"/>
  <c r="AL21" i="1"/>
  <c r="AO19" i="1"/>
  <c r="AL19" i="1"/>
  <c r="AL20" i="1" s="1"/>
  <c r="AO450" i="2" l="1"/>
  <c r="AO460" i="1"/>
  <c r="AL32" i="2"/>
  <c r="AL450" i="2" s="1"/>
  <c r="AL460" i="1"/>
</calcChain>
</file>

<file path=xl/sharedStrings.xml><?xml version="1.0" encoding="utf-8"?>
<sst xmlns="http://schemas.openxmlformats.org/spreadsheetml/2006/main" count="4666" uniqueCount="880">
  <si>
    <t>PODER EXECUTIVO MUNICIPAL</t>
  </si>
  <si>
    <t>PRESTAÇÃO DE CONTAS MENSAL - EXERCÍCIO 2026</t>
  </si>
  <si>
    <t>RESOLUÇÃO Nº 87, DE 28 DE NOVEMBRO DE 2013 - TRIBUNAL DE CONTAS DO ESTADO DO ACRE</t>
  </si>
  <si>
    <t>Manual de Referência - Anexos IV, VI, VII, VIII e IX</t>
  </si>
  <si>
    <t>IDENTIFICAÇÃO DO ÓRGÃO/ENTIDADE/FUNDO:  SECRETARIA MUNICIPAL DE CUIDADOS COM A CIDADE - SMCCI</t>
  </si>
  <si>
    <t xml:space="preserve"> DEMONSTRATIVO DE LICITAÇÕES, CONTRATOS  E OBRAS CONTRATADAS</t>
  </si>
  <si>
    <t>Seq</t>
  </si>
  <si>
    <t>Especificações da Licitação</t>
  </si>
  <si>
    <t>Registro de Preços</t>
  </si>
  <si>
    <t>Contrato e Termo Aditivo</t>
  </si>
  <si>
    <t>Adesão a Registro de Preços</t>
  </si>
  <si>
    <t>Dispensa ou Inexigibilidade de Licitação</t>
  </si>
  <si>
    <t>Especificação de obras e serviços de engenharia</t>
  </si>
  <si>
    <t>Especificações do Contrato</t>
  </si>
  <si>
    <t>Especificações de Termo Aditivo ou Termo de Apostilamento</t>
  </si>
  <si>
    <t>Apostilamento</t>
  </si>
  <si>
    <t xml:space="preserve">Execução Financeira </t>
  </si>
  <si>
    <t>Nº da Ata</t>
  </si>
  <si>
    <t>Vigência da Ata</t>
  </si>
  <si>
    <t>Nº do DOE de publicação da Ata</t>
  </si>
  <si>
    <t>Órgão Gerenciador</t>
  </si>
  <si>
    <t>Nº do DOE de publicação do extrato da Ata</t>
  </si>
  <si>
    <t>Enquadramento</t>
  </si>
  <si>
    <t>Fundamentação Legal</t>
  </si>
  <si>
    <t>Nº do DOE de publicação da autorização</t>
  </si>
  <si>
    <t>Data do DOE</t>
  </si>
  <si>
    <t>Nº do DOE de publicação da ratificação</t>
  </si>
  <si>
    <t>Tipo</t>
  </si>
  <si>
    <t>Forma de execução</t>
  </si>
  <si>
    <t>Prazo de execução</t>
  </si>
  <si>
    <t>Ordem de Serviço</t>
  </si>
  <si>
    <t>Concluída no exercício de referência</t>
  </si>
  <si>
    <t>Em andamento no exercício de referência</t>
  </si>
  <si>
    <t>Paralisações</t>
  </si>
  <si>
    <t>Nº da Ata de Registro de Preços</t>
  </si>
  <si>
    <t>Art. 57 - LF nº 8.666/93 e Art. 132 - LF 14.133/21</t>
  </si>
  <si>
    <t>Art. 65, caput e §§ 1º a 6º - LF nº 8.666/93 e Art. 136 - LF 14.133/21</t>
  </si>
  <si>
    <t>Art. 65, § 8º - LF nº 8.666/93 e Art. 136 - LF 14.133/21</t>
  </si>
  <si>
    <t>Valor da despesa com a contratação</t>
  </si>
  <si>
    <t>Nº Processo Administrativo</t>
  </si>
  <si>
    <t>Nº da Licitação</t>
  </si>
  <si>
    <t xml:space="preserve">Modalidade </t>
  </si>
  <si>
    <t>Objeto</t>
  </si>
  <si>
    <t>Nº DOE da publicação do Edital</t>
  </si>
  <si>
    <t>Início</t>
  </si>
  <si>
    <t>Término</t>
  </si>
  <si>
    <t>Nº Contrato</t>
  </si>
  <si>
    <t>Parte Contratada</t>
  </si>
  <si>
    <t>CNPJ/CPF da Parte Contratada</t>
  </si>
  <si>
    <t>Data da assinatura</t>
  </si>
  <si>
    <t>Valor contratado</t>
  </si>
  <si>
    <t>Nº DOE da publicação do Extrato</t>
  </si>
  <si>
    <t>Início da vigência</t>
  </si>
  <si>
    <t>Término da vigência</t>
  </si>
  <si>
    <t>Fonte de Recursos</t>
  </si>
  <si>
    <t>Nº do Convênio/Contrato</t>
  </si>
  <si>
    <t>Parte Concedente</t>
  </si>
  <si>
    <t>Contrapartida</t>
  </si>
  <si>
    <t>Elemento de Despesa</t>
  </si>
  <si>
    <t xml:space="preserve">Nº do Termo </t>
  </si>
  <si>
    <t>Motivo da alteração</t>
  </si>
  <si>
    <t>% de acréscimo</t>
  </si>
  <si>
    <t>% de supressão</t>
  </si>
  <si>
    <t>Valor do acréscimo</t>
  </si>
  <si>
    <t>Valor da supressão</t>
  </si>
  <si>
    <t>Data da concessão do reajuste</t>
  </si>
  <si>
    <t>% de reajuste</t>
  </si>
  <si>
    <t>Valor do reajuste</t>
  </si>
  <si>
    <t>Valor do Contrato após alteração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</si>
  <si>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</si>
  <si>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</si>
  <si>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</si>
  <si>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</si>
  <si>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</si>
  <si>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</si>
  <si>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</si>
  <si>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</si>
  <si>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(a)</t>
  </si>
  <si>
    <t>(b)</t>
  </si>
  <si>
    <t>(c 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</si>
  <si>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</si>
  <si>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</si>
  <si>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</si>
  <si>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</si>
  <si>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</si>
  <si>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</si>
  <si>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</si>
  <si>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</si>
  <si>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</si>
  <si>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</si>
  <si>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</si>
  <si>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</si>
  <si>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</si>
  <si>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</si>
  <si>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 )</t>
  </si>
  <si>
    <t>(s)</t>
  </si>
  <si>
    <t>(t)</t>
  </si>
  <si>
    <t>(u)</t>
  </si>
  <si>
    <t>(v)</t>
  </si>
  <si>
    <t>(x)</t>
  </si>
  <si>
    <t>(y)</t>
  </si>
  <si>
    <t>(z)</t>
  </si>
  <si>
    <t>(aa)</t>
  </si>
  <si>
    <t>(ab)</t>
  </si>
  <si>
    <t>(ac)</t>
  </si>
  <si>
    <t>(ad)</t>
  </si>
  <si>
    <t>(ae)</t>
  </si>
  <si>
    <t>(af)</t>
  </si>
  <si>
    <t>(ag)</t>
  </si>
  <si>
    <t>(ah)</t>
  </si>
  <si>
    <t>(ai)</t>
  </si>
  <si>
    <t>(aj)</t>
  </si>
  <si>
    <t>(ak)</t>
  </si>
  <si>
    <t>(al) = (n) - (ah) + (ag) + (ak)</t>
  </si>
  <si>
    <t>(am)</t>
  </si>
  <si>
    <t>(an)</t>
  </si>
  <si>
    <t>(ao) = (am) + (an)</t>
  </si>
  <si>
    <t>(ap)</t>
  </si>
  <si>
    <t>(aq)</t>
  </si>
  <si>
    <t>(ar)</t>
  </si>
  <si>
    <t>(as)</t>
  </si>
  <si>
    <t>(at)</t>
  </si>
  <si>
    <t>(au)</t>
  </si>
  <si>
    <t>(av)</t>
  </si>
  <si>
    <t>(ax)</t>
  </si>
  <si>
    <t>(ay)</t>
  </si>
  <si>
    <t>(az)</t>
  </si>
  <si>
    <t>(ba)</t>
  </si>
  <si>
    <t>(bb)</t>
  </si>
  <si>
    <t>(bc)</t>
  </si>
  <si>
    <t>(bd)</t>
  </si>
  <si>
    <t>(be)</t>
  </si>
  <si>
    <t>(bf)</t>
  </si>
  <si>
    <t>(bg)</t>
  </si>
  <si>
    <t>(bh)</t>
  </si>
  <si>
    <t>(bi)</t>
  </si>
  <si>
    <t>(bj)</t>
  </si>
  <si>
    <t>(bk)</t>
  </si>
  <si>
    <t>(bl)</t>
  </si>
  <si>
    <t>(bm)</t>
  </si>
  <si>
    <t>(bn)</t>
  </si>
  <si>
    <t>Concessão Pública</t>
  </si>
  <si>
    <t>Exploração e Prestação de Serviços Cemiteriais</t>
  </si>
  <si>
    <t>15.20.015</t>
  </si>
  <si>
    <t>MORADA DA PAZ LTDA</t>
  </si>
  <si>
    <t>02.688.986/0001-60</t>
  </si>
  <si>
    <t>01</t>
  </si>
  <si>
    <t>33.90.39.00</t>
  </si>
  <si>
    <t>ADITIVO</t>
  </si>
  <si>
    <t>1º Termo</t>
  </si>
  <si>
    <t>correção de prazo</t>
  </si>
  <si>
    <t>INCLUSÃO DE PROGRAMA DE TRABALHO E FONTE DE RECURSO</t>
  </si>
  <si>
    <t>2º Termo</t>
  </si>
  <si>
    <t>Reequilibrio Finaceiro</t>
  </si>
  <si>
    <t>IPC-FIPE</t>
  </si>
  <si>
    <t>007/2020</t>
  </si>
  <si>
    <t>022/2020</t>
  </si>
  <si>
    <t>Pregão SRP</t>
  </si>
  <si>
    <t>Menor Preço por item</t>
  </si>
  <si>
    <t>Serviço de um caminhão tipo "Basculante toco"</t>
  </si>
  <si>
    <t>004/2020</t>
  </si>
  <si>
    <t>15.20.052</t>
  </si>
  <si>
    <t>JONATHAN OLIVEIRA DE SOUZA</t>
  </si>
  <si>
    <t>047.057.272-82</t>
  </si>
  <si>
    <t>33.90.36.00</t>
  </si>
  <si>
    <t>1° Termo</t>
  </si>
  <si>
    <t>Prorrogação de  prazo</t>
  </si>
  <si>
    <t>Prorrogação de  prazo e reajuste</t>
  </si>
  <si>
    <t>3º Termo</t>
  </si>
  <si>
    <t>4º Termo</t>
  </si>
  <si>
    <t>5º Termo</t>
  </si>
  <si>
    <t>Serviço de um caminhão tipo "Carga seca 3/4"</t>
  </si>
  <si>
    <t>15.20.062</t>
  </si>
  <si>
    <t>CARLOS AUGUSTO COSTA DA SILVA</t>
  </si>
  <si>
    <t>196.765.142-68</t>
  </si>
  <si>
    <t>prorrogação de prazo e reajuste</t>
  </si>
  <si>
    <t>15.20.063</t>
  </si>
  <si>
    <t>CICERO CAVALCANTE DA SILVA</t>
  </si>
  <si>
    <t>731.377.077-49</t>
  </si>
  <si>
    <t>2° Termo</t>
  </si>
  <si>
    <t>004/2022</t>
  </si>
  <si>
    <t>15.20.070</t>
  </si>
  <si>
    <t>LUCAS DE SOUZA BRASIL SILVA</t>
  </si>
  <si>
    <t>003.434.482-97</t>
  </si>
  <si>
    <t>Prorrogação de  prazo e valor</t>
  </si>
  <si>
    <t>15.20.073</t>
  </si>
  <si>
    <t>MELQUIZEDELQUE ALVES SARAIVA</t>
  </si>
  <si>
    <t>434.929.592-53</t>
  </si>
  <si>
    <t>10,52&amp;</t>
  </si>
  <si>
    <t>15.20.079</t>
  </si>
  <si>
    <t>SEBASTIÃO GOMES BRASIL</t>
  </si>
  <si>
    <t>412.819.342-91</t>
  </si>
  <si>
    <t>15.20.080</t>
  </si>
  <si>
    <t>L C V FONTENELE - ME</t>
  </si>
  <si>
    <t>84.329.457/0001-34</t>
  </si>
  <si>
    <t>15.20.081</t>
  </si>
  <si>
    <t>EDILBERTO LIMA DO NASCIMENTO</t>
  </si>
  <si>
    <t>322.334.342-34</t>
  </si>
  <si>
    <t>Serviço de um caminhão tipo "truck - brooks"</t>
  </si>
  <si>
    <t>15.20.096</t>
  </si>
  <si>
    <t>E M DE MATOS - ME</t>
  </si>
  <si>
    <t>31.035.131/0001-38</t>
  </si>
  <si>
    <t>Prorrogação de prazo</t>
  </si>
  <si>
    <t>Prorrogação de prazo e reajuste</t>
  </si>
  <si>
    <t>02/07/20212</t>
  </si>
  <si>
    <t>144/2019</t>
  </si>
  <si>
    <t>058/2019</t>
  </si>
  <si>
    <t>Prestação de serviços terceirizado</t>
  </si>
  <si>
    <t>15.20.099</t>
  </si>
  <si>
    <t xml:space="preserve">J.W.C MULTISERVIÇOS LTDA  </t>
  </si>
  <si>
    <t>04.090.759/0001-63</t>
  </si>
  <si>
    <t>Prorrogação de Prazo</t>
  </si>
  <si>
    <t>CCT2021/2022</t>
  </si>
  <si>
    <t>CCT2022/2022</t>
  </si>
  <si>
    <t>CCT2023/2024</t>
  </si>
  <si>
    <t>CCT2024/2024</t>
  </si>
  <si>
    <t>15.20.101</t>
  </si>
  <si>
    <t>F.M. TERCEIRIZAÇÃO LTDA</t>
  </si>
  <si>
    <t>20.345.453/0001-67</t>
  </si>
  <si>
    <t>Prorrogação de  prazo e acrescimo de valor</t>
  </si>
  <si>
    <t>2 º Termo</t>
  </si>
  <si>
    <t>3 º Termo</t>
  </si>
  <si>
    <t>Prrogação de valor</t>
  </si>
  <si>
    <t>063/2020</t>
  </si>
  <si>
    <t>035/2020</t>
  </si>
  <si>
    <t>Prestação de serviços de limpeza nas praças, parques, jardins, bueiro, boca de lobo, córregos e igarapés.</t>
  </si>
  <si>
    <t>01140010/2021</t>
  </si>
  <si>
    <t>F. M. TERCERIZAÇÃO LTDA</t>
  </si>
  <si>
    <t>33.90.39</t>
  </si>
  <si>
    <t>CCT 2021/2022</t>
  </si>
  <si>
    <t>ADITIVO CCT 2022/2022</t>
  </si>
  <si>
    <t>CCT 2023/2024</t>
  </si>
  <si>
    <t>INCLUSÃO DE PROGRAMA DE TRABALHO E FONTE</t>
  </si>
  <si>
    <t xml:space="preserve">5° Termo </t>
  </si>
  <si>
    <t>259/2020</t>
  </si>
  <si>
    <t>060/2020</t>
  </si>
  <si>
    <t>Serviços de Limpeza com varrição, raspagem, caiação, capina, retirada de resíduos (entulhos), desobstrução em rede de drenagem pluvial e córregos, baldeação/higienização e demais serviços gerais nos espaços públicos</t>
  </si>
  <si>
    <t>003/2021</t>
  </si>
  <si>
    <t>01140014/2021</t>
  </si>
  <si>
    <t>RENASCER</t>
  </si>
  <si>
    <t>03.817.441/0001-79</t>
  </si>
  <si>
    <t>CCT 2024/2024</t>
  </si>
  <si>
    <t>INCLUSÃO DE FONTE DE RECURSO, PROGRAMA DE TRABALHO E ELEMENTO DE DESPESA</t>
  </si>
  <si>
    <t>Menor Preço</t>
  </si>
  <si>
    <t>Serviços de limpeza bueiro e boca de lobo</t>
  </si>
  <si>
    <t>01140015/2021</t>
  </si>
  <si>
    <t>prorrogação de prazo</t>
  </si>
  <si>
    <t>INCLUSÃO PROGRAMA DE TRABALHO E FONTE DE RECURSO</t>
  </si>
  <si>
    <t>16565/2021</t>
  </si>
  <si>
    <t>Inexigibilidade -nº 16565/2021</t>
  </si>
  <si>
    <t>Contratação de assinatura anual de acesso ferramenta de pesquisa de preços praticados pela administração</t>
  </si>
  <si>
    <t>01140017/2021</t>
  </si>
  <si>
    <t>NP TECNOLOGIA E GESTÃO DE DADOS LTDA</t>
  </si>
  <si>
    <t>07.797.967/0001-95</t>
  </si>
  <si>
    <t>3.3.90.39.00</t>
  </si>
  <si>
    <t>Prorrogação de Prazo e reajuste</t>
  </si>
  <si>
    <t>Artigo 25, inciso I, Lei 8.666/93</t>
  </si>
  <si>
    <t>19982/2021</t>
  </si>
  <si>
    <t>034/2021</t>
  </si>
  <si>
    <t>Maior Percentual de Desconto</t>
  </si>
  <si>
    <t>Serviço de administração e gerenciamento informatizado para serviços de manutenção preventiva e corretiva da frota</t>
  </si>
  <si>
    <t>01140024/2021</t>
  </si>
  <si>
    <t>PRIME CONSULTORIA E ASSESSORIA EMPRESARIAL LTDA</t>
  </si>
  <si>
    <t>05.340.639/0001-30</t>
  </si>
  <si>
    <t>128/2021</t>
  </si>
  <si>
    <t>026/2021</t>
  </si>
  <si>
    <t xml:space="preserve">Menor Preço por lote </t>
  </si>
  <si>
    <t>Contratação de empresa para prestação de serviço de complemento de capina, raspagem e varrição</t>
  </si>
  <si>
    <t>012/2021</t>
  </si>
  <si>
    <t>01140002/2022</t>
  </si>
  <si>
    <t>F M TERCEIRIZAÇÃO LTDA</t>
  </si>
  <si>
    <t>3.3.90.39</t>
  </si>
  <si>
    <t>CCT 2022</t>
  </si>
  <si>
    <t>termo aditivo CCT 2024/2024</t>
  </si>
  <si>
    <t xml:space="preserve">4° Termo </t>
  </si>
  <si>
    <t>INCLUSÃO DE FONTE DE RECURSO</t>
  </si>
  <si>
    <t>Inclusão de Programa de Trabalho e Fonte de Recurso</t>
  </si>
  <si>
    <t>132/2021</t>
  </si>
  <si>
    <t>007/2021</t>
  </si>
  <si>
    <t xml:space="preserve">Menor Preço por item </t>
  </si>
  <si>
    <t>008/2021</t>
  </si>
  <si>
    <t>01140009/2022</t>
  </si>
  <si>
    <t>FRANCISCO HELDER RODRIGUES DE SOUSA</t>
  </si>
  <si>
    <t>339.435.242-72</t>
  </si>
  <si>
    <t>3.3.90.36</t>
  </si>
  <si>
    <t>Prorrogação de Prazo e Reajuste (8,573824%)</t>
  </si>
  <si>
    <t>3101/2025</t>
  </si>
  <si>
    <t>01140010/2022</t>
  </si>
  <si>
    <t>EVANDRO DE GÓES SILVA</t>
  </si>
  <si>
    <t>564.318.562-87</t>
  </si>
  <si>
    <t>Prorrogação de Prazo e Reajuste (8,610156%)</t>
  </si>
  <si>
    <t>Serviço de um caminhão tipo "Pá carregadeira"</t>
  </si>
  <si>
    <t>01140011/2022</t>
  </si>
  <si>
    <t>COTERMA CONSTRUÇÕES E TERRAPLANAGEM LTDA</t>
  </si>
  <si>
    <t>34.716.050/0001-91</t>
  </si>
  <si>
    <t>4° Termo</t>
  </si>
  <si>
    <t xml:space="preserve">5°Termo </t>
  </si>
  <si>
    <t>5° Termo</t>
  </si>
  <si>
    <t>01140012/2022</t>
  </si>
  <si>
    <t xml:space="preserve">Prorrogação de Prazo </t>
  </si>
  <si>
    <t>R$ 173,919,12</t>
  </si>
  <si>
    <t>01140013/2022</t>
  </si>
  <si>
    <t>M E C BRAGA - ME</t>
  </si>
  <si>
    <t>36.076.656/0001-35</t>
  </si>
  <si>
    <t>01140015/2022</t>
  </si>
  <si>
    <t>F. JAMES</t>
  </si>
  <si>
    <t>14.554.275/0001-81</t>
  </si>
  <si>
    <t>Prorrogação Prazo</t>
  </si>
  <si>
    <t>Serviço de um máquina tipo "Restroescavadeira"</t>
  </si>
  <si>
    <t>01140016/2022</t>
  </si>
  <si>
    <t>RONALDO BORGES DO NASCIMENTO</t>
  </si>
  <si>
    <t>696.932.932-15</t>
  </si>
  <si>
    <t>3.3..90.36</t>
  </si>
  <si>
    <t>Prorrogação de Prazo e Reajuste (8,537503%)</t>
  </si>
  <si>
    <t>01140017/2022</t>
  </si>
  <si>
    <t>ALDENIZA VIEIRA DA SILVA</t>
  </si>
  <si>
    <t>533.084.412-68</t>
  </si>
  <si>
    <t xml:space="preserve">Prorrogação de Prazo e Reajuste (8,610156%) </t>
  </si>
  <si>
    <t>3° Termo</t>
  </si>
  <si>
    <t>01140018/2022</t>
  </si>
  <si>
    <t>A Z COMÉRCIO SERVIÇO E REPRESENTAÇÕES IMP. EXP. LTDA</t>
  </si>
  <si>
    <t>08.078.762/0001-12</t>
  </si>
  <si>
    <t>Prorrogaçao de prazo</t>
  </si>
  <si>
    <t>01140019/2022</t>
  </si>
  <si>
    <t>LUIZ CARLOS VIANA FONTENELE</t>
  </si>
  <si>
    <t>483.751.792-72</t>
  </si>
  <si>
    <t>01140020/2022</t>
  </si>
  <si>
    <t>THAYNAN BARROS TAVARES</t>
  </si>
  <si>
    <t>017.201.842-08</t>
  </si>
  <si>
    <t>01140023/2022</t>
  </si>
  <si>
    <t>01140024/2022</t>
  </si>
  <si>
    <t>Prrogação de Prazo</t>
  </si>
  <si>
    <t>Serviço de um caminhão Bascular toco</t>
  </si>
  <si>
    <t>01140025/2022</t>
  </si>
  <si>
    <t>JOSÉ RODRIGUES DE LIMA</t>
  </si>
  <si>
    <t>058.304.432-87</t>
  </si>
  <si>
    <t>19/102024</t>
  </si>
  <si>
    <t>01140026/2022</t>
  </si>
  <si>
    <t>RENATA DA SILVA RABELO</t>
  </si>
  <si>
    <t>019.342.632-30</t>
  </si>
  <si>
    <t>Prorrogação de Prazo e Reajuste (8,5737503%)</t>
  </si>
  <si>
    <t>01140027/2022</t>
  </si>
  <si>
    <t>ROSICLEUDO BATISTA DA SILVA</t>
  </si>
  <si>
    <t>444.060.452-87</t>
  </si>
  <si>
    <t>01140028/2022</t>
  </si>
  <si>
    <t>GLEIDIANE MOTA PEREIRA</t>
  </si>
  <si>
    <t>025.510.592-40</t>
  </si>
  <si>
    <t>01140029/2022</t>
  </si>
  <si>
    <t>EDMILSON VIEIRA DA SILVA</t>
  </si>
  <si>
    <t>112.929.542-72</t>
  </si>
  <si>
    <t>01140031/2022</t>
  </si>
  <si>
    <t>JOSÉ CEZÁRIO CORREIA DE SALES</t>
  </si>
  <si>
    <t>795.859.902-10</t>
  </si>
  <si>
    <t>01140032/2022</t>
  </si>
  <si>
    <t>ADRIANO JOSÉ SOARES</t>
  </si>
  <si>
    <t>928.135.262-15</t>
  </si>
  <si>
    <t>01140033/2022</t>
  </si>
  <si>
    <t>JULIANA DA SILVA CARDOSO</t>
  </si>
  <si>
    <t>037.919.032-09</t>
  </si>
  <si>
    <t>01140034/2022</t>
  </si>
  <si>
    <t>ALAN JOEL SOARES</t>
  </si>
  <si>
    <t>901.198.352-15</t>
  </si>
  <si>
    <t>155/2019</t>
  </si>
  <si>
    <t>001/2019</t>
  </si>
  <si>
    <t>Concorrência Pública</t>
  </si>
  <si>
    <t>Empreitada por preço global</t>
  </si>
  <si>
    <t>Coleta e Transporte dos Resíduos</t>
  </si>
  <si>
    <t>01140048/2022</t>
  </si>
  <si>
    <t>LIMPEBRÁS ENGENHARIA AMBIENTAL LTDA</t>
  </si>
  <si>
    <t>00.609.820/0001-85</t>
  </si>
  <si>
    <t>Alteração na redação de clásula</t>
  </si>
  <si>
    <t>CCT 2023/2023</t>
  </si>
  <si>
    <t>Inclusão de Fonte de Recurso</t>
  </si>
  <si>
    <t>247/2021</t>
  </si>
  <si>
    <t>012/2022</t>
  </si>
  <si>
    <t>Pregão SRP - SMCCI co-participante da SMGA</t>
  </si>
  <si>
    <t>Menor taxa de administração</t>
  </si>
  <si>
    <t>Prestação de serviço de implantação e operacionalização de sistema informátizado de abastecimento</t>
  </si>
  <si>
    <t>01140050/2022</t>
  </si>
  <si>
    <t>LINK CARD ADMINISTRADORA DE BENEFÍCIOS EIRELI</t>
  </si>
  <si>
    <t>12.039.966/0001-11</t>
  </si>
  <si>
    <t>Alteração de Cláusula</t>
  </si>
  <si>
    <t>006/2022</t>
  </si>
  <si>
    <t>034/2022</t>
  </si>
  <si>
    <t>Prestação de serviços fins e meios dos contratos firmados com esta Secretaria, através do Departamento de Iluminação</t>
  </si>
  <si>
    <t>01140057/2022</t>
  </si>
  <si>
    <t>ETENGE EMPRESA DE ENGENHARIA EM ELETRICIDADE E COMÉRCIO EIRELI</t>
  </si>
  <si>
    <t>04.593.893/0001-87</t>
  </si>
  <si>
    <t xml:space="preserve">Prorrogação de prazo </t>
  </si>
  <si>
    <t>15/15/2025</t>
  </si>
  <si>
    <t>01140060/2022</t>
  </si>
  <si>
    <t>01140061/2022</t>
  </si>
  <si>
    <t>01140062/2022</t>
  </si>
  <si>
    <t>01140063/2022</t>
  </si>
  <si>
    <t>HELDER FREITAS MOREIRA</t>
  </si>
  <si>
    <t>307.852.602-00</t>
  </si>
  <si>
    <t>01140065/2022</t>
  </si>
  <si>
    <t>ANTÔNIO FRANCISCO DA SILVA AMORIM</t>
  </si>
  <si>
    <t>605.566.172-15</t>
  </si>
  <si>
    <t>02/0/2022</t>
  </si>
  <si>
    <t>01140067/2022</t>
  </si>
  <si>
    <t>SILAS DA SILVA SOARES</t>
  </si>
  <si>
    <t>617.230.612-04</t>
  </si>
  <si>
    <t>02/15/2024</t>
  </si>
  <si>
    <t>Serviço de um trator de esteira"</t>
  </si>
  <si>
    <t>01140068/2022</t>
  </si>
  <si>
    <t>130/2022</t>
  </si>
  <si>
    <t>013/2022</t>
  </si>
  <si>
    <t>Serviço de um caminhão basculante truck</t>
  </si>
  <si>
    <t>008/2022</t>
  </si>
  <si>
    <t>01140070/2022</t>
  </si>
  <si>
    <t>ADRIANO DO SANTOS SOLÓN</t>
  </si>
  <si>
    <t>895.207.342-87</t>
  </si>
  <si>
    <t>Aditivo</t>
  </si>
  <si>
    <t>2309/2025</t>
  </si>
  <si>
    <t>Serviço de um veículo tipo "passeio" - com condutor</t>
  </si>
  <si>
    <t>01140072/2022</t>
  </si>
  <si>
    <t>ALCILENE NASCIMENTO DA SILVA</t>
  </si>
  <si>
    <t>009.589.002-56</t>
  </si>
  <si>
    <t>01140074/2022</t>
  </si>
  <si>
    <t>RAIMUNDO LIMA DE SOUZA</t>
  </si>
  <si>
    <t>461.506.922-72</t>
  </si>
  <si>
    <t>01140075/2022</t>
  </si>
  <si>
    <t>MAILSON DOMICIANO DE ARAÚJO</t>
  </si>
  <si>
    <t>322.044.422-91</t>
  </si>
  <si>
    <t>01140076/2022</t>
  </si>
  <si>
    <t>LAISSA ADRIELLE TAVARES DOS SANTOS</t>
  </si>
  <si>
    <t>035.778.772-27</t>
  </si>
  <si>
    <t>01140077/2022</t>
  </si>
  <si>
    <t>HALLISON WILLIAN TAVARES DOS SANTOS</t>
  </si>
  <si>
    <t>018.772.732-52</t>
  </si>
  <si>
    <t>01140078/2022</t>
  </si>
  <si>
    <t>COOP. DOS PROP. DE VEÍCULOS E MÁQUINAS PESADAS DO ESTADOS DO ACRE - TRANSTERRA</t>
  </si>
  <si>
    <t>06.100.426/0001-01</t>
  </si>
  <si>
    <t>01140079/2022</t>
  </si>
  <si>
    <t>RICARDO CARLOS MOURA DOS SANTOS</t>
  </si>
  <si>
    <t>652.877.892-20</t>
  </si>
  <si>
    <t>15/072025</t>
  </si>
  <si>
    <t>Serviço de Retroescavadeira com operador</t>
  </si>
  <si>
    <t>01140080/2022</t>
  </si>
  <si>
    <t>1507/2025</t>
  </si>
  <si>
    <t>01140081/2022</t>
  </si>
  <si>
    <t>RAFAELA MARQUES UCHOA</t>
  </si>
  <si>
    <t>036.515.572-19</t>
  </si>
  <si>
    <t>01140084/2022</t>
  </si>
  <si>
    <t>JOSÉ DA CRUZ DA SILVA</t>
  </si>
  <si>
    <t>856.866.972-72</t>
  </si>
  <si>
    <t>25/072025</t>
  </si>
  <si>
    <t>01140085/2022</t>
  </si>
  <si>
    <t>RAIMUNDO NONATO LIMA DE OLIVEIRA</t>
  </si>
  <si>
    <t>308.213.392-49</t>
  </si>
  <si>
    <t>01140086/2022</t>
  </si>
  <si>
    <t>REGINALDO BATISTA DA SILVA</t>
  </si>
  <si>
    <t>412.377.062-20</t>
  </si>
  <si>
    <t>01140087/2022</t>
  </si>
  <si>
    <t>ROBERTO DE ARAÚJO LIMA</t>
  </si>
  <si>
    <t>308.633.092-91</t>
  </si>
  <si>
    <t>01140088/2022</t>
  </si>
  <si>
    <t>AZ COMÉRCIO, SERVIÇOS E REPRESENTAÇÕES IMP. E EXP. LTDA</t>
  </si>
  <si>
    <t>077/2022</t>
  </si>
  <si>
    <t>064/2022</t>
  </si>
  <si>
    <t>Locação de veículos tipo caminhonte</t>
  </si>
  <si>
    <t>010/2022</t>
  </si>
  <si>
    <t>01140091/2022</t>
  </si>
  <si>
    <t>COUTINHO TERRA EIRELI</t>
  </si>
  <si>
    <t>21.043.390/0001-57</t>
  </si>
  <si>
    <t>01140095/2022</t>
  </si>
  <si>
    <t>FRANCISCO RONALDO DE OLIVEIRA SILVA</t>
  </si>
  <si>
    <t>719.772.012-53</t>
  </si>
  <si>
    <t>01140096/2022</t>
  </si>
  <si>
    <t>F A M CHAVES - EPP</t>
  </si>
  <si>
    <t>20.876.834/0001-72</t>
  </si>
  <si>
    <t>Prorrogação de Prazo e Reajuste (3,635390%)</t>
  </si>
  <si>
    <t>054/2022</t>
  </si>
  <si>
    <t>052/2022</t>
  </si>
  <si>
    <t>Contratação de empresa para manutenção preventiva, expansão, eficientização e modernização</t>
  </si>
  <si>
    <t>018/2022</t>
  </si>
  <si>
    <t>01140109/2022</t>
  </si>
  <si>
    <t>QUEIROZ &amp; SANTOS LTDA</t>
  </si>
  <si>
    <t>14.328.819/0001-97</t>
  </si>
  <si>
    <t>Acréscimo de 25%</t>
  </si>
  <si>
    <t>Readequação de Planilha</t>
  </si>
  <si>
    <t>173/2022</t>
  </si>
  <si>
    <t>057/2022</t>
  </si>
  <si>
    <t>Menor Preço por lote</t>
  </si>
  <si>
    <t>Prestação de serviços tereceirzados de apoio administrativo e operacional</t>
  </si>
  <si>
    <t>015/2022</t>
  </si>
  <si>
    <t>01140123/2022</t>
  </si>
  <si>
    <t>INSTITUTO BAHIA</t>
  </si>
  <si>
    <t>16.254.419/0001-00</t>
  </si>
  <si>
    <t>INCLUSÃO DE FONTE DE RECURSO E PROGRAMA DE TRABALHO</t>
  </si>
  <si>
    <t>08/032026</t>
  </si>
  <si>
    <t>Serviço de uma Pá Carregadeira</t>
  </si>
  <si>
    <t>01140124/2022</t>
  </si>
  <si>
    <t>WILSON DO NASCIMENTO MAIA</t>
  </si>
  <si>
    <t>524.033.002-68</t>
  </si>
  <si>
    <t>Menor Preço por Item</t>
  </si>
  <si>
    <t>Contratação de empresa para prestação de serviço de veículo de passeio - DIP</t>
  </si>
  <si>
    <t>10/2022</t>
  </si>
  <si>
    <t>01140003/2023</t>
  </si>
  <si>
    <t>VERDE SERVICE LTDA</t>
  </si>
  <si>
    <t>14.344.311/0001-82</t>
  </si>
  <si>
    <t>119</t>
  </si>
  <si>
    <t>Prorrogação de prazo e valor</t>
  </si>
  <si>
    <t>IPC FIPE</t>
  </si>
  <si>
    <t>01140004/2023</t>
  </si>
  <si>
    <t>5162/2022</t>
  </si>
  <si>
    <t>001/2022</t>
  </si>
  <si>
    <t>Inexigibilidade</t>
  </si>
  <si>
    <t>Contratação de empresa para prestar serviços de energia elétrica nas unidades consumidores, de responsabilidade desta Secretaria</t>
  </si>
  <si>
    <t>01140005/2023</t>
  </si>
  <si>
    <t>ENERGISA ACRE - DISTRIBUIDORA DE ENERGIA S/A</t>
  </si>
  <si>
    <t>04.065.033/0001-70</t>
  </si>
  <si>
    <t>Lei 8.666/94</t>
  </si>
  <si>
    <t>Art. 25 inciso I</t>
  </si>
  <si>
    <t>200/20223</t>
  </si>
  <si>
    <t>013/2023</t>
  </si>
  <si>
    <t>Serviços de Caminhão Basculante Toco</t>
  </si>
  <si>
    <t>08/2023</t>
  </si>
  <si>
    <t>01140008/2023</t>
  </si>
  <si>
    <t>JOHNYS BEZERRA PEREIRA</t>
  </si>
  <si>
    <t>980.762.302-25</t>
  </si>
  <si>
    <t>3.3.90.36.00</t>
  </si>
  <si>
    <t>06/012026</t>
  </si>
  <si>
    <t>200/2023</t>
  </si>
  <si>
    <t>08/2022</t>
  </si>
  <si>
    <t>01140010/2023</t>
  </si>
  <si>
    <t>NIVALDO DA SILVA E SILVA</t>
  </si>
  <si>
    <t>217.224.982-34</t>
  </si>
  <si>
    <t xml:space="preserve">3° Termo </t>
  </si>
  <si>
    <t>Pregâo Eletrônico SRP</t>
  </si>
  <si>
    <t>Contratação de Pessoa Física ou Pessoa Juídica para prestação de serviço de Equipamentos/Máquinas, Caminhão Basculante truck</t>
  </si>
  <si>
    <t>01140025/2023</t>
  </si>
  <si>
    <t>FÁBIO CORREA DE ANDRADE</t>
  </si>
  <si>
    <t>671.314.682-15</t>
  </si>
  <si>
    <t>064/2023</t>
  </si>
  <si>
    <t>010/2023</t>
  </si>
  <si>
    <t>Serviço de Caminhão Carga seca 3/4</t>
  </si>
  <si>
    <t>003/2023</t>
  </si>
  <si>
    <t>01140039/2023</t>
  </si>
  <si>
    <t>SILVANA DOS SANTOS SOUZA</t>
  </si>
  <si>
    <t>610.309.612-04</t>
  </si>
  <si>
    <t>h</t>
  </si>
  <si>
    <t>PRORROGAÇÃO DE PRAZO E REAJUSTE</t>
  </si>
  <si>
    <t>01140040/2023</t>
  </si>
  <si>
    <t>ALDEMIR FERREIRA GRANGEIRO</t>
  </si>
  <si>
    <t>514.231.972-91</t>
  </si>
  <si>
    <t>07/06/202</t>
  </si>
  <si>
    <t>01140041/2023</t>
  </si>
  <si>
    <t>CAMILA DE LIMA SOUZA</t>
  </si>
  <si>
    <t>040.483.822-76</t>
  </si>
  <si>
    <t>01140042/2023</t>
  </si>
  <si>
    <t>EDIRCEU DA SILVA MOURA</t>
  </si>
  <si>
    <t>619.523.462-15</t>
  </si>
  <si>
    <t>01140043/2023</t>
  </si>
  <si>
    <t>FÁBIO DE ALMEIDA MELO</t>
  </si>
  <si>
    <t>023.598.762-01</t>
  </si>
  <si>
    <t>01140044/2023</t>
  </si>
  <si>
    <t>JAMES CORREIA DE ANDRADE</t>
  </si>
  <si>
    <t>689.493.592-00</t>
  </si>
  <si>
    <t>01140045/2023</t>
  </si>
  <si>
    <t>DANIEL MARTINS DUCAS</t>
  </si>
  <si>
    <t>023.593.432-11</t>
  </si>
  <si>
    <t>01140046/2023</t>
  </si>
  <si>
    <t>JOSÉ ENIR ARAÚJO DA SILVA</t>
  </si>
  <si>
    <t>360.080.952-00</t>
  </si>
  <si>
    <t>01140048/2023</t>
  </si>
  <si>
    <t>LUCIANO NASCIMENTO DA SILVA</t>
  </si>
  <si>
    <t>518.819.002-82</t>
  </si>
  <si>
    <t>01140052/2023</t>
  </si>
  <si>
    <t>ALESSANDRA CRISTINA CUNEGUNDES SILVA LIMA</t>
  </si>
  <si>
    <t>691.119.362-15</t>
  </si>
  <si>
    <t>Prorrogação de prazo e reajuste (2739604%)</t>
  </si>
  <si>
    <t>Serviços de Retroescavadeira</t>
  </si>
  <si>
    <t>01140054/2023</t>
  </si>
  <si>
    <t>ANGLETE LIMA DE ANDRADE</t>
  </si>
  <si>
    <t>954.358.672-15</t>
  </si>
  <si>
    <t>01140055/2023</t>
  </si>
  <si>
    <t>ALISON LOPES DE SOUZA</t>
  </si>
  <si>
    <t>023.142.692.50</t>
  </si>
  <si>
    <t>19/062023</t>
  </si>
  <si>
    <t>Prorrogaação de Prazo</t>
  </si>
  <si>
    <t>01140057/2023</t>
  </si>
  <si>
    <t>01140062/2023</t>
  </si>
  <si>
    <t>ROSINEIDE DE SOUZA MESQUITA</t>
  </si>
  <si>
    <t>032.062.862-04</t>
  </si>
  <si>
    <t>3.3.90.30.00</t>
  </si>
  <si>
    <t>PRORROGAÇÃO DE PRAZO</t>
  </si>
  <si>
    <t>Serviços de Veículo de passeio sem condutor</t>
  </si>
  <si>
    <t>01140069/2023</t>
  </si>
  <si>
    <t>GENIVAL DA CONCEIÇÃO VASCONCELOS</t>
  </si>
  <si>
    <t>774.429.972-87</t>
  </si>
  <si>
    <t xml:space="preserve">Prorrogação de prazo e reajuste </t>
  </si>
  <si>
    <t>110/2023</t>
  </si>
  <si>
    <t>116/2023</t>
  </si>
  <si>
    <t>Contratação de empresa para prestação de serviço de roço mecanizado</t>
  </si>
  <si>
    <t>01140080/2023</t>
  </si>
  <si>
    <t>ASA AGÊNCIA DE SERVIÇOS DO ACRE EIRELI</t>
  </si>
  <si>
    <t>11.815.892/0001-03</t>
  </si>
  <si>
    <t>ADITIVO CCT 2023/2024</t>
  </si>
  <si>
    <t>Contratação de empresa para prestação de serviços de apoio administrativo e operacional</t>
  </si>
  <si>
    <t>15/2022</t>
  </si>
  <si>
    <t>01140083/2023</t>
  </si>
  <si>
    <t>134/2023</t>
  </si>
  <si>
    <t>151/2023</t>
  </si>
  <si>
    <t>Prestação dos serviços de serralheria e solda, sob demanda, na responsabilidade da Secretaria Municipal de cuidados com a Cidade – SMCCI</t>
  </si>
  <si>
    <t>001/2024</t>
  </si>
  <si>
    <t>01140012/2024</t>
  </si>
  <si>
    <t>MD PROJETOS E CONSULTORIA LTDA</t>
  </si>
  <si>
    <t>39.356.925/0001-05</t>
  </si>
  <si>
    <t>1º termo</t>
  </si>
  <si>
    <t>SINAP</t>
  </si>
  <si>
    <t>155/2023</t>
  </si>
  <si>
    <t>159/2023</t>
  </si>
  <si>
    <t>Contratação Empresa Prestadora de Serviço de Manutenção Preventiva e Corretiva, com e sem reposição de peças, de forma contínua, em aparelhos de ar-condicionado (modelo split) e frigobares</t>
  </si>
  <si>
    <t>008/2023</t>
  </si>
  <si>
    <t>01140013/2024</t>
  </si>
  <si>
    <t>WAGNER E SILVA LTDA</t>
  </si>
  <si>
    <t>84.312.602/0001-74</t>
  </si>
  <si>
    <t>Procuradoria Geral do Munícipio de Rio Branco</t>
  </si>
  <si>
    <t>07/02/206</t>
  </si>
  <si>
    <t>Contratação de pessoa física ou Pessoa Juídica para prestação de serviço de veículo leve sem condutor.</t>
  </si>
  <si>
    <t>03/2023</t>
  </si>
  <si>
    <t>01140022/2024</t>
  </si>
  <si>
    <t>009/2024</t>
  </si>
  <si>
    <t>11/2024</t>
  </si>
  <si>
    <t>Contratação de empresa especilaizada em fornecimento de material de consumo (gelo)</t>
  </si>
  <si>
    <t>04/2024</t>
  </si>
  <si>
    <t>01140023/2024</t>
  </si>
  <si>
    <t>POLICARPO &amp; ZANATA LTDA</t>
  </si>
  <si>
    <t>48.051.389/0001/20</t>
  </si>
  <si>
    <t>1500</t>
  </si>
  <si>
    <t>9998/2024</t>
  </si>
  <si>
    <t>Contratação de pessoa jurídica para prestação de serviços de locação de veículos (tipo caminhonete e veículos de passeio), com condutor.</t>
  </si>
  <si>
    <t>348/2023</t>
  </si>
  <si>
    <t>01140024/2024</t>
  </si>
  <si>
    <t>COOPERATIVA DE PROPRIETÁRIO DE VEÍCULOS DO ESTADO DO ACRE - COOPERVEL</t>
  </si>
  <si>
    <t>13.052.004/0001-65</t>
  </si>
  <si>
    <t>1500/1751</t>
  </si>
  <si>
    <t>13.641 DOE</t>
  </si>
  <si>
    <t>SECRETARIA DE ESTADO DE SAÚDE</t>
  </si>
  <si>
    <t>ACRESCIMO 25%</t>
  </si>
  <si>
    <t>13/2024</t>
  </si>
  <si>
    <t>008/2024</t>
  </si>
  <si>
    <t>Contratação de empresa especializada em materiais consumo, ferramentas, hidráulicos, para atender as demandas desta SMCCI</t>
  </si>
  <si>
    <t>05/2024</t>
  </si>
  <si>
    <t>01140026/2024</t>
  </si>
  <si>
    <t>JR DISTRIBUIDORA LTDA</t>
  </si>
  <si>
    <t>33.412.571/0001-92</t>
  </si>
  <si>
    <t>3.3.90.30 / 4.4.90.52</t>
  </si>
  <si>
    <t>07/2024</t>
  </si>
  <si>
    <t>Contratação de empresa especilaizada em fornecimento de madeira bruta beneficiada.(itens 2,13,15,19,26,31,33)</t>
  </si>
  <si>
    <t>01140030/2024</t>
  </si>
  <si>
    <t>L N MOTA EIRELI</t>
  </si>
  <si>
    <t>22.015.427/0001-04</t>
  </si>
  <si>
    <t>PRPRROGAÇÃO DE PRAZO</t>
  </si>
  <si>
    <t>01/012025</t>
  </si>
  <si>
    <t>01/012026</t>
  </si>
  <si>
    <t>12/022025</t>
  </si>
  <si>
    <t>026/2024</t>
  </si>
  <si>
    <t>024/2024</t>
  </si>
  <si>
    <t>Contratação de empresa para fornecimento de material de consumo (gêneros alimentícios - itens 6, 7, 9, 10, 14, 16, 20, 22)</t>
  </si>
  <si>
    <t>08/2024</t>
  </si>
  <si>
    <t>01140037/2024</t>
  </si>
  <si>
    <t>FSP DE SOUZA</t>
  </si>
  <si>
    <t>34.800.566/0001-10</t>
  </si>
  <si>
    <t xml:space="preserve">1° Termo </t>
  </si>
  <si>
    <t>Contratação de empresa especializada em fornecimento de material de consumo (gelo em barra 10kg</t>
  </si>
  <si>
    <t>01140045/2024</t>
  </si>
  <si>
    <t>48.051.389/0001-20</t>
  </si>
  <si>
    <t>0305.00182/2024-03</t>
  </si>
  <si>
    <t>Adesão</t>
  </si>
  <si>
    <t>Contratação de empresa especializada em fornecimento de material de consumo (gás liquefeito de petróleo), para atender as demandas da Defensoria Pública do Estado do Acre.</t>
  </si>
  <si>
    <t>003/2024</t>
  </si>
  <si>
    <t>01140003/2025</t>
  </si>
  <si>
    <t>H2MIX LTDA</t>
  </si>
  <si>
    <t>09.319.610/0001-27</t>
  </si>
  <si>
    <t>3.3.90.30.00 / 4.4.90.52.00</t>
  </si>
  <si>
    <t>PRORROGAÇÃO DE PRAZOE REAJUSTE</t>
  </si>
  <si>
    <t>DEF.PUBLICA ACRE</t>
  </si>
  <si>
    <t>Contratação de empresa especializada em fornecimento de material de consumo (material de limpeza e gênero alimentício), para atender as demandas da Secretaria Municipal de Cuidados com a Cidade e dos demais espaços públicos de sua responsabilidade (aterros, cemitérios e ecopontos).</t>
  </si>
  <si>
    <t>01140004/2025</t>
  </si>
  <si>
    <t>J.N SERVICOS ESPECIALIZADOS LTDA</t>
  </si>
  <si>
    <t>54.092.603/0001-90</t>
  </si>
  <si>
    <t>01140007/2025</t>
  </si>
  <si>
    <t>ELETRICISTA &amp; CIA IMP &amp; EXP LTDA</t>
  </si>
  <si>
    <t>51.040.948/0001-01</t>
  </si>
  <si>
    <t>01140008/2025</t>
  </si>
  <si>
    <t>PRORROGAÇÃO CONTRATO E REAJUSTE</t>
  </si>
  <si>
    <t>154/2024</t>
  </si>
  <si>
    <t>117/2024</t>
  </si>
  <si>
    <t>Fornecimento de material de consumo (refeição pronta, tipo marmita: almoço e janta e kit café da manhã), a fim de atender as demandas da Secretaria Municipal de Cuidados com a Cidade e demais espaços públicos de sua responsabilidade (aterros, cemitérios e ecopontos).</t>
  </si>
  <si>
    <t>001/2025</t>
  </si>
  <si>
    <t>01140009/2025</t>
  </si>
  <si>
    <t>M. F. DA ROCHA PAIVA</t>
  </si>
  <si>
    <t>42.915.134/0001-82</t>
  </si>
  <si>
    <t>065/2024</t>
  </si>
  <si>
    <t>045/2024</t>
  </si>
  <si>
    <t>Fornecimento de material de consumo (expediente e afins), a fim de atender as necessidades administrativas da Secretaria Municipal de Cuidados com a Cidade e demais espaços públicos de sua responsabilidade (aterros, cemitérios e ecopontos).</t>
  </si>
  <si>
    <t>01140011/2025</t>
  </si>
  <si>
    <t>J S CORDEIRO LTDA</t>
  </si>
  <si>
    <t>18.255.882/0001-00</t>
  </si>
  <si>
    <t>01140012/2025</t>
  </si>
  <si>
    <t>PAPELARIA MUNDO IMPORTAÇÃO E EXPORTAÇÃO LTDA</t>
  </si>
  <si>
    <t>14.869.791/0001-03</t>
  </si>
  <si>
    <t>045/20241</t>
  </si>
  <si>
    <t xml:space="preserve"> Fornecimento de material de consumo (expediente e afins), a fim de atender as necessidades administrativas da Secretaria Municipal de Cuidados com a Cidade e demais espaços públicos de sua responsabilidade (aterros, cemitérios e ecopontos).</t>
  </si>
  <si>
    <t>01140013/2025</t>
  </si>
  <si>
    <t>RM AMELY IMPORTAÇÃO E EXPORTAÇÃO LTDA</t>
  </si>
  <si>
    <t>48.807.054/0001-90</t>
  </si>
  <si>
    <t>011/2024</t>
  </si>
  <si>
    <t>empresa especializada em fornecimento de material de consumo (água mineral 20L, garrafão retornável 20L e gelo em barra 10kg), para atender as demandas da Secretaria Municipal de Cuidados com a Cidade e dos demais espaços públicos de sua responsabilidade (aterros, cemitérios e ecopontos).</t>
  </si>
  <si>
    <t>01140015/2025</t>
  </si>
  <si>
    <t>A A C ROCHA</t>
  </si>
  <si>
    <t>10.496.033/0001-28</t>
  </si>
  <si>
    <t>aditivo</t>
  </si>
  <si>
    <t>013/2024</t>
  </si>
  <si>
    <t>Maior percentual de desconto</t>
  </si>
  <si>
    <t>005/2024</t>
  </si>
  <si>
    <t>01140016/2025</t>
  </si>
  <si>
    <t>1751-Recursos da Contrib p/ o Custeio Iluminação Pública - COSIP</t>
  </si>
  <si>
    <t>8390/2025</t>
  </si>
  <si>
    <t>521/2023</t>
  </si>
  <si>
    <t>Contratação de empresa especializada em serviço locação de equipamentos de informática tipo: impressoras multifuncionais laser monocromática com manutenção preventiva e corretiva, com fornecimento de peças e componentes necessários à manutenção (fornecimento de material de consumo para utilização, exceto papel), visando atender as demandas da Secretaria Municipal de Cuidados com a Cidade - SMCCI e dos demais espaços públicos de sua responsabilidade (atenos, cemitérios e ecopontos).</t>
  </si>
  <si>
    <t>010/2024</t>
  </si>
  <si>
    <t>01140017/2025</t>
  </si>
  <si>
    <t>DUX COMERCIO REPRESENTAÇÔES E EXPORTAÇÃO EIRELI</t>
  </si>
  <si>
    <t>05.502.105/0001-62</t>
  </si>
  <si>
    <t>1.500</t>
  </si>
  <si>
    <t>Departamento Estadual de Trânsito – DETRAN/AC</t>
  </si>
  <si>
    <t>Contratação de empresa especializada em materiais elétricos, hidráulicos, ferramentas e equipamentos de consumo, para atender as demandas da Secretaria Municipal de Cuidados com a Cidade e dos demais espaços públicos de sua responsabilidade (aterros, cemitérios e ecopontos).</t>
  </si>
  <si>
    <t>01140019/2025</t>
  </si>
  <si>
    <t>3.390.39.00</t>
  </si>
  <si>
    <t>Proc. SEI : 0114.000.259/2025-5</t>
  </si>
  <si>
    <t>Dispensa de Licitação</t>
  </si>
  <si>
    <t>Contratação de empresa para prestação de serviços de limpeza dos espelhos d’água da Praça da Revolução e do elevado Beth Bocalom, com fornecimento de materiais/insumos e equipamentos necessários para execução dos serviços, visando atender as demandas da Secretaria Municipal de Cuidados com a cidade– SMCCI.</t>
  </si>
  <si>
    <t>01140021/2025</t>
  </si>
  <si>
    <t>J.S DE MOURA LTDA.</t>
  </si>
  <si>
    <t>50.976.013/0001-79</t>
  </si>
  <si>
    <t>165/2024</t>
  </si>
  <si>
    <t>018/2025</t>
  </si>
  <si>
    <t>Contratação de empresa especializada em formceimento de material de expediente ( papel A4) e outros,visando atender as demandas da Secretaria Municipal de Cuidados com a cidade– SMCCI e dos demias espaços públicos ( aterros, cemitérios, e econpontos)</t>
  </si>
  <si>
    <t>013/2025</t>
  </si>
  <si>
    <t>01140022/2025</t>
  </si>
  <si>
    <t>INFOJURUA LTDA</t>
  </si>
  <si>
    <t>37.837.041/0001-47</t>
  </si>
  <si>
    <t>SASDH</t>
  </si>
  <si>
    <t>Contratação de empresa especializada em material para manutenção de bens imóveis - material de consumo ( enxada , martelo , pá e afins ) , ferramentas e equipamentos ( kit fermentas , alicates , lima e afins ) para atender as demandas da secretaria municipal de cuidados com a cidade e dos demais espaços público de sua responsabilidade ( aterros , cemitérios e ecopontos ).</t>
  </si>
  <si>
    <t>01140023/2025</t>
  </si>
  <si>
    <t xml:space="preserve">3.3.90.30.00 </t>
  </si>
  <si>
    <t>SEI no 0'l 14.000247 12025-84</t>
  </si>
  <si>
    <t>072/2024</t>
  </si>
  <si>
    <t>Constitui objeto da presente licitação para contratação de Empresa para Locação de Equipamentos de Informática,</t>
  </si>
  <si>
    <t>Ata de Registro de Preços nº 68/2024</t>
  </si>
  <si>
    <t>01140024/2025</t>
  </si>
  <si>
    <t>C.Com Informática IMP. Comercio e Indústria</t>
  </si>
  <si>
    <t>07.471.301/0001-42</t>
  </si>
  <si>
    <t>IEPTEC</t>
  </si>
  <si>
    <t>Nº 14.102</t>
  </si>
  <si>
    <t>0114.001445/2025-39</t>
  </si>
  <si>
    <t>Contratação de empresa de engenharia especializada no serviço de manutenção preventiva, corretiva, recuperação, revitalização, expansão, eficientização energética e modernização, instalação de sistema de telegestão, instalação e implantação de postes, com fornecimento de material, de todo o Parque de Iluminação Pública, na área rural e urbana do Município de Rio Branco-AC</t>
  </si>
  <si>
    <t>Ato de Registro de Preços nº 017 12024 - CSL-SEGOV/MA</t>
  </si>
  <si>
    <t>01140025/2025</t>
  </si>
  <si>
    <t>EMPRESA BRASILEIRA DE ENERGIA LTDA - EPP</t>
  </si>
  <si>
    <t>47.350.762/0001-81</t>
  </si>
  <si>
    <t>desão à Ata de Registro de Preços nº 017/2024-CSL/SEGOV</t>
  </si>
  <si>
    <t>22/102026</t>
  </si>
  <si>
    <t>SECRETARIA DE ESTADO DE GOVERNO DO MARANHÃO</t>
  </si>
  <si>
    <t>SEI no 01 14.000528/2025-63</t>
  </si>
  <si>
    <t>080/2025</t>
  </si>
  <si>
    <t>Contratação de empresa de engenharia para prestação de serviços de instalação com formecimento de materiais de consumo (postes metálicos, cabeamento de rede, suportes), envelopamento, remoção e realocação de postes no parque de iluminação do municipio de Rio Branco; sob demanda, na responsabilidade da Secretaria Municipal de Cuidados com a Cidade - SMCCI.</t>
  </si>
  <si>
    <t>002/2025</t>
  </si>
  <si>
    <t>01140026/2025</t>
  </si>
  <si>
    <t>CONSTRUTORA PRECISÃO EIRELI</t>
  </si>
  <si>
    <t>84.310.242/10001-71</t>
  </si>
  <si>
    <t>1751</t>
  </si>
  <si>
    <t>Nº 14.150</t>
  </si>
  <si>
    <t>SMCCI</t>
  </si>
  <si>
    <t>Nº 14.156</t>
  </si>
  <si>
    <t xml:space="preserve">Pregão Eletrônico  </t>
  </si>
  <si>
    <t xml:space="preserve">
Contratação de empresa especializada em fornecimento de madeira bruta e beneficiada, para atender as demandas da Secretaria Municipal de Cuidados com a Cidade e dos demais espaços públicos de sua responsabilidade (aterros, cemitérios e ecopontos).</t>
  </si>
  <si>
    <t xml:space="preserve">           Nº 13.745</t>
  </si>
  <si>
    <t>01140002/2026</t>
  </si>
  <si>
    <t xml:space="preserve">L. N. MOTA EIRELI </t>
  </si>
  <si>
    <t>N° 14.211</t>
  </si>
  <si>
    <t xml:space="preserve">1500 - Recurso Não Vinculados de Impostos </t>
  </si>
  <si>
    <t xml:space="preserve">Secretaria Municipal de Cuidados Com a Cidade </t>
  </si>
  <si>
    <t>0114.000145/2026-22</t>
  </si>
  <si>
    <t xml:space="preserve">
Pregão Eletrônico</t>
  </si>
  <si>
    <t xml:space="preserve">Menor preço por Item
</t>
  </si>
  <si>
    <t xml:space="preserve">
Contratação de empresa para fornecimento de material de consumo (refeição pronta, tipo marmita: almoço e janta e kit café da manhã), a fim de atender as demandas da Secretaria Municipal de Cuidados com a Cidade e demais espaços públicos de sua responsabilidade (aterros, cemitérios e ecopontos).</t>
  </si>
  <si>
    <t>Nº 13.918</t>
  </si>
  <si>
    <t>01140003/2026</t>
  </si>
  <si>
    <t>M. F. DA ROCHA PAIVA LTDA</t>
  </si>
  <si>
    <t>N°14.209</t>
  </si>
  <si>
    <t>1500 - Recurso Não Vinculados de Impostos / 1751 ( COSIP)</t>
  </si>
  <si>
    <t>0114.000429/2026-17</t>
  </si>
  <si>
    <t xml:space="preserve">
Pregão Eletrônico</t>
  </si>
  <si>
    <t xml:space="preserve">
Maior desconto por Itens </t>
  </si>
  <si>
    <t xml:space="preserve">	Nº 13.748</t>
  </si>
  <si>
    <t>01140004/2026</t>
  </si>
  <si>
    <t>04.034.583/0019-51</t>
  </si>
  <si>
    <t>N°14.222</t>
  </si>
  <si>
    <t>1751 - ( COSIP)</t>
  </si>
  <si>
    <t>0114.000449/2026-59</t>
  </si>
  <si>
    <t>007/2024</t>
  </si>
  <si>
    <t xml:space="preserve">
Menor preço por Itens</t>
  </si>
  <si>
    <t xml:space="preserve">	Nº 13.745</t>
  </si>
  <si>
    <t>01140005/2026</t>
  </si>
  <si>
    <t>L.N.MOTA EIRELI</t>
  </si>
  <si>
    <t>N° 14.222</t>
  </si>
  <si>
    <t>1500 - Recurso Não Vinculados de Impostos</t>
  </si>
  <si>
    <t>0114.000448/2026-86</t>
  </si>
  <si>
    <t>Pregão Eletrônico</t>
  </si>
  <si>
    <t>Nº 13.745</t>
  </si>
  <si>
    <t>01140006/2026</t>
  </si>
  <si>
    <t>MADEIREIRA SANTOS INDÚSTRIA E COMÉRCIO EIRELI</t>
  </si>
  <si>
    <t xml:space="preserve">	04.004.549/0001-05</t>
  </si>
  <si>
    <t xml:space="preserve">
R$ 236.110,00</t>
  </si>
  <si>
    <t>N° 14.2235</t>
  </si>
  <si>
    <t>Informar o número da Ata de Registro de Preços aderida</t>
  </si>
  <si>
    <t>Informar a data do início da vigência da Ata</t>
  </si>
  <si>
    <t>informar a data do término da vigência da Ata</t>
  </si>
  <si>
    <t>Informar o número do Diário Oficial do Estado de publicação da ata de registro de preços pelo órgão gerenciador</t>
  </si>
  <si>
    <t>Informar o nome completo do órgão gerenciador da ata de registro de preços aderida</t>
  </si>
  <si>
    <t>Informar o número do Diário Oficial do Estado de publicação do extrato de termo de adesão à ata de registro de preços pelo órgão aderente</t>
  </si>
  <si>
    <t>Preencher somente quando o contrato for oriundo de processo de dispensa ou inexigibilidade de licitação</t>
  </si>
  <si>
    <t>Informar se o processo é oriundo de D = dispensa ou I = inexigibilidade, de licitação</t>
  </si>
  <si>
    <t>Informar os dispositivos da lei de licitações (artigo, inciso e alíenas) que fundamentam a autuação do processo</t>
  </si>
  <si>
    <t>Informar o número do Diário Oficial do Estado em que foi publicada a autorização da dispensa ou da inexigibilidade de licitação</t>
  </si>
  <si>
    <t>Informar o dia, mês e ano da publicação no Diário Oficial do Estado da autorização da dispensa ou da inexigibilidade licitação</t>
  </si>
  <si>
    <t>Informar o número do Diário Oficial do Estado em que foi publicada a ratificação da autorização da dispensa ou da inexigibilidade de licitação</t>
  </si>
  <si>
    <t>Informar o dia, mês e ano da publicação no Diário Oficial do Estado da ratificação da autorização da dispensa ou da inexigibilidade licitação</t>
  </si>
  <si>
    <t>Preencher somente quando o contrato se referir a obra ou serviço de engenharia</t>
  </si>
  <si>
    <t xml:space="preserve">Informar se o contrato se refere a obra ou serviço de engenharia (consulte o art. 6º, inciso I da LF nº 8.666/93)  </t>
  </si>
  <si>
    <t xml:space="preserve">Informar o regime de execução da obra ou serviço de engenharia (consulte o art. 6º, inciso VIII, alíneas "a" até "e" da LF nº 8.666/93)  </t>
  </si>
  <si>
    <t>(be) e (bf)</t>
  </si>
  <si>
    <t>Informar o dia, mês e ano do início e do término do prazo de execução da obra ou serviço de engenharia em conformidade com o contrato e a proposta a que se vincula</t>
  </si>
  <si>
    <t>Informar o percentual de execução física da obra ou serviço de engenharia na data da última atualização deste Demonstrativo</t>
  </si>
  <si>
    <t>Informar o número da Ordem de Serviço expedida pelo órgão/entidade responsável pelo contrato</t>
  </si>
  <si>
    <t>Informar a data do recebimento da Ordem de Serviço pelo contratado</t>
  </si>
  <si>
    <t>Informar se a execução física da obra foi concluída no ano de referência, utilizando S = sim e N = não</t>
  </si>
  <si>
    <t>Informar se a execução física da obra se encontra em andamento no exercício de referência, utilizando S = Sim e N = não</t>
  </si>
  <si>
    <t>Informar o dia, mês e ano do início do período de paralisação da obra ou serviço de engenharia, se for o caso</t>
  </si>
  <si>
    <t>Informar o dia, mês e ano do reinício da obra ou serviço de engenharia que tenha sido paralisada, se for o caso</t>
  </si>
  <si>
    <t>Informar o motivo da paralisação da obra ou serviço de engenharia</t>
  </si>
  <si>
    <r>
      <rPr>
        <sz val="10"/>
        <color theme="1"/>
        <rFont val="Arial"/>
      </rPr>
      <t xml:space="preserve">REALIZADO ATÉ O MÊS/ANO (ACUMULADO): </t>
    </r>
    <r>
      <rPr>
        <b/>
        <sz val="10"/>
        <color theme="1"/>
        <rFont val="Arial"/>
      </rPr>
      <t>MAIO 2026</t>
    </r>
  </si>
  <si>
    <t>0114.001042/2026-53</t>
  </si>
  <si>
    <t xml:space="preserve">
Contratação de empresa especializada em materiais elétricos, hidráulicos, ferramentas e equipamentos de consumo, para atender as demandas da Secretaria Municipal de Cuidados com a Cidade e dos demais espaços públicos de sua responsabilidade (aterros, cemitérios e ecopontos).</t>
  </si>
  <si>
    <t>N° 13.748</t>
  </si>
  <si>
    <t>01140007/2026</t>
  </si>
  <si>
    <t xml:space="preserve">	33.412.571/0001-92</t>
  </si>
  <si>
    <t>R$ 2.180.000,00</t>
  </si>
  <si>
    <t>N° 14.277</t>
  </si>
  <si>
    <t>0114.000495/2026-78</t>
  </si>
  <si>
    <t>013/2026</t>
  </si>
  <si>
    <t xml:space="preserve">
Outros Serviços</t>
  </si>
  <si>
    <t xml:space="preserve">
O presente instrumento tem como objetivo a contratação de uma empresa especializada na terceirização de atividades-meio, responsável pelo fornecimento de apoio administrativo, operacional e técnico. Os serviços serão prestados conforme os cargos e funções previstos nos documentos do contrato, visando atender às demandas da Secretaria Municipal de Cuidados com a Cidade (SMCCI). A execução ocorrerá mediante emissão de Ordens de Serviço Mensais, em conformidade com o Edital e seus anexos, por meio da adesão à Ata de Registro de Preços nº 13/2025 do Consórcio Intermunicipal Multifinalitário dos Mineiros (CONMINAS), originada do Pregão Eletrônico SRP nº 13/2025.</t>
  </si>
  <si>
    <t>01140008/2026</t>
  </si>
  <si>
    <t>ALICERCE CONSTRUÇÕES E SERVIÇOS LTDA</t>
  </si>
  <si>
    <t xml:space="preserve">	42.971.150/0001-92</t>
  </si>
  <si>
    <t xml:space="preserve">
R$ 2.132.629,43</t>
  </si>
  <si>
    <t>N° 14.283</t>
  </si>
  <si>
    <t>0107.000183/2025-28</t>
  </si>
  <si>
    <t>006/2025</t>
  </si>
  <si>
    <t xml:space="preserve">
Recursos Próprios - Ordinários</t>
  </si>
  <si>
    <t xml:space="preserve">
Contratação de empresa para execução da Construção de Prédio Público (1° Etapa da Nova Sede da SMCCI _ Secretaria Municipal de Cuidados com a Cidade no Município de Rio Branco) - Convênio n° 929602/2022 (M. Defesa).</t>
  </si>
  <si>
    <t>Nº 14.021</t>
  </si>
  <si>
    <t>01140009/2026</t>
  </si>
  <si>
    <t>ASUS CONSTRUÇÕES LTDA</t>
  </si>
  <si>
    <t xml:space="preserve">	45.021.070/0001-64</t>
  </si>
  <si>
    <t xml:space="preserve">
R$ 2.911.495,00</t>
  </si>
  <si>
    <t>N° 14.280</t>
  </si>
  <si>
    <t>1500 - Recurso Não Vinculados de Impostos / 1700</t>
  </si>
  <si>
    <t>4.4.90.51.00</t>
  </si>
  <si>
    <t>Prorrogação de prazo e acrescimo de valor</t>
  </si>
  <si>
    <t>REALIZADO ATÉ O MÊS/ANO (ACUMULADO): JANEIRO À ABRIL DE 2026.</t>
  </si>
  <si>
    <t>REALIZADO ATÉ O MÊS/ANO (ACUMULADO): JANEIRO À MAIO DE 2026.</t>
  </si>
  <si>
    <t>6° Termo</t>
  </si>
  <si>
    <t>7° Termo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</si>
</sst>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164" formatCode="_-&quot;R$&quot;\ * #,##0.00_-;\-&quot;R$&quot;\ * #,##0.00_-;_-&quot;R$&quot;\ * &quot;-&quot;??_-;_-@"/>
    <numFmt numFmtId="165" formatCode="_-* #,##0.00_-;\-* #,##0.00_-;_-* &quot;-&quot;??_-;_-@"/>
    <numFmt numFmtId="166" formatCode="&quot;R$&quot;\ #,##0.00"/>
    <numFmt numFmtId="167" formatCode="mm/yyyy"/>
    <numFmt numFmtId="168" formatCode="[$R$ -416]#,##0.00"/>
  </numFmts>
  <fonts count="2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rgb="FF000000"/>
      <name val="Arial"/>
    </font>
    <font>
      <sz val="10"/>
      <color rgb="FF212121"/>
      <name val="Arial"/>
    </font>
    <font>
      <sz val="11"/>
      <color theme="1"/>
      <name val="Calibri"/>
    </font>
    <font>
      <u/>
      <sz val="11"/>
      <color rgb="FF0000FF"/>
      <name val="Arial"/>
    </font>
    <font>
      <sz val="10"/>
      <color rgb="FF434343"/>
      <name val="Arial"/>
    </font>
    <font>
      <u/>
      <sz val="11"/>
      <color rgb="FF0000FF"/>
      <name val="Arial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9"/>
      <name val="Calibri"/>
      <family val="2"/>
    </font>
    <font>
      <sz val="11"/>
      <color rgb="FF212121"/>
      <name val="Arial"/>
      <family val="2"/>
    </font>
    <font>
      <sz val="10"/>
      <color rgb="FF212121"/>
      <name val="Arial"/>
      <family val="2"/>
    </font>
    <font>
      <sz val="9"/>
      <color rgb="FF21212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color rgb="FF21212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8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/>
      <diagonal/>
    </border>
    <border>
      <left style="thin">
        <color rgb="FFD8D8D8"/>
      </left>
      <right/>
      <top/>
      <bottom/>
      <diagonal/>
    </border>
    <border>
      <left/>
      <right/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5" xfId="0" applyFont="1" applyBorder="1"/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32" xfId="0" applyFont="1" applyBorder="1"/>
    <xf numFmtId="49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" fontId="3" fillId="0" borderId="38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 wrapText="1"/>
    </xf>
    <xf numFmtId="14" fontId="2" fillId="2" borderId="31" xfId="0" applyNumberFormat="1" applyFont="1" applyFill="1" applyBorder="1" applyAlignment="1">
      <alignment horizontal="center" vertical="center" wrapText="1"/>
    </xf>
    <xf numFmtId="3" fontId="2" fillId="2" borderId="31" xfId="0" applyNumberFormat="1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 wrapText="1"/>
    </xf>
    <xf numFmtId="165" fontId="2" fillId="3" borderId="21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164" fontId="2" fillId="2" borderId="35" xfId="0" applyNumberFormat="1" applyFont="1" applyFill="1" applyBorder="1" applyAlignment="1">
      <alignment horizontal="center" vertical="center" wrapText="1"/>
    </xf>
    <xf numFmtId="10" fontId="2" fillId="2" borderId="31" xfId="0" applyNumberFormat="1" applyFont="1" applyFill="1" applyBorder="1" applyAlignment="1">
      <alignment horizontal="center" vertical="center" wrapText="1"/>
    </xf>
    <xf numFmtId="9" fontId="2" fillId="2" borderId="31" xfId="0" applyNumberFormat="1" applyFont="1" applyFill="1" applyBorder="1" applyAlignment="1">
      <alignment horizontal="center" vertical="center" wrapText="1"/>
    </xf>
    <xf numFmtId="3" fontId="2" fillId="2" borderId="49" xfId="0" applyNumberFormat="1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vertical="center"/>
    </xf>
    <xf numFmtId="14" fontId="2" fillId="2" borderId="31" xfId="0" applyNumberFormat="1" applyFont="1" applyFill="1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 wrapText="1"/>
    </xf>
    <xf numFmtId="14" fontId="2" fillId="2" borderId="52" xfId="0" applyNumberFormat="1" applyFont="1" applyFill="1" applyBorder="1" applyAlignment="1">
      <alignment horizontal="center" vertical="center" wrapText="1"/>
    </xf>
    <xf numFmtId="164" fontId="2" fillId="2" borderId="53" xfId="0" applyNumberFormat="1" applyFont="1" applyFill="1" applyBorder="1" applyAlignment="1">
      <alignment horizontal="center" vertical="center" wrapText="1"/>
    </xf>
    <xf numFmtId="164" fontId="2" fillId="2" borderId="52" xfId="0" applyNumberFormat="1" applyFont="1" applyFill="1" applyBorder="1" applyAlignment="1">
      <alignment horizontal="center" vertical="center" wrapText="1"/>
    </xf>
    <xf numFmtId="8" fontId="6" fillId="2" borderId="49" xfId="0" applyNumberFormat="1" applyFont="1" applyFill="1" applyBorder="1" applyAlignment="1">
      <alignment vertical="center"/>
    </xf>
    <xf numFmtId="164" fontId="2" fillId="2" borderId="31" xfId="0" applyNumberFormat="1" applyFont="1" applyFill="1" applyBorder="1" applyAlignment="1">
      <alignment vertical="center" wrapText="1"/>
    </xf>
    <xf numFmtId="14" fontId="2" fillId="2" borderId="54" xfId="0" applyNumberFormat="1" applyFont="1" applyFill="1" applyBorder="1" applyAlignment="1">
      <alignment horizontal="center" vertical="center" wrapText="1"/>
    </xf>
    <xf numFmtId="3" fontId="2" fillId="2" borderId="54" xfId="0" applyNumberFormat="1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vertical="center" wrapText="1"/>
    </xf>
    <xf numFmtId="0" fontId="2" fillId="5" borderId="54" xfId="0" applyFont="1" applyFill="1" applyBorder="1" applyAlignment="1">
      <alignment horizontal="center" vertical="center" wrapText="1"/>
    </xf>
    <xf numFmtId="14" fontId="2" fillId="5" borderId="54" xfId="0" applyNumberFormat="1" applyFont="1" applyFill="1" applyBorder="1" applyAlignment="1">
      <alignment horizontal="center" vertical="center" wrapText="1"/>
    </xf>
    <xf numFmtId="3" fontId="2" fillId="5" borderId="54" xfId="0" applyNumberFormat="1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14" fontId="2" fillId="5" borderId="31" xfId="0" applyNumberFormat="1" applyFont="1" applyFill="1" applyBorder="1" applyAlignment="1">
      <alignment horizontal="center" vertical="center" wrapText="1"/>
    </xf>
    <xf numFmtId="164" fontId="2" fillId="5" borderId="31" xfId="0" applyNumberFormat="1" applyFont="1" applyFill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/>
    </xf>
    <xf numFmtId="14" fontId="2" fillId="0" borderId="3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164" fontId="2" fillId="2" borderId="56" xfId="0" applyNumberFormat="1" applyFont="1" applyFill="1" applyBorder="1" applyAlignment="1">
      <alignment vertical="center" wrapText="1"/>
    </xf>
    <xf numFmtId="164" fontId="2" fillId="2" borderId="52" xfId="0" applyNumberFormat="1" applyFont="1" applyFill="1" applyBorder="1" applyAlignment="1">
      <alignment vertical="center" wrapText="1"/>
    </xf>
    <xf numFmtId="0" fontId="2" fillId="2" borderId="56" xfId="0" applyFont="1" applyFill="1" applyBorder="1" applyAlignment="1">
      <alignment horizontal="center" vertical="center" wrapText="1"/>
    </xf>
    <xf numFmtId="14" fontId="2" fillId="2" borderId="56" xfId="0" applyNumberFormat="1" applyFont="1" applyFill="1" applyBorder="1" applyAlignment="1">
      <alignment horizontal="center" vertical="center" wrapText="1"/>
    </xf>
    <xf numFmtId="3" fontId="2" fillId="2" borderId="56" xfId="0" applyNumberFormat="1" applyFont="1" applyFill="1" applyBorder="1" applyAlignment="1">
      <alignment horizontal="center" vertical="center" wrapText="1"/>
    </xf>
    <xf numFmtId="9" fontId="2" fillId="2" borderId="52" xfId="0" applyNumberFormat="1" applyFont="1" applyFill="1" applyBorder="1" applyAlignment="1">
      <alignment horizontal="center" vertical="center" wrapText="1"/>
    </xf>
    <xf numFmtId="10" fontId="2" fillId="2" borderId="52" xfId="0" applyNumberFormat="1" applyFont="1" applyFill="1" applyBorder="1" applyAlignment="1">
      <alignment horizontal="center" vertical="center" wrapText="1"/>
    </xf>
    <xf numFmtId="164" fontId="2" fillId="2" borderId="56" xfId="0" applyNumberFormat="1" applyFont="1" applyFill="1" applyBorder="1" applyAlignment="1">
      <alignment horizontal="center" vertical="center" wrapText="1"/>
    </xf>
    <xf numFmtId="164" fontId="2" fillId="2" borderId="54" xfId="0" applyNumberFormat="1" applyFont="1" applyFill="1" applyBorder="1" applyAlignment="1">
      <alignment horizontal="center" vertical="center" wrapText="1"/>
    </xf>
    <xf numFmtId="10" fontId="2" fillId="2" borderId="54" xfId="0" applyNumberFormat="1" applyFont="1" applyFill="1" applyBorder="1" applyAlignment="1">
      <alignment horizontal="center" vertical="center" wrapText="1"/>
    </xf>
    <xf numFmtId="10" fontId="5" fillId="2" borderId="31" xfId="0" applyNumberFormat="1" applyFont="1" applyFill="1" applyBorder="1"/>
    <xf numFmtId="8" fontId="5" fillId="2" borderId="31" xfId="0" applyNumberFormat="1" applyFont="1" applyFill="1" applyBorder="1"/>
    <xf numFmtId="164" fontId="5" fillId="2" borderId="31" xfId="0" applyNumberFormat="1" applyFont="1" applyFill="1" applyBorder="1"/>
    <xf numFmtId="3" fontId="2" fillId="2" borderId="52" xfId="0" applyNumberFormat="1" applyFont="1" applyFill="1" applyBorder="1" applyAlignment="1">
      <alignment horizontal="center" vertical="center" wrapText="1"/>
    </xf>
    <xf numFmtId="164" fontId="2" fillId="2" borderId="54" xfId="0" applyNumberFormat="1" applyFont="1" applyFill="1" applyBorder="1" applyAlignment="1">
      <alignment vertical="center" wrapText="1"/>
    </xf>
    <xf numFmtId="165" fontId="2" fillId="0" borderId="31" xfId="0" applyNumberFormat="1" applyFont="1" applyBorder="1" applyAlignment="1">
      <alignment horizontal="center" vertical="center" wrapText="1"/>
    </xf>
    <xf numFmtId="165" fontId="2" fillId="3" borderId="31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 wrapText="1"/>
    </xf>
    <xf numFmtId="9" fontId="2" fillId="2" borderId="54" xfId="0" applyNumberFormat="1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17" fontId="2" fillId="2" borderId="31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9" fontId="7" fillId="2" borderId="49" xfId="0" applyNumberFormat="1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 vertical="center" wrapText="1"/>
    </xf>
    <xf numFmtId="14" fontId="5" fillId="2" borderId="31" xfId="0" applyNumberFormat="1" applyFont="1" applyFill="1" applyBorder="1" applyAlignment="1">
      <alignment horizontal="center" vertical="center" wrapText="1"/>
    </xf>
    <xf numFmtId="164" fontId="5" fillId="2" borderId="31" xfId="0" applyNumberFormat="1" applyFont="1" applyFill="1" applyBorder="1" applyAlignment="1">
      <alignment horizontal="center" vertical="center" wrapText="1"/>
    </xf>
    <xf numFmtId="9" fontId="5" fillId="2" borderId="31" xfId="0" applyNumberFormat="1" applyFont="1" applyFill="1" applyBorder="1" applyAlignment="1">
      <alignment horizontal="center" vertical="center" wrapText="1"/>
    </xf>
    <xf numFmtId="14" fontId="5" fillId="2" borderId="54" xfId="0" applyNumberFormat="1" applyFont="1" applyFill="1" applyBorder="1" applyAlignment="1">
      <alignment horizontal="center" vertical="center" wrapText="1"/>
    </xf>
    <xf numFmtId="3" fontId="5" fillId="2" borderId="54" xfId="0" applyNumberFormat="1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vertical="center" wrapText="1"/>
    </xf>
    <xf numFmtId="0" fontId="2" fillId="2" borderId="56" xfId="0" applyFont="1" applyFill="1" applyBorder="1" applyAlignment="1">
      <alignment vertical="center" wrapText="1"/>
    </xf>
    <xf numFmtId="0" fontId="2" fillId="2" borderId="54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vertical="center"/>
    </xf>
    <xf numFmtId="3" fontId="5" fillId="2" borderId="31" xfId="0" applyNumberFormat="1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vertical="center"/>
    </xf>
    <xf numFmtId="166" fontId="2" fillId="2" borderId="31" xfId="0" applyNumberFormat="1" applyFont="1" applyFill="1" applyBorder="1" applyAlignment="1">
      <alignment horizontal="center" vertical="center" wrapText="1"/>
    </xf>
    <xf numFmtId="4" fontId="2" fillId="2" borderId="31" xfId="0" applyNumberFormat="1" applyFont="1" applyFill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/>
    </xf>
    <xf numFmtId="14" fontId="2" fillId="0" borderId="31" xfId="0" applyNumberFormat="1" applyFont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 wrapText="1"/>
    </xf>
    <xf numFmtId="14" fontId="2" fillId="2" borderId="56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4" fontId="2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10" fontId="7" fillId="2" borderId="49" xfId="0" applyNumberFormat="1" applyFont="1" applyFill="1" applyBorder="1" applyAlignment="1">
      <alignment horizontal="center"/>
    </xf>
    <xf numFmtId="49" fontId="2" fillId="2" borderId="31" xfId="0" applyNumberFormat="1" applyFont="1" applyFill="1" applyBorder="1" applyAlignment="1">
      <alignment horizontal="center" vertical="center"/>
    </xf>
    <xf numFmtId="164" fontId="2" fillId="2" borderId="31" xfId="0" applyNumberFormat="1" applyFont="1" applyFill="1" applyBorder="1" applyAlignment="1">
      <alignment vertical="center"/>
    </xf>
    <xf numFmtId="165" fontId="2" fillId="0" borderId="21" xfId="0" applyNumberFormat="1" applyFont="1" applyBorder="1" applyAlignment="1">
      <alignment vertical="center" wrapText="1"/>
    </xf>
    <xf numFmtId="10" fontId="7" fillId="2" borderId="49" xfId="0" applyNumberFormat="1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wrapText="1"/>
    </xf>
    <xf numFmtId="3" fontId="2" fillId="2" borderId="31" xfId="0" applyNumberFormat="1" applyFont="1" applyFill="1" applyBorder="1" applyAlignment="1">
      <alignment horizontal="center" vertical="center"/>
    </xf>
    <xf numFmtId="165" fontId="2" fillId="2" borderId="31" xfId="0" applyNumberFormat="1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wrapText="1"/>
    </xf>
    <xf numFmtId="17" fontId="2" fillId="2" borderId="31" xfId="0" applyNumberFormat="1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vertical="center"/>
    </xf>
    <xf numFmtId="14" fontId="6" fillId="2" borderId="3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2" borderId="49" xfId="0" applyFont="1" applyFill="1" applyBorder="1" applyAlignment="1">
      <alignment vertical="center" wrapText="1"/>
    </xf>
    <xf numFmtId="14" fontId="2" fillId="2" borderId="6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8" fontId="2" fillId="2" borderId="31" xfId="0" applyNumberFormat="1" applyFont="1" applyFill="1" applyBorder="1" applyAlignment="1">
      <alignment vertical="center"/>
    </xf>
    <xf numFmtId="14" fontId="2" fillId="2" borderId="31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4" fontId="2" fillId="2" borderId="52" xfId="0" applyNumberFormat="1" applyFont="1" applyFill="1" applyBorder="1" applyAlignment="1">
      <alignment vertical="center"/>
    </xf>
    <xf numFmtId="165" fontId="2" fillId="3" borderId="52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0" fontId="2" fillId="2" borderId="52" xfId="0" applyFont="1" applyFill="1" applyBorder="1" applyAlignment="1">
      <alignment horizontal="left" vertical="center"/>
    </xf>
    <xf numFmtId="0" fontId="2" fillId="2" borderId="52" xfId="0" applyFont="1" applyFill="1" applyBorder="1" applyAlignment="1">
      <alignment vertical="center"/>
    </xf>
    <xf numFmtId="14" fontId="2" fillId="2" borderId="52" xfId="0" applyNumberFormat="1" applyFont="1" applyFill="1" applyBorder="1" applyAlignment="1">
      <alignment horizontal="center" vertical="center"/>
    </xf>
    <xf numFmtId="168" fontId="2" fillId="2" borderId="52" xfId="0" applyNumberFormat="1" applyFont="1" applyFill="1" applyBorder="1" applyAlignment="1">
      <alignment horizontal="center" vertical="center"/>
    </xf>
    <xf numFmtId="14" fontId="2" fillId="2" borderId="52" xfId="0" applyNumberFormat="1" applyFont="1" applyFill="1" applyBorder="1" applyAlignment="1">
      <alignment vertical="center"/>
    </xf>
    <xf numFmtId="164" fontId="3" fillId="2" borderId="52" xfId="0" applyNumberFormat="1" applyFont="1" applyFill="1" applyBorder="1" applyAlignment="1">
      <alignment vertical="center"/>
    </xf>
    <xf numFmtId="165" fontId="2" fillId="0" borderId="21" xfId="0" applyNumberFormat="1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164" fontId="3" fillId="2" borderId="52" xfId="0" applyNumberFormat="1" applyFont="1" applyFill="1" applyBorder="1" applyAlignment="1">
      <alignment horizontal="center" vertical="center"/>
    </xf>
    <xf numFmtId="165" fontId="2" fillId="3" borderId="52" xfId="0" applyNumberFormat="1" applyFont="1" applyFill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165" fontId="2" fillId="0" borderId="31" xfId="0" applyNumberFormat="1" applyFont="1" applyBorder="1" applyAlignment="1">
      <alignment vertical="center"/>
    </xf>
    <xf numFmtId="0" fontId="2" fillId="0" borderId="6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2" fillId="0" borderId="68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70" xfId="0" applyFont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2" fillId="0" borderId="7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0" fontId="2" fillId="0" borderId="31" xfId="0" applyNumberFormat="1" applyFont="1" applyBorder="1" applyAlignment="1">
      <alignment horizontal="center" vertical="center" wrapText="1"/>
    </xf>
    <xf numFmtId="9" fontId="2" fillId="0" borderId="3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4" fontId="5" fillId="0" borderId="31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4" fontId="5" fillId="0" borderId="31" xfId="0" applyNumberFormat="1" applyFont="1" applyBorder="1" applyAlignment="1">
      <alignment horizontal="center" vertical="center" wrapText="1"/>
    </xf>
    <xf numFmtId="164" fontId="5" fillId="0" borderId="35" xfId="0" applyNumberFormat="1" applyFont="1" applyBorder="1" applyAlignment="1">
      <alignment horizontal="center" vertical="center" wrapText="1"/>
    </xf>
    <xf numFmtId="10" fontId="5" fillId="0" borderId="31" xfId="0" applyNumberFormat="1" applyFont="1" applyBorder="1" applyAlignment="1">
      <alignment horizontal="center" vertical="center" wrapText="1"/>
    </xf>
    <xf numFmtId="9" fontId="5" fillId="0" borderId="31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8" fontId="6" fillId="0" borderId="0" xfId="0" applyNumberFormat="1" applyFont="1" applyAlignment="1">
      <alignment vertical="center"/>
    </xf>
    <xf numFmtId="164" fontId="2" fillId="0" borderId="31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horizontal="center" vertical="center" wrapText="1"/>
    </xf>
    <xf numFmtId="3" fontId="2" fillId="0" borderId="32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164" fontId="2" fillId="0" borderId="25" xfId="0" applyNumberFormat="1" applyFont="1" applyBorder="1" applyAlignment="1">
      <alignment vertical="center" wrapText="1"/>
    </xf>
    <xf numFmtId="164" fontId="2" fillId="0" borderId="21" xfId="0" applyNumberFormat="1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14" fontId="2" fillId="0" borderId="25" xfId="0" applyNumberFormat="1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9" fontId="2" fillId="0" borderId="21" xfId="0" applyNumberFormat="1" applyFont="1" applyBorder="1" applyAlignment="1">
      <alignment horizontal="center" vertical="center" wrapText="1"/>
    </xf>
    <xf numFmtId="10" fontId="2" fillId="0" borderId="21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0" fontId="2" fillId="0" borderId="32" xfId="0" applyNumberFormat="1" applyFont="1" applyBorder="1" applyAlignment="1">
      <alignment horizontal="center" vertical="center" wrapText="1"/>
    </xf>
    <xf numFmtId="10" fontId="5" fillId="0" borderId="31" xfId="0" applyNumberFormat="1" applyFont="1" applyBorder="1"/>
    <xf numFmtId="8" fontId="5" fillId="0" borderId="31" xfId="0" applyNumberFormat="1" applyFont="1" applyBorder="1"/>
    <xf numFmtId="164" fontId="5" fillId="0" borderId="31" xfId="0" applyNumberFormat="1" applyFont="1" applyBorder="1"/>
    <xf numFmtId="164" fontId="2" fillId="0" borderId="32" xfId="0" applyNumberFormat="1" applyFont="1" applyBorder="1" applyAlignment="1">
      <alignment vertical="center" wrapText="1"/>
    </xf>
    <xf numFmtId="9" fontId="2" fillId="0" borderId="32" xfId="0" applyNumberFormat="1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/>
    </xf>
    <xf numFmtId="49" fontId="2" fillId="0" borderId="3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14" fontId="5" fillId="0" borderId="32" xfId="0" applyNumberFormat="1" applyFont="1" applyBorder="1" applyAlignment="1">
      <alignment horizontal="center" vertical="center" wrapText="1"/>
    </xf>
    <xf numFmtId="3" fontId="5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4" fontId="2" fillId="0" borderId="3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14" fontId="2" fillId="0" borderId="2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0" fontId="7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 vertical="center"/>
    </xf>
    <xf numFmtId="49" fontId="2" fillId="0" borderId="31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vertical="center"/>
    </xf>
    <xf numFmtId="17" fontId="2" fillId="0" borderId="31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14" fontId="6" fillId="0" borderId="31" xfId="0" applyNumberFormat="1" applyFont="1" applyBorder="1" applyAlignment="1">
      <alignment vertical="center"/>
    </xf>
    <xf numFmtId="0" fontId="10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14" fontId="2" fillId="0" borderId="31" xfId="0" applyNumberFormat="1" applyFont="1" applyBorder="1" applyAlignment="1">
      <alignment vertical="center"/>
    </xf>
    <xf numFmtId="167" fontId="2" fillId="0" borderId="31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8" xfId="0" applyFont="1" applyBorder="1"/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18" xfId="0" applyFont="1" applyBorder="1"/>
    <xf numFmtId="0" fontId="3" fillId="0" borderId="19" xfId="0" applyFont="1" applyBorder="1" applyAlignment="1">
      <alignment horizontal="center" vertical="center" wrapText="1"/>
    </xf>
    <xf numFmtId="0" fontId="4" fillId="0" borderId="26" xfId="0" applyFont="1" applyBorder="1"/>
    <xf numFmtId="0" fontId="4" fillId="0" borderId="33" xfId="0" applyFont="1" applyBorder="1"/>
    <xf numFmtId="0" fontId="3" fillId="0" borderId="20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11" xfId="0" applyFont="1" applyBorder="1"/>
    <xf numFmtId="0" fontId="4" fillId="0" borderId="13" xfId="0" applyFont="1" applyBorder="1"/>
    <xf numFmtId="0" fontId="3" fillId="0" borderId="21" xfId="0" applyFont="1" applyBorder="1" applyAlignment="1">
      <alignment horizontal="center" vertical="center" wrapText="1"/>
    </xf>
    <xf numFmtId="0" fontId="4" fillId="0" borderId="25" xfId="0" applyFont="1" applyBorder="1"/>
    <xf numFmtId="0" fontId="4" fillId="0" borderId="32" xfId="0" applyFont="1" applyBorder="1"/>
    <xf numFmtId="0" fontId="3" fillId="0" borderId="22" xfId="0" applyFont="1" applyBorder="1" applyAlignment="1">
      <alignment horizontal="center" vertical="center" wrapText="1"/>
    </xf>
    <xf numFmtId="0" fontId="4" fillId="0" borderId="27" xfId="0" applyFont="1" applyBorder="1"/>
    <xf numFmtId="0" fontId="4" fillId="0" borderId="34" xfId="0" applyFont="1" applyBorder="1"/>
    <xf numFmtId="0" fontId="3" fillId="0" borderId="15" xfId="0" applyFont="1" applyBorder="1" applyAlignment="1">
      <alignment horizontal="center" vertical="center" wrapText="1"/>
    </xf>
    <xf numFmtId="0" fontId="4" fillId="0" borderId="28" xfId="0" applyFont="1" applyBorder="1"/>
    <xf numFmtId="0" fontId="3" fillId="0" borderId="20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10" xfId="0" applyFont="1" applyBorder="1"/>
    <xf numFmtId="0" fontId="4" fillId="0" borderId="24" xfId="0" applyFont="1" applyBorder="1"/>
    <xf numFmtId="0" fontId="3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9" xfId="0" applyFont="1" applyBorder="1"/>
    <xf numFmtId="0" fontId="4" fillId="0" borderId="36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23" xfId="0" applyFont="1" applyBorder="1"/>
    <xf numFmtId="0" fontId="4" fillId="0" borderId="29" xfId="0" applyFont="1" applyBorder="1"/>
    <xf numFmtId="0" fontId="2" fillId="2" borderId="42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4" fillId="0" borderId="46" xfId="0" applyFont="1" applyBorder="1"/>
    <xf numFmtId="165" fontId="2" fillId="0" borderId="21" xfId="0" applyNumberFormat="1" applyFont="1" applyBorder="1" applyAlignment="1">
      <alignment horizontal="center" vertical="center" wrapText="1"/>
    </xf>
    <xf numFmtId="165" fontId="2" fillId="3" borderId="21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14" fontId="2" fillId="2" borderId="43" xfId="0" applyNumberFormat="1" applyFont="1" applyFill="1" applyBorder="1" applyAlignment="1">
      <alignment horizontal="center" vertical="center" wrapText="1"/>
    </xf>
    <xf numFmtId="3" fontId="2" fillId="2" borderId="2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14" fontId="2" fillId="2" borderId="42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14" fontId="2" fillId="2" borderId="22" xfId="0" applyNumberFormat="1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4" fillId="0" borderId="48" xfId="0" applyFont="1" applyBorder="1"/>
    <xf numFmtId="165" fontId="2" fillId="3" borderId="21" xfId="0" applyNumberFormat="1" applyFont="1" applyFill="1" applyBorder="1" applyAlignment="1">
      <alignment horizontal="center" vertical="center"/>
    </xf>
    <xf numFmtId="164" fontId="2" fillId="2" borderId="42" xfId="0" applyNumberFormat="1" applyFont="1" applyFill="1" applyBorder="1" applyAlignment="1">
      <alignment horizontal="center" vertical="center" wrapText="1"/>
    </xf>
    <xf numFmtId="3" fontId="2" fillId="2" borderId="42" xfId="0" applyNumberFormat="1" applyFont="1" applyFill="1" applyBorder="1" applyAlignment="1">
      <alignment horizontal="center" vertical="center" wrapText="1"/>
    </xf>
    <xf numFmtId="164" fontId="2" fillId="2" borderId="21" xfId="0" applyNumberFormat="1" applyFont="1" applyFill="1" applyBorder="1" applyAlignment="1">
      <alignment horizontal="center" vertical="center" wrapText="1"/>
    </xf>
    <xf numFmtId="14" fontId="2" fillId="2" borderId="21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65" fontId="2" fillId="4" borderId="21" xfId="0" applyNumberFormat="1" applyFont="1" applyFill="1" applyBorder="1" applyAlignment="1">
      <alignment horizontal="center" vertical="center" wrapText="1"/>
    </xf>
    <xf numFmtId="14" fontId="5" fillId="2" borderId="2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14" fontId="5" fillId="2" borderId="21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 wrapText="1"/>
    </xf>
    <xf numFmtId="165" fontId="2" fillId="2" borderId="21" xfId="0" applyNumberFormat="1" applyFont="1" applyFill="1" applyBorder="1" applyAlignment="1">
      <alignment horizontal="center" vertical="center" wrapText="1"/>
    </xf>
    <xf numFmtId="165" fontId="5" fillId="5" borderId="21" xfId="0" applyNumberFormat="1" applyFont="1" applyFill="1" applyBorder="1" applyAlignment="1">
      <alignment horizontal="center" vertical="center" wrapText="1"/>
    </xf>
    <xf numFmtId="165" fontId="2" fillId="5" borderId="21" xfId="0" applyNumberFormat="1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 wrapText="1"/>
    </xf>
    <xf numFmtId="49" fontId="2" fillId="5" borderId="21" xfId="0" applyNumberFormat="1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14" fontId="2" fillId="5" borderId="21" xfId="0" applyNumberFormat="1" applyFont="1" applyFill="1" applyBorder="1" applyAlignment="1">
      <alignment horizontal="center" vertical="center" wrapText="1"/>
    </xf>
    <xf numFmtId="0" fontId="4" fillId="0" borderId="55" xfId="0" applyFont="1" applyBorder="1"/>
    <xf numFmtId="0" fontId="2" fillId="2" borderId="21" xfId="0" applyFont="1" applyFill="1" applyBorder="1" applyAlignment="1">
      <alignment vertical="center" wrapText="1"/>
    </xf>
    <xf numFmtId="164" fontId="2" fillId="5" borderId="21" xfId="0" applyNumberFormat="1" applyFont="1" applyFill="1" applyBorder="1" applyAlignment="1">
      <alignment horizontal="center" vertical="center" wrapText="1"/>
    </xf>
    <xf numFmtId="3" fontId="2" fillId="5" borderId="21" xfId="0" applyNumberFormat="1" applyFont="1" applyFill="1" applyBorder="1" applyAlignment="1">
      <alignment horizontal="center" vertical="center" wrapText="1"/>
    </xf>
    <xf numFmtId="17" fontId="2" fillId="2" borderId="21" xfId="0" applyNumberFormat="1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/>
    </xf>
    <xf numFmtId="0" fontId="4" fillId="0" borderId="59" xfId="0" applyFont="1" applyBorder="1"/>
    <xf numFmtId="0" fontId="4" fillId="0" borderId="61" xfId="0" applyFont="1" applyBorder="1"/>
    <xf numFmtId="0" fontId="4" fillId="0" borderId="60" xfId="0" applyFont="1" applyBorder="1"/>
    <xf numFmtId="0" fontId="5" fillId="2" borderId="21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/>
    </xf>
    <xf numFmtId="14" fontId="2" fillId="2" borderId="21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3" fontId="2" fillId="2" borderId="21" xfId="0" applyNumberFormat="1" applyFont="1" applyFill="1" applyBorder="1" applyAlignment="1">
      <alignment horizontal="center" vertical="center"/>
    </xf>
    <xf numFmtId="165" fontId="5" fillId="3" borderId="21" xfId="0" applyNumberFormat="1" applyFont="1" applyFill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/>
    </xf>
    <xf numFmtId="4" fontId="2" fillId="2" borderId="2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2" borderId="57" xfId="0" applyFont="1" applyFill="1" applyBorder="1" applyAlignment="1">
      <alignment horizontal="center" wrapText="1"/>
    </xf>
    <xf numFmtId="4" fontId="2" fillId="2" borderId="21" xfId="0" applyNumberFormat="1" applyFont="1" applyFill="1" applyBorder="1" applyAlignment="1">
      <alignment horizontal="center" vertical="center"/>
    </xf>
    <xf numFmtId="10" fontId="2" fillId="2" borderId="21" xfId="0" applyNumberFormat="1" applyFont="1" applyFill="1" applyBorder="1" applyAlignment="1">
      <alignment horizontal="center" vertical="center" wrapText="1"/>
    </xf>
    <xf numFmtId="164" fontId="2" fillId="2" borderId="57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164" fontId="7" fillId="2" borderId="21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14" fontId="2" fillId="0" borderId="43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14" fontId="2" fillId="0" borderId="4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3" fontId="2" fillId="0" borderId="42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horizontal="center" vertical="center"/>
    </xf>
    <xf numFmtId="14" fontId="5" fillId="0" borderId="22" xfId="0" applyNumberFormat="1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17" fontId="2" fillId="0" borderId="21" xfId="0" applyNumberFormat="1" applyFont="1" applyBorder="1" applyAlignment="1">
      <alignment horizontal="center" vertical="center" wrapText="1"/>
    </xf>
    <xf numFmtId="10" fontId="2" fillId="0" borderId="21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/>
    </xf>
    <xf numFmtId="165" fontId="9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wrapText="1"/>
    </xf>
    <xf numFmtId="0" fontId="2" fillId="0" borderId="1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164" fontId="12" fillId="2" borderId="3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4" fillId="0" borderId="32" xfId="0" applyFont="1" applyBorder="1"/>
    <xf numFmtId="0" fontId="13" fillId="2" borderId="21" xfId="0" applyFont="1" applyFill="1" applyBorder="1" applyAlignment="1">
      <alignment horizontal="center" vertical="center" wrapText="1"/>
    </xf>
    <xf numFmtId="0" fontId="14" fillId="0" borderId="25" xfId="0" applyFont="1" applyBorder="1"/>
    <xf numFmtId="0" fontId="15" fillId="2" borderId="21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4" fillId="0" borderId="55" xfId="0" applyFont="1" applyBorder="1"/>
    <xf numFmtId="0" fontId="11" fillId="2" borderId="2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/>
    </xf>
    <xf numFmtId="0" fontId="13" fillId="0" borderId="3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/>
    <xf numFmtId="0" fontId="16" fillId="0" borderId="31" xfId="0" applyFont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14" fontId="2" fillId="2" borderId="57" xfId="0" applyNumberFormat="1" applyFont="1" applyFill="1" applyBorder="1" applyAlignment="1">
      <alignment horizontal="center" vertical="center" wrapText="1"/>
    </xf>
    <xf numFmtId="3" fontId="2" fillId="2" borderId="57" xfId="0" applyNumberFormat="1" applyFont="1" applyFill="1" applyBorder="1" applyAlignment="1">
      <alignment horizontal="center" vertical="center" wrapText="1"/>
    </xf>
    <xf numFmtId="0" fontId="4" fillId="0" borderId="75" xfId="0" applyFont="1" applyBorder="1"/>
    <xf numFmtId="0" fontId="2" fillId="2" borderId="62" xfId="0" applyFont="1" applyFill="1" applyBorder="1" applyAlignment="1">
      <alignment horizontal="center" vertical="center" wrapText="1"/>
    </xf>
    <xf numFmtId="0" fontId="4" fillId="0" borderId="57" xfId="0" applyFont="1" applyBorder="1"/>
    <xf numFmtId="0" fontId="2" fillId="2" borderId="74" xfId="0" applyFont="1" applyFill="1" applyBorder="1" applyAlignment="1">
      <alignment horizontal="center" vertical="center" wrapText="1"/>
    </xf>
    <xf numFmtId="14" fontId="2" fillId="2" borderId="74" xfId="0" applyNumberFormat="1" applyFont="1" applyFill="1" applyBorder="1" applyAlignment="1">
      <alignment horizontal="center" vertical="center" wrapText="1"/>
    </xf>
    <xf numFmtId="3" fontId="2" fillId="2" borderId="74" xfId="0" applyNumberFormat="1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4" fillId="0" borderId="73" xfId="0" applyFont="1" applyBorder="1"/>
    <xf numFmtId="0" fontId="2" fillId="2" borderId="53" xfId="0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/>
    </xf>
    <xf numFmtId="0" fontId="4" fillId="0" borderId="59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7" fillId="2" borderId="76" xfId="0" applyFont="1" applyFill="1" applyBorder="1" applyAlignment="1">
      <alignment horizontal="center" vertical="center"/>
    </xf>
    <xf numFmtId="0" fontId="4" fillId="0" borderId="62" xfId="0" applyFont="1" applyBorder="1"/>
    <xf numFmtId="0" fontId="4" fillId="0" borderId="32" xfId="0" applyFont="1" applyBorder="1" applyAlignment="1">
      <alignment vertical="center"/>
    </xf>
    <xf numFmtId="0" fontId="17" fillId="2" borderId="21" xfId="0" applyFont="1" applyFill="1" applyBorder="1" applyAlignment="1">
      <alignment horizontal="center" vertical="center" wrapText="1"/>
    </xf>
    <xf numFmtId="0" fontId="18" fillId="0" borderId="25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20" fillId="2" borderId="49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/>
    </xf>
    <xf numFmtId="164" fontId="2" fillId="2" borderId="31" xfId="0" applyNumberFormat="1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6" fillId="0" borderId="38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0" borderId="3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49" fontId="12" fillId="2" borderId="42" xfId="0" applyNumberFormat="1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/>
    </xf>
    <xf numFmtId="49" fontId="12" fillId="2" borderId="21" xfId="0" applyNumberFormat="1" applyFont="1" applyFill="1" applyBorder="1" applyAlignment="1">
      <alignment horizontal="center" vertical="center" wrapText="1"/>
    </xf>
    <xf numFmtId="0" fontId="23" fillId="0" borderId="25" xfId="0" applyFont="1" applyBorder="1" applyAlignment="1">
      <alignment horizontal="center"/>
    </xf>
    <xf numFmtId="49" fontId="17" fillId="2" borderId="21" xfId="0" applyNumberFormat="1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23" fillId="0" borderId="55" xfId="0" applyFont="1" applyBorder="1" applyAlignment="1">
      <alignment horizontal="center"/>
    </xf>
    <xf numFmtId="0" fontId="12" fillId="2" borderId="21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4" fillId="2" borderId="3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2" fillId="0" borderId="25" xfId="0" applyFont="1" applyBorder="1" applyAlignment="1">
      <alignment horizontal="center" vertical="center" wrapText="1"/>
    </xf>
    <xf numFmtId="0" fontId="23" fillId="0" borderId="32" xfId="0" applyFont="1" applyBorder="1"/>
    <xf numFmtId="0" fontId="22" fillId="0" borderId="21" xfId="0" applyFont="1" applyBorder="1" applyAlignment="1">
      <alignment horizontal="center" vertical="center" wrapText="1"/>
    </xf>
    <xf numFmtId="0" fontId="23" fillId="0" borderId="25" xfId="0" applyFont="1" applyBorder="1"/>
    <xf numFmtId="0" fontId="23" fillId="0" borderId="55" xfId="0" applyFont="1" applyBorder="1"/>
    <xf numFmtId="17" fontId="12" fillId="2" borderId="21" xfId="0" applyNumberFormat="1" applyFont="1" applyFill="1" applyBorder="1" applyAlignment="1">
      <alignment horizontal="center" vertical="center" wrapText="1"/>
    </xf>
    <xf numFmtId="17" fontId="12" fillId="2" borderId="52" xfId="0" applyNumberFormat="1" applyFont="1" applyFill="1" applyBorder="1" applyAlignment="1">
      <alignment horizontal="center" vertical="center" wrapText="1"/>
    </xf>
    <xf numFmtId="17" fontId="12" fillId="2" borderId="31" xfId="0" applyNumberFormat="1" applyFont="1" applyFill="1" applyBorder="1" applyAlignment="1">
      <alignment horizontal="center" vertical="center" wrapText="1"/>
    </xf>
    <xf numFmtId="49" fontId="12" fillId="2" borderId="31" xfId="0" applyNumberFormat="1" applyFont="1" applyFill="1" applyBorder="1" applyAlignment="1">
      <alignment horizontal="center" vertical="center" wrapText="1"/>
    </xf>
    <xf numFmtId="49" fontId="12" fillId="2" borderId="52" xfId="0" applyNumberFormat="1" applyFont="1" applyFill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2" borderId="52" xfId="0" applyFont="1" applyFill="1" applyBorder="1" applyAlignment="1">
      <alignment horizontal="center" vertical="center" wrapText="1"/>
    </xf>
    <xf numFmtId="0" fontId="23" fillId="0" borderId="57" xfId="0" applyFont="1" applyBorder="1"/>
    <xf numFmtId="0" fontId="23" fillId="0" borderId="73" xfId="0" applyFont="1" applyBorder="1"/>
    <xf numFmtId="0" fontId="12" fillId="2" borderId="57" xfId="0" applyFont="1" applyFill="1" applyBorder="1" applyAlignment="1">
      <alignment horizontal="center" vertical="center" wrapText="1"/>
    </xf>
    <xf numFmtId="49" fontId="12" fillId="2" borderId="21" xfId="0" applyNumberFormat="1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center" wrapText="1"/>
    </xf>
    <xf numFmtId="0" fontId="12" fillId="0" borderId="31" xfId="0" applyFont="1" applyBorder="1" applyAlignment="1">
      <alignment vertical="center"/>
    </xf>
    <xf numFmtId="0" fontId="12" fillId="2" borderId="58" xfId="0" applyFont="1" applyFill="1" applyBorder="1" applyAlignment="1">
      <alignment horizontal="left" vertical="center"/>
    </xf>
    <xf numFmtId="0" fontId="2" fillId="2" borderId="74" xfId="0" applyFont="1" applyFill="1" applyBorder="1" applyAlignment="1">
      <alignment horizontal="center" vertical="center"/>
    </xf>
    <xf numFmtId="167" fontId="2" fillId="2" borderId="74" xfId="0" applyNumberFormat="1" applyFont="1" applyFill="1" applyBorder="1" applyAlignment="1">
      <alignment horizontal="left" vertical="center"/>
    </xf>
    <xf numFmtId="0" fontId="2" fillId="2" borderId="74" xfId="0" applyFont="1" applyFill="1" applyBorder="1" applyAlignment="1">
      <alignment horizontal="left" vertical="center"/>
    </xf>
    <xf numFmtId="0" fontId="12" fillId="2" borderId="58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14" fontId="2" fillId="2" borderId="58" xfId="0" applyNumberFormat="1" applyFont="1" applyFill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2" borderId="74" xfId="0" applyFont="1" applyFill="1" applyBorder="1" applyAlignment="1">
      <alignment horizontal="center" vertical="center"/>
    </xf>
    <xf numFmtId="0" fontId="2" fillId="0" borderId="78" xfId="0" applyFont="1" applyBorder="1" applyAlignment="1">
      <alignment vertical="center"/>
    </xf>
    <xf numFmtId="0" fontId="2" fillId="0" borderId="78" xfId="0" applyFont="1" applyBorder="1" applyAlignment="1">
      <alignment horizontal="center" vertical="center"/>
    </xf>
    <xf numFmtId="0" fontId="2" fillId="0" borderId="78" xfId="0" applyFont="1" applyBorder="1" applyAlignment="1">
      <alignment horizontal="left" vertical="center"/>
    </xf>
    <xf numFmtId="0" fontId="0" fillId="0" borderId="78" xfId="0" applyBorder="1"/>
    <xf numFmtId="0" fontId="0" fillId="0" borderId="77" xfId="0" applyBorder="1"/>
    <xf numFmtId="0" fontId="25" fillId="0" borderId="0" xfId="0" applyFont="1" applyAlignment="1">
      <alignment vertical="center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0" fontId="25" fillId="0" borderId="0" xfId="0" applyFont="1" applyAlignment="1">
      <alignment horizontal="left" vertical="center"/>
    </xf>
    <xf numFmtId="0" fontId="26" fillId="0" borderId="0" xfId="0" applyFont="1"/>
    <xf numFmtId="0" fontId="16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wrapText="1"/>
    </xf>
    <xf numFmtId="14" fontId="2" fillId="0" borderId="57" xfId="0" applyNumberFormat="1" applyFont="1" applyBorder="1" applyAlignment="1">
      <alignment horizontal="center" vertical="center" wrapText="1"/>
    </xf>
    <xf numFmtId="3" fontId="2" fillId="0" borderId="57" xfId="0" applyNumberFormat="1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14" fontId="2" fillId="0" borderId="74" xfId="0" applyNumberFormat="1" applyFont="1" applyBorder="1" applyAlignment="1">
      <alignment horizontal="center" vertical="center" wrapText="1"/>
    </xf>
    <xf numFmtId="3" fontId="2" fillId="0" borderId="74" xfId="0" applyNumberFormat="1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14" fontId="2" fillId="0" borderId="50" xfId="0" applyNumberFormat="1" applyFont="1" applyBorder="1" applyAlignment="1">
      <alignment horizontal="center" vertical="center" wrapText="1"/>
    </xf>
    <xf numFmtId="164" fontId="2" fillId="0" borderId="53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52" xfId="0" applyNumberFormat="1" applyFont="1" applyBorder="1" applyAlignment="1">
      <alignment vertical="center" wrapText="1"/>
    </xf>
    <xf numFmtId="164" fontId="2" fillId="0" borderId="54" xfId="0" applyNumberFormat="1" applyFont="1" applyBorder="1" applyAlignment="1">
      <alignment horizontal="center" vertical="center" wrapText="1"/>
    </xf>
    <xf numFmtId="164" fontId="2" fillId="0" borderId="74" xfId="0" applyNumberFormat="1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0" fillId="0" borderId="49" xfId="0" applyBorder="1"/>
    <xf numFmtId="0" fontId="26" fillId="0" borderId="49" xfId="0" applyFont="1" applyBorder="1"/>
    <xf numFmtId="0" fontId="3" fillId="0" borderId="49" xfId="0" applyFont="1" applyBorder="1" applyAlignment="1">
      <alignment vertical="center" wrapText="1"/>
    </xf>
    <xf numFmtId="0" fontId="3" fillId="0" borderId="53" xfId="0" applyFont="1" applyBorder="1" applyAlignment="1">
      <alignment horizontal="center" vertical="center" wrapText="1"/>
    </xf>
    <xf numFmtId="164" fontId="5" fillId="0" borderId="53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53" xfId="0" applyFont="1" applyBorder="1" applyAlignment="1">
      <alignment vertical="center"/>
    </xf>
    <xf numFmtId="4" fontId="2" fillId="0" borderId="53" xfId="0" applyNumberFormat="1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/>
    </xf>
    <xf numFmtId="4" fontId="2" fillId="0" borderId="7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164" fontId="2" fillId="0" borderId="50" xfId="0" applyNumberFormat="1" applyFont="1" applyBorder="1" applyAlignment="1">
      <alignment horizontal="center" vertical="center" wrapText="1"/>
    </xf>
    <xf numFmtId="164" fontId="5" fillId="0" borderId="50" xfId="0" applyNumberFormat="1" applyFont="1" applyBorder="1" applyAlignment="1">
      <alignment horizontal="center" vertical="center" wrapText="1"/>
    </xf>
    <xf numFmtId="14" fontId="5" fillId="0" borderId="5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14" fontId="2" fillId="0" borderId="58" xfId="0" applyNumberFormat="1" applyFont="1" applyBorder="1" applyAlignment="1">
      <alignment horizontal="center" vertical="center" wrapText="1"/>
    </xf>
    <xf numFmtId="14" fontId="2" fillId="0" borderId="58" xfId="0" applyNumberFormat="1" applyFont="1" applyBorder="1" applyAlignment="1">
      <alignment horizontal="center" vertical="center" wrapText="1"/>
    </xf>
    <xf numFmtId="14" fontId="2" fillId="0" borderId="61" xfId="0" applyNumberFormat="1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 wrapText="1"/>
    </xf>
    <xf numFmtId="0" fontId="2" fillId="0" borderId="58" xfId="0" applyFont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0" fillId="0" borderId="74" xfId="0" applyBorder="1"/>
    <xf numFmtId="0" fontId="3" fillId="0" borderId="74" xfId="0" applyFont="1" applyBorder="1" applyAlignment="1">
      <alignment horizontal="center" vertical="center" wrapText="1"/>
    </xf>
    <xf numFmtId="164" fontId="5" fillId="0" borderId="74" xfId="0" applyNumberFormat="1" applyFont="1" applyBorder="1" applyAlignment="1">
      <alignment horizontal="center" vertical="center" wrapText="1"/>
    </xf>
    <xf numFmtId="0" fontId="2" fillId="0" borderId="74" xfId="0" applyFont="1" applyBorder="1" applyAlignment="1">
      <alignment vertical="center" wrapText="1"/>
    </xf>
    <xf numFmtId="0" fontId="2" fillId="0" borderId="74" xfId="0" applyFont="1" applyBorder="1" applyAlignment="1">
      <alignment horizontal="center" vertical="center" wrapText="1"/>
    </xf>
    <xf numFmtId="0" fontId="4" fillId="0" borderId="74" xfId="0" applyFont="1" applyBorder="1"/>
    <xf numFmtId="0" fontId="5" fillId="0" borderId="74" xfId="0" applyFont="1" applyBorder="1" applyAlignment="1">
      <alignment horizontal="center" vertical="center" wrapText="1"/>
    </xf>
    <xf numFmtId="0" fontId="5" fillId="0" borderId="74" xfId="0" applyFont="1" applyBorder="1" applyAlignment="1">
      <alignment vertical="center"/>
    </xf>
    <xf numFmtId="0" fontId="2" fillId="0" borderId="74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4" xfId="0" applyFont="1" applyBorder="1" applyAlignment="1">
      <alignment vertical="center"/>
    </xf>
    <xf numFmtId="0" fontId="13" fillId="0" borderId="3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5" fillId="0" borderId="5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3" fillId="0" borderId="0" xfId="0" applyFont="1"/>
    <xf numFmtId="0" fontId="27" fillId="0" borderId="32" xfId="0" applyFont="1" applyBorder="1"/>
    <xf numFmtId="0" fontId="27" fillId="0" borderId="25" xfId="0" applyFont="1" applyBorder="1"/>
    <xf numFmtId="49" fontId="13" fillId="0" borderId="42" xfId="0" applyNumberFormat="1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0" fontId="16" fillId="0" borderId="0" xfId="0" applyFont="1"/>
    <xf numFmtId="4" fontId="16" fillId="0" borderId="38" xfId="0" applyNumberFormat="1" applyFont="1" applyBorder="1" applyAlignment="1">
      <alignment horizontal="center" vertical="center" wrapText="1"/>
    </xf>
    <xf numFmtId="164" fontId="13" fillId="0" borderId="42" xfId="0" applyNumberFormat="1" applyFont="1" applyBorder="1" applyAlignment="1">
      <alignment horizontal="center" vertical="center" wrapText="1"/>
    </xf>
    <xf numFmtId="164" fontId="13" fillId="0" borderId="21" xfId="0" applyNumberFormat="1" applyFont="1" applyBorder="1" applyAlignment="1">
      <alignment horizontal="center" vertical="center" wrapText="1"/>
    </xf>
    <xf numFmtId="164" fontId="15" fillId="0" borderId="21" xfId="0" applyNumberFormat="1" applyFont="1" applyBorder="1" applyAlignment="1">
      <alignment horizontal="center" vertical="center" wrapText="1"/>
    </xf>
    <xf numFmtId="164" fontId="13" fillId="0" borderId="21" xfId="0" applyNumberFormat="1" applyFont="1" applyBorder="1" applyAlignment="1">
      <alignment horizontal="center" vertical="center"/>
    </xf>
    <xf numFmtId="164" fontId="13" fillId="0" borderId="31" xfId="0" applyNumberFormat="1" applyFont="1" applyBorder="1" applyAlignment="1">
      <alignment vertical="center"/>
    </xf>
    <xf numFmtId="8" fontId="13" fillId="0" borderId="31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8" fontId="13" fillId="0" borderId="2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13" fillId="0" borderId="31" xfId="0" applyNumberFormat="1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981075</xdr:colOff>
      <xdr:row>0</xdr:row>
      <xdr:rowOff>85725</xdr:rowOff>
    </xdr:from>
    <xdr:ext cx="0" cy="45720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0</xdr:row>
      <xdr:rowOff>0</xdr:rowOff>
    </xdr:from>
    <xdr:ext cx="447675" cy="457200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981075</xdr:colOff>
      <xdr:row>0</xdr:row>
      <xdr:rowOff>85725</xdr:rowOff>
    </xdr:from>
    <xdr:ext cx="0" cy="45720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0</xdr:row>
      <xdr:rowOff>0</xdr:rowOff>
    </xdr:from>
    <xdr:ext cx="447675" cy="457200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ei.riobranco.ac.gov.br/sei/controlador.php?acao=arvore_visualizar&amp;acao_origem=procedimento_visualizar&amp;id_procedimento=531583&amp;infra_sistema=100000100&amp;infra_unidade_atual=110001327&amp;infra_hash=04cdc33f9b99fb10b855636e0aee45b1e191ef9220782b26a1ff682106a6d16b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sei.riobranco.ac.gov.br/sei/controlador.php?acao=arvore_visualizar&amp;acao_origem=procedimento_visualizar&amp;id_procedimento=531583&amp;infra_sistema=100000100&amp;infra_unidade_atual=110001327&amp;infra_hash=04cdc33f9b99fb10b855636e0aee45b1e191ef9220782b26a1ff682106a6d16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484"/>
  <sheetViews>
    <sheetView workbookViewId="0">
      <pane ySplit="18" topLeftCell="A435" activePane="bottomLeft" state="frozen"/>
      <selection pane="bottomLeft" activeCell="A4" sqref="A4:BM11"/>
    </sheetView>
  </sheetViews>
  <sheetFormatPr defaultColWidth="14.42578125" defaultRowHeight="15" customHeight="1"/>
  <cols>
    <col min="1" max="1" width="6.85546875" customWidth="1"/>
    <col min="2" max="2" width="31.28515625" customWidth="1"/>
    <col min="3" max="3" width="18.28515625" customWidth="1"/>
    <col min="4" max="4" width="19.7109375" customWidth="1"/>
    <col min="5" max="5" width="28.7109375" customWidth="1"/>
    <col min="6" max="6" width="38.7109375" customWidth="1"/>
    <col min="7" max="7" width="25" customWidth="1"/>
    <col min="8" max="8" width="33.140625" style="487" customWidth="1"/>
    <col min="9" max="9" width="23.28515625" customWidth="1"/>
    <col min="10" max="10" width="19.42578125" customWidth="1"/>
    <col min="11" max="11" width="14.85546875" customWidth="1"/>
    <col min="12" max="12" width="60.85546875" style="416" customWidth="1"/>
    <col min="13" max="13" width="22.140625" style="468" customWidth="1"/>
    <col min="14" max="14" width="13.7109375" customWidth="1"/>
    <col min="15" max="15" width="19.140625" customWidth="1"/>
    <col min="16" max="16" width="11.42578125" customWidth="1"/>
    <col min="17" max="18" width="11.5703125" customWidth="1"/>
    <col min="19" max="19" width="15.140625" style="487" customWidth="1"/>
    <col min="20" max="20" width="16.42578125" customWidth="1"/>
    <col min="21" max="21" width="20.140625" customWidth="1"/>
    <col min="22" max="22" width="21" customWidth="1"/>
    <col min="23" max="23" width="20.28515625" customWidth="1"/>
    <col min="24" max="24" width="16.140625" customWidth="1"/>
    <col min="25" max="25" width="18.140625" customWidth="1"/>
    <col min="26" max="26" width="18.28515625" customWidth="1"/>
    <col min="27" max="27" width="15.28515625" customWidth="1"/>
    <col min="28" max="28" width="21" customWidth="1"/>
    <col min="29" max="30" width="18.28515625" customWidth="1"/>
    <col min="31" max="31" width="12.28515625" customWidth="1"/>
    <col min="32" max="32" width="13.85546875" customWidth="1"/>
    <col min="33" max="33" width="17.7109375" customWidth="1"/>
    <col min="34" max="34" width="13.140625" customWidth="1"/>
    <col min="35" max="35" width="11.85546875" customWidth="1"/>
    <col min="36" max="36" width="38.7109375" customWidth="1"/>
    <col min="37" max="37" width="22" customWidth="1"/>
    <col min="38" max="38" width="20.28515625" customWidth="1"/>
    <col min="39" max="39" width="15.85546875" customWidth="1"/>
    <col min="40" max="40" width="14.85546875" customWidth="1"/>
    <col min="41" max="41" width="15.7109375" customWidth="1"/>
    <col min="42" max="44" width="11.5703125" customWidth="1"/>
    <col min="45" max="45" width="13.85546875" customWidth="1"/>
    <col min="46" max="46" width="18.7109375" customWidth="1"/>
    <col min="47" max="47" width="15.140625" customWidth="1"/>
    <col min="48" max="48" width="15.7109375" customWidth="1"/>
    <col min="49" max="49" width="21.7109375" customWidth="1"/>
    <col min="50" max="50" width="13.85546875" customWidth="1"/>
    <col min="51" max="51" width="13.7109375" customWidth="1"/>
    <col min="52" max="52" width="13.28515625" customWidth="1"/>
    <col min="53" max="53" width="12.28515625" customWidth="1"/>
    <col min="54" max="54" width="9.140625" customWidth="1"/>
    <col min="55" max="55" width="10.85546875" customWidth="1"/>
    <col min="56" max="59" width="9.140625" customWidth="1"/>
    <col min="60" max="60" width="9.42578125" customWidth="1"/>
    <col min="61" max="61" width="14.85546875" customWidth="1"/>
    <col min="62" max="62" width="15.5703125" customWidth="1"/>
    <col min="63" max="63" width="9.140625" customWidth="1"/>
    <col min="64" max="64" width="9.5703125" customWidth="1"/>
    <col min="65" max="65" width="10.28515625" customWidth="1"/>
  </cols>
  <sheetData>
    <row r="1" spans="1:65" ht="12.75" customHeight="1">
      <c r="A1" s="238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</row>
    <row r="2" spans="1:65" ht="12.75" customHeight="1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/>
      <c r="BD2" s="239"/>
      <c r="BE2" s="239"/>
      <c r="BF2" s="239"/>
      <c r="BG2" s="239"/>
      <c r="BH2" s="239"/>
      <c r="BI2" s="239"/>
      <c r="BJ2" s="239"/>
      <c r="BK2" s="239"/>
      <c r="BL2" s="239"/>
      <c r="BM2" s="239"/>
    </row>
    <row r="3" spans="1:65" ht="12.75" customHeigh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</row>
    <row r="4" spans="1:65" ht="12.75" customHeight="1">
      <c r="A4" s="513" t="s">
        <v>0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  <c r="R4" s="518"/>
      <c r="S4" s="518"/>
      <c r="T4" s="518"/>
      <c r="U4" s="518"/>
      <c r="V4" s="518"/>
      <c r="W4" s="518"/>
      <c r="X4" s="518"/>
      <c r="Y4" s="518"/>
      <c r="Z4" s="518"/>
      <c r="AA4" s="518"/>
      <c r="AB4" s="518"/>
      <c r="AC4" s="518"/>
      <c r="AD4" s="518"/>
      <c r="AE4" s="518"/>
      <c r="AF4" s="518"/>
      <c r="AG4" s="518"/>
      <c r="AH4" s="518"/>
      <c r="AI4" s="518"/>
      <c r="AJ4" s="518"/>
      <c r="AK4" s="518"/>
      <c r="AL4" s="518"/>
      <c r="AM4" s="518"/>
      <c r="AN4" s="518"/>
      <c r="AO4" s="518"/>
      <c r="AP4" s="518"/>
      <c r="AQ4" s="518"/>
      <c r="AR4" s="518"/>
      <c r="AS4" s="518"/>
      <c r="AT4" s="518"/>
      <c r="AU4" s="518"/>
      <c r="AV4" s="518"/>
      <c r="AW4" s="518"/>
      <c r="AX4" s="518"/>
      <c r="AY4" s="518"/>
      <c r="AZ4" s="518"/>
      <c r="BA4" s="518"/>
      <c r="BB4" s="518"/>
      <c r="BC4" s="518"/>
      <c r="BD4" s="518"/>
      <c r="BE4" s="518"/>
      <c r="BF4" s="518"/>
      <c r="BG4" s="518"/>
      <c r="BH4" s="518"/>
      <c r="BI4" s="518"/>
      <c r="BJ4" s="518"/>
      <c r="BK4" s="518"/>
      <c r="BL4" s="518"/>
      <c r="BM4" s="518"/>
    </row>
    <row r="5" spans="1:65" ht="12.75" customHeight="1">
      <c r="A5" s="513"/>
      <c r="B5" s="518"/>
      <c r="C5" s="518"/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8"/>
      <c r="Q5" s="518"/>
      <c r="R5" s="518"/>
      <c r="S5" s="518"/>
      <c r="T5" s="518"/>
      <c r="U5" s="518"/>
      <c r="V5" s="518"/>
      <c r="W5" s="518"/>
      <c r="X5" s="518"/>
      <c r="Y5" s="518"/>
      <c r="Z5" s="518"/>
      <c r="AA5" s="518"/>
      <c r="AB5" s="518"/>
      <c r="AC5" s="518"/>
      <c r="AD5" s="518"/>
      <c r="AE5" s="518"/>
      <c r="AF5" s="518"/>
      <c r="AG5" s="518"/>
      <c r="AH5" s="518"/>
      <c r="AI5" s="518"/>
      <c r="AJ5" s="518"/>
      <c r="AK5" s="518"/>
      <c r="AL5" s="518"/>
      <c r="AM5" s="518"/>
      <c r="AN5" s="518"/>
      <c r="AO5" s="518"/>
      <c r="AP5" s="518"/>
      <c r="AQ5" s="518"/>
      <c r="AR5" s="518"/>
      <c r="AS5" s="518"/>
      <c r="AT5" s="518"/>
      <c r="AU5" s="518"/>
      <c r="AV5" s="518"/>
      <c r="AW5" s="518"/>
      <c r="AX5" s="518"/>
      <c r="AY5" s="518"/>
      <c r="AZ5" s="518"/>
      <c r="BA5" s="518"/>
      <c r="BB5" s="518"/>
      <c r="BC5" s="518"/>
      <c r="BD5" s="518"/>
      <c r="BE5" s="518"/>
      <c r="BF5" s="518"/>
      <c r="BG5" s="518"/>
      <c r="BH5" s="518"/>
      <c r="BI5" s="518"/>
      <c r="BJ5" s="518"/>
      <c r="BK5" s="518"/>
      <c r="BL5" s="518"/>
      <c r="BM5" s="518"/>
    </row>
    <row r="6" spans="1:65" ht="12.75" customHeight="1">
      <c r="A6" s="514" t="s">
        <v>1</v>
      </c>
      <c r="B6" s="518"/>
      <c r="C6" s="518"/>
      <c r="D6" s="518"/>
      <c r="E6" s="518"/>
      <c r="F6" s="518"/>
      <c r="G6" s="518"/>
      <c r="H6" s="518"/>
      <c r="I6" s="518"/>
      <c r="J6" s="518"/>
      <c r="K6" s="518"/>
      <c r="L6" s="518"/>
      <c r="M6" s="518"/>
      <c r="N6" s="518"/>
      <c r="O6" s="518"/>
      <c r="P6" s="518"/>
      <c r="Q6" s="518"/>
      <c r="R6" s="518"/>
      <c r="S6" s="518"/>
      <c r="T6" s="518"/>
      <c r="U6" s="518"/>
      <c r="V6" s="518"/>
      <c r="W6" s="518"/>
      <c r="X6" s="518"/>
      <c r="Y6" s="518"/>
      <c r="Z6" s="518"/>
      <c r="AA6" s="518"/>
      <c r="AB6" s="518"/>
      <c r="AC6" s="518"/>
      <c r="AD6" s="518"/>
      <c r="AE6" s="518"/>
      <c r="AF6" s="518"/>
      <c r="AG6" s="518"/>
      <c r="AH6" s="518"/>
      <c r="AI6" s="518"/>
      <c r="AJ6" s="518"/>
      <c r="AK6" s="518"/>
      <c r="AL6" s="518"/>
      <c r="AM6" s="518"/>
      <c r="AN6" s="518"/>
      <c r="AO6" s="518"/>
      <c r="AP6" s="518"/>
      <c r="AQ6" s="518"/>
      <c r="AR6" s="518"/>
      <c r="AS6" s="518"/>
      <c r="AT6" s="518"/>
      <c r="AU6" s="518"/>
      <c r="AV6" s="518"/>
      <c r="AW6" s="518"/>
      <c r="AX6" s="518"/>
      <c r="AY6" s="518"/>
      <c r="AZ6" s="518"/>
      <c r="BA6" s="518"/>
      <c r="BB6" s="518"/>
      <c r="BC6" s="518"/>
      <c r="BD6" s="518"/>
      <c r="BE6" s="518"/>
      <c r="BF6" s="518"/>
      <c r="BG6" s="518"/>
      <c r="BH6" s="518"/>
      <c r="BI6" s="518"/>
      <c r="BJ6" s="518"/>
      <c r="BK6" s="518"/>
      <c r="BL6" s="518"/>
      <c r="BM6" s="518"/>
    </row>
    <row r="7" spans="1:65" ht="12.75" customHeight="1">
      <c r="A7" s="513" t="s">
        <v>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8"/>
      <c r="AA7" s="518"/>
      <c r="AB7" s="518"/>
      <c r="AC7" s="518"/>
      <c r="AD7" s="518"/>
      <c r="AE7" s="518"/>
      <c r="AF7" s="518"/>
      <c r="AG7" s="518"/>
      <c r="AH7" s="518"/>
      <c r="AI7" s="518"/>
      <c r="AJ7" s="518"/>
      <c r="AK7" s="518"/>
      <c r="AL7" s="518"/>
      <c r="AM7" s="518"/>
      <c r="AN7" s="518"/>
      <c r="AO7" s="518"/>
      <c r="AP7" s="518"/>
      <c r="AQ7" s="518"/>
      <c r="AR7" s="518"/>
      <c r="AS7" s="518"/>
      <c r="AT7" s="518"/>
      <c r="AU7" s="518"/>
      <c r="AV7" s="518"/>
      <c r="AW7" s="518"/>
      <c r="AX7" s="518"/>
      <c r="AY7" s="518"/>
      <c r="AZ7" s="518"/>
      <c r="BA7" s="518"/>
      <c r="BB7" s="518"/>
      <c r="BC7" s="518"/>
      <c r="BD7" s="518"/>
      <c r="BE7" s="518"/>
      <c r="BF7" s="518"/>
      <c r="BG7" s="518"/>
      <c r="BH7" s="518"/>
      <c r="BI7" s="518"/>
      <c r="BJ7" s="518"/>
      <c r="BK7" s="518"/>
      <c r="BL7" s="518"/>
      <c r="BM7" s="518"/>
    </row>
    <row r="8" spans="1:65" ht="12.75" customHeight="1">
      <c r="A8" s="513" t="s">
        <v>3</v>
      </c>
      <c r="B8" s="518"/>
      <c r="C8" s="518"/>
      <c r="D8" s="518"/>
      <c r="E8" s="518"/>
      <c r="F8" s="518"/>
      <c r="G8" s="518"/>
      <c r="H8" s="518"/>
      <c r="I8" s="518"/>
      <c r="J8" s="518"/>
      <c r="K8" s="518"/>
      <c r="L8" s="518"/>
      <c r="M8" s="518"/>
      <c r="N8" s="518"/>
      <c r="O8" s="518"/>
      <c r="P8" s="518"/>
      <c r="Q8" s="518"/>
      <c r="R8" s="518"/>
      <c r="S8" s="518"/>
      <c r="T8" s="518"/>
      <c r="U8" s="518"/>
      <c r="V8" s="518"/>
      <c r="W8" s="518"/>
      <c r="X8" s="518"/>
      <c r="Y8" s="518"/>
      <c r="Z8" s="518"/>
      <c r="AA8" s="518"/>
      <c r="AB8" s="518"/>
      <c r="AC8" s="518"/>
      <c r="AD8" s="518"/>
      <c r="AE8" s="518"/>
      <c r="AF8" s="518"/>
      <c r="AG8" s="518"/>
      <c r="AH8" s="518"/>
      <c r="AI8" s="518"/>
      <c r="AJ8" s="518"/>
      <c r="AK8" s="518"/>
      <c r="AL8" s="518"/>
      <c r="AM8" s="518"/>
      <c r="AN8" s="518"/>
      <c r="AO8" s="518"/>
      <c r="AP8" s="518"/>
      <c r="AQ8" s="518"/>
      <c r="AR8" s="518"/>
      <c r="AS8" s="518"/>
      <c r="AT8" s="518"/>
      <c r="AU8" s="518"/>
      <c r="AV8" s="518"/>
      <c r="AW8" s="518"/>
      <c r="AX8" s="518"/>
      <c r="AY8" s="518"/>
      <c r="AZ8" s="518"/>
      <c r="BA8" s="518"/>
      <c r="BB8" s="518"/>
      <c r="BC8" s="518"/>
      <c r="BD8" s="518"/>
      <c r="BE8" s="518"/>
      <c r="BF8" s="518"/>
      <c r="BG8" s="518"/>
      <c r="BH8" s="518"/>
      <c r="BI8" s="518"/>
      <c r="BJ8" s="518"/>
      <c r="BK8" s="518"/>
      <c r="BL8" s="518"/>
      <c r="BM8" s="518"/>
    </row>
    <row r="9" spans="1:65" ht="12.75" customHeight="1">
      <c r="A9" s="513"/>
      <c r="B9" s="518"/>
      <c r="C9" s="518"/>
      <c r="D9" s="518"/>
      <c r="E9" s="518"/>
      <c r="F9" s="518"/>
      <c r="G9" s="518"/>
      <c r="H9" s="518"/>
      <c r="I9" s="518"/>
      <c r="J9" s="518"/>
      <c r="K9" s="518"/>
      <c r="L9" s="518"/>
      <c r="M9" s="518"/>
      <c r="N9" s="518"/>
      <c r="O9" s="518"/>
      <c r="P9" s="518"/>
      <c r="Q9" s="518"/>
      <c r="R9" s="518"/>
      <c r="S9" s="518"/>
      <c r="T9" s="518"/>
      <c r="U9" s="518"/>
      <c r="V9" s="518"/>
      <c r="W9" s="518"/>
      <c r="X9" s="518"/>
      <c r="Y9" s="518"/>
      <c r="Z9" s="518"/>
      <c r="AA9" s="518"/>
      <c r="AB9" s="518"/>
      <c r="AC9" s="518"/>
      <c r="AD9" s="518"/>
      <c r="AE9" s="518"/>
      <c r="AF9" s="518"/>
      <c r="AG9" s="518"/>
      <c r="AH9" s="518"/>
      <c r="AI9" s="518"/>
      <c r="AJ9" s="518"/>
      <c r="AK9" s="518"/>
      <c r="AL9" s="518"/>
      <c r="AM9" s="518"/>
      <c r="AN9" s="518"/>
      <c r="AO9" s="518"/>
      <c r="AP9" s="518"/>
      <c r="AQ9" s="518"/>
      <c r="AR9" s="518"/>
      <c r="AS9" s="518"/>
      <c r="AT9" s="518"/>
      <c r="AU9" s="518"/>
      <c r="AV9" s="518"/>
      <c r="AW9" s="518"/>
      <c r="AX9" s="518"/>
      <c r="AY9" s="518"/>
      <c r="AZ9" s="518"/>
      <c r="BA9" s="518"/>
      <c r="BB9" s="518"/>
      <c r="BC9" s="518"/>
      <c r="BD9" s="518"/>
      <c r="BE9" s="518"/>
      <c r="BF9" s="518"/>
      <c r="BG9" s="518"/>
      <c r="BH9" s="518"/>
      <c r="BI9" s="518"/>
      <c r="BJ9" s="518"/>
      <c r="BK9" s="518"/>
      <c r="BL9" s="518"/>
      <c r="BM9" s="518"/>
    </row>
    <row r="10" spans="1:65" ht="12.75" customHeight="1">
      <c r="A10" s="519" t="s">
        <v>4</v>
      </c>
      <c r="B10" s="518"/>
      <c r="C10" s="518"/>
      <c r="D10" s="518"/>
      <c r="E10" s="518"/>
      <c r="F10" s="518"/>
      <c r="G10" s="518"/>
      <c r="H10" s="518"/>
      <c r="I10" s="518"/>
      <c r="J10" s="518"/>
      <c r="K10" s="518"/>
      <c r="L10" s="518"/>
      <c r="M10" s="518"/>
      <c r="N10" s="518"/>
      <c r="O10" s="518"/>
      <c r="P10" s="518"/>
      <c r="Q10" s="518"/>
      <c r="R10" s="518"/>
      <c r="S10" s="518"/>
      <c r="T10" s="518"/>
      <c r="U10" s="518"/>
      <c r="V10" s="518"/>
      <c r="W10" s="518"/>
      <c r="X10" s="518"/>
      <c r="Y10" s="518"/>
      <c r="Z10" s="518"/>
      <c r="AA10" s="518"/>
      <c r="AB10" s="518"/>
      <c r="AC10" s="518"/>
      <c r="AD10" s="518"/>
      <c r="AE10" s="518"/>
      <c r="AF10" s="518"/>
      <c r="AG10" s="518"/>
      <c r="AH10" s="518"/>
      <c r="AI10" s="518"/>
      <c r="AJ10" s="518"/>
      <c r="AK10" s="518"/>
      <c r="AL10" s="518"/>
      <c r="AM10" s="518"/>
      <c r="AN10" s="518"/>
      <c r="AO10" s="518"/>
      <c r="AP10" s="518"/>
      <c r="AQ10" s="518"/>
      <c r="AR10" s="518"/>
      <c r="AS10" s="518"/>
      <c r="AT10" s="518"/>
      <c r="AU10" s="518"/>
      <c r="AV10" s="518"/>
      <c r="AW10" s="518"/>
      <c r="AX10" s="518"/>
      <c r="AY10" s="518"/>
      <c r="AZ10" s="518"/>
      <c r="BA10" s="518"/>
      <c r="BB10" s="518"/>
      <c r="BC10" s="518"/>
      <c r="BD10" s="518"/>
      <c r="BE10" s="518"/>
      <c r="BF10" s="518"/>
      <c r="BG10" s="518"/>
      <c r="BH10" s="518"/>
      <c r="BI10" s="518"/>
      <c r="BJ10" s="518"/>
      <c r="BK10" s="518"/>
      <c r="BL10" s="518"/>
      <c r="BM10" s="518"/>
    </row>
    <row r="11" spans="1:65" ht="12.75" customHeight="1">
      <c r="A11" s="513" t="s">
        <v>876</v>
      </c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8"/>
      <c r="T11" s="518"/>
      <c r="U11" s="518"/>
      <c r="V11" s="518"/>
      <c r="W11" s="518"/>
      <c r="X11" s="518"/>
      <c r="Y11" s="518"/>
      <c r="Z11" s="518"/>
      <c r="AA11" s="518"/>
      <c r="AB11" s="518"/>
      <c r="AC11" s="518"/>
      <c r="AD11" s="518"/>
      <c r="AE11" s="518"/>
      <c r="AF11" s="518"/>
      <c r="AG11" s="518"/>
      <c r="AH11" s="518"/>
      <c r="AI11" s="518"/>
      <c r="AJ11" s="518"/>
      <c r="AK11" s="518"/>
      <c r="AL11" s="518"/>
      <c r="AM11" s="518"/>
      <c r="AN11" s="518"/>
      <c r="AO11" s="518"/>
      <c r="AP11" s="518"/>
      <c r="AQ11" s="518"/>
      <c r="AR11" s="518"/>
      <c r="AS11" s="518"/>
      <c r="AT11" s="518"/>
      <c r="AU11" s="518"/>
      <c r="AV11" s="518"/>
      <c r="AW11" s="518"/>
      <c r="AX11" s="518"/>
      <c r="AY11" s="518"/>
      <c r="AZ11" s="518"/>
      <c r="BA11" s="518"/>
      <c r="BB11" s="518"/>
      <c r="BC11" s="518"/>
      <c r="BD11" s="518"/>
      <c r="BE11" s="518"/>
      <c r="BF11" s="518"/>
      <c r="BG11" s="518"/>
      <c r="BH11" s="518"/>
      <c r="BI11" s="518"/>
      <c r="BJ11" s="518"/>
      <c r="BK11" s="518"/>
      <c r="BL11" s="518"/>
      <c r="BM11" s="518"/>
    </row>
    <row r="12" spans="1:65" ht="15.75" customHeight="1">
      <c r="A12" s="513"/>
      <c r="B12" s="518"/>
      <c r="C12" s="518"/>
      <c r="D12" s="518"/>
      <c r="E12" s="518"/>
      <c r="F12" s="518"/>
      <c r="G12" s="518"/>
      <c r="H12" s="518"/>
      <c r="I12" s="518"/>
      <c r="J12" s="518"/>
      <c r="K12" s="518"/>
      <c r="L12" s="518"/>
      <c r="M12" s="518"/>
      <c r="N12" s="518"/>
      <c r="O12" s="518"/>
      <c r="P12" s="518"/>
      <c r="Q12" s="518"/>
      <c r="R12" s="518"/>
      <c r="S12" s="518"/>
      <c r="T12" s="518"/>
      <c r="U12" s="518"/>
      <c r="V12" s="518"/>
      <c r="W12" s="518"/>
      <c r="X12" s="518"/>
      <c r="Y12" s="518"/>
      <c r="Z12" s="518"/>
      <c r="AA12" s="518"/>
      <c r="AB12" s="518"/>
      <c r="AC12" s="518"/>
      <c r="AD12" s="518"/>
      <c r="AE12" s="518"/>
      <c r="AF12" s="518"/>
      <c r="AG12" s="518"/>
      <c r="AH12" s="518"/>
      <c r="AI12" s="518"/>
      <c r="AJ12" s="518"/>
      <c r="AK12" s="518"/>
      <c r="AL12" s="518"/>
      <c r="AM12" s="518"/>
      <c r="AN12" s="518"/>
      <c r="AO12" s="518"/>
      <c r="AP12" s="518"/>
      <c r="AQ12" s="518"/>
      <c r="AR12" s="518"/>
      <c r="AS12" s="518"/>
      <c r="AT12" s="518"/>
      <c r="AU12" s="518"/>
      <c r="AV12" s="518"/>
      <c r="AW12" s="518"/>
      <c r="AX12" s="518"/>
      <c r="AY12" s="518"/>
      <c r="AZ12" s="518"/>
      <c r="BA12" s="518"/>
      <c r="BB12" s="518"/>
      <c r="BC12" s="518"/>
      <c r="BD12" s="518"/>
      <c r="BE12" s="518"/>
      <c r="BF12" s="518"/>
      <c r="BG12" s="518"/>
      <c r="BH12" s="518"/>
      <c r="BI12" s="518"/>
      <c r="BJ12" s="518"/>
      <c r="BK12" s="518"/>
      <c r="BL12" s="518"/>
      <c r="BM12" s="518"/>
    </row>
    <row r="13" spans="1:65" ht="22.5" customHeight="1">
      <c r="A13" s="515" t="s">
        <v>5</v>
      </c>
      <c r="B13" s="516"/>
      <c r="C13" s="516"/>
      <c r="D13" s="516"/>
      <c r="E13" s="516"/>
      <c r="F13" s="516"/>
      <c r="G13" s="516"/>
      <c r="H13" s="516"/>
      <c r="I13" s="516"/>
      <c r="J13" s="516"/>
      <c r="K13" s="516"/>
      <c r="L13" s="516"/>
      <c r="M13" s="517"/>
      <c r="N13" s="516"/>
      <c r="O13" s="516"/>
      <c r="P13" s="516"/>
      <c r="Q13" s="516"/>
      <c r="R13" s="516"/>
      <c r="S13" s="516"/>
      <c r="T13" s="516"/>
      <c r="U13" s="516"/>
      <c r="V13" s="516"/>
      <c r="W13" s="516"/>
      <c r="X13" s="516"/>
      <c r="Y13" s="516"/>
      <c r="Z13" s="516"/>
      <c r="AA13" s="516"/>
      <c r="AB13" s="516"/>
      <c r="AC13" s="516"/>
      <c r="AD13" s="516"/>
      <c r="AE13" s="516"/>
      <c r="AF13" s="516"/>
      <c r="AG13" s="516"/>
      <c r="AH13" s="516"/>
      <c r="AI13" s="516"/>
      <c r="AJ13" s="516"/>
      <c r="AK13" s="516"/>
      <c r="AL13" s="516"/>
      <c r="AM13" s="516"/>
      <c r="AN13" s="516"/>
      <c r="AO13" s="516"/>
      <c r="AP13" s="516"/>
      <c r="AQ13" s="516"/>
      <c r="AR13" s="516"/>
      <c r="AS13" s="516"/>
      <c r="AT13" s="516"/>
      <c r="AU13" s="516"/>
      <c r="AV13" s="516"/>
      <c r="AW13" s="516"/>
      <c r="AX13" s="516"/>
      <c r="AY13" s="516"/>
      <c r="AZ13" s="516"/>
      <c r="BA13" s="516"/>
      <c r="BB13" s="516"/>
      <c r="BC13" s="516"/>
      <c r="BD13" s="516"/>
      <c r="BE13" s="516"/>
      <c r="BF13" s="516"/>
      <c r="BG13" s="516"/>
      <c r="BH13" s="516"/>
      <c r="BI13" s="516"/>
      <c r="BJ13" s="516"/>
      <c r="BK13" s="516"/>
      <c r="BL13" s="516"/>
      <c r="BM13" s="516"/>
    </row>
    <row r="14" spans="1:65" ht="48.75" customHeight="1">
      <c r="A14" s="271" t="s">
        <v>6</v>
      </c>
      <c r="B14" s="265" t="s">
        <v>7</v>
      </c>
      <c r="C14" s="266"/>
      <c r="D14" s="266"/>
      <c r="E14" s="266"/>
      <c r="F14" s="266"/>
      <c r="G14" s="266"/>
      <c r="H14" s="283" t="s">
        <v>8</v>
      </c>
      <c r="I14" s="266"/>
      <c r="J14" s="284"/>
      <c r="K14" s="274" t="s">
        <v>9</v>
      </c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2"/>
      <c r="AK14" s="242"/>
      <c r="AL14" s="242"/>
      <c r="AM14" s="242"/>
      <c r="AN14" s="242"/>
      <c r="AO14" s="242"/>
      <c r="AP14" s="241" t="s">
        <v>10</v>
      </c>
      <c r="AQ14" s="242"/>
      <c r="AR14" s="242"/>
      <c r="AS14" s="242"/>
      <c r="AT14" s="242"/>
      <c r="AU14" s="243"/>
      <c r="AV14" s="241" t="s">
        <v>11</v>
      </c>
      <c r="AW14" s="242"/>
      <c r="AX14" s="242"/>
      <c r="AY14" s="242"/>
      <c r="AZ14" s="242"/>
      <c r="BA14" s="243"/>
      <c r="BB14" s="274" t="s">
        <v>12</v>
      </c>
      <c r="BC14" s="242"/>
      <c r="BD14" s="242"/>
      <c r="BE14" s="242"/>
      <c r="BF14" s="242"/>
      <c r="BG14" s="242"/>
      <c r="BH14" s="242"/>
      <c r="BI14" s="242"/>
      <c r="BJ14" s="242"/>
      <c r="BK14" s="242"/>
      <c r="BL14" s="242"/>
      <c r="BM14" s="243"/>
    </row>
    <row r="15" spans="1:65" ht="48" customHeight="1">
      <c r="A15" s="272"/>
      <c r="B15" s="267"/>
      <c r="C15" s="239"/>
      <c r="D15" s="239"/>
      <c r="E15" s="239"/>
      <c r="F15" s="239"/>
      <c r="G15" s="239"/>
      <c r="H15" s="252"/>
      <c r="I15" s="264"/>
      <c r="J15" s="253"/>
      <c r="K15" s="285" t="s">
        <v>13</v>
      </c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51"/>
      <c r="X15" s="244" t="s">
        <v>14</v>
      </c>
      <c r="Y15" s="245"/>
      <c r="Z15" s="245"/>
      <c r="AA15" s="245"/>
      <c r="AB15" s="245"/>
      <c r="AC15" s="245"/>
      <c r="AD15" s="245"/>
      <c r="AE15" s="245"/>
      <c r="AF15" s="245"/>
      <c r="AG15" s="245"/>
      <c r="AH15" s="246"/>
      <c r="AI15" s="244" t="s">
        <v>15</v>
      </c>
      <c r="AJ15" s="245"/>
      <c r="AK15" s="246"/>
      <c r="AL15" s="244" t="s">
        <v>16</v>
      </c>
      <c r="AM15" s="245"/>
      <c r="AN15" s="245"/>
      <c r="AO15" s="245"/>
      <c r="AP15" s="247" t="s">
        <v>17</v>
      </c>
      <c r="AQ15" s="250" t="s">
        <v>18</v>
      </c>
      <c r="AR15" s="251"/>
      <c r="AS15" s="254" t="s">
        <v>19</v>
      </c>
      <c r="AT15" s="254" t="s">
        <v>20</v>
      </c>
      <c r="AU15" s="257" t="s">
        <v>21</v>
      </c>
      <c r="AV15" s="247" t="s">
        <v>22</v>
      </c>
      <c r="AW15" s="254" t="s">
        <v>23</v>
      </c>
      <c r="AX15" s="254" t="s">
        <v>24</v>
      </c>
      <c r="AY15" s="254" t="s">
        <v>25</v>
      </c>
      <c r="AZ15" s="254" t="s">
        <v>26</v>
      </c>
      <c r="BA15" s="257" t="s">
        <v>25</v>
      </c>
      <c r="BB15" s="260" t="s">
        <v>27</v>
      </c>
      <c r="BC15" s="254" t="s">
        <v>28</v>
      </c>
      <c r="BD15" s="262" t="s">
        <v>29</v>
      </c>
      <c r="BE15" s="263"/>
      <c r="BF15" s="251"/>
      <c r="BG15" s="262" t="s">
        <v>30</v>
      </c>
      <c r="BH15" s="251"/>
      <c r="BI15" s="254" t="s">
        <v>31</v>
      </c>
      <c r="BJ15" s="254" t="s">
        <v>32</v>
      </c>
      <c r="BK15" s="262" t="s">
        <v>33</v>
      </c>
      <c r="BL15" s="263"/>
      <c r="BM15" s="275"/>
    </row>
    <row r="16" spans="1:65" ht="1.5" customHeight="1">
      <c r="A16" s="272"/>
      <c r="B16" s="268"/>
      <c r="C16" s="264"/>
      <c r="D16" s="264"/>
      <c r="E16" s="264"/>
      <c r="F16" s="264"/>
      <c r="G16" s="264"/>
      <c r="H16" s="471" t="s">
        <v>34</v>
      </c>
      <c r="I16" s="286" t="s">
        <v>18</v>
      </c>
      <c r="J16" s="253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53"/>
      <c r="X16" s="244"/>
      <c r="Y16" s="245"/>
      <c r="Z16" s="245"/>
      <c r="AA16" s="245"/>
      <c r="AB16" s="246"/>
      <c r="AC16" s="244" t="s">
        <v>35</v>
      </c>
      <c r="AD16" s="246"/>
      <c r="AE16" s="244" t="s">
        <v>36</v>
      </c>
      <c r="AF16" s="245"/>
      <c r="AG16" s="245"/>
      <c r="AH16" s="246"/>
      <c r="AI16" s="244" t="s">
        <v>37</v>
      </c>
      <c r="AJ16" s="245"/>
      <c r="AK16" s="246"/>
      <c r="AL16" s="4"/>
      <c r="AM16" s="244" t="s">
        <v>38</v>
      </c>
      <c r="AN16" s="245"/>
      <c r="AO16" s="246"/>
      <c r="AP16" s="248"/>
      <c r="AQ16" s="252"/>
      <c r="AR16" s="253"/>
      <c r="AS16" s="255"/>
      <c r="AT16" s="255"/>
      <c r="AU16" s="258"/>
      <c r="AV16" s="248"/>
      <c r="AW16" s="255"/>
      <c r="AX16" s="255"/>
      <c r="AY16" s="255"/>
      <c r="AZ16" s="255"/>
      <c r="BA16" s="258"/>
      <c r="BB16" s="261"/>
      <c r="BC16" s="255"/>
      <c r="BD16" s="252"/>
      <c r="BE16" s="264"/>
      <c r="BF16" s="253"/>
      <c r="BG16" s="252"/>
      <c r="BH16" s="253"/>
      <c r="BI16" s="255"/>
      <c r="BJ16" s="255"/>
      <c r="BK16" s="252"/>
      <c r="BL16" s="264"/>
      <c r="BM16" s="276"/>
    </row>
    <row r="17" spans="1:65" ht="68.25" customHeight="1">
      <c r="A17" s="272"/>
      <c r="B17" s="8" t="s">
        <v>39</v>
      </c>
      <c r="C17" s="9" t="s">
        <v>40</v>
      </c>
      <c r="D17" s="9" t="s">
        <v>41</v>
      </c>
      <c r="E17" s="9" t="s">
        <v>27</v>
      </c>
      <c r="F17" s="9" t="s">
        <v>42</v>
      </c>
      <c r="G17" s="4" t="s">
        <v>43</v>
      </c>
      <c r="H17" s="472"/>
      <c r="I17" s="9" t="s">
        <v>44</v>
      </c>
      <c r="J17" s="9" t="s">
        <v>45</v>
      </c>
      <c r="K17" s="11" t="s">
        <v>46</v>
      </c>
      <c r="L17" s="417" t="s">
        <v>47</v>
      </c>
      <c r="M17" s="454" t="s">
        <v>48</v>
      </c>
      <c r="N17" s="9" t="s">
        <v>49</v>
      </c>
      <c r="O17" s="9" t="s">
        <v>50</v>
      </c>
      <c r="P17" s="9" t="s">
        <v>51</v>
      </c>
      <c r="Q17" s="9" t="s">
        <v>52</v>
      </c>
      <c r="R17" s="9" t="s">
        <v>53</v>
      </c>
      <c r="S17" s="454" t="s">
        <v>54</v>
      </c>
      <c r="T17" s="9" t="s">
        <v>55</v>
      </c>
      <c r="U17" s="9" t="s">
        <v>56</v>
      </c>
      <c r="V17" s="9" t="s">
        <v>57</v>
      </c>
      <c r="W17" s="9" t="s">
        <v>58</v>
      </c>
      <c r="X17" s="9" t="s">
        <v>27</v>
      </c>
      <c r="Y17" s="9" t="s">
        <v>59</v>
      </c>
      <c r="Z17" s="9" t="s">
        <v>49</v>
      </c>
      <c r="AA17" s="9" t="s">
        <v>51</v>
      </c>
      <c r="AB17" s="9" t="s">
        <v>60</v>
      </c>
      <c r="AC17" s="9" t="s">
        <v>52</v>
      </c>
      <c r="AD17" s="9" t="s">
        <v>53</v>
      </c>
      <c r="AE17" s="9" t="s">
        <v>61</v>
      </c>
      <c r="AF17" s="9" t="s">
        <v>62</v>
      </c>
      <c r="AG17" s="9" t="s">
        <v>63</v>
      </c>
      <c r="AH17" s="9" t="s">
        <v>64</v>
      </c>
      <c r="AI17" s="9" t="s">
        <v>65</v>
      </c>
      <c r="AJ17" s="9" t="s">
        <v>66</v>
      </c>
      <c r="AK17" s="9" t="s">
        <v>67</v>
      </c>
      <c r="AL17" s="9" t="s">
        <v>68</v>
      </c>
      <c r="AM17" s="9" t="s">
        <v>69</v>
      </c>
      <c r="AN17" s="9" t="s">
        <v>70</v>
      </c>
      <c r="AO17" s="4" t="s">
        <v>71</v>
      </c>
      <c r="AP17" s="249"/>
      <c r="AQ17" s="12" t="s">
        <v>44</v>
      </c>
      <c r="AR17" s="12" t="s">
        <v>45</v>
      </c>
      <c r="AS17" s="256"/>
      <c r="AT17" s="256"/>
      <c r="AU17" s="259"/>
      <c r="AV17" s="249"/>
      <c r="AW17" s="256"/>
      <c r="AX17" s="256"/>
      <c r="AY17" s="256"/>
      <c r="AZ17" s="256"/>
      <c r="BA17" s="259"/>
      <c r="BB17" s="253"/>
      <c r="BC17" s="256"/>
      <c r="BD17" s="13" t="s">
        <v>44</v>
      </c>
      <c r="BE17" s="13" t="s">
        <v>45</v>
      </c>
      <c r="BF17" s="13" t="s">
        <v>72</v>
      </c>
      <c r="BG17" s="13" t="s">
        <v>73</v>
      </c>
      <c r="BH17" s="9" t="s">
        <v>74</v>
      </c>
      <c r="BI17" s="256"/>
      <c r="BJ17" s="256"/>
      <c r="BK17" s="13" t="s">
        <v>44</v>
      </c>
      <c r="BL17" s="13" t="s">
        <v>75</v>
      </c>
      <c r="BM17" s="14" t="s">
        <v>76</v>
      </c>
    </row>
    <row r="18" spans="1:65" ht="27.75" customHeight="1">
      <c r="A18" s="273"/>
      <c r="B18" s="15" t="s">
        <v>77</v>
      </c>
      <c r="C18" s="16" t="s">
        <v>78</v>
      </c>
      <c r="D18" s="17" t="s">
        <v>79</v>
      </c>
      <c r="E18" s="16" t="s">
        <v>80</v>
      </c>
      <c r="F18" s="16" t="s">
        <v>81</v>
      </c>
      <c r="G18" s="5" t="s">
        <v>82</v>
      </c>
      <c r="H18" s="473" t="s">
        <v>83</v>
      </c>
      <c r="I18" s="16" t="s">
        <v>84</v>
      </c>
      <c r="J18" s="16" t="s">
        <v>85</v>
      </c>
      <c r="K18" s="18" t="s">
        <v>86</v>
      </c>
      <c r="L18" s="397" t="s">
        <v>87</v>
      </c>
      <c r="M18" s="455" t="s">
        <v>88</v>
      </c>
      <c r="N18" s="16" t="s">
        <v>89</v>
      </c>
      <c r="O18" s="19" t="s">
        <v>90</v>
      </c>
      <c r="P18" s="16" t="s">
        <v>91</v>
      </c>
      <c r="Q18" s="16" t="s">
        <v>92</v>
      </c>
      <c r="R18" s="16" t="s">
        <v>93</v>
      </c>
      <c r="S18" s="455" t="s">
        <v>94</v>
      </c>
      <c r="T18" s="16" t="s">
        <v>95</v>
      </c>
      <c r="U18" s="16" t="s">
        <v>96</v>
      </c>
      <c r="V18" s="16" t="s">
        <v>97</v>
      </c>
      <c r="W18" s="16" t="s">
        <v>98</v>
      </c>
      <c r="X18" s="16" t="s">
        <v>99</v>
      </c>
      <c r="Y18" s="6" t="s">
        <v>100</v>
      </c>
      <c r="Z18" s="6" t="s">
        <v>101</v>
      </c>
      <c r="AA18" s="6" t="s">
        <v>102</v>
      </c>
      <c r="AB18" s="6" t="s">
        <v>103</v>
      </c>
      <c r="AC18" s="6" t="s">
        <v>104</v>
      </c>
      <c r="AD18" s="6" t="s">
        <v>105</v>
      </c>
      <c r="AE18" s="6" t="s">
        <v>106</v>
      </c>
      <c r="AF18" s="6" t="s">
        <v>107</v>
      </c>
      <c r="AG18" s="6" t="s">
        <v>108</v>
      </c>
      <c r="AH18" s="6" t="s">
        <v>109</v>
      </c>
      <c r="AI18" s="6" t="s">
        <v>110</v>
      </c>
      <c r="AJ18" s="6" t="s">
        <v>111</v>
      </c>
      <c r="AK18" s="6" t="s">
        <v>112</v>
      </c>
      <c r="AL18" s="6" t="s">
        <v>113</v>
      </c>
      <c r="AM18" s="6" t="s">
        <v>114</v>
      </c>
      <c r="AN18" s="5" t="s">
        <v>115</v>
      </c>
      <c r="AO18" s="16" t="s">
        <v>116</v>
      </c>
      <c r="AP18" s="20" t="s">
        <v>117</v>
      </c>
      <c r="AQ18" s="20" t="s">
        <v>118</v>
      </c>
      <c r="AR18" s="20" t="s">
        <v>119</v>
      </c>
      <c r="AS18" s="20" t="s">
        <v>120</v>
      </c>
      <c r="AT18" s="21" t="s">
        <v>121</v>
      </c>
      <c r="AU18" s="22" t="s">
        <v>122</v>
      </c>
      <c r="AV18" s="23" t="s">
        <v>123</v>
      </c>
      <c r="AW18" s="23" t="s">
        <v>124</v>
      </c>
      <c r="AX18" s="23" t="s">
        <v>125</v>
      </c>
      <c r="AY18" s="23" t="s">
        <v>126</v>
      </c>
      <c r="AZ18" s="24" t="s">
        <v>127</v>
      </c>
      <c r="BA18" s="25" t="s">
        <v>128</v>
      </c>
      <c r="BB18" s="23" t="s">
        <v>129</v>
      </c>
      <c r="BC18" s="23" t="s">
        <v>130</v>
      </c>
      <c r="BD18" s="23" t="s">
        <v>131</v>
      </c>
      <c r="BE18" s="24" t="s">
        <v>132</v>
      </c>
      <c r="BF18" s="24" t="s">
        <v>133</v>
      </c>
      <c r="BG18" s="24" t="s">
        <v>134</v>
      </c>
      <c r="BH18" s="23" t="s">
        <v>135</v>
      </c>
      <c r="BI18" s="23" t="s">
        <v>136</v>
      </c>
      <c r="BJ18" s="23" t="s">
        <v>137</v>
      </c>
      <c r="BK18" s="24" t="s">
        <v>138</v>
      </c>
      <c r="BL18" s="24" t="s">
        <v>139</v>
      </c>
      <c r="BM18" s="24" t="s">
        <v>140</v>
      </c>
    </row>
    <row r="19" spans="1:65" ht="39.75" customHeight="1">
      <c r="A19" s="287">
        <v>1</v>
      </c>
      <c r="B19" s="277"/>
      <c r="C19" s="277"/>
      <c r="D19" s="277" t="s">
        <v>141</v>
      </c>
      <c r="E19" s="277"/>
      <c r="F19" s="277" t="s">
        <v>142</v>
      </c>
      <c r="G19" s="289"/>
      <c r="H19" s="461"/>
      <c r="I19" s="277"/>
      <c r="J19" s="291"/>
      <c r="K19" s="292" t="s">
        <v>143</v>
      </c>
      <c r="L19" s="398" t="s">
        <v>144</v>
      </c>
      <c r="M19" s="456" t="s">
        <v>145</v>
      </c>
      <c r="N19" s="293">
        <v>43949</v>
      </c>
      <c r="O19" s="299">
        <v>1900000</v>
      </c>
      <c r="P19" s="300">
        <v>12814</v>
      </c>
      <c r="Q19" s="293">
        <v>43949</v>
      </c>
      <c r="R19" s="293">
        <v>50917</v>
      </c>
      <c r="S19" s="456" t="s">
        <v>146</v>
      </c>
      <c r="T19" s="277"/>
      <c r="U19" s="277"/>
      <c r="V19" s="277"/>
      <c r="W19" s="288" t="s">
        <v>147</v>
      </c>
      <c r="X19" s="278" t="s">
        <v>148</v>
      </c>
      <c r="Y19" s="26" t="s">
        <v>149</v>
      </c>
      <c r="Z19" s="27">
        <v>44018</v>
      </c>
      <c r="AA19" s="28">
        <v>12845</v>
      </c>
      <c r="AB19" s="29" t="s">
        <v>150</v>
      </c>
      <c r="AC19" s="27">
        <v>43949</v>
      </c>
      <c r="AD19" s="27">
        <v>50917</v>
      </c>
      <c r="AE19" s="26"/>
      <c r="AF19" s="26"/>
      <c r="AG19" s="30"/>
      <c r="AH19" s="30"/>
      <c r="AI19" s="27">
        <v>45628</v>
      </c>
      <c r="AJ19" s="30" t="s">
        <v>151</v>
      </c>
      <c r="AK19" s="30"/>
      <c r="AL19" s="30">
        <f>O19-AH19+AG19+AK19</f>
        <v>1900000</v>
      </c>
      <c r="AM19" s="280">
        <v>7229825.8600000003</v>
      </c>
      <c r="AN19" s="281">
        <v>1022927.56</v>
      </c>
      <c r="AO19" s="282">
        <f>AM19+AN19</f>
        <v>8252753.4199999999</v>
      </c>
      <c r="AP19" s="33"/>
      <c r="AQ19" s="33"/>
      <c r="AR19" s="33"/>
      <c r="AS19" s="33"/>
      <c r="AT19" s="33"/>
      <c r="AU19" s="33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</row>
    <row r="20" spans="1:65" ht="35.1" customHeight="1">
      <c r="A20" s="256"/>
      <c r="B20" s="256"/>
      <c r="C20" s="256"/>
      <c r="D20" s="256"/>
      <c r="E20" s="256"/>
      <c r="F20" s="256"/>
      <c r="G20" s="256"/>
      <c r="H20" s="472"/>
      <c r="I20" s="256"/>
      <c r="J20" s="259"/>
      <c r="K20" s="249"/>
      <c r="L20" s="399"/>
      <c r="M20" s="457"/>
      <c r="N20" s="256"/>
      <c r="O20" s="256"/>
      <c r="P20" s="256"/>
      <c r="Q20" s="256"/>
      <c r="R20" s="256"/>
      <c r="S20" s="472"/>
      <c r="T20" s="256"/>
      <c r="U20" s="256"/>
      <c r="V20" s="256"/>
      <c r="W20" s="259"/>
      <c r="X20" s="279"/>
      <c r="Y20" s="26" t="s">
        <v>152</v>
      </c>
      <c r="Z20" s="27">
        <v>45498</v>
      </c>
      <c r="AA20" s="28">
        <v>13831</v>
      </c>
      <c r="AB20" s="26" t="s">
        <v>153</v>
      </c>
      <c r="AC20" s="27"/>
      <c r="AD20" s="27"/>
      <c r="AE20" s="26"/>
      <c r="AF20" s="26" t="s">
        <v>154</v>
      </c>
      <c r="AG20" s="30"/>
      <c r="AH20" s="30"/>
      <c r="AI20" s="27">
        <v>45877</v>
      </c>
      <c r="AJ20" s="394" t="s">
        <v>151</v>
      </c>
      <c r="AK20" s="30">
        <v>1067444.51</v>
      </c>
      <c r="AL20" s="30">
        <f>SUM(AL19+AK20)</f>
        <v>2967444.51</v>
      </c>
      <c r="AM20" s="256"/>
      <c r="AN20" s="256"/>
      <c r="AO20" s="253"/>
      <c r="AP20" s="33"/>
      <c r="AQ20" s="33"/>
      <c r="AR20" s="33"/>
      <c r="AS20" s="33"/>
      <c r="AT20" s="33"/>
      <c r="AU20" s="33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</row>
    <row r="21" spans="1:65" ht="25.5" customHeight="1">
      <c r="A21" s="294">
        <v>2</v>
      </c>
      <c r="B21" s="290" t="s">
        <v>155</v>
      </c>
      <c r="C21" s="290" t="s">
        <v>156</v>
      </c>
      <c r="D21" s="290" t="s">
        <v>157</v>
      </c>
      <c r="E21" s="290" t="s">
        <v>158</v>
      </c>
      <c r="F21" s="290" t="s">
        <v>159</v>
      </c>
      <c r="G21" s="290"/>
      <c r="H21" s="464" t="s">
        <v>160</v>
      </c>
      <c r="I21" s="290"/>
      <c r="J21" s="290"/>
      <c r="K21" s="303" t="s">
        <v>161</v>
      </c>
      <c r="L21" s="400" t="s">
        <v>162</v>
      </c>
      <c r="M21" s="458" t="s">
        <v>163</v>
      </c>
      <c r="N21" s="302">
        <v>44013</v>
      </c>
      <c r="O21" s="301">
        <v>47376</v>
      </c>
      <c r="P21" s="289">
        <v>12843</v>
      </c>
      <c r="Q21" s="302">
        <v>44013</v>
      </c>
      <c r="R21" s="302">
        <v>44378</v>
      </c>
      <c r="S21" s="458" t="s">
        <v>146</v>
      </c>
      <c r="T21" s="290"/>
      <c r="U21" s="290"/>
      <c r="V21" s="290"/>
      <c r="W21" s="295" t="s">
        <v>164</v>
      </c>
      <c r="X21" s="296" t="s">
        <v>148</v>
      </c>
      <c r="Y21" s="35" t="s">
        <v>165</v>
      </c>
      <c r="Z21" s="27">
        <v>44372</v>
      </c>
      <c r="AA21" s="28">
        <v>13083</v>
      </c>
      <c r="AB21" s="26" t="s">
        <v>166</v>
      </c>
      <c r="AC21" s="27">
        <v>44379</v>
      </c>
      <c r="AD21" s="27">
        <v>44743</v>
      </c>
      <c r="AE21" s="26"/>
      <c r="AF21" s="26"/>
      <c r="AG21" s="30"/>
      <c r="AH21" s="30"/>
      <c r="AI21" s="30"/>
      <c r="AJ21" s="30"/>
      <c r="AK21" s="36"/>
      <c r="AL21" s="30">
        <f>O21-AH21+AG21+AK21</f>
        <v>47376</v>
      </c>
      <c r="AM21" s="280">
        <v>148086.85</v>
      </c>
      <c r="AN21" s="298">
        <v>11279.8</v>
      </c>
      <c r="AO21" s="280">
        <f>AM21+AN21</f>
        <v>159366.65</v>
      </c>
      <c r="AP21" s="33"/>
      <c r="AQ21" s="33"/>
      <c r="AR21" s="33"/>
      <c r="AS21" s="33"/>
      <c r="AT21" s="33"/>
      <c r="AU21" s="33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</row>
    <row r="22" spans="1:65" ht="25.5" customHeight="1">
      <c r="A22" s="255"/>
      <c r="B22" s="255"/>
      <c r="C22" s="255"/>
      <c r="D22" s="255"/>
      <c r="E22" s="255"/>
      <c r="F22" s="255"/>
      <c r="G22" s="255"/>
      <c r="H22" s="474"/>
      <c r="I22" s="255"/>
      <c r="J22" s="255"/>
      <c r="K22" s="255"/>
      <c r="L22" s="401"/>
      <c r="M22" s="459"/>
      <c r="N22" s="255"/>
      <c r="O22" s="255"/>
      <c r="P22" s="255"/>
      <c r="Q22" s="255"/>
      <c r="R22" s="255"/>
      <c r="S22" s="474"/>
      <c r="T22" s="255"/>
      <c r="U22" s="255"/>
      <c r="V22" s="255"/>
      <c r="W22" s="258"/>
      <c r="X22" s="272"/>
      <c r="Y22" s="35" t="s">
        <v>152</v>
      </c>
      <c r="Z22" s="27">
        <v>44739</v>
      </c>
      <c r="AA22" s="28">
        <v>13320</v>
      </c>
      <c r="AB22" s="26" t="s">
        <v>167</v>
      </c>
      <c r="AC22" s="27">
        <v>44744</v>
      </c>
      <c r="AD22" s="27">
        <v>45108</v>
      </c>
      <c r="AE22" s="26"/>
      <c r="AF22" s="26"/>
      <c r="AG22" s="30"/>
      <c r="AH22" s="30"/>
      <c r="AI22" s="30"/>
      <c r="AJ22" s="30"/>
      <c r="AK22" s="36"/>
      <c r="AL22" s="30">
        <v>52392</v>
      </c>
      <c r="AM22" s="255"/>
      <c r="AN22" s="255"/>
      <c r="AO22" s="255"/>
      <c r="AP22" s="33"/>
      <c r="AQ22" s="33"/>
      <c r="AR22" s="33"/>
      <c r="AS22" s="33"/>
      <c r="AT22" s="33"/>
      <c r="AU22" s="33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</row>
    <row r="23" spans="1:65" ht="25.5" customHeight="1">
      <c r="A23" s="255"/>
      <c r="B23" s="255"/>
      <c r="C23" s="255"/>
      <c r="D23" s="255"/>
      <c r="E23" s="255"/>
      <c r="F23" s="255"/>
      <c r="G23" s="255"/>
      <c r="H23" s="474"/>
      <c r="I23" s="255"/>
      <c r="J23" s="255"/>
      <c r="K23" s="255"/>
      <c r="L23" s="401"/>
      <c r="M23" s="459"/>
      <c r="N23" s="255"/>
      <c r="O23" s="255"/>
      <c r="P23" s="255"/>
      <c r="Q23" s="255"/>
      <c r="R23" s="255"/>
      <c r="S23" s="474"/>
      <c r="T23" s="255"/>
      <c r="U23" s="255"/>
      <c r="V23" s="255"/>
      <c r="W23" s="258"/>
      <c r="X23" s="272"/>
      <c r="Y23" s="35" t="s">
        <v>168</v>
      </c>
      <c r="Z23" s="27">
        <v>45101</v>
      </c>
      <c r="AA23" s="28">
        <v>13570</v>
      </c>
      <c r="AB23" s="26" t="s">
        <v>167</v>
      </c>
      <c r="AC23" s="27">
        <v>45109</v>
      </c>
      <c r="AD23" s="27">
        <v>45474</v>
      </c>
      <c r="AE23" s="26"/>
      <c r="AF23" s="26"/>
      <c r="AG23" s="30"/>
      <c r="AH23" s="30"/>
      <c r="AI23" s="27">
        <v>45101</v>
      </c>
      <c r="AJ23" s="37">
        <v>67061.820000000007</v>
      </c>
      <c r="AK23" s="36">
        <v>3504</v>
      </c>
      <c r="AL23" s="30">
        <f>SUM(AL22+AK23)</f>
        <v>55896</v>
      </c>
      <c r="AM23" s="255"/>
      <c r="AN23" s="255"/>
      <c r="AO23" s="255"/>
      <c r="AP23" s="33"/>
      <c r="AQ23" s="33"/>
      <c r="AR23" s="33"/>
      <c r="AS23" s="33"/>
      <c r="AT23" s="33"/>
      <c r="AU23" s="33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</row>
    <row r="24" spans="1:65" ht="25.5" customHeight="1">
      <c r="A24" s="255"/>
      <c r="B24" s="255"/>
      <c r="C24" s="255"/>
      <c r="D24" s="255"/>
      <c r="E24" s="255"/>
      <c r="F24" s="255"/>
      <c r="G24" s="255"/>
      <c r="H24" s="474"/>
      <c r="I24" s="255"/>
      <c r="J24" s="255"/>
      <c r="K24" s="255"/>
      <c r="L24" s="401"/>
      <c r="M24" s="459"/>
      <c r="N24" s="255"/>
      <c r="O24" s="255"/>
      <c r="P24" s="255"/>
      <c r="Q24" s="255"/>
      <c r="R24" s="255"/>
      <c r="S24" s="474"/>
      <c r="T24" s="255"/>
      <c r="U24" s="255"/>
      <c r="V24" s="255"/>
      <c r="W24" s="258"/>
      <c r="X24" s="272"/>
      <c r="Y24" s="35" t="s">
        <v>169</v>
      </c>
      <c r="Z24" s="27">
        <v>45467</v>
      </c>
      <c r="AA24" s="28">
        <v>13813</v>
      </c>
      <c r="AB24" s="26" t="s">
        <v>167</v>
      </c>
      <c r="AC24" s="27">
        <v>45475</v>
      </c>
      <c r="AD24" s="27">
        <v>45839</v>
      </c>
      <c r="AE24" s="38">
        <v>29472.58</v>
      </c>
      <c r="AF24" s="26"/>
      <c r="AG24" s="30">
        <v>1656</v>
      </c>
      <c r="AH24" s="30"/>
      <c r="AI24" s="27"/>
      <c r="AJ24" s="37"/>
      <c r="AK24" s="36"/>
      <c r="AL24" s="30">
        <f t="shared" ref="AL24:AL25" si="0">SUM(AL23+AG24)</f>
        <v>57552</v>
      </c>
      <c r="AM24" s="255"/>
      <c r="AN24" s="255"/>
      <c r="AO24" s="255"/>
      <c r="AP24" s="33"/>
      <c r="AQ24" s="33"/>
      <c r="AR24" s="33"/>
      <c r="AS24" s="33"/>
      <c r="AT24" s="33"/>
      <c r="AU24" s="33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</row>
    <row r="25" spans="1:65" ht="25.5" customHeight="1">
      <c r="A25" s="256"/>
      <c r="B25" s="256"/>
      <c r="C25" s="256"/>
      <c r="D25" s="256"/>
      <c r="E25" s="256"/>
      <c r="F25" s="256"/>
      <c r="G25" s="256"/>
      <c r="H25" s="472"/>
      <c r="I25" s="256"/>
      <c r="J25" s="256"/>
      <c r="K25" s="256"/>
      <c r="L25" s="399"/>
      <c r="M25" s="457"/>
      <c r="N25" s="256"/>
      <c r="O25" s="256"/>
      <c r="P25" s="256"/>
      <c r="Q25" s="256"/>
      <c r="R25" s="256"/>
      <c r="S25" s="472"/>
      <c r="T25" s="256"/>
      <c r="U25" s="256"/>
      <c r="V25" s="256"/>
      <c r="W25" s="259"/>
      <c r="X25" s="297"/>
      <c r="Y25" s="35" t="s">
        <v>170</v>
      </c>
      <c r="Z25" s="27">
        <v>45868</v>
      </c>
      <c r="AA25" s="39">
        <v>14056</v>
      </c>
      <c r="AB25" s="29" t="s">
        <v>166</v>
      </c>
      <c r="AC25" s="27">
        <v>45840</v>
      </c>
      <c r="AD25" s="27">
        <v>46204</v>
      </c>
      <c r="AE25" s="38"/>
      <c r="AF25" s="26"/>
      <c r="AG25" s="30"/>
      <c r="AH25" s="30"/>
      <c r="AI25" s="27"/>
      <c r="AJ25" s="37"/>
      <c r="AK25" s="36"/>
      <c r="AL25" s="30">
        <f t="shared" si="0"/>
        <v>57552</v>
      </c>
      <c r="AM25" s="256"/>
      <c r="AN25" s="256"/>
      <c r="AO25" s="256"/>
      <c r="AP25" s="33"/>
      <c r="AQ25" s="33"/>
      <c r="AR25" s="33"/>
      <c r="AS25" s="33"/>
      <c r="AT25" s="33"/>
      <c r="AU25" s="33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</row>
    <row r="26" spans="1:65" ht="25.5" customHeight="1">
      <c r="A26" s="294">
        <v>3</v>
      </c>
      <c r="B26" s="290" t="s">
        <v>155</v>
      </c>
      <c r="C26" s="290" t="s">
        <v>156</v>
      </c>
      <c r="D26" s="290" t="s">
        <v>157</v>
      </c>
      <c r="E26" s="290" t="s">
        <v>158</v>
      </c>
      <c r="F26" s="290" t="s">
        <v>171</v>
      </c>
      <c r="G26" s="294"/>
      <c r="H26" s="464" t="s">
        <v>160</v>
      </c>
      <c r="I26" s="294"/>
      <c r="J26" s="294"/>
      <c r="K26" s="306" t="s">
        <v>172</v>
      </c>
      <c r="L26" s="402" t="s">
        <v>173</v>
      </c>
      <c r="M26" s="460" t="s">
        <v>174</v>
      </c>
      <c r="N26" s="305">
        <v>44013</v>
      </c>
      <c r="O26" s="309">
        <v>45360</v>
      </c>
      <c r="P26" s="310">
        <v>12845</v>
      </c>
      <c r="Q26" s="305">
        <v>44013</v>
      </c>
      <c r="R26" s="305">
        <v>44378</v>
      </c>
      <c r="S26" s="460" t="s">
        <v>146</v>
      </c>
      <c r="T26" s="307"/>
      <c r="U26" s="307"/>
      <c r="V26" s="307"/>
      <c r="W26" s="305" t="s">
        <v>164</v>
      </c>
      <c r="X26" s="290" t="s">
        <v>148</v>
      </c>
      <c r="Y26" s="40" t="s">
        <v>165</v>
      </c>
      <c r="Z26" s="27">
        <v>44372</v>
      </c>
      <c r="AA26" s="28">
        <v>13083</v>
      </c>
      <c r="AB26" s="26" t="s">
        <v>166</v>
      </c>
      <c r="AC26" s="27">
        <v>44379</v>
      </c>
      <c r="AD26" s="27">
        <v>44743</v>
      </c>
      <c r="AE26" s="26"/>
      <c r="AF26" s="26"/>
      <c r="AG26" s="30"/>
      <c r="AH26" s="30"/>
      <c r="AI26" s="30"/>
      <c r="AJ26" s="30"/>
      <c r="AK26" s="36"/>
      <c r="AL26" s="30">
        <f>O26-AH26+AG26+AK26</f>
        <v>45360</v>
      </c>
      <c r="AM26" s="280">
        <v>170434.45</v>
      </c>
      <c r="AN26" s="298">
        <v>13773.42</v>
      </c>
      <c r="AO26" s="280">
        <f>AM26+AN26</f>
        <v>184207.87000000002</v>
      </c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</row>
    <row r="27" spans="1:65" ht="25.5" customHeight="1">
      <c r="A27" s="255"/>
      <c r="B27" s="255"/>
      <c r="C27" s="255"/>
      <c r="D27" s="255"/>
      <c r="E27" s="255"/>
      <c r="F27" s="255"/>
      <c r="G27" s="255"/>
      <c r="H27" s="474"/>
      <c r="I27" s="255"/>
      <c r="J27" s="255"/>
      <c r="K27" s="255"/>
      <c r="L27" s="401"/>
      <c r="M27" s="459"/>
      <c r="N27" s="255"/>
      <c r="O27" s="255"/>
      <c r="P27" s="255"/>
      <c r="Q27" s="255"/>
      <c r="R27" s="255"/>
      <c r="S27" s="474"/>
      <c r="T27" s="255"/>
      <c r="U27" s="255"/>
      <c r="V27" s="255"/>
      <c r="W27" s="255"/>
      <c r="X27" s="255"/>
      <c r="Y27" s="40" t="s">
        <v>152</v>
      </c>
      <c r="Z27" s="27">
        <v>44714</v>
      </c>
      <c r="AA27" s="28">
        <v>13308</v>
      </c>
      <c r="AB27" s="26" t="s">
        <v>166</v>
      </c>
      <c r="AC27" s="27">
        <v>44744</v>
      </c>
      <c r="AD27" s="27">
        <v>45108</v>
      </c>
      <c r="AE27" s="26"/>
      <c r="AF27" s="26"/>
      <c r="AG27" s="30"/>
      <c r="AH27" s="30"/>
      <c r="AI27" s="27">
        <v>44630</v>
      </c>
      <c r="AJ27" s="37">
        <v>0.1056</v>
      </c>
      <c r="AK27" s="36">
        <v>4793.16</v>
      </c>
      <c r="AL27" s="30">
        <v>50153.16</v>
      </c>
      <c r="AM27" s="255"/>
      <c r="AN27" s="255"/>
      <c r="AO27" s="255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</row>
    <row r="28" spans="1:65" ht="25.5" customHeight="1">
      <c r="A28" s="255"/>
      <c r="B28" s="255"/>
      <c r="C28" s="255"/>
      <c r="D28" s="255"/>
      <c r="E28" s="255"/>
      <c r="F28" s="255"/>
      <c r="G28" s="255"/>
      <c r="H28" s="474"/>
      <c r="I28" s="255"/>
      <c r="J28" s="255"/>
      <c r="K28" s="255"/>
      <c r="L28" s="401"/>
      <c r="M28" s="459"/>
      <c r="N28" s="255"/>
      <c r="O28" s="255"/>
      <c r="P28" s="255"/>
      <c r="Q28" s="255"/>
      <c r="R28" s="255"/>
      <c r="S28" s="474"/>
      <c r="T28" s="255"/>
      <c r="U28" s="255"/>
      <c r="V28" s="255"/>
      <c r="W28" s="255"/>
      <c r="X28" s="255"/>
      <c r="Y28" s="40" t="s">
        <v>168</v>
      </c>
      <c r="Z28" s="27">
        <v>45099</v>
      </c>
      <c r="AA28" s="28">
        <v>13573</v>
      </c>
      <c r="AB28" s="26" t="s">
        <v>175</v>
      </c>
      <c r="AC28" s="27">
        <v>45109</v>
      </c>
      <c r="AD28" s="27">
        <v>45474</v>
      </c>
      <c r="AE28" s="26"/>
      <c r="AF28" s="26"/>
      <c r="AG28" s="30"/>
      <c r="AH28" s="30"/>
      <c r="AI28" s="27">
        <v>45099</v>
      </c>
      <c r="AJ28" s="37">
        <v>67061.820000000007</v>
      </c>
      <c r="AK28" s="36">
        <v>3363.36</v>
      </c>
      <c r="AL28" s="30">
        <f>SUM(AK28+AL27)</f>
        <v>53516.520000000004</v>
      </c>
      <c r="AM28" s="255"/>
      <c r="AN28" s="255"/>
      <c r="AO28" s="255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</row>
    <row r="29" spans="1:65" ht="25.5" customHeight="1">
      <c r="A29" s="255"/>
      <c r="B29" s="255"/>
      <c r="C29" s="255"/>
      <c r="D29" s="255"/>
      <c r="E29" s="255"/>
      <c r="F29" s="255"/>
      <c r="G29" s="255"/>
      <c r="H29" s="474"/>
      <c r="I29" s="255"/>
      <c r="J29" s="255"/>
      <c r="K29" s="255"/>
      <c r="L29" s="401"/>
      <c r="M29" s="459"/>
      <c r="N29" s="255"/>
      <c r="O29" s="255"/>
      <c r="P29" s="255"/>
      <c r="Q29" s="255"/>
      <c r="R29" s="255"/>
      <c r="S29" s="474"/>
      <c r="T29" s="255"/>
      <c r="U29" s="255"/>
      <c r="V29" s="255"/>
      <c r="W29" s="255"/>
      <c r="X29" s="255"/>
      <c r="Y29" s="40" t="s">
        <v>169</v>
      </c>
      <c r="Z29" s="27">
        <v>45467</v>
      </c>
      <c r="AA29" s="28">
        <v>13813</v>
      </c>
      <c r="AB29" s="26" t="s">
        <v>175</v>
      </c>
      <c r="AC29" s="27">
        <v>45475</v>
      </c>
      <c r="AD29" s="27">
        <v>45839</v>
      </c>
      <c r="AE29" s="38">
        <v>29515.61</v>
      </c>
      <c r="AF29" s="26"/>
      <c r="AG29" s="30">
        <v>1577.06</v>
      </c>
      <c r="AH29" s="30"/>
      <c r="AI29" s="27"/>
      <c r="AJ29" s="37"/>
      <c r="AK29" s="36"/>
      <c r="AL29" s="30">
        <f t="shared" ref="AL29:AL30" si="1">SUM(AL28+AG29)</f>
        <v>55093.58</v>
      </c>
      <c r="AM29" s="255"/>
      <c r="AN29" s="255"/>
      <c r="AO29" s="255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</row>
    <row r="30" spans="1:65" ht="25.5" customHeight="1">
      <c r="A30" s="256"/>
      <c r="B30" s="256"/>
      <c r="C30" s="256"/>
      <c r="D30" s="256"/>
      <c r="E30" s="256"/>
      <c r="F30" s="256"/>
      <c r="G30" s="256"/>
      <c r="H30" s="472"/>
      <c r="I30" s="256"/>
      <c r="J30" s="256"/>
      <c r="K30" s="256"/>
      <c r="L30" s="399"/>
      <c r="M30" s="457"/>
      <c r="N30" s="256"/>
      <c r="O30" s="256"/>
      <c r="P30" s="256"/>
      <c r="Q30" s="256"/>
      <c r="R30" s="256"/>
      <c r="S30" s="472"/>
      <c r="T30" s="256"/>
      <c r="U30" s="256"/>
      <c r="V30" s="256"/>
      <c r="W30" s="256"/>
      <c r="X30" s="256"/>
      <c r="Y30" s="40" t="s">
        <v>170</v>
      </c>
      <c r="Z30" s="27">
        <v>45838</v>
      </c>
      <c r="AA30" s="39">
        <v>14058</v>
      </c>
      <c r="AB30" s="26" t="s">
        <v>166</v>
      </c>
      <c r="AC30" s="27">
        <v>45840</v>
      </c>
      <c r="AD30" s="27">
        <v>46204</v>
      </c>
      <c r="AE30" s="38"/>
      <c r="AF30" s="26"/>
      <c r="AG30" s="30"/>
      <c r="AH30" s="30"/>
      <c r="AI30" s="27"/>
      <c r="AJ30" s="37"/>
      <c r="AK30" s="36"/>
      <c r="AL30" s="30">
        <f t="shared" si="1"/>
        <v>55093.58</v>
      </c>
      <c r="AM30" s="256"/>
      <c r="AN30" s="256"/>
      <c r="AO30" s="256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</row>
    <row r="31" spans="1:65" ht="25.5" customHeight="1">
      <c r="A31" s="294">
        <v>4</v>
      </c>
      <c r="B31" s="290" t="s">
        <v>155</v>
      </c>
      <c r="C31" s="290" t="s">
        <v>156</v>
      </c>
      <c r="D31" s="290" t="s">
        <v>157</v>
      </c>
      <c r="E31" s="290" t="s">
        <v>158</v>
      </c>
      <c r="F31" s="290" t="s">
        <v>171</v>
      </c>
      <c r="G31" s="294"/>
      <c r="H31" s="464" t="s">
        <v>160</v>
      </c>
      <c r="I31" s="294"/>
      <c r="J31" s="294"/>
      <c r="K31" s="306" t="s">
        <v>176</v>
      </c>
      <c r="L31" s="402" t="s">
        <v>177</v>
      </c>
      <c r="M31" s="460" t="s">
        <v>178</v>
      </c>
      <c r="N31" s="305">
        <v>44013</v>
      </c>
      <c r="O31" s="309">
        <v>45600</v>
      </c>
      <c r="P31" s="310">
        <v>12845</v>
      </c>
      <c r="Q31" s="305">
        <v>44013</v>
      </c>
      <c r="R31" s="305">
        <v>44378</v>
      </c>
      <c r="S31" s="460" t="s">
        <v>146</v>
      </c>
      <c r="T31" s="307"/>
      <c r="U31" s="307"/>
      <c r="V31" s="307"/>
      <c r="W31" s="308" t="s">
        <v>164</v>
      </c>
      <c r="X31" s="290" t="s">
        <v>148</v>
      </c>
      <c r="Y31" s="40" t="s">
        <v>165</v>
      </c>
      <c r="Z31" s="27">
        <v>44372</v>
      </c>
      <c r="AA31" s="28">
        <v>13083</v>
      </c>
      <c r="AB31" s="26" t="s">
        <v>166</v>
      </c>
      <c r="AC31" s="27">
        <v>44379</v>
      </c>
      <c r="AD31" s="27">
        <v>44743</v>
      </c>
      <c r="AE31" s="26"/>
      <c r="AF31" s="26"/>
      <c r="AG31" s="30"/>
      <c r="AH31" s="30"/>
      <c r="AI31" s="30"/>
      <c r="AJ31" s="30"/>
      <c r="AK31" s="36"/>
      <c r="AL31" s="30">
        <f>O31-AH31+AG31+AK31</f>
        <v>45600</v>
      </c>
      <c r="AM31" s="304">
        <v>159466.26999999999</v>
      </c>
      <c r="AN31" s="298">
        <v>13846.89</v>
      </c>
      <c r="AO31" s="280">
        <f>AM31+AN31</f>
        <v>173313.15999999997</v>
      </c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</row>
    <row r="32" spans="1:65" ht="25.5" customHeight="1">
      <c r="A32" s="255"/>
      <c r="B32" s="255"/>
      <c r="C32" s="255"/>
      <c r="D32" s="255"/>
      <c r="E32" s="255"/>
      <c r="F32" s="255"/>
      <c r="G32" s="255"/>
      <c r="H32" s="474"/>
      <c r="I32" s="255"/>
      <c r="J32" s="255"/>
      <c r="K32" s="255"/>
      <c r="L32" s="401"/>
      <c r="M32" s="459"/>
      <c r="N32" s="255"/>
      <c r="O32" s="255"/>
      <c r="P32" s="255"/>
      <c r="Q32" s="255"/>
      <c r="R32" s="255"/>
      <c r="S32" s="474"/>
      <c r="T32" s="255"/>
      <c r="U32" s="255"/>
      <c r="V32" s="255"/>
      <c r="W32" s="255"/>
      <c r="X32" s="255"/>
      <c r="Y32" s="40" t="s">
        <v>179</v>
      </c>
      <c r="Z32" s="27">
        <v>44714</v>
      </c>
      <c r="AA32" s="28">
        <v>13308</v>
      </c>
      <c r="AB32" s="26" t="s">
        <v>175</v>
      </c>
      <c r="AC32" s="27">
        <v>44744</v>
      </c>
      <c r="AD32" s="27">
        <v>45108</v>
      </c>
      <c r="AE32" s="26"/>
      <c r="AF32" s="26"/>
      <c r="AG32" s="30"/>
      <c r="AH32" s="30"/>
      <c r="AI32" s="27">
        <v>44630</v>
      </c>
      <c r="AJ32" s="37">
        <v>0.1056</v>
      </c>
      <c r="AK32" s="36">
        <v>4818.4799999999996</v>
      </c>
      <c r="AL32" s="30">
        <v>50418.48</v>
      </c>
      <c r="AM32" s="255"/>
      <c r="AN32" s="255"/>
      <c r="AO32" s="255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</row>
    <row r="33" spans="1:65" ht="25.5" customHeight="1">
      <c r="A33" s="255"/>
      <c r="B33" s="255"/>
      <c r="C33" s="255"/>
      <c r="D33" s="255"/>
      <c r="E33" s="255"/>
      <c r="F33" s="255"/>
      <c r="G33" s="255"/>
      <c r="H33" s="474"/>
      <c r="I33" s="255"/>
      <c r="J33" s="255"/>
      <c r="K33" s="255"/>
      <c r="L33" s="401"/>
      <c r="M33" s="459"/>
      <c r="N33" s="255"/>
      <c r="O33" s="255"/>
      <c r="P33" s="255"/>
      <c r="Q33" s="255"/>
      <c r="R33" s="255"/>
      <c r="S33" s="474"/>
      <c r="T33" s="255"/>
      <c r="U33" s="255"/>
      <c r="V33" s="255"/>
      <c r="W33" s="255"/>
      <c r="X33" s="255"/>
      <c r="Y33" s="40" t="s">
        <v>168</v>
      </c>
      <c r="Z33" s="27">
        <v>45101</v>
      </c>
      <c r="AA33" s="28">
        <v>13564</v>
      </c>
      <c r="AB33" s="26" t="s">
        <v>175</v>
      </c>
      <c r="AC33" s="27">
        <v>45109</v>
      </c>
      <c r="AD33" s="27">
        <v>45474</v>
      </c>
      <c r="AE33" s="26"/>
      <c r="AF33" s="26"/>
      <c r="AG33" s="30"/>
      <c r="AH33" s="30"/>
      <c r="AI33" s="27">
        <v>45101</v>
      </c>
      <c r="AJ33" s="37">
        <v>67061.820000000007</v>
      </c>
      <c r="AK33" s="36">
        <v>3381.12</v>
      </c>
      <c r="AL33" s="30">
        <f>SUM(AL32+AK33)</f>
        <v>53799.600000000006</v>
      </c>
      <c r="AM33" s="255"/>
      <c r="AN33" s="255"/>
      <c r="AO33" s="255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</row>
    <row r="34" spans="1:65" ht="25.5" customHeight="1">
      <c r="A34" s="255"/>
      <c r="B34" s="255"/>
      <c r="C34" s="255"/>
      <c r="D34" s="255"/>
      <c r="E34" s="255"/>
      <c r="F34" s="255"/>
      <c r="G34" s="255"/>
      <c r="H34" s="474"/>
      <c r="I34" s="255"/>
      <c r="J34" s="255"/>
      <c r="K34" s="255"/>
      <c r="L34" s="401"/>
      <c r="M34" s="459"/>
      <c r="N34" s="255"/>
      <c r="O34" s="255"/>
      <c r="P34" s="255"/>
      <c r="Q34" s="255"/>
      <c r="R34" s="255"/>
      <c r="S34" s="474"/>
      <c r="T34" s="255"/>
      <c r="U34" s="255"/>
      <c r="V34" s="255"/>
      <c r="W34" s="255"/>
      <c r="X34" s="255"/>
      <c r="Y34" s="40" t="s">
        <v>169</v>
      </c>
      <c r="Z34" s="27">
        <v>45470</v>
      </c>
      <c r="AA34" s="28">
        <v>13813</v>
      </c>
      <c r="AB34" s="26" t="s">
        <v>175</v>
      </c>
      <c r="AC34" s="27">
        <v>45475</v>
      </c>
      <c r="AD34" s="27">
        <v>45839</v>
      </c>
      <c r="AE34" s="38">
        <v>29515.61</v>
      </c>
      <c r="AF34" s="26"/>
      <c r="AG34" s="30">
        <v>1587.96</v>
      </c>
      <c r="AH34" s="30"/>
      <c r="AI34" s="27"/>
      <c r="AJ34" s="37"/>
      <c r="AK34" s="36"/>
      <c r="AL34" s="30">
        <f t="shared" ref="AL34:AL35" si="2">SUM(AL33+AG34)</f>
        <v>55387.560000000005</v>
      </c>
      <c r="AM34" s="255"/>
      <c r="AN34" s="255"/>
      <c r="AO34" s="255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</row>
    <row r="35" spans="1:65" ht="25.5" customHeight="1">
      <c r="A35" s="256"/>
      <c r="B35" s="256"/>
      <c r="C35" s="256"/>
      <c r="D35" s="256"/>
      <c r="E35" s="256"/>
      <c r="F35" s="256"/>
      <c r="G35" s="256"/>
      <c r="H35" s="472"/>
      <c r="I35" s="256"/>
      <c r="J35" s="256"/>
      <c r="K35" s="256"/>
      <c r="L35" s="399"/>
      <c r="M35" s="457"/>
      <c r="N35" s="256"/>
      <c r="O35" s="256"/>
      <c r="P35" s="256"/>
      <c r="Q35" s="256"/>
      <c r="R35" s="256"/>
      <c r="S35" s="472"/>
      <c r="T35" s="256"/>
      <c r="U35" s="256"/>
      <c r="V35" s="256"/>
      <c r="W35" s="256"/>
      <c r="X35" s="256"/>
      <c r="Y35" s="40" t="str">
        <f>$Y$30</f>
        <v>5º Termo</v>
      </c>
      <c r="Z35" s="27">
        <v>45838</v>
      </c>
      <c r="AA35" s="28">
        <v>14056</v>
      </c>
      <c r="AB35" s="26" t="s">
        <v>166</v>
      </c>
      <c r="AC35" s="27">
        <v>45840</v>
      </c>
      <c r="AD35" s="27">
        <v>46204</v>
      </c>
      <c r="AE35" s="38"/>
      <c r="AF35" s="26"/>
      <c r="AG35" s="30"/>
      <c r="AH35" s="30"/>
      <c r="AI35" s="27"/>
      <c r="AJ35" s="37"/>
      <c r="AK35" s="36"/>
      <c r="AL35" s="30">
        <f t="shared" si="2"/>
        <v>55387.560000000005</v>
      </c>
      <c r="AM35" s="256"/>
      <c r="AN35" s="256"/>
      <c r="AO35" s="256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</row>
    <row r="36" spans="1:65" ht="25.5" customHeight="1">
      <c r="A36" s="294">
        <v>6</v>
      </c>
      <c r="B36" s="290" t="s">
        <v>155</v>
      </c>
      <c r="C36" s="290" t="s">
        <v>156</v>
      </c>
      <c r="D36" s="290" t="s">
        <v>157</v>
      </c>
      <c r="E36" s="290" t="s">
        <v>158</v>
      </c>
      <c r="F36" s="290" t="s">
        <v>171</v>
      </c>
      <c r="G36" s="290"/>
      <c r="H36" s="464" t="s">
        <v>180</v>
      </c>
      <c r="I36" s="290"/>
      <c r="J36" s="290"/>
      <c r="K36" s="303" t="s">
        <v>181</v>
      </c>
      <c r="L36" s="400" t="s">
        <v>182</v>
      </c>
      <c r="M36" s="458" t="s">
        <v>183</v>
      </c>
      <c r="N36" s="302">
        <v>44013</v>
      </c>
      <c r="O36" s="301">
        <v>45600</v>
      </c>
      <c r="P36" s="289">
        <v>12845</v>
      </c>
      <c r="Q36" s="302">
        <v>44013</v>
      </c>
      <c r="R36" s="302">
        <v>44378</v>
      </c>
      <c r="S36" s="458" t="s">
        <v>146</v>
      </c>
      <c r="T36" s="294"/>
      <c r="U36" s="294"/>
      <c r="V36" s="294"/>
      <c r="W36" s="302" t="s">
        <v>164</v>
      </c>
      <c r="X36" s="290" t="s">
        <v>148</v>
      </c>
      <c r="Y36" s="40" t="s">
        <v>165</v>
      </c>
      <c r="Z36" s="27">
        <v>44372</v>
      </c>
      <c r="AA36" s="28">
        <v>13083</v>
      </c>
      <c r="AB36" s="26" t="s">
        <v>166</v>
      </c>
      <c r="AC36" s="27">
        <v>44379</v>
      </c>
      <c r="AD36" s="42">
        <v>44743</v>
      </c>
      <c r="AE36" s="26"/>
      <c r="AF36" s="26"/>
      <c r="AG36" s="30"/>
      <c r="AH36" s="30"/>
      <c r="AI36" s="30"/>
      <c r="AJ36" s="30"/>
      <c r="AK36" s="36"/>
      <c r="AL36" s="30">
        <f>O36-AH36+AG36+AK36</f>
        <v>45600</v>
      </c>
      <c r="AM36" s="280">
        <v>165290.67000000001</v>
      </c>
      <c r="AN36" s="298">
        <v>18462.52</v>
      </c>
      <c r="AO36" s="280">
        <f>AM36+AN36</f>
        <v>183753.19</v>
      </c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</row>
    <row r="37" spans="1:65" ht="25.5" customHeight="1">
      <c r="A37" s="255"/>
      <c r="B37" s="255"/>
      <c r="C37" s="255"/>
      <c r="D37" s="255"/>
      <c r="E37" s="255"/>
      <c r="F37" s="255"/>
      <c r="G37" s="255"/>
      <c r="H37" s="474"/>
      <c r="I37" s="255"/>
      <c r="J37" s="255"/>
      <c r="K37" s="255"/>
      <c r="L37" s="401"/>
      <c r="M37" s="459"/>
      <c r="N37" s="255"/>
      <c r="O37" s="255"/>
      <c r="P37" s="255"/>
      <c r="Q37" s="255"/>
      <c r="R37" s="255"/>
      <c r="S37" s="474"/>
      <c r="T37" s="255"/>
      <c r="U37" s="255"/>
      <c r="V37" s="255"/>
      <c r="W37" s="255"/>
      <c r="X37" s="255"/>
      <c r="Y37" s="40" t="s">
        <v>152</v>
      </c>
      <c r="Z37" s="27">
        <v>44722</v>
      </c>
      <c r="AA37" s="28">
        <v>13311</v>
      </c>
      <c r="AB37" s="26" t="s">
        <v>184</v>
      </c>
      <c r="AC37" s="27">
        <v>44744</v>
      </c>
      <c r="AD37" s="42">
        <v>45108</v>
      </c>
      <c r="AE37" s="26"/>
      <c r="AF37" s="26"/>
      <c r="AG37" s="30"/>
      <c r="AH37" s="30"/>
      <c r="AI37" s="30"/>
      <c r="AJ37" s="30"/>
      <c r="AK37" s="36"/>
      <c r="AL37" s="30">
        <v>50418.48</v>
      </c>
      <c r="AM37" s="255"/>
      <c r="AN37" s="255"/>
      <c r="AO37" s="255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</row>
    <row r="38" spans="1:65" ht="25.5" customHeight="1">
      <c r="A38" s="255"/>
      <c r="B38" s="255"/>
      <c r="C38" s="255"/>
      <c r="D38" s="255"/>
      <c r="E38" s="255"/>
      <c r="F38" s="255"/>
      <c r="G38" s="255"/>
      <c r="H38" s="474"/>
      <c r="I38" s="255"/>
      <c r="J38" s="255"/>
      <c r="K38" s="255"/>
      <c r="L38" s="401"/>
      <c r="M38" s="459"/>
      <c r="N38" s="255"/>
      <c r="O38" s="255"/>
      <c r="P38" s="255"/>
      <c r="Q38" s="255"/>
      <c r="R38" s="255"/>
      <c r="S38" s="474"/>
      <c r="T38" s="255"/>
      <c r="U38" s="255"/>
      <c r="V38" s="255"/>
      <c r="W38" s="255"/>
      <c r="X38" s="255"/>
      <c r="Y38" s="40" t="s">
        <v>168</v>
      </c>
      <c r="Z38" s="27">
        <v>45103</v>
      </c>
      <c r="AA38" s="28">
        <v>13570</v>
      </c>
      <c r="AB38" s="26" t="s">
        <v>175</v>
      </c>
      <c r="AC38" s="27">
        <v>45109</v>
      </c>
      <c r="AD38" s="42">
        <v>45474</v>
      </c>
      <c r="AE38" s="26"/>
      <c r="AF38" s="26"/>
      <c r="AG38" s="30"/>
      <c r="AH38" s="30"/>
      <c r="AI38" s="27">
        <v>45101</v>
      </c>
      <c r="AJ38" s="37">
        <v>67061.820000000007</v>
      </c>
      <c r="AK38" s="36">
        <v>3381.12</v>
      </c>
      <c r="AL38" s="30">
        <f>SUM(AL37+AK38)</f>
        <v>53799.600000000006</v>
      </c>
      <c r="AM38" s="255"/>
      <c r="AN38" s="255"/>
      <c r="AO38" s="255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</row>
    <row r="39" spans="1:65" ht="25.5" customHeight="1">
      <c r="A39" s="255"/>
      <c r="B39" s="255"/>
      <c r="C39" s="255"/>
      <c r="D39" s="255"/>
      <c r="E39" s="255"/>
      <c r="F39" s="255"/>
      <c r="G39" s="255"/>
      <c r="H39" s="474"/>
      <c r="I39" s="255"/>
      <c r="J39" s="255"/>
      <c r="K39" s="255"/>
      <c r="L39" s="401"/>
      <c r="M39" s="459"/>
      <c r="N39" s="255"/>
      <c r="O39" s="255"/>
      <c r="P39" s="255"/>
      <c r="Q39" s="255"/>
      <c r="R39" s="255"/>
      <c r="S39" s="474"/>
      <c r="T39" s="255"/>
      <c r="U39" s="255"/>
      <c r="V39" s="255"/>
      <c r="W39" s="255"/>
      <c r="X39" s="255"/>
      <c r="Y39" s="40" t="s">
        <v>169</v>
      </c>
      <c r="Z39" s="27">
        <v>45471</v>
      </c>
      <c r="AA39" s="28">
        <v>13813</v>
      </c>
      <c r="AB39" s="26" t="s">
        <v>175</v>
      </c>
      <c r="AC39" s="27">
        <v>45475</v>
      </c>
      <c r="AD39" s="42">
        <v>45839</v>
      </c>
      <c r="AE39" s="38">
        <v>29515.61</v>
      </c>
      <c r="AF39" s="26"/>
      <c r="AG39" s="30">
        <v>1587.96</v>
      </c>
      <c r="AH39" s="30"/>
      <c r="AI39" s="27"/>
      <c r="AJ39" s="37"/>
      <c r="AK39" s="36"/>
      <c r="AL39" s="30">
        <f t="shared" ref="AL39:AL40" si="3">SUM(AL38+AG39)</f>
        <v>55387.560000000005</v>
      </c>
      <c r="AM39" s="255"/>
      <c r="AN39" s="255"/>
      <c r="AO39" s="255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</row>
    <row r="40" spans="1:65" ht="25.5" customHeight="1">
      <c r="A40" s="256"/>
      <c r="B40" s="256"/>
      <c r="C40" s="256"/>
      <c r="D40" s="256"/>
      <c r="E40" s="256"/>
      <c r="F40" s="256"/>
      <c r="G40" s="256"/>
      <c r="H40" s="472"/>
      <c r="I40" s="256"/>
      <c r="J40" s="256"/>
      <c r="K40" s="256"/>
      <c r="L40" s="399"/>
      <c r="M40" s="457"/>
      <c r="N40" s="256"/>
      <c r="O40" s="256"/>
      <c r="P40" s="256"/>
      <c r="Q40" s="256"/>
      <c r="R40" s="256"/>
      <c r="S40" s="472"/>
      <c r="T40" s="256"/>
      <c r="U40" s="256"/>
      <c r="V40" s="256"/>
      <c r="W40" s="256"/>
      <c r="X40" s="256"/>
      <c r="Y40" s="40" t="str">
        <f>$Y$30</f>
        <v>5º Termo</v>
      </c>
      <c r="Z40" s="27">
        <v>45838</v>
      </c>
      <c r="AA40" s="28">
        <v>14056</v>
      </c>
      <c r="AB40" s="26" t="s">
        <v>166</v>
      </c>
      <c r="AC40" s="27">
        <v>45840</v>
      </c>
      <c r="AD40" s="27">
        <v>46204</v>
      </c>
      <c r="AE40" s="38"/>
      <c r="AF40" s="26"/>
      <c r="AG40" s="30"/>
      <c r="AH40" s="30"/>
      <c r="AI40" s="27"/>
      <c r="AJ40" s="37"/>
      <c r="AK40" s="36"/>
      <c r="AL40" s="30">
        <f t="shared" si="3"/>
        <v>55387.560000000005</v>
      </c>
      <c r="AM40" s="256"/>
      <c r="AN40" s="256"/>
      <c r="AO40" s="256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</row>
    <row r="41" spans="1:65" ht="25.5" customHeight="1">
      <c r="A41" s="294">
        <v>7</v>
      </c>
      <c r="B41" s="290" t="s">
        <v>155</v>
      </c>
      <c r="C41" s="290" t="s">
        <v>156</v>
      </c>
      <c r="D41" s="290" t="s">
        <v>157</v>
      </c>
      <c r="E41" s="290" t="s">
        <v>158</v>
      </c>
      <c r="F41" s="290" t="s">
        <v>171</v>
      </c>
      <c r="G41" s="290"/>
      <c r="H41" s="464" t="s">
        <v>160</v>
      </c>
      <c r="I41" s="290"/>
      <c r="J41" s="290"/>
      <c r="K41" s="303" t="s">
        <v>185</v>
      </c>
      <c r="L41" s="400" t="s">
        <v>186</v>
      </c>
      <c r="M41" s="458" t="s">
        <v>187</v>
      </c>
      <c r="N41" s="302">
        <v>44013</v>
      </c>
      <c r="O41" s="301">
        <v>45600</v>
      </c>
      <c r="P41" s="289">
        <v>12845</v>
      </c>
      <c r="Q41" s="302">
        <v>44013</v>
      </c>
      <c r="R41" s="302">
        <v>44378</v>
      </c>
      <c r="S41" s="458" t="s">
        <v>146</v>
      </c>
      <c r="T41" s="294"/>
      <c r="U41" s="294"/>
      <c r="V41" s="294"/>
      <c r="W41" s="302" t="s">
        <v>164</v>
      </c>
      <c r="X41" s="290" t="s">
        <v>148</v>
      </c>
      <c r="Y41" s="40" t="s">
        <v>165</v>
      </c>
      <c r="Z41" s="27">
        <v>44372</v>
      </c>
      <c r="AA41" s="28">
        <v>13083</v>
      </c>
      <c r="AB41" s="26" t="s">
        <v>166</v>
      </c>
      <c r="AC41" s="27">
        <v>44379</v>
      </c>
      <c r="AD41" s="27">
        <v>44743</v>
      </c>
      <c r="AE41" s="26"/>
      <c r="AF41" s="26"/>
      <c r="AG41" s="30"/>
      <c r="AH41" s="30"/>
      <c r="AI41" s="30"/>
      <c r="AJ41" s="30"/>
      <c r="AK41" s="36"/>
      <c r="AL41" s="30">
        <f>O41-AH41+AG41+AK41</f>
        <v>45600</v>
      </c>
      <c r="AM41" s="280">
        <v>170678.27</v>
      </c>
      <c r="AN41" s="298">
        <v>6426.57</v>
      </c>
      <c r="AO41" s="280">
        <f>AM41+AN41</f>
        <v>177104.84</v>
      </c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</row>
    <row r="42" spans="1:65" ht="25.5" customHeight="1">
      <c r="A42" s="255"/>
      <c r="B42" s="255"/>
      <c r="C42" s="255"/>
      <c r="D42" s="255"/>
      <c r="E42" s="255"/>
      <c r="F42" s="255"/>
      <c r="G42" s="255"/>
      <c r="H42" s="474"/>
      <c r="I42" s="255"/>
      <c r="J42" s="255"/>
      <c r="K42" s="255"/>
      <c r="L42" s="401"/>
      <c r="M42" s="459"/>
      <c r="N42" s="255"/>
      <c r="O42" s="255"/>
      <c r="P42" s="255"/>
      <c r="Q42" s="255"/>
      <c r="R42" s="255"/>
      <c r="S42" s="474"/>
      <c r="T42" s="255"/>
      <c r="U42" s="255"/>
      <c r="V42" s="255"/>
      <c r="W42" s="255"/>
      <c r="X42" s="255"/>
      <c r="Y42" s="40" t="s">
        <v>152</v>
      </c>
      <c r="Z42" s="27">
        <v>44739</v>
      </c>
      <c r="AA42" s="28">
        <v>13320</v>
      </c>
      <c r="AB42" s="26" t="s">
        <v>166</v>
      </c>
      <c r="AC42" s="27">
        <v>44744</v>
      </c>
      <c r="AD42" s="27">
        <v>45108</v>
      </c>
      <c r="AE42" s="26"/>
      <c r="AF42" s="26"/>
      <c r="AG42" s="30"/>
      <c r="AH42" s="30"/>
      <c r="AI42" s="27">
        <v>44630</v>
      </c>
      <c r="AJ42" s="30" t="s">
        <v>188</v>
      </c>
      <c r="AK42" s="36">
        <v>4800.12</v>
      </c>
      <c r="AL42" s="30">
        <v>50400.12</v>
      </c>
      <c r="AM42" s="255"/>
      <c r="AN42" s="255"/>
      <c r="AO42" s="255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</row>
    <row r="43" spans="1:65" ht="25.5" customHeight="1">
      <c r="A43" s="255"/>
      <c r="B43" s="255"/>
      <c r="C43" s="255"/>
      <c r="D43" s="255"/>
      <c r="E43" s="255"/>
      <c r="F43" s="255"/>
      <c r="G43" s="255"/>
      <c r="H43" s="474"/>
      <c r="I43" s="255"/>
      <c r="J43" s="255"/>
      <c r="K43" s="255"/>
      <c r="L43" s="401"/>
      <c r="M43" s="459"/>
      <c r="N43" s="255"/>
      <c r="O43" s="255"/>
      <c r="P43" s="255"/>
      <c r="Q43" s="255"/>
      <c r="R43" s="255"/>
      <c r="S43" s="474"/>
      <c r="T43" s="255"/>
      <c r="U43" s="255"/>
      <c r="V43" s="255"/>
      <c r="W43" s="255"/>
      <c r="X43" s="255"/>
      <c r="Y43" s="40" t="s">
        <v>168</v>
      </c>
      <c r="Z43" s="27">
        <v>45099</v>
      </c>
      <c r="AA43" s="28">
        <v>13570</v>
      </c>
      <c r="AB43" s="26" t="s">
        <v>175</v>
      </c>
      <c r="AC43" s="27">
        <v>45109</v>
      </c>
      <c r="AD43" s="27">
        <v>45474</v>
      </c>
      <c r="AE43" s="26"/>
      <c r="AF43" s="26"/>
      <c r="AG43" s="30"/>
      <c r="AH43" s="30"/>
      <c r="AI43" s="27">
        <v>45099</v>
      </c>
      <c r="AJ43" s="37">
        <v>67061.820000000007</v>
      </c>
      <c r="AK43" s="36">
        <v>3379.92</v>
      </c>
      <c r="AL43" s="30">
        <f>SUM(AL42+AK43)</f>
        <v>53780.04</v>
      </c>
      <c r="AM43" s="255"/>
      <c r="AN43" s="255"/>
      <c r="AO43" s="255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</row>
    <row r="44" spans="1:65" ht="25.5" customHeight="1">
      <c r="A44" s="255"/>
      <c r="B44" s="255"/>
      <c r="C44" s="255"/>
      <c r="D44" s="255"/>
      <c r="E44" s="255"/>
      <c r="F44" s="255"/>
      <c r="G44" s="255"/>
      <c r="H44" s="474"/>
      <c r="I44" s="255"/>
      <c r="J44" s="255"/>
      <c r="K44" s="255"/>
      <c r="L44" s="401"/>
      <c r="M44" s="459"/>
      <c r="N44" s="255"/>
      <c r="O44" s="255"/>
      <c r="P44" s="255"/>
      <c r="Q44" s="255"/>
      <c r="R44" s="255"/>
      <c r="S44" s="474"/>
      <c r="T44" s="255"/>
      <c r="U44" s="255"/>
      <c r="V44" s="255"/>
      <c r="W44" s="255"/>
      <c r="X44" s="255"/>
      <c r="Y44" s="40" t="s">
        <v>169</v>
      </c>
      <c r="Z44" s="27">
        <v>45474</v>
      </c>
      <c r="AA44" s="28">
        <v>13813</v>
      </c>
      <c r="AB44" s="26" t="s">
        <v>175</v>
      </c>
      <c r="AC44" s="27">
        <v>45475</v>
      </c>
      <c r="AD44" s="27">
        <v>45839</v>
      </c>
      <c r="AE44" s="38">
        <v>29515.61</v>
      </c>
      <c r="AF44" s="26"/>
      <c r="AG44" s="30">
        <v>1597.36</v>
      </c>
      <c r="AH44" s="30"/>
      <c r="AI44" s="27"/>
      <c r="AJ44" s="37"/>
      <c r="AK44" s="36"/>
      <c r="AL44" s="30">
        <f t="shared" ref="AL44:AL45" si="4">SUM(AL43+AG44)</f>
        <v>55377.4</v>
      </c>
      <c r="AM44" s="255"/>
      <c r="AN44" s="255"/>
      <c r="AO44" s="255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</row>
    <row r="45" spans="1:65" ht="25.5" customHeight="1">
      <c r="A45" s="256"/>
      <c r="B45" s="256"/>
      <c r="C45" s="256"/>
      <c r="D45" s="256"/>
      <c r="E45" s="256"/>
      <c r="F45" s="256"/>
      <c r="G45" s="256"/>
      <c r="H45" s="472"/>
      <c r="I45" s="256"/>
      <c r="J45" s="256"/>
      <c r="K45" s="256"/>
      <c r="L45" s="399"/>
      <c r="M45" s="457"/>
      <c r="N45" s="256"/>
      <c r="O45" s="256"/>
      <c r="P45" s="256"/>
      <c r="Q45" s="256"/>
      <c r="R45" s="256"/>
      <c r="S45" s="472"/>
      <c r="T45" s="256"/>
      <c r="U45" s="256"/>
      <c r="V45" s="256"/>
      <c r="W45" s="256"/>
      <c r="X45" s="256"/>
      <c r="Y45" s="40" t="str">
        <f>$Y$30</f>
        <v>5º Termo</v>
      </c>
      <c r="Z45" s="27">
        <v>45838</v>
      </c>
      <c r="AA45" s="28">
        <v>14057</v>
      </c>
      <c r="AB45" s="26" t="s">
        <v>166</v>
      </c>
      <c r="AC45" s="27">
        <v>45840</v>
      </c>
      <c r="AD45" s="27">
        <v>46204</v>
      </c>
      <c r="AE45" s="38"/>
      <c r="AF45" s="26"/>
      <c r="AG45" s="30"/>
      <c r="AH45" s="30"/>
      <c r="AI45" s="27"/>
      <c r="AJ45" s="37"/>
      <c r="AK45" s="36"/>
      <c r="AL45" s="30">
        <f t="shared" si="4"/>
        <v>55377.4</v>
      </c>
      <c r="AM45" s="256"/>
      <c r="AN45" s="256"/>
      <c r="AO45" s="256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</row>
    <row r="46" spans="1:65" ht="25.5" customHeight="1">
      <c r="A46" s="294">
        <v>8</v>
      </c>
      <c r="B46" s="290" t="s">
        <v>155</v>
      </c>
      <c r="C46" s="290" t="s">
        <v>156</v>
      </c>
      <c r="D46" s="290" t="s">
        <v>157</v>
      </c>
      <c r="E46" s="290" t="s">
        <v>158</v>
      </c>
      <c r="F46" s="290" t="s">
        <v>171</v>
      </c>
      <c r="G46" s="290"/>
      <c r="H46" s="461" t="s">
        <v>160</v>
      </c>
      <c r="I46" s="290"/>
      <c r="J46" s="290"/>
      <c r="K46" s="303" t="s">
        <v>189</v>
      </c>
      <c r="L46" s="400" t="s">
        <v>190</v>
      </c>
      <c r="M46" s="458" t="s">
        <v>191</v>
      </c>
      <c r="N46" s="302">
        <v>44013</v>
      </c>
      <c r="O46" s="301">
        <v>45480</v>
      </c>
      <c r="P46" s="289">
        <v>12848</v>
      </c>
      <c r="Q46" s="302">
        <v>44013</v>
      </c>
      <c r="R46" s="302">
        <v>44378</v>
      </c>
      <c r="S46" s="458" t="s">
        <v>146</v>
      </c>
      <c r="T46" s="294"/>
      <c r="U46" s="294"/>
      <c r="V46" s="294"/>
      <c r="W46" s="295" t="s">
        <v>164</v>
      </c>
      <c r="X46" s="296" t="s">
        <v>148</v>
      </c>
      <c r="Y46" s="35" t="s">
        <v>165</v>
      </c>
      <c r="Z46" s="27">
        <v>44372</v>
      </c>
      <c r="AA46" s="28">
        <v>13083</v>
      </c>
      <c r="AB46" s="26" t="s">
        <v>166</v>
      </c>
      <c r="AC46" s="27">
        <v>44379</v>
      </c>
      <c r="AD46" s="27">
        <v>44743</v>
      </c>
      <c r="AE46" s="26"/>
      <c r="AF46" s="26"/>
      <c r="AG46" s="30"/>
      <c r="AH46" s="30"/>
      <c r="AI46" s="30"/>
      <c r="AJ46" s="30"/>
      <c r="AK46" s="36"/>
      <c r="AL46" s="30">
        <f>O46-AH46+AG46+AK46</f>
        <v>45480</v>
      </c>
      <c r="AM46" s="280">
        <v>170107.2</v>
      </c>
      <c r="AN46" s="298">
        <v>18411.36</v>
      </c>
      <c r="AO46" s="280">
        <f>AM46+AN46</f>
        <v>188518.56</v>
      </c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</row>
    <row r="47" spans="1:65" ht="35.1" customHeight="1">
      <c r="A47" s="255"/>
      <c r="B47" s="255"/>
      <c r="C47" s="255"/>
      <c r="D47" s="255"/>
      <c r="E47" s="255"/>
      <c r="F47" s="255"/>
      <c r="G47" s="255"/>
      <c r="H47" s="474"/>
      <c r="I47" s="255"/>
      <c r="J47" s="255"/>
      <c r="K47" s="255"/>
      <c r="L47" s="401"/>
      <c r="M47" s="459"/>
      <c r="N47" s="255"/>
      <c r="O47" s="255"/>
      <c r="P47" s="255"/>
      <c r="Q47" s="255"/>
      <c r="R47" s="255"/>
      <c r="S47" s="474"/>
      <c r="T47" s="255"/>
      <c r="U47" s="255"/>
      <c r="V47" s="255"/>
      <c r="W47" s="258"/>
      <c r="X47" s="272"/>
      <c r="Y47" s="35" t="s">
        <v>152</v>
      </c>
      <c r="Z47" s="27">
        <v>44715</v>
      </c>
      <c r="AA47" s="28">
        <v>13309</v>
      </c>
      <c r="AB47" s="26" t="s">
        <v>167</v>
      </c>
      <c r="AC47" s="27">
        <v>44744</v>
      </c>
      <c r="AD47" s="27">
        <v>45108</v>
      </c>
      <c r="AE47" s="26"/>
      <c r="AF47" s="26"/>
      <c r="AG47" s="30"/>
      <c r="AH47" s="30"/>
      <c r="AI47" s="27">
        <v>44630</v>
      </c>
      <c r="AJ47" s="37">
        <v>0.10539999999999999</v>
      </c>
      <c r="AK47" s="36">
        <v>4796.6400000000003</v>
      </c>
      <c r="AL47" s="30">
        <f>SUM(AK47+O46)</f>
        <v>50276.639999999999</v>
      </c>
      <c r="AM47" s="255"/>
      <c r="AN47" s="255"/>
      <c r="AO47" s="255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</row>
    <row r="48" spans="1:65" ht="35.1" customHeight="1">
      <c r="A48" s="255"/>
      <c r="B48" s="255"/>
      <c r="C48" s="255"/>
      <c r="D48" s="255"/>
      <c r="E48" s="255"/>
      <c r="F48" s="255"/>
      <c r="G48" s="255"/>
      <c r="H48" s="474"/>
      <c r="I48" s="255"/>
      <c r="J48" s="255"/>
      <c r="K48" s="255"/>
      <c r="L48" s="401"/>
      <c r="M48" s="459"/>
      <c r="N48" s="255"/>
      <c r="O48" s="255"/>
      <c r="P48" s="255"/>
      <c r="Q48" s="255"/>
      <c r="R48" s="255"/>
      <c r="S48" s="474"/>
      <c r="T48" s="255"/>
      <c r="U48" s="255"/>
      <c r="V48" s="255"/>
      <c r="W48" s="258"/>
      <c r="X48" s="272"/>
      <c r="Y48" s="35" t="s">
        <v>168</v>
      </c>
      <c r="Z48" s="27">
        <v>45103</v>
      </c>
      <c r="AA48" s="28">
        <v>13322</v>
      </c>
      <c r="AB48" s="26" t="s">
        <v>167</v>
      </c>
      <c r="AC48" s="27">
        <v>45109</v>
      </c>
      <c r="AD48" s="27">
        <v>45474</v>
      </c>
      <c r="AE48" s="26"/>
      <c r="AF48" s="26"/>
      <c r="AG48" s="30"/>
      <c r="AH48" s="30"/>
      <c r="AI48" s="27">
        <v>45103</v>
      </c>
      <c r="AJ48" s="37">
        <v>67061.820000000007</v>
      </c>
      <c r="AK48" s="36">
        <v>3371.64</v>
      </c>
      <c r="AL48" s="30">
        <v>53648.28</v>
      </c>
      <c r="AM48" s="255"/>
      <c r="AN48" s="255"/>
      <c r="AO48" s="255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</row>
    <row r="49" spans="1:65" ht="25.5" customHeight="1">
      <c r="A49" s="255"/>
      <c r="B49" s="255"/>
      <c r="C49" s="255"/>
      <c r="D49" s="255"/>
      <c r="E49" s="255"/>
      <c r="F49" s="255"/>
      <c r="G49" s="255"/>
      <c r="H49" s="474"/>
      <c r="I49" s="255"/>
      <c r="J49" s="255"/>
      <c r="K49" s="255"/>
      <c r="L49" s="401"/>
      <c r="M49" s="459"/>
      <c r="N49" s="255"/>
      <c r="O49" s="255"/>
      <c r="P49" s="255"/>
      <c r="Q49" s="255"/>
      <c r="R49" s="255"/>
      <c r="S49" s="474"/>
      <c r="T49" s="255"/>
      <c r="U49" s="255"/>
      <c r="V49" s="255"/>
      <c r="W49" s="258"/>
      <c r="X49" s="272"/>
      <c r="Y49" s="35" t="s">
        <v>169</v>
      </c>
      <c r="Z49" s="27">
        <v>45467</v>
      </c>
      <c r="AA49" s="28">
        <v>13813</v>
      </c>
      <c r="AB49" s="26" t="s">
        <v>167</v>
      </c>
      <c r="AC49" s="27">
        <v>45475</v>
      </c>
      <c r="AD49" s="27">
        <v>45839</v>
      </c>
      <c r="AE49" s="38">
        <v>299558.63</v>
      </c>
      <c r="AF49" s="26"/>
      <c r="AG49" s="30">
        <v>1585.8</v>
      </c>
      <c r="AH49" s="30"/>
      <c r="AI49" s="27"/>
      <c r="AJ49" s="37"/>
      <c r="AK49" s="36"/>
      <c r="AL49" s="30">
        <f t="shared" ref="AL49:AL50" si="5">SUM(AL48+AG49)</f>
        <v>55234.080000000002</v>
      </c>
      <c r="AM49" s="255"/>
      <c r="AN49" s="255"/>
      <c r="AO49" s="255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</row>
    <row r="50" spans="1:65" ht="25.5" customHeight="1">
      <c r="A50" s="256"/>
      <c r="B50" s="256"/>
      <c r="C50" s="256"/>
      <c r="D50" s="256"/>
      <c r="E50" s="256"/>
      <c r="F50" s="256"/>
      <c r="G50" s="256"/>
      <c r="H50" s="472"/>
      <c r="I50" s="256"/>
      <c r="J50" s="256"/>
      <c r="K50" s="256"/>
      <c r="L50" s="399"/>
      <c r="M50" s="457"/>
      <c r="N50" s="256"/>
      <c r="O50" s="256"/>
      <c r="P50" s="256"/>
      <c r="Q50" s="256"/>
      <c r="R50" s="256"/>
      <c r="S50" s="472"/>
      <c r="T50" s="256"/>
      <c r="U50" s="256"/>
      <c r="V50" s="256"/>
      <c r="W50" s="259"/>
      <c r="X50" s="297"/>
      <c r="Y50" s="40" t="str">
        <f>$Y$30</f>
        <v>5º Termo</v>
      </c>
      <c r="Z50" s="27">
        <v>45838</v>
      </c>
      <c r="AA50" s="28">
        <v>14061</v>
      </c>
      <c r="AB50" s="26" t="s">
        <v>166</v>
      </c>
      <c r="AC50" s="27">
        <v>45840</v>
      </c>
      <c r="AD50" s="27">
        <v>46204</v>
      </c>
      <c r="AE50" s="38"/>
      <c r="AF50" s="26"/>
      <c r="AG50" s="30"/>
      <c r="AH50" s="30"/>
      <c r="AI50" s="27"/>
      <c r="AJ50" s="37"/>
      <c r="AK50" s="36"/>
      <c r="AL50" s="30">
        <f t="shared" si="5"/>
        <v>55234.080000000002</v>
      </c>
      <c r="AM50" s="256"/>
      <c r="AN50" s="256"/>
      <c r="AO50" s="256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</row>
    <row r="51" spans="1:65" ht="25.5" customHeight="1">
      <c r="A51" s="294">
        <v>9</v>
      </c>
      <c r="B51" s="290" t="s">
        <v>155</v>
      </c>
      <c r="C51" s="290" t="s">
        <v>156</v>
      </c>
      <c r="D51" s="290" t="s">
        <v>157</v>
      </c>
      <c r="E51" s="290" t="s">
        <v>158</v>
      </c>
      <c r="F51" s="290" t="s">
        <v>171</v>
      </c>
      <c r="G51" s="294"/>
      <c r="H51" s="464" t="s">
        <v>160</v>
      </c>
      <c r="I51" s="294"/>
      <c r="J51" s="294"/>
      <c r="K51" s="303" t="s">
        <v>192</v>
      </c>
      <c r="L51" s="400" t="s">
        <v>193</v>
      </c>
      <c r="M51" s="458" t="s">
        <v>194</v>
      </c>
      <c r="N51" s="302">
        <v>44013</v>
      </c>
      <c r="O51" s="301">
        <v>45480</v>
      </c>
      <c r="P51" s="289">
        <v>12848</v>
      </c>
      <c r="Q51" s="302">
        <v>44013</v>
      </c>
      <c r="R51" s="302">
        <v>44378</v>
      </c>
      <c r="S51" s="458" t="s">
        <v>146</v>
      </c>
      <c r="T51" s="294"/>
      <c r="U51" s="294"/>
      <c r="V51" s="294"/>
      <c r="W51" s="295" t="s">
        <v>147</v>
      </c>
      <c r="X51" s="296" t="s">
        <v>148</v>
      </c>
      <c r="Y51" s="35" t="s">
        <v>165</v>
      </c>
      <c r="Z51" s="27">
        <v>44372</v>
      </c>
      <c r="AA51" s="28">
        <v>13083</v>
      </c>
      <c r="AB51" s="26" t="s">
        <v>166</v>
      </c>
      <c r="AC51" s="27">
        <v>44379</v>
      </c>
      <c r="AD51" s="27">
        <v>44743</v>
      </c>
      <c r="AE51" s="26"/>
      <c r="AF51" s="26"/>
      <c r="AG51" s="30"/>
      <c r="AH51" s="30"/>
      <c r="AI51" s="30"/>
      <c r="AJ51" s="30"/>
      <c r="AK51" s="36"/>
      <c r="AL51" s="30">
        <f>O51-AH51+AG51+AK51</f>
        <v>45480</v>
      </c>
      <c r="AM51" s="280">
        <v>158517.28</v>
      </c>
      <c r="AN51" s="298">
        <v>18413.919999999998</v>
      </c>
      <c r="AO51" s="280">
        <f>AM51+AN51</f>
        <v>176931.20000000001</v>
      </c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</row>
    <row r="52" spans="1:65" ht="25.5" customHeight="1">
      <c r="A52" s="255"/>
      <c r="B52" s="255"/>
      <c r="C52" s="255"/>
      <c r="D52" s="255"/>
      <c r="E52" s="255"/>
      <c r="F52" s="255"/>
      <c r="G52" s="255"/>
      <c r="H52" s="474"/>
      <c r="I52" s="255"/>
      <c r="J52" s="255"/>
      <c r="K52" s="255"/>
      <c r="L52" s="401"/>
      <c r="M52" s="459"/>
      <c r="N52" s="255"/>
      <c r="O52" s="255"/>
      <c r="P52" s="255"/>
      <c r="Q52" s="255"/>
      <c r="R52" s="255"/>
      <c r="S52" s="474"/>
      <c r="T52" s="255"/>
      <c r="U52" s="255"/>
      <c r="V52" s="255"/>
      <c r="W52" s="258"/>
      <c r="X52" s="272"/>
      <c r="Y52" s="35" t="s">
        <v>152</v>
      </c>
      <c r="Z52" s="27">
        <v>44722</v>
      </c>
      <c r="AA52" s="28">
        <v>13308</v>
      </c>
      <c r="AB52" s="26" t="s">
        <v>166</v>
      </c>
      <c r="AC52" s="27">
        <v>44744</v>
      </c>
      <c r="AD52" s="27">
        <v>45108</v>
      </c>
      <c r="AE52" s="26"/>
      <c r="AF52" s="26"/>
      <c r="AG52" s="30"/>
      <c r="AH52" s="30"/>
      <c r="AI52" s="27">
        <v>44634</v>
      </c>
      <c r="AJ52" s="37">
        <v>0.1056</v>
      </c>
      <c r="AK52" s="36">
        <v>4805.76</v>
      </c>
      <c r="AL52" s="30">
        <v>50285.760000000002</v>
      </c>
      <c r="AM52" s="255"/>
      <c r="AN52" s="255"/>
      <c r="AO52" s="255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</row>
    <row r="53" spans="1:65" ht="25.5" customHeight="1">
      <c r="A53" s="255"/>
      <c r="B53" s="255"/>
      <c r="C53" s="255"/>
      <c r="D53" s="255"/>
      <c r="E53" s="255"/>
      <c r="F53" s="255"/>
      <c r="G53" s="255"/>
      <c r="H53" s="474"/>
      <c r="I53" s="255"/>
      <c r="J53" s="255"/>
      <c r="K53" s="255"/>
      <c r="L53" s="401"/>
      <c r="M53" s="459"/>
      <c r="N53" s="255"/>
      <c r="O53" s="255"/>
      <c r="P53" s="255"/>
      <c r="Q53" s="255"/>
      <c r="R53" s="255"/>
      <c r="S53" s="474"/>
      <c r="T53" s="255"/>
      <c r="U53" s="255"/>
      <c r="V53" s="255"/>
      <c r="W53" s="258"/>
      <c r="X53" s="272"/>
      <c r="Y53" s="35" t="s">
        <v>168</v>
      </c>
      <c r="Z53" s="27">
        <v>45105</v>
      </c>
      <c r="AA53" s="28">
        <v>13570</v>
      </c>
      <c r="AB53" s="26" t="s">
        <v>167</v>
      </c>
      <c r="AC53" s="27">
        <v>45109</v>
      </c>
      <c r="AD53" s="27">
        <v>45474</v>
      </c>
      <c r="AE53" s="26"/>
      <c r="AF53" s="26"/>
      <c r="AG53" s="30"/>
      <c r="AH53" s="30"/>
      <c r="AI53" s="27">
        <v>45105</v>
      </c>
      <c r="AJ53" s="37">
        <v>67061.820000000007</v>
      </c>
      <c r="AK53" s="36">
        <v>3372.24</v>
      </c>
      <c r="AL53" s="30">
        <f>SUM(AL52+AK53)</f>
        <v>53658</v>
      </c>
      <c r="AM53" s="255"/>
      <c r="AN53" s="255"/>
      <c r="AO53" s="255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</row>
    <row r="54" spans="1:65" ht="25.5" customHeight="1">
      <c r="A54" s="255"/>
      <c r="B54" s="255"/>
      <c r="C54" s="255"/>
      <c r="D54" s="255"/>
      <c r="E54" s="255"/>
      <c r="F54" s="255"/>
      <c r="G54" s="255"/>
      <c r="H54" s="474"/>
      <c r="I54" s="255"/>
      <c r="J54" s="255"/>
      <c r="K54" s="255"/>
      <c r="L54" s="401"/>
      <c r="M54" s="459"/>
      <c r="N54" s="255"/>
      <c r="O54" s="255"/>
      <c r="P54" s="255"/>
      <c r="Q54" s="255"/>
      <c r="R54" s="255"/>
      <c r="S54" s="474"/>
      <c r="T54" s="255"/>
      <c r="U54" s="255"/>
      <c r="V54" s="255"/>
      <c r="W54" s="258"/>
      <c r="X54" s="272"/>
      <c r="Y54" s="35" t="s">
        <v>169</v>
      </c>
      <c r="Z54" s="27">
        <v>45471</v>
      </c>
      <c r="AA54" s="28">
        <v>13813</v>
      </c>
      <c r="AB54" s="26" t="s">
        <v>167</v>
      </c>
      <c r="AC54" s="27">
        <v>45475</v>
      </c>
      <c r="AD54" s="27">
        <v>45839</v>
      </c>
      <c r="AE54" s="38">
        <v>10295.16</v>
      </c>
      <c r="AF54" s="26"/>
      <c r="AG54" s="30">
        <v>1583.76</v>
      </c>
      <c r="AH54" s="30"/>
      <c r="AI54" s="27"/>
      <c r="AJ54" s="37"/>
      <c r="AK54" s="36"/>
      <c r="AL54" s="30">
        <f t="shared" ref="AL54:AL55" si="6">SUM(AL53+AG54)</f>
        <v>55241.760000000002</v>
      </c>
      <c r="AM54" s="255"/>
      <c r="AN54" s="255"/>
      <c r="AO54" s="255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</row>
    <row r="55" spans="1:65" ht="25.5" customHeight="1">
      <c r="A55" s="256"/>
      <c r="B55" s="256"/>
      <c r="C55" s="256"/>
      <c r="D55" s="256"/>
      <c r="E55" s="256"/>
      <c r="F55" s="256"/>
      <c r="G55" s="256"/>
      <c r="H55" s="472"/>
      <c r="I55" s="256"/>
      <c r="J55" s="256"/>
      <c r="K55" s="256"/>
      <c r="L55" s="399"/>
      <c r="M55" s="457"/>
      <c r="N55" s="256"/>
      <c r="O55" s="256"/>
      <c r="P55" s="256"/>
      <c r="Q55" s="256"/>
      <c r="R55" s="256"/>
      <c r="S55" s="472"/>
      <c r="T55" s="256"/>
      <c r="U55" s="256"/>
      <c r="V55" s="256"/>
      <c r="W55" s="259"/>
      <c r="X55" s="297"/>
      <c r="Y55" s="40" t="str">
        <f>$Y$30</f>
        <v>5º Termo</v>
      </c>
      <c r="Z55" s="27">
        <v>45838</v>
      </c>
      <c r="AA55" s="28">
        <v>14057</v>
      </c>
      <c r="AB55" s="26" t="s">
        <v>166</v>
      </c>
      <c r="AC55" s="27">
        <v>45840</v>
      </c>
      <c r="AD55" s="27">
        <v>46204</v>
      </c>
      <c r="AE55" s="38"/>
      <c r="AF55" s="26"/>
      <c r="AG55" s="30"/>
      <c r="AH55" s="30"/>
      <c r="AI55" s="27"/>
      <c r="AJ55" s="37"/>
      <c r="AK55" s="36"/>
      <c r="AL55" s="30">
        <f t="shared" si="6"/>
        <v>55241.760000000002</v>
      </c>
      <c r="AM55" s="256"/>
      <c r="AN55" s="256"/>
      <c r="AO55" s="256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</row>
    <row r="56" spans="1:65" ht="25.5" customHeight="1">
      <c r="A56" s="294">
        <v>10</v>
      </c>
      <c r="B56" s="290" t="s">
        <v>155</v>
      </c>
      <c r="C56" s="294" t="s">
        <v>156</v>
      </c>
      <c r="D56" s="290" t="s">
        <v>157</v>
      </c>
      <c r="E56" s="290" t="s">
        <v>158</v>
      </c>
      <c r="F56" s="290" t="s">
        <v>171</v>
      </c>
      <c r="G56" s="294"/>
      <c r="H56" s="464" t="s">
        <v>160</v>
      </c>
      <c r="I56" s="294"/>
      <c r="J56" s="294"/>
      <c r="K56" s="303" t="s">
        <v>195</v>
      </c>
      <c r="L56" s="400" t="s">
        <v>196</v>
      </c>
      <c r="M56" s="458" t="s">
        <v>197</v>
      </c>
      <c r="N56" s="302">
        <v>44013</v>
      </c>
      <c r="O56" s="301">
        <v>45600</v>
      </c>
      <c r="P56" s="289">
        <v>12848</v>
      </c>
      <c r="Q56" s="302">
        <v>44013</v>
      </c>
      <c r="R56" s="302">
        <v>44378</v>
      </c>
      <c r="S56" s="458" t="s">
        <v>146</v>
      </c>
      <c r="T56" s="294"/>
      <c r="U56" s="294"/>
      <c r="V56" s="294"/>
      <c r="W56" s="302" t="s">
        <v>164</v>
      </c>
      <c r="X56" s="290" t="s">
        <v>148</v>
      </c>
      <c r="Y56" s="40" t="s">
        <v>165</v>
      </c>
      <c r="Z56" s="27">
        <v>44372</v>
      </c>
      <c r="AA56" s="28">
        <v>13086</v>
      </c>
      <c r="AB56" s="26" t="s">
        <v>166</v>
      </c>
      <c r="AC56" s="27">
        <v>44379</v>
      </c>
      <c r="AD56" s="27">
        <v>44743</v>
      </c>
      <c r="AE56" s="26"/>
      <c r="AF56" s="26"/>
      <c r="AG56" s="30"/>
      <c r="AH56" s="30"/>
      <c r="AI56" s="30"/>
      <c r="AJ56" s="30"/>
      <c r="AK56" s="36"/>
      <c r="AL56" s="30">
        <f>O56-AH56+AG56+AK56</f>
        <v>45600</v>
      </c>
      <c r="AM56" s="280">
        <v>158647.39000000001</v>
      </c>
      <c r="AN56" s="298">
        <v>18459.919999999998</v>
      </c>
      <c r="AO56" s="280">
        <f>AM56+AN56</f>
        <v>177107.31</v>
      </c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</row>
    <row r="57" spans="1:65" ht="25.5" customHeight="1">
      <c r="A57" s="255"/>
      <c r="B57" s="255"/>
      <c r="C57" s="255"/>
      <c r="D57" s="255"/>
      <c r="E57" s="255"/>
      <c r="F57" s="255"/>
      <c r="G57" s="255"/>
      <c r="H57" s="474"/>
      <c r="I57" s="255"/>
      <c r="J57" s="255"/>
      <c r="K57" s="255"/>
      <c r="L57" s="401"/>
      <c r="M57" s="459"/>
      <c r="N57" s="255"/>
      <c r="O57" s="255"/>
      <c r="P57" s="255"/>
      <c r="Q57" s="255"/>
      <c r="R57" s="255"/>
      <c r="S57" s="474"/>
      <c r="T57" s="255"/>
      <c r="U57" s="255"/>
      <c r="V57" s="255"/>
      <c r="W57" s="255"/>
      <c r="X57" s="255"/>
      <c r="Y57" s="40" t="s">
        <v>152</v>
      </c>
      <c r="Z57" s="27">
        <v>44721</v>
      </c>
      <c r="AA57" s="28">
        <v>13320</v>
      </c>
      <c r="AB57" s="26" t="s">
        <v>167</v>
      </c>
      <c r="AC57" s="27">
        <v>44744</v>
      </c>
      <c r="AD57" s="27">
        <v>45108</v>
      </c>
      <c r="AE57" s="26"/>
      <c r="AF57" s="26"/>
      <c r="AG57" s="30"/>
      <c r="AH57" s="30"/>
      <c r="AI57" s="30"/>
      <c r="AJ57" s="30"/>
      <c r="AK57" s="36"/>
      <c r="AL57" s="30">
        <v>50409.24</v>
      </c>
      <c r="AM57" s="255"/>
      <c r="AN57" s="255"/>
      <c r="AO57" s="255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</row>
    <row r="58" spans="1:65" ht="25.5" customHeight="1">
      <c r="A58" s="255"/>
      <c r="B58" s="255"/>
      <c r="C58" s="255"/>
      <c r="D58" s="255"/>
      <c r="E58" s="255"/>
      <c r="F58" s="255"/>
      <c r="G58" s="255"/>
      <c r="H58" s="474"/>
      <c r="I58" s="255"/>
      <c r="J58" s="255"/>
      <c r="K58" s="255"/>
      <c r="L58" s="401"/>
      <c r="M58" s="459"/>
      <c r="N58" s="255"/>
      <c r="O58" s="255"/>
      <c r="P58" s="255"/>
      <c r="Q58" s="255"/>
      <c r="R58" s="255"/>
      <c r="S58" s="474"/>
      <c r="T58" s="255"/>
      <c r="U58" s="255"/>
      <c r="V58" s="255"/>
      <c r="W58" s="255"/>
      <c r="X58" s="255"/>
      <c r="Y58" s="40" t="s">
        <v>168</v>
      </c>
      <c r="Z58" s="27">
        <v>45101</v>
      </c>
      <c r="AA58" s="28">
        <v>13575</v>
      </c>
      <c r="AB58" s="26" t="s">
        <v>167</v>
      </c>
      <c r="AC58" s="27">
        <v>45109</v>
      </c>
      <c r="AD58" s="27">
        <v>45474</v>
      </c>
      <c r="AE58" s="26"/>
      <c r="AF58" s="26"/>
      <c r="AG58" s="30"/>
      <c r="AH58" s="30"/>
      <c r="AI58" s="27">
        <v>45101</v>
      </c>
      <c r="AJ58" s="37">
        <v>67061.820000000007</v>
      </c>
      <c r="AK58" s="36">
        <v>3380.52</v>
      </c>
      <c r="AL58" s="30">
        <f>SUM(AL57+AK58)</f>
        <v>53789.759999999995</v>
      </c>
      <c r="AM58" s="255"/>
      <c r="AN58" s="255"/>
      <c r="AO58" s="255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</row>
    <row r="59" spans="1:65" ht="25.5" customHeight="1">
      <c r="A59" s="255"/>
      <c r="B59" s="255"/>
      <c r="C59" s="255"/>
      <c r="D59" s="255"/>
      <c r="E59" s="255"/>
      <c r="F59" s="255"/>
      <c r="G59" s="255"/>
      <c r="H59" s="474"/>
      <c r="I59" s="255"/>
      <c r="J59" s="255"/>
      <c r="K59" s="255"/>
      <c r="L59" s="401"/>
      <c r="M59" s="459"/>
      <c r="N59" s="255"/>
      <c r="O59" s="255"/>
      <c r="P59" s="255"/>
      <c r="Q59" s="255"/>
      <c r="R59" s="255"/>
      <c r="S59" s="474"/>
      <c r="T59" s="255"/>
      <c r="U59" s="255"/>
      <c r="V59" s="255"/>
      <c r="W59" s="255"/>
      <c r="X59" s="255"/>
      <c r="Y59" s="40" t="s">
        <v>169</v>
      </c>
      <c r="Z59" s="27">
        <v>45471</v>
      </c>
      <c r="AA59" s="28">
        <v>13813</v>
      </c>
      <c r="AB59" s="26" t="s">
        <v>167</v>
      </c>
      <c r="AC59" s="27">
        <v>45475</v>
      </c>
      <c r="AD59" s="27">
        <v>45839</v>
      </c>
      <c r="AE59" s="38">
        <v>29558.639999999999</v>
      </c>
      <c r="AF59" s="26"/>
      <c r="AG59" s="30">
        <v>1584</v>
      </c>
      <c r="AH59" s="30"/>
      <c r="AI59" s="27"/>
      <c r="AJ59" s="37"/>
      <c r="AK59" s="36"/>
      <c r="AL59" s="30">
        <f t="shared" ref="AL59:AL60" si="7">SUM(AL58+AG59)</f>
        <v>55373.759999999995</v>
      </c>
      <c r="AM59" s="255"/>
      <c r="AN59" s="255"/>
      <c r="AO59" s="255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</row>
    <row r="60" spans="1:65" ht="25.5" customHeight="1">
      <c r="A60" s="256"/>
      <c r="B60" s="256"/>
      <c r="C60" s="256"/>
      <c r="D60" s="256"/>
      <c r="E60" s="256"/>
      <c r="F60" s="256"/>
      <c r="G60" s="256"/>
      <c r="H60" s="472"/>
      <c r="I60" s="256"/>
      <c r="J60" s="256"/>
      <c r="K60" s="256"/>
      <c r="L60" s="399"/>
      <c r="M60" s="457"/>
      <c r="N60" s="256"/>
      <c r="O60" s="256"/>
      <c r="P60" s="256"/>
      <c r="Q60" s="256"/>
      <c r="R60" s="256"/>
      <c r="S60" s="472"/>
      <c r="T60" s="256"/>
      <c r="U60" s="256"/>
      <c r="V60" s="256"/>
      <c r="W60" s="256"/>
      <c r="X60" s="256"/>
      <c r="Y60" s="40" t="str">
        <f>$Y$30</f>
        <v>5º Termo</v>
      </c>
      <c r="Z60" s="27">
        <v>45838</v>
      </c>
      <c r="AA60" s="28">
        <v>14061</v>
      </c>
      <c r="AB60" s="26" t="s">
        <v>166</v>
      </c>
      <c r="AC60" s="27">
        <v>45840</v>
      </c>
      <c r="AD60" s="27">
        <v>46204</v>
      </c>
      <c r="AE60" s="38"/>
      <c r="AF60" s="26"/>
      <c r="AG60" s="30"/>
      <c r="AH60" s="30"/>
      <c r="AI60" s="27"/>
      <c r="AJ60" s="37"/>
      <c r="AK60" s="36"/>
      <c r="AL60" s="30">
        <f t="shared" si="7"/>
        <v>55373.759999999995</v>
      </c>
      <c r="AM60" s="256"/>
      <c r="AN60" s="256"/>
      <c r="AO60" s="256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</row>
    <row r="61" spans="1:65" ht="25.5" customHeight="1">
      <c r="A61" s="294">
        <v>11</v>
      </c>
      <c r="B61" s="290" t="s">
        <v>155</v>
      </c>
      <c r="C61" s="290" t="s">
        <v>156</v>
      </c>
      <c r="D61" s="290" t="s">
        <v>157</v>
      </c>
      <c r="E61" s="290" t="s">
        <v>158</v>
      </c>
      <c r="F61" s="290" t="s">
        <v>198</v>
      </c>
      <c r="G61" s="294"/>
      <c r="H61" s="464" t="s">
        <v>160</v>
      </c>
      <c r="I61" s="294"/>
      <c r="J61" s="294"/>
      <c r="K61" s="303" t="s">
        <v>199</v>
      </c>
      <c r="L61" s="400" t="s">
        <v>200</v>
      </c>
      <c r="M61" s="458" t="s">
        <v>201</v>
      </c>
      <c r="N61" s="302">
        <v>44013</v>
      </c>
      <c r="O61" s="301">
        <v>120000</v>
      </c>
      <c r="P61" s="289">
        <v>12852</v>
      </c>
      <c r="Q61" s="302">
        <v>44013</v>
      </c>
      <c r="R61" s="302">
        <v>44378</v>
      </c>
      <c r="S61" s="458" t="s">
        <v>146</v>
      </c>
      <c r="T61" s="294"/>
      <c r="U61" s="294"/>
      <c r="V61" s="294"/>
      <c r="W61" s="302" t="s">
        <v>147</v>
      </c>
      <c r="X61" s="290" t="s">
        <v>148</v>
      </c>
      <c r="Y61" s="40" t="s">
        <v>165</v>
      </c>
      <c r="Z61" s="27">
        <v>44344</v>
      </c>
      <c r="AA61" s="28">
        <v>13086</v>
      </c>
      <c r="AB61" s="26" t="s">
        <v>202</v>
      </c>
      <c r="AC61" s="27">
        <v>44379</v>
      </c>
      <c r="AD61" s="27">
        <v>44743</v>
      </c>
      <c r="AE61" s="26"/>
      <c r="AF61" s="26"/>
      <c r="AG61" s="30"/>
      <c r="AH61" s="30"/>
      <c r="AI61" s="30"/>
      <c r="AJ61" s="30"/>
      <c r="AK61" s="36"/>
      <c r="AL61" s="30">
        <f>O61-AH61+AG61+AK61</f>
        <v>120000</v>
      </c>
      <c r="AM61" s="280">
        <v>431204.04</v>
      </c>
      <c r="AN61" s="298">
        <v>45532.08</v>
      </c>
      <c r="AO61" s="280">
        <f>AM61+AN61</f>
        <v>476736.12</v>
      </c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</row>
    <row r="62" spans="1:65" ht="25.5" customHeight="1">
      <c r="A62" s="255"/>
      <c r="B62" s="255"/>
      <c r="C62" s="255"/>
      <c r="D62" s="255"/>
      <c r="E62" s="255"/>
      <c r="F62" s="255"/>
      <c r="G62" s="255"/>
      <c r="H62" s="474"/>
      <c r="I62" s="255"/>
      <c r="J62" s="255"/>
      <c r="K62" s="255"/>
      <c r="L62" s="401"/>
      <c r="M62" s="459"/>
      <c r="N62" s="255"/>
      <c r="O62" s="255"/>
      <c r="P62" s="255"/>
      <c r="Q62" s="255"/>
      <c r="R62" s="255"/>
      <c r="S62" s="474"/>
      <c r="T62" s="255"/>
      <c r="U62" s="255"/>
      <c r="V62" s="255"/>
      <c r="W62" s="255"/>
      <c r="X62" s="255"/>
      <c r="Y62" s="40" t="s">
        <v>179</v>
      </c>
      <c r="Z62" s="27">
        <v>44739</v>
      </c>
      <c r="AA62" s="28">
        <v>13320</v>
      </c>
      <c r="AB62" s="26" t="s">
        <v>203</v>
      </c>
      <c r="AC62" s="27" t="s">
        <v>204</v>
      </c>
      <c r="AD62" s="27">
        <v>45108</v>
      </c>
      <c r="AE62" s="38">
        <v>105668.38</v>
      </c>
      <c r="AF62" s="26"/>
      <c r="AG62" s="30">
        <v>12680.16</v>
      </c>
      <c r="AH62" s="30"/>
      <c r="AI62" s="30"/>
      <c r="AJ62" s="30"/>
      <c r="AK62" s="36"/>
      <c r="AL62" s="30">
        <v>132680.16</v>
      </c>
      <c r="AM62" s="255"/>
      <c r="AN62" s="255"/>
      <c r="AO62" s="255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</row>
    <row r="63" spans="1:65" ht="25.5" customHeight="1">
      <c r="A63" s="255"/>
      <c r="B63" s="255"/>
      <c r="C63" s="255"/>
      <c r="D63" s="255"/>
      <c r="E63" s="255"/>
      <c r="F63" s="255"/>
      <c r="G63" s="255"/>
      <c r="H63" s="474"/>
      <c r="I63" s="255"/>
      <c r="J63" s="255"/>
      <c r="K63" s="255"/>
      <c r="L63" s="401"/>
      <c r="M63" s="459"/>
      <c r="N63" s="255"/>
      <c r="O63" s="255"/>
      <c r="P63" s="255"/>
      <c r="Q63" s="255"/>
      <c r="R63" s="255"/>
      <c r="S63" s="474"/>
      <c r="T63" s="255"/>
      <c r="U63" s="255"/>
      <c r="V63" s="255"/>
      <c r="W63" s="255"/>
      <c r="X63" s="255"/>
      <c r="Y63" s="40" t="s">
        <v>168</v>
      </c>
      <c r="Z63" s="27">
        <v>45101</v>
      </c>
      <c r="AA63" s="28">
        <v>13568</v>
      </c>
      <c r="AB63" s="26" t="s">
        <v>202</v>
      </c>
      <c r="AC63" s="27">
        <v>45109</v>
      </c>
      <c r="AD63" s="27">
        <v>45474</v>
      </c>
      <c r="AE63" s="26"/>
      <c r="AF63" s="26"/>
      <c r="AG63" s="30"/>
      <c r="AH63" s="30"/>
      <c r="AI63" s="30"/>
      <c r="AJ63" s="30"/>
      <c r="AK63" s="36"/>
      <c r="AL63" s="30">
        <v>132680.16</v>
      </c>
      <c r="AM63" s="255"/>
      <c r="AN63" s="255"/>
      <c r="AO63" s="255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</row>
    <row r="64" spans="1:65" ht="25.5" customHeight="1">
      <c r="A64" s="255"/>
      <c r="B64" s="255"/>
      <c r="C64" s="255"/>
      <c r="D64" s="255"/>
      <c r="E64" s="255"/>
      <c r="F64" s="255"/>
      <c r="G64" s="255"/>
      <c r="H64" s="474"/>
      <c r="I64" s="255"/>
      <c r="J64" s="255"/>
      <c r="K64" s="255"/>
      <c r="L64" s="401"/>
      <c r="M64" s="459"/>
      <c r="N64" s="255"/>
      <c r="O64" s="255"/>
      <c r="P64" s="255"/>
      <c r="Q64" s="255"/>
      <c r="R64" s="255"/>
      <c r="S64" s="474"/>
      <c r="T64" s="255"/>
      <c r="U64" s="255"/>
      <c r="V64" s="255"/>
      <c r="W64" s="255"/>
      <c r="X64" s="255"/>
      <c r="Y64" s="40" t="s">
        <v>169</v>
      </c>
      <c r="Z64" s="27">
        <v>45474</v>
      </c>
      <c r="AA64" s="28">
        <v>13813</v>
      </c>
      <c r="AB64" s="26" t="s">
        <v>167</v>
      </c>
      <c r="AC64" s="27">
        <v>45475</v>
      </c>
      <c r="AD64" s="27">
        <v>45839</v>
      </c>
      <c r="AE64" s="38">
        <v>29515.61</v>
      </c>
      <c r="AF64" s="26"/>
      <c r="AG64" s="30">
        <v>3916.08</v>
      </c>
      <c r="AH64" s="30"/>
      <c r="AI64" s="30"/>
      <c r="AJ64" s="30"/>
      <c r="AK64" s="36"/>
      <c r="AL64" s="30">
        <f t="shared" ref="AL64:AL65" si="8">SUM(AL63+AG64)</f>
        <v>136596.24</v>
      </c>
      <c r="AM64" s="255"/>
      <c r="AN64" s="255"/>
      <c r="AO64" s="255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</row>
    <row r="65" spans="1:65" ht="25.5" customHeight="1">
      <c r="A65" s="256"/>
      <c r="B65" s="256"/>
      <c r="C65" s="256"/>
      <c r="D65" s="256"/>
      <c r="E65" s="256"/>
      <c r="F65" s="256"/>
      <c r="G65" s="256"/>
      <c r="H65" s="472"/>
      <c r="I65" s="256"/>
      <c r="J65" s="256"/>
      <c r="K65" s="256"/>
      <c r="L65" s="399"/>
      <c r="M65" s="457"/>
      <c r="N65" s="256"/>
      <c r="O65" s="256"/>
      <c r="P65" s="256"/>
      <c r="Q65" s="256"/>
      <c r="R65" s="256"/>
      <c r="S65" s="472"/>
      <c r="T65" s="256"/>
      <c r="U65" s="256"/>
      <c r="V65" s="256"/>
      <c r="W65" s="256"/>
      <c r="X65" s="256"/>
      <c r="Y65" s="44" t="str">
        <f>$Y$30</f>
        <v>5º Termo</v>
      </c>
      <c r="Z65" s="45">
        <v>45838</v>
      </c>
      <c r="AA65" s="28">
        <v>13813</v>
      </c>
      <c r="AB65" s="26" t="s">
        <v>166</v>
      </c>
      <c r="AC65" s="27">
        <v>45840</v>
      </c>
      <c r="AD65" s="27">
        <v>46204</v>
      </c>
      <c r="AE65" s="38"/>
      <c r="AF65" s="26"/>
      <c r="AG65" s="30"/>
      <c r="AH65" s="30"/>
      <c r="AI65" s="30"/>
      <c r="AJ65" s="30"/>
      <c r="AK65" s="36"/>
      <c r="AL65" s="30">
        <f t="shared" si="8"/>
        <v>136596.24</v>
      </c>
      <c r="AM65" s="256"/>
      <c r="AN65" s="256"/>
      <c r="AO65" s="256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</row>
    <row r="66" spans="1:65" ht="25.5" customHeight="1">
      <c r="A66" s="294">
        <v>12</v>
      </c>
      <c r="B66" s="290" t="s">
        <v>205</v>
      </c>
      <c r="C66" s="290" t="s">
        <v>206</v>
      </c>
      <c r="D66" s="290" t="s">
        <v>157</v>
      </c>
      <c r="E66" s="290" t="s">
        <v>158</v>
      </c>
      <c r="F66" s="290" t="s">
        <v>207</v>
      </c>
      <c r="G66" s="294"/>
      <c r="H66" s="464" t="s">
        <v>155</v>
      </c>
      <c r="I66" s="294"/>
      <c r="J66" s="294"/>
      <c r="K66" s="303" t="s">
        <v>208</v>
      </c>
      <c r="L66" s="400" t="s">
        <v>209</v>
      </c>
      <c r="M66" s="458" t="s">
        <v>210</v>
      </c>
      <c r="N66" s="302">
        <v>44044</v>
      </c>
      <c r="O66" s="301">
        <v>2975324.4</v>
      </c>
      <c r="P66" s="289">
        <v>12855</v>
      </c>
      <c r="Q66" s="302">
        <v>44044</v>
      </c>
      <c r="R66" s="302">
        <v>44409</v>
      </c>
      <c r="S66" s="458" t="s">
        <v>146</v>
      </c>
      <c r="T66" s="294"/>
      <c r="U66" s="294"/>
      <c r="V66" s="294"/>
      <c r="W66" s="302" t="s">
        <v>147</v>
      </c>
      <c r="X66" s="290" t="s">
        <v>148</v>
      </c>
      <c r="Y66" s="26" t="s">
        <v>165</v>
      </c>
      <c r="Z66" s="27">
        <v>44407</v>
      </c>
      <c r="AA66" s="28">
        <v>13103</v>
      </c>
      <c r="AB66" s="26" t="s">
        <v>202</v>
      </c>
      <c r="AC66" s="27">
        <v>44410</v>
      </c>
      <c r="AD66" s="27">
        <v>44774</v>
      </c>
      <c r="AE66" s="26"/>
      <c r="AF66" s="26"/>
      <c r="AG66" s="30"/>
      <c r="AH66" s="30"/>
      <c r="AI66" s="30"/>
      <c r="AJ66" s="30"/>
      <c r="AK66" s="36"/>
      <c r="AL66" s="30">
        <f>O66-AH66+AG66+AK66</f>
        <v>2975324.4</v>
      </c>
      <c r="AM66" s="280">
        <v>7292301.9199999999</v>
      </c>
      <c r="AN66" s="298">
        <v>1399047.18</v>
      </c>
      <c r="AO66" s="280">
        <f>AM66+AN66</f>
        <v>8691349.0999999996</v>
      </c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</row>
    <row r="67" spans="1:65" ht="25.5" customHeight="1">
      <c r="A67" s="255"/>
      <c r="B67" s="255"/>
      <c r="C67" s="255"/>
      <c r="D67" s="255"/>
      <c r="E67" s="255"/>
      <c r="F67" s="255"/>
      <c r="G67" s="255"/>
      <c r="H67" s="474"/>
      <c r="I67" s="255"/>
      <c r="J67" s="255"/>
      <c r="K67" s="255"/>
      <c r="L67" s="401"/>
      <c r="M67" s="459"/>
      <c r="N67" s="255"/>
      <c r="O67" s="255"/>
      <c r="P67" s="255"/>
      <c r="Q67" s="255"/>
      <c r="R67" s="255"/>
      <c r="S67" s="474"/>
      <c r="T67" s="255"/>
      <c r="U67" s="255"/>
      <c r="V67" s="255"/>
      <c r="W67" s="255"/>
      <c r="X67" s="255"/>
      <c r="Y67" s="26" t="s">
        <v>152</v>
      </c>
      <c r="Z67" s="27">
        <v>44770</v>
      </c>
      <c r="AA67" s="28">
        <v>13334</v>
      </c>
      <c r="AB67" s="26" t="s">
        <v>211</v>
      </c>
      <c r="AC67" s="27">
        <v>44775</v>
      </c>
      <c r="AD67" s="27">
        <v>45139</v>
      </c>
      <c r="AE67" s="26"/>
      <c r="AF67" s="26"/>
      <c r="AG67" s="30"/>
      <c r="AH67" s="30"/>
      <c r="AI67" s="27">
        <v>44805</v>
      </c>
      <c r="AJ67" s="30" t="s">
        <v>212</v>
      </c>
      <c r="AK67" s="46">
        <v>187694.84</v>
      </c>
      <c r="AL67" s="47">
        <v>3163023.24</v>
      </c>
      <c r="AM67" s="255"/>
      <c r="AN67" s="255"/>
      <c r="AO67" s="255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</row>
    <row r="68" spans="1:65" ht="25.5" customHeight="1">
      <c r="A68" s="255"/>
      <c r="B68" s="255"/>
      <c r="C68" s="255"/>
      <c r="D68" s="255"/>
      <c r="E68" s="255"/>
      <c r="F68" s="255"/>
      <c r="G68" s="255"/>
      <c r="H68" s="474"/>
      <c r="I68" s="255"/>
      <c r="J68" s="255"/>
      <c r="K68" s="255"/>
      <c r="L68" s="401"/>
      <c r="M68" s="459"/>
      <c r="N68" s="255"/>
      <c r="O68" s="255"/>
      <c r="P68" s="255"/>
      <c r="Q68" s="255"/>
      <c r="R68" s="255"/>
      <c r="S68" s="474"/>
      <c r="T68" s="255"/>
      <c r="U68" s="255"/>
      <c r="V68" s="255"/>
      <c r="W68" s="255"/>
      <c r="X68" s="255"/>
      <c r="Y68" s="26" t="s">
        <v>168</v>
      </c>
      <c r="Z68" s="27">
        <v>45132</v>
      </c>
      <c r="AA68" s="28">
        <v>13590</v>
      </c>
      <c r="AB68" s="26" t="s">
        <v>211</v>
      </c>
      <c r="AC68" s="27">
        <v>45140</v>
      </c>
      <c r="AD68" s="27">
        <v>45505</v>
      </c>
      <c r="AE68" s="26"/>
      <c r="AF68" s="26"/>
      <c r="AG68" s="30"/>
      <c r="AH68" s="30"/>
      <c r="AI68" s="27">
        <v>45127</v>
      </c>
      <c r="AJ68" s="30" t="s">
        <v>213</v>
      </c>
      <c r="AK68" s="46">
        <v>414646.8</v>
      </c>
      <c r="AL68" s="47">
        <f t="shared" ref="AL68:AL70" si="9">SUM(AL67+AK68)</f>
        <v>3577670.04</v>
      </c>
      <c r="AM68" s="255"/>
      <c r="AN68" s="255"/>
      <c r="AO68" s="255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</row>
    <row r="69" spans="1:65" ht="25.5" customHeight="1">
      <c r="A69" s="255"/>
      <c r="B69" s="255"/>
      <c r="C69" s="255"/>
      <c r="D69" s="255"/>
      <c r="E69" s="255"/>
      <c r="F69" s="255"/>
      <c r="G69" s="255"/>
      <c r="H69" s="474"/>
      <c r="I69" s="255"/>
      <c r="J69" s="255"/>
      <c r="K69" s="255"/>
      <c r="L69" s="401"/>
      <c r="M69" s="459"/>
      <c r="N69" s="255"/>
      <c r="O69" s="255"/>
      <c r="P69" s="255"/>
      <c r="Q69" s="255"/>
      <c r="R69" s="255"/>
      <c r="S69" s="474"/>
      <c r="T69" s="255"/>
      <c r="U69" s="255"/>
      <c r="V69" s="255"/>
      <c r="W69" s="255"/>
      <c r="X69" s="255"/>
      <c r="Y69" s="26" t="s">
        <v>169</v>
      </c>
      <c r="Z69" s="27">
        <v>45503</v>
      </c>
      <c r="AA69" s="28">
        <v>13834</v>
      </c>
      <c r="AB69" s="26" t="s">
        <v>211</v>
      </c>
      <c r="AC69" s="27">
        <v>45506</v>
      </c>
      <c r="AD69" s="27">
        <v>45870</v>
      </c>
      <c r="AE69" s="26"/>
      <c r="AF69" s="26"/>
      <c r="AG69" s="30"/>
      <c r="AH69" s="30"/>
      <c r="AI69" s="27">
        <v>45131</v>
      </c>
      <c r="AJ69" s="30" t="s">
        <v>214</v>
      </c>
      <c r="AK69" s="46">
        <v>195899.4</v>
      </c>
      <c r="AL69" s="30">
        <f t="shared" si="9"/>
        <v>3773569.44</v>
      </c>
      <c r="AM69" s="255"/>
      <c r="AN69" s="255"/>
      <c r="AO69" s="255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</row>
    <row r="70" spans="1:65" ht="25.5" customHeight="1">
      <c r="A70" s="256"/>
      <c r="B70" s="256"/>
      <c r="C70" s="256"/>
      <c r="D70" s="256"/>
      <c r="E70" s="256"/>
      <c r="F70" s="256"/>
      <c r="G70" s="256"/>
      <c r="H70" s="472"/>
      <c r="I70" s="256"/>
      <c r="J70" s="256"/>
      <c r="K70" s="256"/>
      <c r="L70" s="399"/>
      <c r="M70" s="457"/>
      <c r="N70" s="256"/>
      <c r="O70" s="256"/>
      <c r="P70" s="256"/>
      <c r="Q70" s="256"/>
      <c r="R70" s="256"/>
      <c r="S70" s="472"/>
      <c r="T70" s="256"/>
      <c r="U70" s="256"/>
      <c r="V70" s="256"/>
      <c r="W70" s="256"/>
      <c r="X70" s="256"/>
      <c r="Y70" s="26" t="str">
        <f>$Y$30</f>
        <v>5º Termo</v>
      </c>
      <c r="Z70" s="27">
        <v>45862</v>
      </c>
      <c r="AA70" s="28">
        <v>14076</v>
      </c>
      <c r="AB70" s="26" t="s">
        <v>211</v>
      </c>
      <c r="AC70" s="27">
        <v>45871</v>
      </c>
      <c r="AD70" s="27">
        <v>46235</v>
      </c>
      <c r="AE70" s="26"/>
      <c r="AF70" s="26"/>
      <c r="AG70" s="30"/>
      <c r="AH70" s="30"/>
      <c r="AI70" s="27">
        <v>45573</v>
      </c>
      <c r="AJ70" s="30" t="s">
        <v>215</v>
      </c>
      <c r="AK70" s="48">
        <v>421043.52</v>
      </c>
      <c r="AL70" s="30">
        <f t="shared" si="9"/>
        <v>4194612.96</v>
      </c>
      <c r="AM70" s="256"/>
      <c r="AN70" s="256"/>
      <c r="AO70" s="256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</row>
    <row r="71" spans="1:65" ht="25.5" customHeight="1">
      <c r="A71" s="294">
        <v>13</v>
      </c>
      <c r="B71" s="290" t="s">
        <v>205</v>
      </c>
      <c r="C71" s="290" t="s">
        <v>206</v>
      </c>
      <c r="D71" s="290" t="s">
        <v>157</v>
      </c>
      <c r="E71" s="290" t="s">
        <v>158</v>
      </c>
      <c r="F71" s="290" t="s">
        <v>207</v>
      </c>
      <c r="G71" s="294"/>
      <c r="H71" s="464" t="s">
        <v>155</v>
      </c>
      <c r="I71" s="294"/>
      <c r="J71" s="294"/>
      <c r="K71" s="303" t="s">
        <v>216</v>
      </c>
      <c r="L71" s="400" t="s">
        <v>217</v>
      </c>
      <c r="M71" s="458" t="s">
        <v>218</v>
      </c>
      <c r="N71" s="302">
        <v>44044</v>
      </c>
      <c r="O71" s="301">
        <v>1474592.92</v>
      </c>
      <c r="P71" s="289">
        <v>12855</v>
      </c>
      <c r="Q71" s="302">
        <v>44044</v>
      </c>
      <c r="R71" s="302">
        <v>44409</v>
      </c>
      <c r="S71" s="458" t="s">
        <v>146</v>
      </c>
      <c r="T71" s="294"/>
      <c r="U71" s="294"/>
      <c r="V71" s="294"/>
      <c r="W71" s="302" t="s">
        <v>147</v>
      </c>
      <c r="X71" s="290" t="s">
        <v>148</v>
      </c>
      <c r="Y71" s="26" t="s">
        <v>165</v>
      </c>
      <c r="Z71" s="27">
        <v>44407</v>
      </c>
      <c r="AA71" s="28">
        <v>13123</v>
      </c>
      <c r="AB71" s="411" t="s">
        <v>875</v>
      </c>
      <c r="AC71" s="27">
        <v>44410</v>
      </c>
      <c r="AD71" s="27">
        <v>44774</v>
      </c>
      <c r="AE71" s="26">
        <v>9.66</v>
      </c>
      <c r="AF71" s="26"/>
      <c r="AG71" s="30">
        <v>142476.44</v>
      </c>
      <c r="AH71" s="30"/>
      <c r="AI71" s="30"/>
      <c r="AJ71" s="30"/>
      <c r="AK71" s="36"/>
      <c r="AL71" s="314">
        <f>SUM(AG71+O71)</f>
        <v>1617069.3599999999</v>
      </c>
      <c r="AM71" s="280">
        <v>4376616.91</v>
      </c>
      <c r="AN71" s="298">
        <v>333301.45</v>
      </c>
      <c r="AO71" s="280">
        <f>AM71+AN71</f>
        <v>4709918.3600000003</v>
      </c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</row>
    <row r="72" spans="1:65" ht="25.5" customHeight="1">
      <c r="A72" s="255"/>
      <c r="B72" s="255"/>
      <c r="C72" s="255"/>
      <c r="D72" s="255"/>
      <c r="E72" s="255"/>
      <c r="F72" s="255"/>
      <c r="G72" s="255"/>
      <c r="H72" s="474"/>
      <c r="I72" s="255"/>
      <c r="J72" s="255"/>
      <c r="K72" s="255"/>
      <c r="L72" s="401"/>
      <c r="M72" s="459"/>
      <c r="N72" s="255"/>
      <c r="O72" s="255"/>
      <c r="P72" s="255"/>
      <c r="Q72" s="255"/>
      <c r="R72" s="255"/>
      <c r="S72" s="474"/>
      <c r="T72" s="255"/>
      <c r="U72" s="255"/>
      <c r="V72" s="255"/>
      <c r="W72" s="255"/>
      <c r="X72" s="255"/>
      <c r="Y72" s="26" t="s">
        <v>220</v>
      </c>
      <c r="Z72" s="27">
        <v>44771</v>
      </c>
      <c r="AA72" s="28">
        <v>13340</v>
      </c>
      <c r="AB72" s="411" t="s">
        <v>202</v>
      </c>
      <c r="AC72" s="27">
        <v>44775</v>
      </c>
      <c r="AD72" s="27">
        <v>44774</v>
      </c>
      <c r="AE72" s="26"/>
      <c r="AF72" s="26"/>
      <c r="AG72" s="30"/>
      <c r="AH72" s="30"/>
      <c r="AI72" s="30"/>
      <c r="AJ72" s="30"/>
      <c r="AK72" s="36"/>
      <c r="AL72" s="248"/>
      <c r="AM72" s="255"/>
      <c r="AN72" s="255"/>
      <c r="AO72" s="255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</row>
    <row r="73" spans="1:65" ht="25.5" customHeight="1">
      <c r="A73" s="255"/>
      <c r="B73" s="255"/>
      <c r="C73" s="255"/>
      <c r="D73" s="255"/>
      <c r="E73" s="255"/>
      <c r="F73" s="255"/>
      <c r="G73" s="255"/>
      <c r="H73" s="474"/>
      <c r="I73" s="255"/>
      <c r="J73" s="255"/>
      <c r="K73" s="255"/>
      <c r="L73" s="401"/>
      <c r="M73" s="459"/>
      <c r="N73" s="255"/>
      <c r="O73" s="255"/>
      <c r="P73" s="255"/>
      <c r="Q73" s="255"/>
      <c r="R73" s="255"/>
      <c r="S73" s="474"/>
      <c r="T73" s="255"/>
      <c r="U73" s="255"/>
      <c r="V73" s="255"/>
      <c r="W73" s="255"/>
      <c r="X73" s="255"/>
      <c r="Y73" s="26" t="s">
        <v>221</v>
      </c>
      <c r="Z73" s="27">
        <v>45119</v>
      </c>
      <c r="AA73" s="28">
        <v>13590</v>
      </c>
      <c r="AB73" s="411" t="s">
        <v>202</v>
      </c>
      <c r="AC73" s="27">
        <v>45140</v>
      </c>
      <c r="AD73" s="27">
        <v>45505</v>
      </c>
      <c r="AE73" s="26"/>
      <c r="AF73" s="26"/>
      <c r="AG73" s="30"/>
      <c r="AH73" s="30"/>
      <c r="AI73" s="30"/>
      <c r="AJ73" s="30"/>
      <c r="AK73" s="36"/>
      <c r="AL73" s="249"/>
      <c r="AM73" s="255"/>
      <c r="AN73" s="255"/>
      <c r="AO73" s="255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</row>
    <row r="74" spans="1:65" ht="25.5" customHeight="1">
      <c r="A74" s="255"/>
      <c r="B74" s="255"/>
      <c r="C74" s="255"/>
      <c r="D74" s="255"/>
      <c r="E74" s="255"/>
      <c r="F74" s="255"/>
      <c r="G74" s="255"/>
      <c r="H74" s="474"/>
      <c r="I74" s="255"/>
      <c r="J74" s="255"/>
      <c r="K74" s="255"/>
      <c r="L74" s="401"/>
      <c r="M74" s="459"/>
      <c r="N74" s="255"/>
      <c r="O74" s="255"/>
      <c r="P74" s="255"/>
      <c r="Q74" s="255"/>
      <c r="R74" s="255"/>
      <c r="S74" s="474"/>
      <c r="T74" s="255"/>
      <c r="U74" s="255"/>
      <c r="V74" s="255"/>
      <c r="W74" s="255"/>
      <c r="X74" s="255"/>
      <c r="Y74" s="26" t="s">
        <v>169</v>
      </c>
      <c r="Z74" s="27">
        <v>45261</v>
      </c>
      <c r="AA74" s="28">
        <v>13684</v>
      </c>
      <c r="AB74" s="26" t="s">
        <v>202</v>
      </c>
      <c r="AC74" s="27">
        <v>45506</v>
      </c>
      <c r="AD74" s="27">
        <v>45870</v>
      </c>
      <c r="AE74" s="26">
        <v>8.84</v>
      </c>
      <c r="AF74" s="26"/>
      <c r="AG74" s="30">
        <v>130293.72</v>
      </c>
      <c r="AH74" s="30"/>
      <c r="AI74" s="30"/>
      <c r="AJ74" s="30"/>
      <c r="AK74" s="36"/>
      <c r="AL74" s="314">
        <f>SUM(AL71+AG74)</f>
        <v>1747363.0799999998</v>
      </c>
      <c r="AM74" s="255"/>
      <c r="AN74" s="255"/>
      <c r="AO74" s="255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</row>
    <row r="75" spans="1:65" ht="25.5" customHeight="1">
      <c r="A75" s="256"/>
      <c r="B75" s="256"/>
      <c r="C75" s="256"/>
      <c r="D75" s="256"/>
      <c r="E75" s="256"/>
      <c r="F75" s="256"/>
      <c r="G75" s="256"/>
      <c r="H75" s="472"/>
      <c r="I75" s="256"/>
      <c r="J75" s="256"/>
      <c r="K75" s="256"/>
      <c r="L75" s="399"/>
      <c r="M75" s="457"/>
      <c r="N75" s="256"/>
      <c r="O75" s="256"/>
      <c r="P75" s="256"/>
      <c r="Q75" s="256"/>
      <c r="R75" s="256"/>
      <c r="S75" s="472"/>
      <c r="T75" s="256"/>
      <c r="U75" s="256"/>
      <c r="V75" s="256"/>
      <c r="W75" s="256"/>
      <c r="X75" s="256"/>
      <c r="Y75" s="26" t="s">
        <v>170</v>
      </c>
      <c r="Z75" s="27">
        <v>45498</v>
      </c>
      <c r="AA75" s="28">
        <v>13831</v>
      </c>
      <c r="AB75" s="26" t="s">
        <v>222</v>
      </c>
      <c r="AC75" s="27">
        <v>45506</v>
      </c>
      <c r="AD75" s="27">
        <v>45870</v>
      </c>
      <c r="AE75" s="26"/>
      <c r="AF75" s="26"/>
      <c r="AG75" s="30"/>
      <c r="AH75" s="30"/>
      <c r="AI75" s="30"/>
      <c r="AJ75" s="30"/>
      <c r="AK75" s="36"/>
      <c r="AL75" s="249"/>
      <c r="AM75" s="256"/>
      <c r="AN75" s="256"/>
      <c r="AO75" s="256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</row>
    <row r="76" spans="1:65" ht="25.5" customHeight="1">
      <c r="A76" s="294">
        <v>14</v>
      </c>
      <c r="B76" s="290" t="s">
        <v>223</v>
      </c>
      <c r="C76" s="290" t="s">
        <v>224</v>
      </c>
      <c r="D76" s="303" t="s">
        <v>157</v>
      </c>
      <c r="E76" s="290" t="s">
        <v>158</v>
      </c>
      <c r="F76" s="290" t="s">
        <v>225</v>
      </c>
      <c r="G76" s="290"/>
      <c r="H76" s="461"/>
      <c r="I76" s="290"/>
      <c r="J76" s="290"/>
      <c r="K76" s="303" t="s">
        <v>226</v>
      </c>
      <c r="L76" s="400" t="s">
        <v>227</v>
      </c>
      <c r="M76" s="461" t="s">
        <v>218</v>
      </c>
      <c r="N76" s="302">
        <v>44291</v>
      </c>
      <c r="O76" s="301">
        <v>2197412.4</v>
      </c>
      <c r="P76" s="289">
        <v>13022</v>
      </c>
      <c r="Q76" s="302">
        <v>44291</v>
      </c>
      <c r="R76" s="302">
        <v>44656</v>
      </c>
      <c r="S76" s="461">
        <v>1</v>
      </c>
      <c r="T76" s="290"/>
      <c r="U76" s="290"/>
      <c r="V76" s="290"/>
      <c r="W76" s="290" t="s">
        <v>228</v>
      </c>
      <c r="X76" s="290" t="s">
        <v>148</v>
      </c>
      <c r="Y76" s="290" t="s">
        <v>149</v>
      </c>
      <c r="Z76" s="302">
        <v>44656</v>
      </c>
      <c r="AA76" s="289">
        <v>13266</v>
      </c>
      <c r="AB76" s="290" t="s">
        <v>202</v>
      </c>
      <c r="AC76" s="302">
        <v>44657</v>
      </c>
      <c r="AD76" s="302">
        <v>45021</v>
      </c>
      <c r="AE76" s="26"/>
      <c r="AF76" s="26"/>
      <c r="AG76" s="26"/>
      <c r="AH76" s="26"/>
      <c r="AI76" s="26"/>
      <c r="AJ76" s="26"/>
      <c r="AK76" s="30"/>
      <c r="AL76" s="30">
        <f>O76-AH76+AG76+AK76</f>
        <v>2197412.4</v>
      </c>
      <c r="AM76" s="311">
        <v>6637977.75</v>
      </c>
      <c r="AN76" s="281">
        <v>635308.93999999994</v>
      </c>
      <c r="AO76" s="311">
        <f>AM76+AN76</f>
        <v>7273286.6899999995</v>
      </c>
      <c r="AP76" s="26"/>
      <c r="AQ76" s="26"/>
      <c r="AR76" s="26"/>
      <c r="AS76" s="26"/>
      <c r="AT76" s="26"/>
      <c r="AU76" s="26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</row>
    <row r="77" spans="1:65" ht="25.5" customHeight="1">
      <c r="A77" s="255"/>
      <c r="B77" s="255"/>
      <c r="C77" s="255"/>
      <c r="D77" s="255"/>
      <c r="E77" s="255"/>
      <c r="F77" s="255"/>
      <c r="G77" s="255"/>
      <c r="H77" s="474"/>
      <c r="I77" s="255"/>
      <c r="J77" s="255"/>
      <c r="K77" s="255"/>
      <c r="L77" s="401"/>
      <c r="M77" s="459"/>
      <c r="N77" s="255"/>
      <c r="O77" s="255"/>
      <c r="P77" s="255"/>
      <c r="Q77" s="255"/>
      <c r="R77" s="255"/>
      <c r="S77" s="474"/>
      <c r="T77" s="255"/>
      <c r="U77" s="255"/>
      <c r="V77" s="255"/>
      <c r="W77" s="255"/>
      <c r="X77" s="255"/>
      <c r="Y77" s="256"/>
      <c r="Z77" s="256"/>
      <c r="AA77" s="256"/>
      <c r="AB77" s="256"/>
      <c r="AC77" s="256"/>
      <c r="AD77" s="256"/>
      <c r="AE77" s="26"/>
      <c r="AF77" s="26"/>
      <c r="AG77" s="26"/>
      <c r="AH77" s="26"/>
      <c r="AI77" s="27">
        <v>44805</v>
      </c>
      <c r="AJ77" s="26" t="s">
        <v>229</v>
      </c>
      <c r="AK77" s="30">
        <f>AL77-AL76</f>
        <v>71676</v>
      </c>
      <c r="AL77" s="30">
        <v>2269088.4</v>
      </c>
      <c r="AM77" s="255"/>
      <c r="AN77" s="255"/>
      <c r="AO77" s="255"/>
      <c r="AP77" s="26"/>
      <c r="AQ77" s="26"/>
      <c r="AR77" s="26"/>
      <c r="AS77" s="26"/>
      <c r="AT77" s="26"/>
      <c r="AU77" s="26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</row>
    <row r="78" spans="1:65" ht="25.5" customHeight="1">
      <c r="A78" s="255"/>
      <c r="B78" s="255"/>
      <c r="C78" s="255"/>
      <c r="D78" s="255"/>
      <c r="E78" s="255"/>
      <c r="F78" s="255"/>
      <c r="G78" s="255"/>
      <c r="H78" s="474"/>
      <c r="I78" s="255"/>
      <c r="J78" s="255"/>
      <c r="K78" s="255"/>
      <c r="L78" s="401"/>
      <c r="M78" s="459"/>
      <c r="N78" s="255"/>
      <c r="O78" s="255"/>
      <c r="P78" s="255"/>
      <c r="Q78" s="255"/>
      <c r="R78" s="255"/>
      <c r="S78" s="474"/>
      <c r="T78" s="255"/>
      <c r="U78" s="255"/>
      <c r="V78" s="255"/>
      <c r="W78" s="255"/>
      <c r="X78" s="255"/>
      <c r="Y78" s="290" t="s">
        <v>152</v>
      </c>
      <c r="Z78" s="302">
        <v>45014</v>
      </c>
      <c r="AA78" s="289">
        <v>13508</v>
      </c>
      <c r="AB78" s="290" t="s">
        <v>202</v>
      </c>
      <c r="AC78" s="302">
        <v>45022</v>
      </c>
      <c r="AD78" s="302">
        <v>45387</v>
      </c>
      <c r="AE78" s="26"/>
      <c r="AF78" s="26"/>
      <c r="AG78" s="26"/>
      <c r="AH78" s="26"/>
      <c r="AI78" s="27">
        <v>44904</v>
      </c>
      <c r="AJ78" s="26" t="s">
        <v>230</v>
      </c>
      <c r="AK78" s="30">
        <v>381626.4</v>
      </c>
      <c r="AL78" s="30">
        <f t="shared" ref="AL78:AL80" si="10">SUM(AL77+AK78)</f>
        <v>2650714.7999999998</v>
      </c>
      <c r="AM78" s="255"/>
      <c r="AN78" s="255"/>
      <c r="AO78" s="255"/>
      <c r="AP78" s="26"/>
      <c r="AQ78" s="26"/>
      <c r="AR78" s="26"/>
      <c r="AS78" s="26"/>
      <c r="AT78" s="26"/>
      <c r="AU78" s="26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</row>
    <row r="79" spans="1:65" ht="25.5" customHeight="1">
      <c r="A79" s="255"/>
      <c r="B79" s="255"/>
      <c r="C79" s="255"/>
      <c r="D79" s="255"/>
      <c r="E79" s="255"/>
      <c r="F79" s="255"/>
      <c r="G79" s="255"/>
      <c r="H79" s="474"/>
      <c r="I79" s="255"/>
      <c r="J79" s="255"/>
      <c r="K79" s="255"/>
      <c r="L79" s="401"/>
      <c r="M79" s="459"/>
      <c r="N79" s="255"/>
      <c r="O79" s="255"/>
      <c r="P79" s="255"/>
      <c r="Q79" s="255"/>
      <c r="R79" s="255"/>
      <c r="S79" s="474"/>
      <c r="T79" s="255"/>
      <c r="U79" s="255"/>
      <c r="V79" s="255"/>
      <c r="W79" s="255"/>
      <c r="X79" s="255"/>
      <c r="Y79" s="256"/>
      <c r="Z79" s="256"/>
      <c r="AA79" s="256"/>
      <c r="AB79" s="256"/>
      <c r="AC79" s="256"/>
      <c r="AD79" s="256"/>
      <c r="AE79" s="26"/>
      <c r="AF79" s="26"/>
      <c r="AG79" s="26"/>
      <c r="AH79" s="26"/>
      <c r="AI79" s="27">
        <v>45202</v>
      </c>
      <c r="AJ79" s="26" t="s">
        <v>231</v>
      </c>
      <c r="AK79" s="30">
        <v>229816.2</v>
      </c>
      <c r="AL79" s="49">
        <f t="shared" si="10"/>
        <v>2880531</v>
      </c>
      <c r="AM79" s="255"/>
      <c r="AN79" s="255"/>
      <c r="AO79" s="255"/>
      <c r="AP79" s="26"/>
      <c r="AQ79" s="26"/>
      <c r="AR79" s="26"/>
      <c r="AS79" s="26"/>
      <c r="AT79" s="26"/>
      <c r="AU79" s="26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</row>
    <row r="80" spans="1:65" ht="25.5" customHeight="1">
      <c r="A80" s="255"/>
      <c r="B80" s="255"/>
      <c r="C80" s="255"/>
      <c r="D80" s="255"/>
      <c r="E80" s="255"/>
      <c r="F80" s="255"/>
      <c r="G80" s="255"/>
      <c r="H80" s="474"/>
      <c r="I80" s="255"/>
      <c r="J80" s="255"/>
      <c r="K80" s="255"/>
      <c r="L80" s="401"/>
      <c r="M80" s="459"/>
      <c r="N80" s="255"/>
      <c r="O80" s="255"/>
      <c r="P80" s="255"/>
      <c r="Q80" s="255"/>
      <c r="R80" s="255"/>
      <c r="S80" s="474"/>
      <c r="T80" s="255"/>
      <c r="U80" s="255"/>
      <c r="V80" s="255"/>
      <c r="W80" s="255"/>
      <c r="X80" s="255"/>
      <c r="Y80" s="290" t="s">
        <v>168</v>
      </c>
      <c r="Z80" s="50">
        <v>45378</v>
      </c>
      <c r="AA80" s="51">
        <v>13745</v>
      </c>
      <c r="AB80" s="52" t="s">
        <v>202</v>
      </c>
      <c r="AC80" s="50">
        <v>45388</v>
      </c>
      <c r="AD80" s="50">
        <v>45752</v>
      </c>
      <c r="AE80" s="26"/>
      <c r="AF80" s="26"/>
      <c r="AG80" s="26"/>
      <c r="AH80" s="26"/>
      <c r="AI80" s="27">
        <v>45505</v>
      </c>
      <c r="AJ80" s="26" t="s">
        <v>215</v>
      </c>
      <c r="AK80" s="30">
        <v>185606.39999999999</v>
      </c>
      <c r="AL80" s="301">
        <f t="shared" si="10"/>
        <v>3066137.4</v>
      </c>
      <c r="AM80" s="255"/>
      <c r="AN80" s="255"/>
      <c r="AO80" s="255"/>
      <c r="AP80" s="26"/>
      <c r="AQ80" s="26"/>
      <c r="AR80" s="26"/>
      <c r="AS80" s="26"/>
      <c r="AT80" s="26"/>
      <c r="AU80" s="26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</row>
    <row r="81" spans="1:65" ht="25.5" customHeight="1">
      <c r="A81" s="255"/>
      <c r="B81" s="255"/>
      <c r="C81" s="255"/>
      <c r="D81" s="255"/>
      <c r="E81" s="255"/>
      <c r="F81" s="255"/>
      <c r="G81" s="255"/>
      <c r="H81" s="474"/>
      <c r="I81" s="255"/>
      <c r="J81" s="255"/>
      <c r="K81" s="255"/>
      <c r="L81" s="401"/>
      <c r="M81" s="459"/>
      <c r="N81" s="255"/>
      <c r="O81" s="255"/>
      <c r="P81" s="255"/>
      <c r="Q81" s="255"/>
      <c r="R81" s="255"/>
      <c r="S81" s="474"/>
      <c r="T81" s="255"/>
      <c r="U81" s="255"/>
      <c r="V81" s="255"/>
      <c r="W81" s="255"/>
      <c r="X81" s="255"/>
      <c r="Y81" s="255"/>
      <c r="Z81" s="50"/>
      <c r="AA81" s="51"/>
      <c r="AB81" s="26"/>
      <c r="AC81" s="50"/>
      <c r="AD81" s="50"/>
      <c r="AE81" s="26"/>
      <c r="AF81" s="26"/>
      <c r="AG81" s="26"/>
      <c r="AH81" s="26"/>
      <c r="AI81" s="27">
        <v>45628</v>
      </c>
      <c r="AJ81" s="26" t="s">
        <v>232</v>
      </c>
      <c r="AK81" s="30"/>
      <c r="AL81" s="255"/>
      <c r="AM81" s="255"/>
      <c r="AN81" s="255"/>
      <c r="AO81" s="255"/>
      <c r="AP81" s="26"/>
      <c r="AQ81" s="26"/>
      <c r="AR81" s="26"/>
      <c r="AS81" s="26"/>
      <c r="AT81" s="26"/>
      <c r="AU81" s="26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</row>
    <row r="82" spans="1:65" ht="25.5" customHeight="1">
      <c r="A82" s="255"/>
      <c r="B82" s="255"/>
      <c r="C82" s="255"/>
      <c r="D82" s="255"/>
      <c r="E82" s="255"/>
      <c r="F82" s="255"/>
      <c r="G82" s="255"/>
      <c r="H82" s="474"/>
      <c r="I82" s="255"/>
      <c r="J82" s="255"/>
      <c r="K82" s="255"/>
      <c r="L82" s="401"/>
      <c r="M82" s="459"/>
      <c r="N82" s="255"/>
      <c r="O82" s="255"/>
      <c r="P82" s="255"/>
      <c r="Q82" s="255"/>
      <c r="R82" s="255"/>
      <c r="S82" s="474"/>
      <c r="T82" s="255"/>
      <c r="U82" s="255"/>
      <c r="V82" s="255"/>
      <c r="W82" s="255"/>
      <c r="X82" s="255"/>
      <c r="Y82" s="256"/>
      <c r="Z82" s="50"/>
      <c r="AA82" s="51"/>
      <c r="AB82" s="26"/>
      <c r="AC82" s="50"/>
      <c r="AD82" s="50"/>
      <c r="AE82" s="26"/>
      <c r="AF82" s="26"/>
      <c r="AG82" s="26"/>
      <c r="AH82" s="26"/>
      <c r="AI82" s="27">
        <v>45649</v>
      </c>
      <c r="AJ82" s="26" t="s">
        <v>232</v>
      </c>
      <c r="AK82" s="30"/>
      <c r="AL82" s="255"/>
      <c r="AM82" s="255"/>
      <c r="AN82" s="255"/>
      <c r="AO82" s="255"/>
      <c r="AP82" s="26"/>
      <c r="AQ82" s="26"/>
      <c r="AR82" s="26"/>
      <c r="AS82" s="26"/>
      <c r="AT82" s="26"/>
      <c r="AU82" s="26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</row>
    <row r="83" spans="1:65" ht="24.75" customHeight="1">
      <c r="A83" s="255"/>
      <c r="B83" s="255"/>
      <c r="C83" s="255"/>
      <c r="D83" s="255"/>
      <c r="E83" s="255"/>
      <c r="F83" s="255"/>
      <c r="G83" s="255"/>
      <c r="H83" s="474"/>
      <c r="I83" s="255"/>
      <c r="J83" s="255"/>
      <c r="K83" s="255"/>
      <c r="L83" s="401"/>
      <c r="M83" s="459"/>
      <c r="N83" s="255"/>
      <c r="O83" s="255"/>
      <c r="P83" s="255"/>
      <c r="Q83" s="255"/>
      <c r="R83" s="255"/>
      <c r="S83" s="474"/>
      <c r="T83" s="255"/>
      <c r="U83" s="255"/>
      <c r="V83" s="255"/>
      <c r="W83" s="255"/>
      <c r="X83" s="255"/>
      <c r="Y83" s="52" t="s">
        <v>169</v>
      </c>
      <c r="Z83" s="50">
        <v>45750</v>
      </c>
      <c r="AA83" s="51">
        <v>13999</v>
      </c>
      <c r="AB83" s="52" t="s">
        <v>202</v>
      </c>
      <c r="AC83" s="50">
        <v>45753</v>
      </c>
      <c r="AD83" s="50">
        <v>46117</v>
      </c>
      <c r="AE83" s="26"/>
      <c r="AF83" s="26"/>
      <c r="AG83" s="26"/>
      <c r="AH83" s="26"/>
      <c r="AI83" s="27"/>
      <c r="AJ83" s="26"/>
      <c r="AK83" s="30"/>
      <c r="AL83" s="255"/>
      <c r="AM83" s="255"/>
      <c r="AN83" s="255"/>
      <c r="AO83" s="255"/>
      <c r="AP83" s="26"/>
      <c r="AQ83" s="26"/>
      <c r="AR83" s="26"/>
      <c r="AS83" s="26"/>
      <c r="AT83" s="26"/>
      <c r="AU83" s="26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</row>
    <row r="84" spans="1:65" ht="25.5" customHeight="1">
      <c r="A84" s="256"/>
      <c r="B84" s="256"/>
      <c r="C84" s="256"/>
      <c r="D84" s="256"/>
      <c r="E84" s="256"/>
      <c r="F84" s="256"/>
      <c r="G84" s="256"/>
      <c r="H84" s="472"/>
      <c r="I84" s="256"/>
      <c r="J84" s="256"/>
      <c r="K84" s="256"/>
      <c r="L84" s="399"/>
      <c r="M84" s="457"/>
      <c r="N84" s="256"/>
      <c r="O84" s="256"/>
      <c r="P84" s="256"/>
      <c r="Q84" s="256"/>
      <c r="R84" s="256"/>
      <c r="S84" s="472"/>
      <c r="T84" s="256"/>
      <c r="U84" s="256"/>
      <c r="V84" s="256"/>
      <c r="W84" s="256"/>
      <c r="X84" s="256"/>
      <c r="Y84" s="52" t="s">
        <v>233</v>
      </c>
      <c r="Z84" s="50">
        <v>46108</v>
      </c>
      <c r="AA84" s="51">
        <v>14236</v>
      </c>
      <c r="AB84" s="52" t="s">
        <v>202</v>
      </c>
      <c r="AC84" s="50">
        <v>44291</v>
      </c>
      <c r="AD84" s="50">
        <v>46482</v>
      </c>
      <c r="AE84" s="26"/>
      <c r="AF84" s="26"/>
      <c r="AG84" s="26"/>
      <c r="AH84" s="26"/>
      <c r="AI84" s="27"/>
      <c r="AJ84" s="26"/>
      <c r="AK84" s="30"/>
      <c r="AL84" s="256"/>
      <c r="AM84" s="256"/>
      <c r="AN84" s="256"/>
      <c r="AO84" s="256"/>
      <c r="AP84" s="26"/>
      <c r="AQ84" s="26"/>
      <c r="AR84" s="26"/>
      <c r="AS84" s="26"/>
      <c r="AT84" s="26"/>
      <c r="AU84" s="26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</row>
    <row r="85" spans="1:65" ht="25.5" customHeight="1">
      <c r="A85" s="294">
        <v>15</v>
      </c>
      <c r="B85" s="290" t="s">
        <v>234</v>
      </c>
      <c r="C85" s="290" t="s">
        <v>235</v>
      </c>
      <c r="D85" s="303" t="s">
        <v>157</v>
      </c>
      <c r="E85" s="290" t="s">
        <v>158</v>
      </c>
      <c r="F85" s="290" t="s">
        <v>236</v>
      </c>
      <c r="G85" s="290"/>
      <c r="H85" s="461" t="s">
        <v>237</v>
      </c>
      <c r="I85" s="290"/>
      <c r="J85" s="290"/>
      <c r="K85" s="303" t="s">
        <v>238</v>
      </c>
      <c r="L85" s="400" t="s">
        <v>239</v>
      </c>
      <c r="M85" s="461" t="s">
        <v>240</v>
      </c>
      <c r="N85" s="302">
        <v>44385</v>
      </c>
      <c r="O85" s="301">
        <v>5489793</v>
      </c>
      <c r="P85" s="289">
        <v>13088</v>
      </c>
      <c r="Q85" s="302">
        <v>44385</v>
      </c>
      <c r="R85" s="302">
        <v>44749</v>
      </c>
      <c r="S85" s="461">
        <v>1</v>
      </c>
      <c r="T85" s="290"/>
      <c r="U85" s="290"/>
      <c r="V85" s="290"/>
      <c r="W85" s="290" t="s">
        <v>228</v>
      </c>
      <c r="X85" s="290" t="s">
        <v>148</v>
      </c>
      <c r="Y85" s="26" t="s">
        <v>149</v>
      </c>
      <c r="Z85" s="27">
        <v>44749</v>
      </c>
      <c r="AA85" s="26">
        <v>13335</v>
      </c>
      <c r="AB85" s="26" t="s">
        <v>211</v>
      </c>
      <c r="AC85" s="27">
        <v>44751</v>
      </c>
      <c r="AD85" s="27">
        <v>45115</v>
      </c>
      <c r="AE85" s="26"/>
      <c r="AF85" s="26"/>
      <c r="AG85" s="26"/>
      <c r="AH85" s="26"/>
      <c r="AI85" s="27">
        <v>44783</v>
      </c>
      <c r="AJ85" s="26" t="s">
        <v>229</v>
      </c>
      <c r="AK85" s="30">
        <v>920493</v>
      </c>
      <c r="AL85" s="30">
        <f>O85-AH85+AG85+AK85</f>
        <v>6410286</v>
      </c>
      <c r="AM85" s="280">
        <v>15202770.23</v>
      </c>
      <c r="AN85" s="281">
        <v>2383630.4900000002</v>
      </c>
      <c r="AO85" s="280">
        <f>AM85+AN85</f>
        <v>17586400.719999999</v>
      </c>
      <c r="AP85" s="33"/>
      <c r="AQ85" s="33"/>
      <c r="AR85" s="33"/>
      <c r="AS85" s="33"/>
      <c r="AT85" s="33"/>
      <c r="AU85" s="33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</row>
    <row r="86" spans="1:65" ht="25.5" customHeight="1">
      <c r="A86" s="255"/>
      <c r="B86" s="255"/>
      <c r="C86" s="255"/>
      <c r="D86" s="255"/>
      <c r="E86" s="255"/>
      <c r="F86" s="255"/>
      <c r="G86" s="255"/>
      <c r="H86" s="474"/>
      <c r="I86" s="255"/>
      <c r="J86" s="255"/>
      <c r="K86" s="255"/>
      <c r="L86" s="401"/>
      <c r="M86" s="459"/>
      <c r="N86" s="255"/>
      <c r="O86" s="255"/>
      <c r="P86" s="255"/>
      <c r="Q86" s="255"/>
      <c r="R86" s="255"/>
      <c r="S86" s="474"/>
      <c r="T86" s="255"/>
      <c r="U86" s="255"/>
      <c r="V86" s="255"/>
      <c r="W86" s="255"/>
      <c r="X86" s="255"/>
      <c r="Y86" s="26" t="s">
        <v>152</v>
      </c>
      <c r="Z86" s="27">
        <v>45110</v>
      </c>
      <c r="AA86" s="26">
        <v>13567</v>
      </c>
      <c r="AB86" s="53" t="s">
        <v>211</v>
      </c>
      <c r="AC86" s="27">
        <v>45116</v>
      </c>
      <c r="AD86" s="27">
        <v>45481</v>
      </c>
      <c r="AE86" s="26"/>
      <c r="AF86" s="26"/>
      <c r="AG86" s="26"/>
      <c r="AH86" s="26"/>
      <c r="AI86" s="27">
        <v>45078</v>
      </c>
      <c r="AJ86" s="26" t="s">
        <v>214</v>
      </c>
      <c r="AK86" s="30">
        <v>538542</v>
      </c>
      <c r="AL86" s="47">
        <f t="shared" ref="AL86:AL87" si="11">SUM(AL85+AK86)</f>
        <v>6948828</v>
      </c>
      <c r="AM86" s="255"/>
      <c r="AN86" s="255"/>
      <c r="AO86" s="255"/>
      <c r="AP86" s="33"/>
      <c r="AQ86" s="33"/>
      <c r="AR86" s="33"/>
      <c r="AS86" s="33"/>
      <c r="AT86" s="33"/>
      <c r="AU86" s="33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</row>
    <row r="87" spans="1:65" ht="25.5" customHeight="1">
      <c r="A87" s="255"/>
      <c r="B87" s="255"/>
      <c r="C87" s="255"/>
      <c r="D87" s="255"/>
      <c r="E87" s="255"/>
      <c r="F87" s="255"/>
      <c r="G87" s="255"/>
      <c r="H87" s="474"/>
      <c r="I87" s="255"/>
      <c r="J87" s="255"/>
      <c r="K87" s="255"/>
      <c r="L87" s="401"/>
      <c r="M87" s="459"/>
      <c r="N87" s="255"/>
      <c r="O87" s="255"/>
      <c r="P87" s="255"/>
      <c r="Q87" s="255"/>
      <c r="R87" s="255"/>
      <c r="S87" s="474"/>
      <c r="T87" s="255"/>
      <c r="U87" s="255"/>
      <c r="V87" s="255"/>
      <c r="W87" s="255"/>
      <c r="X87" s="255"/>
      <c r="Y87" s="26" t="s">
        <v>168</v>
      </c>
      <c r="Z87" s="27">
        <v>45475</v>
      </c>
      <c r="AA87" s="28">
        <v>13812</v>
      </c>
      <c r="AB87" s="53" t="s">
        <v>211</v>
      </c>
      <c r="AC87" s="27">
        <v>45482</v>
      </c>
      <c r="AD87" s="27">
        <v>45846</v>
      </c>
      <c r="AE87" s="26"/>
      <c r="AF87" s="26"/>
      <c r="AG87" s="26"/>
      <c r="AH87" s="26"/>
      <c r="AI87" s="27">
        <v>45526</v>
      </c>
      <c r="AJ87" s="26" t="s">
        <v>241</v>
      </c>
      <c r="AK87" s="30">
        <v>435996</v>
      </c>
      <c r="AL87" s="301">
        <f t="shared" si="11"/>
        <v>7384824</v>
      </c>
      <c r="AM87" s="255"/>
      <c r="AN87" s="255"/>
      <c r="AO87" s="255"/>
      <c r="AP87" s="33"/>
      <c r="AQ87" s="33"/>
      <c r="AR87" s="33"/>
      <c r="AS87" s="33"/>
      <c r="AT87" s="33"/>
      <c r="AU87" s="33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</row>
    <row r="88" spans="1:65" ht="42" customHeight="1">
      <c r="A88" s="255"/>
      <c r="B88" s="255"/>
      <c r="C88" s="255"/>
      <c r="D88" s="255"/>
      <c r="E88" s="255"/>
      <c r="F88" s="255"/>
      <c r="G88" s="255"/>
      <c r="H88" s="474"/>
      <c r="I88" s="255"/>
      <c r="J88" s="255"/>
      <c r="K88" s="255"/>
      <c r="L88" s="401"/>
      <c r="M88" s="459"/>
      <c r="N88" s="255"/>
      <c r="O88" s="255"/>
      <c r="P88" s="255"/>
      <c r="Q88" s="255"/>
      <c r="R88" s="255"/>
      <c r="S88" s="474"/>
      <c r="T88" s="255"/>
      <c r="U88" s="255"/>
      <c r="V88" s="255"/>
      <c r="W88" s="255"/>
      <c r="X88" s="255"/>
      <c r="Y88" s="290" t="s">
        <v>169</v>
      </c>
      <c r="Z88" s="302">
        <v>45845</v>
      </c>
      <c r="AA88" s="289">
        <v>14061</v>
      </c>
      <c r="AB88" s="319" t="s">
        <v>211</v>
      </c>
      <c r="AC88" s="302">
        <v>45847</v>
      </c>
      <c r="AD88" s="302">
        <v>46211</v>
      </c>
      <c r="AE88" s="26"/>
      <c r="AF88" s="26"/>
      <c r="AG88" s="26"/>
      <c r="AH88" s="26"/>
      <c r="AI88" s="27">
        <v>45649</v>
      </c>
      <c r="AJ88" s="418" t="s">
        <v>242</v>
      </c>
      <c r="AK88" s="301"/>
      <c r="AL88" s="255"/>
      <c r="AM88" s="255"/>
      <c r="AN88" s="255"/>
      <c r="AO88" s="255"/>
      <c r="AP88" s="33"/>
      <c r="AQ88" s="33"/>
      <c r="AR88" s="33"/>
      <c r="AS88" s="33"/>
      <c r="AT88" s="33"/>
      <c r="AU88" s="33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</row>
    <row r="89" spans="1:65" ht="42" customHeight="1">
      <c r="A89" s="256"/>
      <c r="B89" s="256"/>
      <c r="C89" s="256"/>
      <c r="D89" s="256"/>
      <c r="E89" s="256"/>
      <c r="F89" s="256"/>
      <c r="G89" s="256"/>
      <c r="H89" s="472"/>
      <c r="I89" s="256"/>
      <c r="J89" s="256"/>
      <c r="K89" s="256"/>
      <c r="L89" s="399"/>
      <c r="M89" s="457"/>
      <c r="N89" s="256"/>
      <c r="O89" s="256"/>
      <c r="P89" s="256"/>
      <c r="Q89" s="256"/>
      <c r="R89" s="256"/>
      <c r="S89" s="472"/>
      <c r="T89" s="256"/>
      <c r="U89" s="256"/>
      <c r="V89" s="256"/>
      <c r="W89" s="256"/>
      <c r="X89" s="256"/>
      <c r="Y89" s="256"/>
      <c r="Z89" s="256"/>
      <c r="AA89" s="256"/>
      <c r="AB89" s="256"/>
      <c r="AC89" s="256"/>
      <c r="AD89" s="256"/>
      <c r="AE89" s="26"/>
      <c r="AF89" s="26"/>
      <c r="AG89" s="26"/>
      <c r="AH89" s="26"/>
      <c r="AI89" s="27">
        <v>45891</v>
      </c>
      <c r="AJ89" s="26" t="s">
        <v>242</v>
      </c>
      <c r="AK89" s="256"/>
      <c r="AL89" s="256"/>
      <c r="AM89" s="256"/>
      <c r="AN89" s="256"/>
      <c r="AO89" s="256"/>
      <c r="AP89" s="33"/>
      <c r="AQ89" s="33"/>
      <c r="AR89" s="33"/>
      <c r="AS89" s="33"/>
      <c r="AT89" s="33"/>
      <c r="AU89" s="33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</row>
    <row r="90" spans="1:65" ht="25.5" customHeight="1">
      <c r="A90" s="294">
        <v>16</v>
      </c>
      <c r="B90" s="290" t="s">
        <v>223</v>
      </c>
      <c r="C90" s="290" t="s">
        <v>224</v>
      </c>
      <c r="D90" s="303" t="s">
        <v>157</v>
      </c>
      <c r="E90" s="290" t="s">
        <v>243</v>
      </c>
      <c r="F90" s="290" t="s">
        <v>244</v>
      </c>
      <c r="G90" s="290"/>
      <c r="H90" s="461"/>
      <c r="I90" s="290"/>
      <c r="J90" s="290"/>
      <c r="K90" s="303" t="s">
        <v>245</v>
      </c>
      <c r="L90" s="400" t="s">
        <v>227</v>
      </c>
      <c r="M90" s="461" t="s">
        <v>218</v>
      </c>
      <c r="N90" s="302">
        <v>44398</v>
      </c>
      <c r="O90" s="301">
        <v>1081287</v>
      </c>
      <c r="P90" s="289">
        <v>13093</v>
      </c>
      <c r="Q90" s="302">
        <v>44398</v>
      </c>
      <c r="R90" s="302">
        <v>44763</v>
      </c>
      <c r="S90" s="461">
        <v>1</v>
      </c>
      <c r="T90" s="290"/>
      <c r="U90" s="290"/>
      <c r="V90" s="290"/>
      <c r="W90" s="290" t="s">
        <v>228</v>
      </c>
      <c r="X90" s="290" t="s">
        <v>148</v>
      </c>
      <c r="Y90" s="26" t="s">
        <v>149</v>
      </c>
      <c r="Z90" s="27">
        <v>44762</v>
      </c>
      <c r="AA90" s="28">
        <v>13346</v>
      </c>
      <c r="AB90" s="26" t="s">
        <v>246</v>
      </c>
      <c r="AC90" s="27">
        <v>44764</v>
      </c>
      <c r="AD90" s="27">
        <v>45128</v>
      </c>
      <c r="AE90" s="26"/>
      <c r="AF90" s="26"/>
      <c r="AG90" s="26"/>
      <c r="AH90" s="26"/>
      <c r="AI90" s="27">
        <v>44805</v>
      </c>
      <c r="AJ90" s="26" t="s">
        <v>229</v>
      </c>
      <c r="AK90" s="30">
        <v>115957.19</v>
      </c>
      <c r="AL90" s="30">
        <f>SUM(AK90+O90)</f>
        <v>1197244.19</v>
      </c>
      <c r="AM90" s="280">
        <v>2861809.14</v>
      </c>
      <c r="AN90" s="281">
        <v>381831.4</v>
      </c>
      <c r="AO90" s="280">
        <f>AM90+AN90</f>
        <v>3243640.54</v>
      </c>
      <c r="AP90" s="33"/>
      <c r="AQ90" s="33"/>
      <c r="AR90" s="33"/>
      <c r="AS90" s="33"/>
      <c r="AT90" s="33"/>
      <c r="AU90" s="33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</row>
    <row r="91" spans="1:65" ht="25.5" customHeight="1">
      <c r="A91" s="255"/>
      <c r="B91" s="255"/>
      <c r="C91" s="255"/>
      <c r="D91" s="255"/>
      <c r="E91" s="255"/>
      <c r="F91" s="255"/>
      <c r="G91" s="255"/>
      <c r="H91" s="474"/>
      <c r="I91" s="255"/>
      <c r="J91" s="255"/>
      <c r="K91" s="255"/>
      <c r="L91" s="401"/>
      <c r="M91" s="459"/>
      <c r="N91" s="255"/>
      <c r="O91" s="255"/>
      <c r="P91" s="255"/>
      <c r="Q91" s="255"/>
      <c r="R91" s="255"/>
      <c r="S91" s="474"/>
      <c r="T91" s="255"/>
      <c r="U91" s="255"/>
      <c r="V91" s="255"/>
      <c r="W91" s="255"/>
      <c r="X91" s="255"/>
      <c r="Y91" s="290" t="s">
        <v>152</v>
      </c>
      <c r="Z91" s="302">
        <v>45117</v>
      </c>
      <c r="AA91" s="289">
        <v>13572</v>
      </c>
      <c r="AB91" s="290" t="s">
        <v>246</v>
      </c>
      <c r="AC91" s="302">
        <v>45129</v>
      </c>
      <c r="AD91" s="302">
        <v>45494</v>
      </c>
      <c r="AE91" s="26"/>
      <c r="AF91" s="26"/>
      <c r="AG91" s="26"/>
      <c r="AH91" s="26"/>
      <c r="AI91" s="27">
        <v>45113</v>
      </c>
      <c r="AJ91" s="26" t="s">
        <v>213</v>
      </c>
      <c r="AK91" s="30">
        <v>103828.81</v>
      </c>
      <c r="AL91" s="30">
        <f t="shared" ref="AL91:AL93" si="12">SUM(AL90+AK91)</f>
        <v>1301073</v>
      </c>
      <c r="AM91" s="255"/>
      <c r="AN91" s="255"/>
      <c r="AO91" s="255"/>
      <c r="AP91" s="33"/>
      <c r="AQ91" s="33"/>
      <c r="AR91" s="33"/>
      <c r="AS91" s="33"/>
      <c r="AT91" s="33"/>
      <c r="AU91" s="33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</row>
    <row r="92" spans="1:65" ht="25.5" customHeight="1">
      <c r="A92" s="255"/>
      <c r="B92" s="255"/>
      <c r="C92" s="255"/>
      <c r="D92" s="255"/>
      <c r="E92" s="255"/>
      <c r="F92" s="255"/>
      <c r="G92" s="255"/>
      <c r="H92" s="474"/>
      <c r="I92" s="255"/>
      <c r="J92" s="255"/>
      <c r="K92" s="255"/>
      <c r="L92" s="401"/>
      <c r="M92" s="459"/>
      <c r="N92" s="255"/>
      <c r="O92" s="255"/>
      <c r="P92" s="255"/>
      <c r="Q92" s="255"/>
      <c r="R92" s="255"/>
      <c r="S92" s="474"/>
      <c r="T92" s="255"/>
      <c r="U92" s="255"/>
      <c r="V92" s="255"/>
      <c r="W92" s="255"/>
      <c r="X92" s="255"/>
      <c r="Y92" s="256"/>
      <c r="Z92" s="256"/>
      <c r="AA92" s="256"/>
      <c r="AB92" s="256"/>
      <c r="AC92" s="256"/>
      <c r="AD92" s="256"/>
      <c r="AE92" s="26"/>
      <c r="AF92" s="26"/>
      <c r="AG92" s="26"/>
      <c r="AH92" s="26"/>
      <c r="AI92" s="27">
        <v>45202</v>
      </c>
      <c r="AJ92" s="26" t="s">
        <v>214</v>
      </c>
      <c r="AK92" s="30">
        <v>112194</v>
      </c>
      <c r="AL92" s="30">
        <f t="shared" si="12"/>
        <v>1413267</v>
      </c>
      <c r="AM92" s="255"/>
      <c r="AN92" s="255"/>
      <c r="AO92" s="255"/>
      <c r="AP92" s="33"/>
      <c r="AQ92" s="33"/>
      <c r="AR92" s="33"/>
      <c r="AS92" s="33"/>
      <c r="AT92" s="33"/>
      <c r="AU92" s="33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</row>
    <row r="93" spans="1:65" ht="25.5" customHeight="1">
      <c r="A93" s="255"/>
      <c r="B93" s="255"/>
      <c r="C93" s="255"/>
      <c r="D93" s="255"/>
      <c r="E93" s="255"/>
      <c r="F93" s="255"/>
      <c r="G93" s="255"/>
      <c r="H93" s="474"/>
      <c r="I93" s="255"/>
      <c r="J93" s="255"/>
      <c r="K93" s="255"/>
      <c r="L93" s="401"/>
      <c r="M93" s="459"/>
      <c r="N93" s="255"/>
      <c r="O93" s="255"/>
      <c r="P93" s="255"/>
      <c r="Q93" s="255"/>
      <c r="R93" s="255"/>
      <c r="S93" s="474"/>
      <c r="T93" s="255"/>
      <c r="U93" s="255"/>
      <c r="V93" s="255"/>
      <c r="W93" s="255"/>
      <c r="X93" s="255"/>
      <c r="Y93" s="52" t="s">
        <v>168</v>
      </c>
      <c r="Z93" s="50">
        <v>45485</v>
      </c>
      <c r="AA93" s="51">
        <v>13820</v>
      </c>
      <c r="AB93" s="52" t="s">
        <v>202</v>
      </c>
      <c r="AC93" s="50">
        <v>45495</v>
      </c>
      <c r="AD93" s="50">
        <v>45859</v>
      </c>
      <c r="AE93" s="26"/>
      <c r="AF93" s="26"/>
      <c r="AG93" s="26"/>
      <c r="AH93" s="26"/>
      <c r="AI93" s="27">
        <v>45511</v>
      </c>
      <c r="AJ93" s="26" t="s">
        <v>215</v>
      </c>
      <c r="AK93" s="30">
        <v>92463</v>
      </c>
      <c r="AL93" s="301">
        <f t="shared" si="12"/>
        <v>1505730</v>
      </c>
      <c r="AM93" s="255"/>
      <c r="AN93" s="255"/>
      <c r="AO93" s="255"/>
      <c r="AP93" s="33"/>
      <c r="AQ93" s="33"/>
      <c r="AR93" s="33"/>
      <c r="AS93" s="33"/>
      <c r="AT93" s="33"/>
      <c r="AU93" s="33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</row>
    <row r="94" spans="1:65" ht="25.5" customHeight="1">
      <c r="A94" s="255"/>
      <c r="B94" s="255"/>
      <c r="C94" s="255"/>
      <c r="D94" s="255"/>
      <c r="E94" s="255"/>
      <c r="F94" s="255"/>
      <c r="G94" s="255"/>
      <c r="H94" s="474"/>
      <c r="I94" s="255"/>
      <c r="J94" s="255"/>
      <c r="K94" s="255"/>
      <c r="L94" s="401"/>
      <c r="M94" s="459"/>
      <c r="N94" s="255"/>
      <c r="O94" s="255"/>
      <c r="P94" s="255"/>
      <c r="Q94" s="255"/>
      <c r="R94" s="255"/>
      <c r="S94" s="474"/>
      <c r="T94" s="255"/>
      <c r="U94" s="255"/>
      <c r="V94" s="255"/>
      <c r="W94" s="255"/>
      <c r="X94" s="255"/>
      <c r="Y94" s="290" t="s">
        <v>169</v>
      </c>
      <c r="Z94" s="50">
        <v>45859</v>
      </c>
      <c r="AA94" s="51">
        <v>14071</v>
      </c>
      <c r="AB94" s="52" t="s">
        <v>202</v>
      </c>
      <c r="AC94" s="50">
        <v>45860</v>
      </c>
      <c r="AD94" s="50">
        <v>46224</v>
      </c>
      <c r="AE94" s="26"/>
      <c r="AF94" s="26"/>
      <c r="AG94" s="26"/>
      <c r="AH94" s="26"/>
      <c r="AI94" s="27">
        <v>45628</v>
      </c>
      <c r="AJ94" s="26" t="s">
        <v>247</v>
      </c>
      <c r="AK94" s="30"/>
      <c r="AL94" s="255"/>
      <c r="AM94" s="255"/>
      <c r="AN94" s="255"/>
      <c r="AO94" s="255"/>
      <c r="AP94" s="33"/>
      <c r="AQ94" s="33"/>
      <c r="AR94" s="33"/>
      <c r="AS94" s="33"/>
      <c r="AT94" s="33"/>
      <c r="AU94" s="33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</row>
    <row r="95" spans="1:65" ht="25.5" customHeight="1">
      <c r="A95" s="256"/>
      <c r="B95" s="256"/>
      <c r="C95" s="256"/>
      <c r="D95" s="256"/>
      <c r="E95" s="256"/>
      <c r="F95" s="256"/>
      <c r="G95" s="256"/>
      <c r="H95" s="472"/>
      <c r="I95" s="256"/>
      <c r="J95" s="256"/>
      <c r="K95" s="256"/>
      <c r="L95" s="399"/>
      <c r="M95" s="457"/>
      <c r="N95" s="256"/>
      <c r="O95" s="256"/>
      <c r="P95" s="256"/>
      <c r="Q95" s="256"/>
      <c r="R95" s="256"/>
      <c r="S95" s="472"/>
      <c r="T95" s="256"/>
      <c r="U95" s="256"/>
      <c r="V95" s="256"/>
      <c r="W95" s="256"/>
      <c r="X95" s="256"/>
      <c r="Y95" s="256"/>
      <c r="Z95" s="50"/>
      <c r="AA95" s="51"/>
      <c r="AB95" s="52"/>
      <c r="AC95" s="50"/>
      <c r="AD95" s="50"/>
      <c r="AE95" s="26"/>
      <c r="AF95" s="26"/>
      <c r="AG95" s="26"/>
      <c r="AH95" s="26"/>
      <c r="AI95" s="27">
        <v>45882</v>
      </c>
      <c r="AJ95" s="26" t="s">
        <v>247</v>
      </c>
      <c r="AK95" s="30"/>
      <c r="AL95" s="256"/>
      <c r="AM95" s="256"/>
      <c r="AN95" s="256"/>
      <c r="AO95" s="256"/>
      <c r="AP95" s="33"/>
      <c r="AQ95" s="33"/>
      <c r="AR95" s="33"/>
      <c r="AS95" s="33"/>
      <c r="AT95" s="33"/>
      <c r="AU95" s="33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</row>
    <row r="96" spans="1:65" ht="25.5" customHeight="1">
      <c r="A96" s="294">
        <v>17</v>
      </c>
      <c r="B96" s="290" t="s">
        <v>248</v>
      </c>
      <c r="C96" s="290"/>
      <c r="D96" s="303" t="s">
        <v>249</v>
      </c>
      <c r="E96" s="290"/>
      <c r="F96" s="290" t="s">
        <v>250</v>
      </c>
      <c r="G96" s="290"/>
      <c r="H96" s="461"/>
      <c r="I96" s="290"/>
      <c r="J96" s="290"/>
      <c r="K96" s="315" t="s">
        <v>251</v>
      </c>
      <c r="L96" s="403" t="s">
        <v>252</v>
      </c>
      <c r="M96" s="462" t="s">
        <v>253</v>
      </c>
      <c r="N96" s="317">
        <v>44411</v>
      </c>
      <c r="O96" s="320">
        <v>9875</v>
      </c>
      <c r="P96" s="321">
        <v>13108</v>
      </c>
      <c r="Q96" s="317">
        <v>44411</v>
      </c>
      <c r="R96" s="317">
        <v>44775</v>
      </c>
      <c r="S96" s="462"/>
      <c r="T96" s="316"/>
      <c r="U96" s="316"/>
      <c r="V96" s="316"/>
      <c r="W96" s="316" t="s">
        <v>254</v>
      </c>
      <c r="X96" s="316" t="s">
        <v>148</v>
      </c>
      <c r="Y96" s="54" t="s">
        <v>149</v>
      </c>
      <c r="Z96" s="55">
        <v>44760</v>
      </c>
      <c r="AA96" s="56">
        <v>13340</v>
      </c>
      <c r="AB96" s="54" t="s">
        <v>255</v>
      </c>
      <c r="AC96" s="55">
        <v>44777</v>
      </c>
      <c r="AD96" s="55">
        <v>45141</v>
      </c>
      <c r="AE96" s="57"/>
      <c r="AF96" s="57"/>
      <c r="AG96" s="57"/>
      <c r="AH96" s="57"/>
      <c r="AI96" s="58"/>
      <c r="AJ96" s="57"/>
      <c r="AK96" s="59"/>
      <c r="AL96" s="59">
        <v>10865</v>
      </c>
      <c r="AM96" s="313">
        <v>12300</v>
      </c>
      <c r="AN96" s="312"/>
      <c r="AO96" s="280">
        <f>AM96+AN96</f>
        <v>12300</v>
      </c>
      <c r="AP96" s="33"/>
      <c r="AQ96" s="33"/>
      <c r="AR96" s="33"/>
      <c r="AS96" s="33"/>
      <c r="AT96" s="33"/>
      <c r="AU96" s="33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</row>
    <row r="97" spans="1:65" ht="25.5" customHeight="1">
      <c r="A97" s="255"/>
      <c r="B97" s="255"/>
      <c r="C97" s="255"/>
      <c r="D97" s="255"/>
      <c r="E97" s="255"/>
      <c r="F97" s="255"/>
      <c r="G97" s="255"/>
      <c r="H97" s="474"/>
      <c r="I97" s="255"/>
      <c r="J97" s="255"/>
      <c r="K97" s="255"/>
      <c r="L97" s="401"/>
      <c r="M97" s="459"/>
      <c r="N97" s="255"/>
      <c r="O97" s="255"/>
      <c r="P97" s="255"/>
      <c r="Q97" s="255"/>
      <c r="R97" s="255"/>
      <c r="S97" s="474"/>
      <c r="T97" s="255"/>
      <c r="U97" s="255"/>
      <c r="V97" s="255"/>
      <c r="W97" s="255"/>
      <c r="X97" s="255"/>
      <c r="Y97" s="54" t="s">
        <v>152</v>
      </c>
      <c r="Z97" s="55">
        <v>45119</v>
      </c>
      <c r="AA97" s="56">
        <v>13581</v>
      </c>
      <c r="AB97" s="54" t="s">
        <v>255</v>
      </c>
      <c r="AC97" s="55">
        <v>45142</v>
      </c>
      <c r="AD97" s="55">
        <v>45507</v>
      </c>
      <c r="AE97" s="57"/>
      <c r="AF97" s="57"/>
      <c r="AG97" s="57"/>
      <c r="AH97" s="57"/>
      <c r="AI97" s="58"/>
      <c r="AJ97" s="57"/>
      <c r="AK97" s="59"/>
      <c r="AL97" s="59">
        <v>11493.34</v>
      </c>
      <c r="AM97" s="255"/>
      <c r="AN97" s="255"/>
      <c r="AO97" s="255"/>
      <c r="AP97" s="33"/>
      <c r="AQ97" s="33"/>
      <c r="AR97" s="33"/>
      <c r="AS97" s="33"/>
      <c r="AT97" s="33"/>
      <c r="AU97" s="33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</row>
    <row r="98" spans="1:65" ht="25.5" customHeight="1">
      <c r="A98" s="255"/>
      <c r="B98" s="255"/>
      <c r="C98" s="255"/>
      <c r="D98" s="255"/>
      <c r="E98" s="255"/>
      <c r="F98" s="255"/>
      <c r="G98" s="255"/>
      <c r="H98" s="474"/>
      <c r="I98" s="255"/>
      <c r="J98" s="255"/>
      <c r="K98" s="255"/>
      <c r="L98" s="401"/>
      <c r="M98" s="459"/>
      <c r="N98" s="255"/>
      <c r="O98" s="255"/>
      <c r="P98" s="255"/>
      <c r="Q98" s="255"/>
      <c r="R98" s="255"/>
      <c r="S98" s="474"/>
      <c r="T98" s="255"/>
      <c r="U98" s="255"/>
      <c r="V98" s="255"/>
      <c r="W98" s="255"/>
      <c r="X98" s="255"/>
      <c r="Y98" s="54" t="s">
        <v>168</v>
      </c>
      <c r="Z98" s="55">
        <v>45499</v>
      </c>
      <c r="AA98" s="56">
        <v>13834</v>
      </c>
      <c r="AB98" s="54" t="s">
        <v>255</v>
      </c>
      <c r="AC98" s="55">
        <v>45508</v>
      </c>
      <c r="AD98" s="55">
        <v>45872</v>
      </c>
      <c r="AE98" s="57"/>
      <c r="AF98" s="57"/>
      <c r="AG98" s="57"/>
      <c r="AH98" s="57"/>
      <c r="AI98" s="58"/>
      <c r="AJ98" s="57"/>
      <c r="AK98" s="59"/>
      <c r="AL98" s="59">
        <v>11960</v>
      </c>
      <c r="AM98" s="255"/>
      <c r="AN98" s="255"/>
      <c r="AO98" s="255"/>
      <c r="AP98" s="33"/>
      <c r="AQ98" s="33"/>
      <c r="AR98" s="33"/>
      <c r="AS98" s="33"/>
      <c r="AT98" s="33"/>
      <c r="AU98" s="33"/>
      <c r="AV98" s="34"/>
      <c r="AW98" s="33" t="s">
        <v>256</v>
      </c>
      <c r="AX98" s="60">
        <v>13088</v>
      </c>
      <c r="AY98" s="61">
        <v>44397</v>
      </c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</row>
    <row r="99" spans="1:65" ht="25.5" customHeight="1">
      <c r="A99" s="256"/>
      <c r="B99" s="256"/>
      <c r="C99" s="256"/>
      <c r="D99" s="256"/>
      <c r="E99" s="256"/>
      <c r="F99" s="256"/>
      <c r="G99" s="256"/>
      <c r="H99" s="472"/>
      <c r="I99" s="256"/>
      <c r="J99" s="256"/>
      <c r="K99" s="256"/>
      <c r="L99" s="399"/>
      <c r="M99" s="457"/>
      <c r="N99" s="256"/>
      <c r="O99" s="256"/>
      <c r="P99" s="256"/>
      <c r="Q99" s="256"/>
      <c r="R99" s="256"/>
      <c r="S99" s="472"/>
      <c r="T99" s="256"/>
      <c r="U99" s="256"/>
      <c r="V99" s="256"/>
      <c r="W99" s="256"/>
      <c r="X99" s="256"/>
      <c r="Y99" s="54" t="s">
        <v>169</v>
      </c>
      <c r="Z99" s="55">
        <v>45863</v>
      </c>
      <c r="AA99" s="56">
        <v>14076</v>
      </c>
      <c r="AB99" s="54" t="s">
        <v>255</v>
      </c>
      <c r="AC99" s="55">
        <v>45873</v>
      </c>
      <c r="AD99" s="55">
        <v>46237</v>
      </c>
      <c r="AE99" s="57"/>
      <c r="AF99" s="57"/>
      <c r="AG99" s="57"/>
      <c r="AH99" s="57"/>
      <c r="AI99" s="58"/>
      <c r="AJ99" s="57"/>
      <c r="AK99" s="59"/>
      <c r="AL99" s="59">
        <v>12300</v>
      </c>
      <c r="AM99" s="256"/>
      <c r="AN99" s="256"/>
      <c r="AO99" s="255"/>
      <c r="AP99" s="33"/>
      <c r="AQ99" s="33"/>
      <c r="AR99" s="33"/>
      <c r="AS99" s="33"/>
      <c r="AT99" s="33"/>
      <c r="AU99" s="33"/>
      <c r="AV99" s="34"/>
      <c r="AW99" s="33"/>
      <c r="AX99" s="60"/>
      <c r="AY99" s="61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</row>
    <row r="100" spans="1:65" ht="25.5" customHeight="1">
      <c r="A100" s="294">
        <v>18</v>
      </c>
      <c r="B100" s="290" t="s">
        <v>257</v>
      </c>
      <c r="C100" s="290" t="s">
        <v>258</v>
      </c>
      <c r="D100" s="303" t="s">
        <v>157</v>
      </c>
      <c r="E100" s="290" t="s">
        <v>259</v>
      </c>
      <c r="F100" s="290" t="s">
        <v>260</v>
      </c>
      <c r="G100" s="290"/>
      <c r="H100" s="461"/>
      <c r="I100" s="290"/>
      <c r="J100" s="290"/>
      <c r="K100" s="303" t="s">
        <v>261</v>
      </c>
      <c r="L100" s="400" t="s">
        <v>262</v>
      </c>
      <c r="M100" s="461" t="s">
        <v>263</v>
      </c>
      <c r="N100" s="302">
        <v>44439</v>
      </c>
      <c r="O100" s="301">
        <v>2396700</v>
      </c>
      <c r="P100" s="289">
        <v>13126</v>
      </c>
      <c r="Q100" s="302">
        <v>44439</v>
      </c>
      <c r="R100" s="302">
        <v>44804</v>
      </c>
      <c r="S100" s="461">
        <v>1</v>
      </c>
      <c r="T100" s="290"/>
      <c r="U100" s="290"/>
      <c r="V100" s="290"/>
      <c r="W100" s="290" t="s">
        <v>228</v>
      </c>
      <c r="X100" s="290" t="s">
        <v>148</v>
      </c>
      <c r="Y100" s="26" t="s">
        <v>149</v>
      </c>
      <c r="Z100" s="27">
        <v>44791</v>
      </c>
      <c r="AA100" s="28">
        <v>13356</v>
      </c>
      <c r="AB100" s="26" t="s">
        <v>202</v>
      </c>
      <c r="AC100" s="27">
        <v>44805</v>
      </c>
      <c r="AD100" s="27">
        <v>45169</v>
      </c>
      <c r="AE100" s="26"/>
      <c r="AF100" s="26"/>
      <c r="AG100" s="26"/>
      <c r="AH100" s="26"/>
      <c r="AI100" s="26"/>
      <c r="AJ100" s="26"/>
      <c r="AK100" s="30"/>
      <c r="AL100" s="30">
        <v>3000000</v>
      </c>
      <c r="AM100" s="280">
        <v>1325236.6299999999</v>
      </c>
      <c r="AN100" s="281">
        <v>327520.58</v>
      </c>
      <c r="AO100" s="280">
        <f>AM100+AN100</f>
        <v>1652757.21</v>
      </c>
      <c r="AP100" s="33"/>
      <c r="AQ100" s="33"/>
      <c r="AR100" s="33"/>
      <c r="AS100" s="33"/>
      <c r="AT100" s="33"/>
      <c r="AU100" s="33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</row>
    <row r="101" spans="1:65" ht="25.5" customHeight="1">
      <c r="A101" s="255"/>
      <c r="B101" s="255"/>
      <c r="C101" s="255"/>
      <c r="D101" s="255"/>
      <c r="E101" s="255"/>
      <c r="F101" s="255"/>
      <c r="G101" s="255"/>
      <c r="H101" s="474"/>
      <c r="I101" s="255"/>
      <c r="J101" s="255"/>
      <c r="K101" s="255"/>
      <c r="L101" s="401"/>
      <c r="M101" s="459"/>
      <c r="N101" s="255"/>
      <c r="O101" s="255"/>
      <c r="P101" s="255"/>
      <c r="Q101" s="255"/>
      <c r="R101" s="255"/>
      <c r="S101" s="474"/>
      <c r="T101" s="255"/>
      <c r="U101" s="255"/>
      <c r="V101" s="255"/>
      <c r="W101" s="255"/>
      <c r="X101" s="255"/>
      <c r="Y101" s="26" t="s">
        <v>152</v>
      </c>
      <c r="Z101" s="27">
        <v>45159</v>
      </c>
      <c r="AA101" s="28">
        <v>13609</v>
      </c>
      <c r="AB101" s="26" t="s">
        <v>202</v>
      </c>
      <c r="AC101" s="27">
        <v>45170</v>
      </c>
      <c r="AD101" s="27">
        <v>45535</v>
      </c>
      <c r="AE101" s="26"/>
      <c r="AF101" s="26"/>
      <c r="AG101" s="26"/>
      <c r="AH101" s="26"/>
      <c r="AI101" s="26"/>
      <c r="AJ101" s="26"/>
      <c r="AK101" s="30"/>
      <c r="AL101" s="30">
        <v>3000000</v>
      </c>
      <c r="AM101" s="255"/>
      <c r="AN101" s="255"/>
      <c r="AO101" s="255"/>
      <c r="AP101" s="33"/>
      <c r="AQ101" s="33"/>
      <c r="AR101" s="33"/>
      <c r="AS101" s="33"/>
      <c r="AT101" s="33"/>
      <c r="AU101" s="33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</row>
    <row r="102" spans="1:65" ht="25.5" customHeight="1">
      <c r="A102" s="255"/>
      <c r="B102" s="255"/>
      <c r="C102" s="255"/>
      <c r="D102" s="255"/>
      <c r="E102" s="255"/>
      <c r="F102" s="255"/>
      <c r="G102" s="255"/>
      <c r="H102" s="474"/>
      <c r="I102" s="255"/>
      <c r="J102" s="255"/>
      <c r="K102" s="255"/>
      <c r="L102" s="401"/>
      <c r="M102" s="459"/>
      <c r="N102" s="255"/>
      <c r="O102" s="255"/>
      <c r="P102" s="255"/>
      <c r="Q102" s="255"/>
      <c r="R102" s="255"/>
      <c r="S102" s="474"/>
      <c r="T102" s="255"/>
      <c r="U102" s="255"/>
      <c r="V102" s="255"/>
      <c r="W102" s="255"/>
      <c r="X102" s="255"/>
      <c r="Y102" s="26" t="s">
        <v>168</v>
      </c>
      <c r="Z102" s="27">
        <v>45532</v>
      </c>
      <c r="AA102" s="28">
        <v>13855</v>
      </c>
      <c r="AB102" s="26" t="s">
        <v>202</v>
      </c>
      <c r="AC102" s="27">
        <v>45536</v>
      </c>
      <c r="AD102" s="27">
        <v>45900</v>
      </c>
      <c r="AE102" s="26"/>
      <c r="AF102" s="26"/>
      <c r="AG102" s="26"/>
      <c r="AH102" s="26"/>
      <c r="AI102" s="26"/>
      <c r="AJ102" s="26"/>
      <c r="AK102" s="30"/>
      <c r="AL102" s="30">
        <v>3000000</v>
      </c>
      <c r="AM102" s="255"/>
      <c r="AN102" s="255"/>
      <c r="AO102" s="255"/>
      <c r="AP102" s="33"/>
      <c r="AQ102" s="33"/>
      <c r="AR102" s="33"/>
      <c r="AS102" s="33"/>
      <c r="AT102" s="33"/>
      <c r="AU102" s="33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</row>
    <row r="103" spans="1:65" ht="25.5" customHeight="1">
      <c r="A103" s="256"/>
      <c r="B103" s="256"/>
      <c r="C103" s="256"/>
      <c r="D103" s="256"/>
      <c r="E103" s="256"/>
      <c r="F103" s="256"/>
      <c r="G103" s="256"/>
      <c r="H103" s="472"/>
      <c r="I103" s="256"/>
      <c r="J103" s="256"/>
      <c r="K103" s="256"/>
      <c r="L103" s="399"/>
      <c r="M103" s="457"/>
      <c r="N103" s="256"/>
      <c r="O103" s="256"/>
      <c r="P103" s="256"/>
      <c r="Q103" s="256"/>
      <c r="R103" s="256"/>
      <c r="S103" s="472"/>
      <c r="T103" s="256"/>
      <c r="U103" s="256"/>
      <c r="V103" s="256"/>
      <c r="W103" s="256"/>
      <c r="X103" s="256"/>
      <c r="Y103" s="26" t="s">
        <v>169</v>
      </c>
      <c r="Z103" s="27">
        <v>45875</v>
      </c>
      <c r="AA103" s="28">
        <v>14085</v>
      </c>
      <c r="AB103" s="26" t="s">
        <v>202</v>
      </c>
      <c r="AC103" s="27">
        <v>45901</v>
      </c>
      <c r="AD103" s="27">
        <v>46265</v>
      </c>
      <c r="AE103" s="26"/>
      <c r="AF103" s="26"/>
      <c r="AG103" s="26"/>
      <c r="AH103" s="26"/>
      <c r="AI103" s="26"/>
      <c r="AJ103" s="26"/>
      <c r="AK103" s="30"/>
      <c r="AL103" s="30">
        <v>3000000</v>
      </c>
      <c r="AM103" s="256"/>
      <c r="AN103" s="256"/>
      <c r="AO103" s="256"/>
      <c r="AP103" s="33"/>
      <c r="AQ103" s="33"/>
      <c r="AR103" s="33"/>
      <c r="AS103" s="33"/>
      <c r="AT103" s="33"/>
      <c r="AU103" s="33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</row>
    <row r="104" spans="1:65" ht="25.5" customHeight="1">
      <c r="A104" s="294">
        <v>19</v>
      </c>
      <c r="B104" s="290" t="s">
        <v>264</v>
      </c>
      <c r="C104" s="290" t="s">
        <v>265</v>
      </c>
      <c r="D104" s="303" t="s">
        <v>157</v>
      </c>
      <c r="E104" s="290" t="s">
        <v>266</v>
      </c>
      <c r="F104" s="290" t="s">
        <v>267</v>
      </c>
      <c r="G104" s="290"/>
      <c r="H104" s="461" t="s">
        <v>268</v>
      </c>
      <c r="I104" s="290"/>
      <c r="J104" s="290"/>
      <c r="K104" s="303" t="s">
        <v>269</v>
      </c>
      <c r="L104" s="400" t="s">
        <v>270</v>
      </c>
      <c r="M104" s="461" t="s">
        <v>218</v>
      </c>
      <c r="N104" s="302">
        <v>44564</v>
      </c>
      <c r="O104" s="301">
        <v>5436450</v>
      </c>
      <c r="P104" s="289">
        <v>13200</v>
      </c>
      <c r="Q104" s="302">
        <v>44564</v>
      </c>
      <c r="R104" s="302">
        <v>44929</v>
      </c>
      <c r="S104" s="461">
        <v>1</v>
      </c>
      <c r="T104" s="290"/>
      <c r="U104" s="290"/>
      <c r="V104" s="290"/>
      <c r="W104" s="290" t="s">
        <v>271</v>
      </c>
      <c r="X104" s="290" t="s">
        <v>148</v>
      </c>
      <c r="Y104" s="26" t="s">
        <v>149</v>
      </c>
      <c r="Z104" s="27">
        <v>44930</v>
      </c>
      <c r="AA104" s="28">
        <v>13455</v>
      </c>
      <c r="AB104" s="26" t="s">
        <v>211</v>
      </c>
      <c r="AC104" s="27">
        <v>44930</v>
      </c>
      <c r="AD104" s="27">
        <v>45294</v>
      </c>
      <c r="AE104" s="26"/>
      <c r="AF104" s="26"/>
      <c r="AG104" s="26"/>
      <c r="AH104" s="26"/>
      <c r="AI104" s="27">
        <v>44914</v>
      </c>
      <c r="AJ104" s="26" t="s">
        <v>272</v>
      </c>
      <c r="AK104" s="30">
        <v>586602</v>
      </c>
      <c r="AL104" s="30">
        <v>5436450</v>
      </c>
      <c r="AM104" s="280">
        <v>9797567.5700000003</v>
      </c>
      <c r="AN104" s="281">
        <v>1826069.33</v>
      </c>
      <c r="AO104" s="280">
        <f>AM104+AN104</f>
        <v>11623636.9</v>
      </c>
      <c r="AP104" s="33"/>
      <c r="AQ104" s="33"/>
      <c r="AR104" s="33"/>
      <c r="AS104" s="33"/>
      <c r="AT104" s="33"/>
      <c r="AU104" s="33"/>
      <c r="AV104" s="34"/>
      <c r="AW104" s="34"/>
      <c r="AX104" s="60"/>
      <c r="AY104" s="61"/>
      <c r="AZ104" s="60"/>
      <c r="BA104" s="61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</row>
    <row r="105" spans="1:65" ht="25.5" customHeight="1">
      <c r="A105" s="255"/>
      <c r="B105" s="255"/>
      <c r="C105" s="255"/>
      <c r="D105" s="255"/>
      <c r="E105" s="255"/>
      <c r="F105" s="255"/>
      <c r="G105" s="255"/>
      <c r="H105" s="474"/>
      <c r="I105" s="255"/>
      <c r="J105" s="255"/>
      <c r="K105" s="255"/>
      <c r="L105" s="401"/>
      <c r="M105" s="459"/>
      <c r="N105" s="255"/>
      <c r="O105" s="255"/>
      <c r="P105" s="255"/>
      <c r="Q105" s="255"/>
      <c r="R105" s="255"/>
      <c r="S105" s="474"/>
      <c r="T105" s="255"/>
      <c r="U105" s="255"/>
      <c r="V105" s="255"/>
      <c r="W105" s="255"/>
      <c r="X105" s="255"/>
      <c r="Y105" s="26" t="s">
        <v>152</v>
      </c>
      <c r="Z105" s="27">
        <v>45268</v>
      </c>
      <c r="AA105" s="28">
        <v>13677</v>
      </c>
      <c r="AB105" s="26" t="s">
        <v>211</v>
      </c>
      <c r="AC105" s="27">
        <v>45295</v>
      </c>
      <c r="AD105" s="27">
        <v>45660</v>
      </c>
      <c r="AE105" s="26"/>
      <c r="AF105" s="26"/>
      <c r="AG105" s="26"/>
      <c r="AH105" s="26"/>
      <c r="AI105" s="27">
        <v>45202</v>
      </c>
      <c r="AJ105" s="26" t="s">
        <v>231</v>
      </c>
      <c r="AK105" s="30">
        <v>592722</v>
      </c>
      <c r="AL105" s="30">
        <f>SUM(AK104+O104+AK105)</f>
        <v>6615774</v>
      </c>
      <c r="AM105" s="255"/>
      <c r="AN105" s="255"/>
      <c r="AO105" s="255"/>
      <c r="AP105" s="33"/>
      <c r="AQ105" s="33"/>
      <c r="AR105" s="33"/>
      <c r="AS105" s="33"/>
      <c r="AT105" s="62"/>
      <c r="AU105" s="33"/>
      <c r="AV105" s="34"/>
      <c r="AW105" s="34"/>
      <c r="AX105" s="60"/>
      <c r="AY105" s="61"/>
      <c r="AZ105" s="60"/>
      <c r="BA105" s="61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</row>
    <row r="106" spans="1:65" ht="25.5" customHeight="1">
      <c r="A106" s="255"/>
      <c r="B106" s="255"/>
      <c r="C106" s="255"/>
      <c r="D106" s="255"/>
      <c r="E106" s="255"/>
      <c r="F106" s="255"/>
      <c r="G106" s="255"/>
      <c r="H106" s="474"/>
      <c r="I106" s="255"/>
      <c r="J106" s="255"/>
      <c r="K106" s="255"/>
      <c r="L106" s="401"/>
      <c r="M106" s="459"/>
      <c r="N106" s="255"/>
      <c r="O106" s="255"/>
      <c r="P106" s="255"/>
      <c r="Q106" s="255"/>
      <c r="R106" s="255"/>
      <c r="S106" s="474"/>
      <c r="T106" s="255"/>
      <c r="U106" s="255"/>
      <c r="V106" s="255"/>
      <c r="W106" s="255"/>
      <c r="X106" s="255"/>
      <c r="Y106" s="26" t="s">
        <v>168</v>
      </c>
      <c r="Z106" s="27">
        <v>45646</v>
      </c>
      <c r="AA106" s="28">
        <v>13933</v>
      </c>
      <c r="AB106" s="26" t="s">
        <v>211</v>
      </c>
      <c r="AC106" s="27">
        <v>45661</v>
      </c>
      <c r="AD106" s="27">
        <v>46025</v>
      </c>
      <c r="AE106" s="26"/>
      <c r="AF106" s="26"/>
      <c r="AG106" s="26"/>
      <c r="AH106" s="26"/>
      <c r="AI106" s="27">
        <v>45548</v>
      </c>
      <c r="AJ106" s="26" t="s">
        <v>273</v>
      </c>
      <c r="AK106" s="301">
        <v>356382</v>
      </c>
      <c r="AL106" s="301">
        <f>SUM(AL105+AK106)</f>
        <v>6972156</v>
      </c>
      <c r="AM106" s="255"/>
      <c r="AN106" s="255"/>
      <c r="AO106" s="255"/>
      <c r="AP106" s="33"/>
      <c r="AQ106" s="33"/>
      <c r="AR106" s="33"/>
      <c r="AS106" s="33"/>
      <c r="AT106" s="62"/>
      <c r="AU106" s="33"/>
      <c r="AV106" s="34"/>
      <c r="AW106" s="34"/>
      <c r="AX106" s="60"/>
      <c r="AY106" s="61"/>
      <c r="AZ106" s="60"/>
      <c r="BA106" s="61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</row>
    <row r="107" spans="1:65" ht="25.5" customHeight="1">
      <c r="A107" s="255"/>
      <c r="B107" s="255"/>
      <c r="C107" s="255"/>
      <c r="D107" s="255"/>
      <c r="E107" s="255"/>
      <c r="F107" s="255"/>
      <c r="G107" s="255"/>
      <c r="H107" s="474"/>
      <c r="I107" s="255"/>
      <c r="J107" s="255"/>
      <c r="K107" s="255"/>
      <c r="L107" s="401"/>
      <c r="M107" s="459"/>
      <c r="N107" s="255"/>
      <c r="O107" s="255"/>
      <c r="P107" s="255"/>
      <c r="Q107" s="255"/>
      <c r="R107" s="255"/>
      <c r="S107" s="474"/>
      <c r="T107" s="255"/>
      <c r="U107" s="255"/>
      <c r="V107" s="255"/>
      <c r="W107" s="255"/>
      <c r="X107" s="255"/>
      <c r="Y107" s="290" t="s">
        <v>274</v>
      </c>
      <c r="Z107" s="302">
        <v>45993</v>
      </c>
      <c r="AA107" s="289">
        <v>14168</v>
      </c>
      <c r="AB107" s="290" t="s">
        <v>211</v>
      </c>
      <c r="AC107" s="302">
        <v>46026</v>
      </c>
      <c r="AD107" s="302">
        <v>46390</v>
      </c>
      <c r="AE107" s="26"/>
      <c r="AF107" s="26"/>
      <c r="AG107" s="26"/>
      <c r="AH107" s="26"/>
      <c r="AI107" s="27">
        <v>45574</v>
      </c>
      <c r="AJ107" s="26" t="s">
        <v>275</v>
      </c>
      <c r="AK107" s="255"/>
      <c r="AL107" s="255"/>
      <c r="AM107" s="255"/>
      <c r="AN107" s="255"/>
      <c r="AO107" s="255"/>
      <c r="AP107" s="33"/>
      <c r="AQ107" s="33"/>
      <c r="AR107" s="33"/>
      <c r="AS107" s="33"/>
      <c r="AT107" s="62"/>
      <c r="AU107" s="33"/>
      <c r="AV107" s="34"/>
      <c r="AW107" s="34"/>
      <c r="AX107" s="60"/>
      <c r="AY107" s="61"/>
      <c r="AZ107" s="60"/>
      <c r="BA107" s="61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</row>
    <row r="108" spans="1:65" ht="34.5" customHeight="1">
      <c r="A108" s="255"/>
      <c r="B108" s="255"/>
      <c r="C108" s="255"/>
      <c r="D108" s="255"/>
      <c r="E108" s="255"/>
      <c r="F108" s="255"/>
      <c r="G108" s="255"/>
      <c r="H108" s="474"/>
      <c r="I108" s="255"/>
      <c r="J108" s="255"/>
      <c r="K108" s="255"/>
      <c r="L108" s="401"/>
      <c r="M108" s="459"/>
      <c r="N108" s="255"/>
      <c r="O108" s="255"/>
      <c r="P108" s="255"/>
      <c r="Q108" s="255"/>
      <c r="R108" s="255"/>
      <c r="S108" s="474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6"/>
      <c r="AF108" s="26"/>
      <c r="AG108" s="26"/>
      <c r="AH108" s="26"/>
      <c r="AI108" s="27">
        <v>45628</v>
      </c>
      <c r="AJ108" s="26" t="s">
        <v>276</v>
      </c>
      <c r="AK108" s="255"/>
      <c r="AL108" s="255"/>
      <c r="AM108" s="255"/>
      <c r="AN108" s="255"/>
      <c r="AO108" s="255"/>
      <c r="AP108" s="33"/>
      <c r="AQ108" s="33"/>
      <c r="AR108" s="33"/>
      <c r="AS108" s="33"/>
      <c r="AT108" s="62"/>
      <c r="AU108" s="33"/>
      <c r="AV108" s="34"/>
      <c r="AW108" s="34"/>
      <c r="AX108" s="60"/>
      <c r="AY108" s="61"/>
      <c r="AZ108" s="60"/>
      <c r="BA108" s="61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</row>
    <row r="109" spans="1:65" ht="25.5" customHeight="1">
      <c r="A109" s="318"/>
      <c r="B109" s="318"/>
      <c r="C109" s="318"/>
      <c r="D109" s="318"/>
      <c r="E109" s="318"/>
      <c r="F109" s="318"/>
      <c r="G109" s="318"/>
      <c r="H109" s="475"/>
      <c r="I109" s="318"/>
      <c r="J109" s="318"/>
      <c r="K109" s="318"/>
      <c r="L109" s="404"/>
      <c r="M109" s="463"/>
      <c r="N109" s="318"/>
      <c r="O109" s="318"/>
      <c r="P109" s="318"/>
      <c r="Q109" s="318"/>
      <c r="R109" s="318"/>
      <c r="S109" s="475"/>
      <c r="T109" s="318"/>
      <c r="U109" s="318"/>
      <c r="V109" s="318"/>
      <c r="W109" s="318"/>
      <c r="X109" s="318"/>
      <c r="Y109" s="256"/>
      <c r="Z109" s="256"/>
      <c r="AA109" s="256"/>
      <c r="AB109" s="256"/>
      <c r="AC109" s="256"/>
      <c r="AD109" s="256"/>
      <c r="AE109" s="63"/>
      <c r="AF109" s="63"/>
      <c r="AG109" s="63"/>
      <c r="AH109" s="63"/>
      <c r="AI109" s="27">
        <v>45871</v>
      </c>
      <c r="AJ109" s="26" t="s">
        <v>275</v>
      </c>
      <c r="AK109" s="318"/>
      <c r="AL109" s="318"/>
      <c r="AM109" s="256"/>
      <c r="AN109" s="256"/>
      <c r="AO109" s="256"/>
      <c r="AP109" s="33"/>
      <c r="AQ109" s="33"/>
      <c r="AR109" s="33"/>
      <c r="AS109" s="33"/>
      <c r="AT109" s="62"/>
      <c r="AU109" s="33"/>
      <c r="AV109" s="34"/>
      <c r="AW109" s="34"/>
      <c r="AX109" s="60"/>
      <c r="AY109" s="61"/>
      <c r="AZ109" s="60"/>
      <c r="BA109" s="61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</row>
    <row r="110" spans="1:65" ht="45" customHeight="1">
      <c r="A110" s="294">
        <v>20</v>
      </c>
      <c r="B110" s="290" t="s">
        <v>277</v>
      </c>
      <c r="C110" s="290" t="s">
        <v>278</v>
      </c>
      <c r="D110" s="303" t="s">
        <v>157</v>
      </c>
      <c r="E110" s="290" t="s">
        <v>279</v>
      </c>
      <c r="F110" s="290" t="s">
        <v>171</v>
      </c>
      <c r="G110" s="290"/>
      <c r="H110" s="476" t="s">
        <v>280</v>
      </c>
      <c r="I110" s="290"/>
      <c r="J110" s="290"/>
      <c r="K110" s="303" t="s">
        <v>281</v>
      </c>
      <c r="L110" s="400" t="s">
        <v>282</v>
      </c>
      <c r="M110" s="461" t="s">
        <v>283</v>
      </c>
      <c r="N110" s="302">
        <v>44596</v>
      </c>
      <c r="O110" s="301">
        <v>50400</v>
      </c>
      <c r="P110" s="289">
        <v>13227</v>
      </c>
      <c r="Q110" s="302">
        <v>44596</v>
      </c>
      <c r="R110" s="302">
        <v>44961</v>
      </c>
      <c r="S110" s="461">
        <v>1</v>
      </c>
      <c r="T110" s="290"/>
      <c r="U110" s="290"/>
      <c r="V110" s="290"/>
      <c r="W110" s="290" t="s">
        <v>284</v>
      </c>
      <c r="X110" s="290" t="s">
        <v>148</v>
      </c>
      <c r="Y110" s="290" t="s">
        <v>149</v>
      </c>
      <c r="Z110" s="302">
        <v>44944</v>
      </c>
      <c r="AA110" s="289">
        <v>13556</v>
      </c>
      <c r="AB110" s="290" t="s">
        <v>285</v>
      </c>
      <c r="AC110" s="302">
        <v>44962</v>
      </c>
      <c r="AD110" s="302">
        <v>45326</v>
      </c>
      <c r="AE110" s="53"/>
      <c r="AF110" s="53"/>
      <c r="AG110" s="53"/>
      <c r="AH110" s="53"/>
      <c r="AI110" s="27">
        <v>44943</v>
      </c>
      <c r="AJ110" s="38">
        <v>85738.240000000005</v>
      </c>
      <c r="AK110" s="30">
        <v>4321.2</v>
      </c>
      <c r="AL110" s="64">
        <v>54721.2</v>
      </c>
      <c r="AM110" s="280">
        <v>99801.2</v>
      </c>
      <c r="AN110" s="281">
        <v>20551.04</v>
      </c>
      <c r="AO110" s="280">
        <f>AM110+AN110</f>
        <v>120352.23999999999</v>
      </c>
      <c r="AP110" s="33"/>
      <c r="AQ110" s="33"/>
      <c r="AR110" s="33"/>
      <c r="AS110" s="33"/>
      <c r="AT110" s="33"/>
      <c r="AU110" s="33"/>
      <c r="AV110" s="34"/>
      <c r="AW110" s="34"/>
      <c r="AX110" s="60"/>
      <c r="AY110" s="61"/>
      <c r="AZ110" s="60"/>
      <c r="BA110" s="61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</row>
    <row r="111" spans="1:65" ht="25.5" customHeight="1">
      <c r="A111" s="255"/>
      <c r="B111" s="255"/>
      <c r="C111" s="255"/>
      <c r="D111" s="255"/>
      <c r="E111" s="255"/>
      <c r="F111" s="255"/>
      <c r="G111" s="255"/>
      <c r="H111" s="474"/>
      <c r="I111" s="255"/>
      <c r="J111" s="255"/>
      <c r="K111" s="255"/>
      <c r="L111" s="401"/>
      <c r="M111" s="459"/>
      <c r="N111" s="255"/>
      <c r="O111" s="255"/>
      <c r="P111" s="255"/>
      <c r="Q111" s="255"/>
      <c r="R111" s="255"/>
      <c r="S111" s="474"/>
      <c r="T111" s="255"/>
      <c r="U111" s="255"/>
      <c r="V111" s="255"/>
      <c r="W111" s="255"/>
      <c r="X111" s="255"/>
      <c r="Y111" s="256"/>
      <c r="Z111" s="256"/>
      <c r="AA111" s="256"/>
      <c r="AB111" s="256"/>
      <c r="AC111" s="256"/>
      <c r="AD111" s="256"/>
      <c r="AE111" s="53"/>
      <c r="AF111" s="53"/>
      <c r="AG111" s="53"/>
      <c r="AH111" s="53"/>
      <c r="AI111" s="27">
        <v>45265</v>
      </c>
      <c r="AJ111" s="38">
        <v>34485.160000000003</v>
      </c>
      <c r="AK111" s="30">
        <v>1887.12</v>
      </c>
      <c r="AL111" s="65">
        <f t="shared" ref="AL111:AL113" si="13">SUM(AL110+AK111)</f>
        <v>56608.32</v>
      </c>
      <c r="AM111" s="255"/>
      <c r="AN111" s="255"/>
      <c r="AO111" s="255"/>
      <c r="AP111" s="33"/>
      <c r="AQ111" s="33"/>
      <c r="AR111" s="33"/>
      <c r="AS111" s="33"/>
      <c r="AT111" s="33"/>
      <c r="AU111" s="33"/>
      <c r="AV111" s="34"/>
      <c r="AW111" s="34"/>
      <c r="AX111" s="60"/>
      <c r="AY111" s="61"/>
      <c r="AZ111" s="60"/>
      <c r="BA111" s="61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</row>
    <row r="112" spans="1:65" ht="25.5" customHeight="1">
      <c r="A112" s="255"/>
      <c r="B112" s="255"/>
      <c r="C112" s="255"/>
      <c r="D112" s="255"/>
      <c r="E112" s="255"/>
      <c r="F112" s="255"/>
      <c r="G112" s="255"/>
      <c r="H112" s="474"/>
      <c r="I112" s="255"/>
      <c r="J112" s="255"/>
      <c r="K112" s="255"/>
      <c r="L112" s="401"/>
      <c r="M112" s="459"/>
      <c r="N112" s="255"/>
      <c r="O112" s="255"/>
      <c r="P112" s="255"/>
      <c r="Q112" s="255"/>
      <c r="R112" s="255"/>
      <c r="S112" s="474"/>
      <c r="T112" s="255"/>
      <c r="U112" s="255"/>
      <c r="V112" s="255"/>
      <c r="W112" s="255"/>
      <c r="X112" s="255"/>
      <c r="Y112" s="66" t="s">
        <v>152</v>
      </c>
      <c r="Z112" s="67">
        <v>45323</v>
      </c>
      <c r="AA112" s="68">
        <v>13706</v>
      </c>
      <c r="AB112" s="26" t="s">
        <v>211</v>
      </c>
      <c r="AC112" s="27">
        <v>45327</v>
      </c>
      <c r="AD112" s="27">
        <v>45692</v>
      </c>
      <c r="AE112" s="26"/>
      <c r="AF112" s="66"/>
      <c r="AG112" s="66"/>
      <c r="AH112" s="66"/>
      <c r="AI112" s="45">
        <v>45596</v>
      </c>
      <c r="AJ112" s="69">
        <v>3.4799610000000002E-2</v>
      </c>
      <c r="AK112" s="47">
        <v>1969.92</v>
      </c>
      <c r="AL112" s="65">
        <f t="shared" si="13"/>
        <v>58578.239999999998</v>
      </c>
      <c r="AM112" s="255"/>
      <c r="AN112" s="255"/>
      <c r="AO112" s="255"/>
      <c r="AP112" s="33"/>
      <c r="AQ112" s="33"/>
      <c r="AR112" s="33"/>
      <c r="AS112" s="33"/>
      <c r="AT112" s="33"/>
      <c r="AU112" s="33"/>
      <c r="AV112" s="34"/>
      <c r="AW112" s="34"/>
      <c r="AX112" s="60"/>
      <c r="AY112" s="61"/>
      <c r="AZ112" s="60"/>
      <c r="BA112" s="61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</row>
    <row r="113" spans="1:65" ht="25.5" customHeight="1">
      <c r="A113" s="318"/>
      <c r="B113" s="318"/>
      <c r="C113" s="318"/>
      <c r="D113" s="318"/>
      <c r="E113" s="318"/>
      <c r="F113" s="318"/>
      <c r="G113" s="318"/>
      <c r="H113" s="475"/>
      <c r="I113" s="318"/>
      <c r="J113" s="318"/>
      <c r="K113" s="318"/>
      <c r="L113" s="404"/>
      <c r="M113" s="463"/>
      <c r="N113" s="318"/>
      <c r="O113" s="318"/>
      <c r="P113" s="318"/>
      <c r="Q113" s="318"/>
      <c r="R113" s="318"/>
      <c r="S113" s="475"/>
      <c r="T113" s="318"/>
      <c r="U113" s="318"/>
      <c r="V113" s="318"/>
      <c r="W113" s="318"/>
      <c r="X113" s="318"/>
      <c r="Y113" s="66" t="s">
        <v>168</v>
      </c>
      <c r="Z113" s="27" t="s">
        <v>286</v>
      </c>
      <c r="AA113" s="28">
        <v>13958</v>
      </c>
      <c r="AB113" s="26" t="s">
        <v>211</v>
      </c>
      <c r="AC113" s="27">
        <v>45693</v>
      </c>
      <c r="AD113" s="27">
        <v>46057</v>
      </c>
      <c r="AE113" s="26"/>
      <c r="AF113" s="26"/>
      <c r="AG113" s="26"/>
      <c r="AH113" s="26"/>
      <c r="AI113" s="27">
        <v>46006</v>
      </c>
      <c r="AJ113" s="38">
        <v>5.2491530000000002E-2</v>
      </c>
      <c r="AK113" s="47">
        <v>3074.88</v>
      </c>
      <c r="AL113" s="65">
        <f t="shared" si="13"/>
        <v>61653.119999999995</v>
      </c>
      <c r="AM113" s="256"/>
      <c r="AN113" s="256"/>
      <c r="AO113" s="256"/>
      <c r="AP113" s="33"/>
      <c r="AQ113" s="33"/>
      <c r="AR113" s="33"/>
      <c r="AS113" s="33"/>
      <c r="AT113" s="33"/>
      <c r="AU113" s="33"/>
      <c r="AV113" s="34"/>
      <c r="AW113" s="34"/>
      <c r="AX113" s="60"/>
      <c r="AY113" s="61"/>
      <c r="AZ113" s="60"/>
      <c r="BA113" s="61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</row>
    <row r="114" spans="1:65" ht="25.5" customHeight="1">
      <c r="A114" s="290">
        <v>21</v>
      </c>
      <c r="B114" s="290" t="s">
        <v>277</v>
      </c>
      <c r="C114" s="290" t="s">
        <v>278</v>
      </c>
      <c r="D114" s="303" t="s">
        <v>157</v>
      </c>
      <c r="E114" s="290" t="s">
        <v>279</v>
      </c>
      <c r="F114" s="290" t="s">
        <v>171</v>
      </c>
      <c r="G114" s="290"/>
      <c r="H114" s="476" t="s">
        <v>280</v>
      </c>
      <c r="I114" s="290"/>
      <c r="J114" s="290"/>
      <c r="K114" s="303" t="s">
        <v>287</v>
      </c>
      <c r="L114" s="400" t="s">
        <v>288</v>
      </c>
      <c r="M114" s="461" t="s">
        <v>289</v>
      </c>
      <c r="N114" s="302">
        <v>44596</v>
      </c>
      <c r="O114" s="301">
        <v>51480</v>
      </c>
      <c r="P114" s="289">
        <v>13227</v>
      </c>
      <c r="Q114" s="302">
        <v>44596</v>
      </c>
      <c r="R114" s="302">
        <v>44961</v>
      </c>
      <c r="S114" s="461">
        <v>1</v>
      </c>
      <c r="T114" s="290"/>
      <c r="U114" s="290"/>
      <c r="V114" s="290"/>
      <c r="W114" s="290" t="s">
        <v>284</v>
      </c>
      <c r="X114" s="290" t="s">
        <v>148</v>
      </c>
      <c r="Y114" s="290" t="s">
        <v>149</v>
      </c>
      <c r="Z114" s="302">
        <v>44945</v>
      </c>
      <c r="AA114" s="289">
        <v>13556</v>
      </c>
      <c r="AB114" s="290" t="s">
        <v>290</v>
      </c>
      <c r="AC114" s="302">
        <v>44962</v>
      </c>
      <c r="AD114" s="302">
        <v>45326</v>
      </c>
      <c r="AE114" s="290"/>
      <c r="AF114" s="290"/>
      <c r="AG114" s="290"/>
      <c r="AH114" s="290"/>
      <c r="AI114" s="27">
        <v>44945</v>
      </c>
      <c r="AJ114" s="38">
        <v>86101.56</v>
      </c>
      <c r="AK114" s="30">
        <v>4659.38</v>
      </c>
      <c r="AL114" s="30">
        <v>55912.56</v>
      </c>
      <c r="AM114" s="280">
        <v>101529.56</v>
      </c>
      <c r="AN114" s="281">
        <v>20994.76</v>
      </c>
      <c r="AO114" s="280">
        <f>AM114+AN114</f>
        <v>122524.31999999999</v>
      </c>
      <c r="AP114" s="33"/>
      <c r="AQ114" s="33"/>
      <c r="AR114" s="33"/>
      <c r="AS114" s="33"/>
      <c r="AT114" s="33"/>
      <c r="AU114" s="33"/>
      <c r="AV114" s="34"/>
      <c r="AW114" s="34"/>
      <c r="AX114" s="60"/>
      <c r="AY114" s="61"/>
      <c r="AZ114" s="60"/>
      <c r="BA114" s="61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</row>
    <row r="115" spans="1:65" ht="25.5" customHeight="1">
      <c r="A115" s="255"/>
      <c r="B115" s="255"/>
      <c r="C115" s="255"/>
      <c r="D115" s="255"/>
      <c r="E115" s="255"/>
      <c r="F115" s="255"/>
      <c r="G115" s="255"/>
      <c r="H115" s="474"/>
      <c r="I115" s="255"/>
      <c r="J115" s="255"/>
      <c r="K115" s="255"/>
      <c r="L115" s="401"/>
      <c r="M115" s="459"/>
      <c r="N115" s="255"/>
      <c r="O115" s="255"/>
      <c r="P115" s="255"/>
      <c r="Q115" s="255"/>
      <c r="R115" s="255"/>
      <c r="S115" s="474"/>
      <c r="T115" s="255"/>
      <c r="U115" s="255"/>
      <c r="V115" s="255"/>
      <c r="W115" s="255"/>
      <c r="X115" s="255"/>
      <c r="Y115" s="256"/>
      <c r="Z115" s="256"/>
      <c r="AA115" s="256"/>
      <c r="AB115" s="256"/>
      <c r="AC115" s="256"/>
      <c r="AD115" s="256"/>
      <c r="AE115" s="256"/>
      <c r="AF115" s="256"/>
      <c r="AG115" s="256"/>
      <c r="AH115" s="256"/>
      <c r="AI115" s="27">
        <v>45265</v>
      </c>
      <c r="AJ115" s="38">
        <v>34426.660000000003</v>
      </c>
      <c r="AK115" s="30">
        <v>1924.92</v>
      </c>
      <c r="AL115" s="49">
        <f t="shared" ref="AL115:AL116" si="14">SUM(AL114+AK115)</f>
        <v>57837.479999999996</v>
      </c>
      <c r="AM115" s="255"/>
      <c r="AN115" s="255"/>
      <c r="AO115" s="255"/>
      <c r="AP115" s="33"/>
      <c r="AQ115" s="33"/>
      <c r="AR115" s="33"/>
      <c r="AS115" s="33"/>
      <c r="AT115" s="33"/>
      <c r="AU115" s="33"/>
      <c r="AV115" s="34"/>
      <c r="AW115" s="34"/>
      <c r="AX115" s="60"/>
      <c r="AY115" s="61"/>
      <c r="AZ115" s="60"/>
      <c r="BA115" s="61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</row>
    <row r="116" spans="1:65" ht="25.5" customHeight="1">
      <c r="A116" s="255"/>
      <c r="B116" s="255"/>
      <c r="C116" s="255"/>
      <c r="D116" s="255"/>
      <c r="E116" s="255"/>
      <c r="F116" s="255"/>
      <c r="G116" s="255"/>
      <c r="H116" s="474"/>
      <c r="I116" s="255"/>
      <c r="J116" s="255"/>
      <c r="K116" s="255"/>
      <c r="L116" s="401"/>
      <c r="M116" s="459"/>
      <c r="N116" s="255"/>
      <c r="O116" s="255"/>
      <c r="P116" s="255"/>
      <c r="Q116" s="255"/>
      <c r="R116" s="255"/>
      <c r="S116" s="474"/>
      <c r="T116" s="255"/>
      <c r="U116" s="255"/>
      <c r="V116" s="255"/>
      <c r="W116" s="255"/>
      <c r="X116" s="255"/>
      <c r="Y116" s="66" t="s">
        <v>152</v>
      </c>
      <c r="Z116" s="67">
        <v>45293</v>
      </c>
      <c r="AA116" s="68">
        <v>13712</v>
      </c>
      <c r="AB116" s="66" t="s">
        <v>211</v>
      </c>
      <c r="AC116" s="67">
        <v>45327</v>
      </c>
      <c r="AD116" s="67">
        <v>45692</v>
      </c>
      <c r="AE116" s="66"/>
      <c r="AF116" s="66"/>
      <c r="AG116" s="66"/>
      <c r="AH116" s="66"/>
      <c r="AI116" s="27">
        <v>45628</v>
      </c>
      <c r="AJ116" s="38">
        <v>3.4837470000000002E-2</v>
      </c>
      <c r="AK116" s="30">
        <v>2014.92</v>
      </c>
      <c r="AL116" s="301">
        <f t="shared" si="14"/>
        <v>59852.399999999994</v>
      </c>
      <c r="AM116" s="255"/>
      <c r="AN116" s="255"/>
      <c r="AO116" s="255"/>
      <c r="AP116" s="33"/>
      <c r="AQ116" s="33"/>
      <c r="AR116" s="33"/>
      <c r="AS116" s="33"/>
      <c r="AT116" s="33"/>
      <c r="AU116" s="33"/>
      <c r="AV116" s="34"/>
      <c r="AW116" s="34"/>
      <c r="AX116" s="60"/>
      <c r="AY116" s="61"/>
      <c r="AZ116" s="60"/>
      <c r="BA116" s="61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</row>
    <row r="117" spans="1:65" ht="25.5" customHeight="1">
      <c r="A117" s="318"/>
      <c r="B117" s="318"/>
      <c r="C117" s="318"/>
      <c r="D117" s="318"/>
      <c r="E117" s="318"/>
      <c r="F117" s="318"/>
      <c r="G117" s="318"/>
      <c r="H117" s="475"/>
      <c r="I117" s="318"/>
      <c r="J117" s="318"/>
      <c r="K117" s="318"/>
      <c r="L117" s="404"/>
      <c r="M117" s="463"/>
      <c r="N117" s="318"/>
      <c r="O117" s="318"/>
      <c r="P117" s="318"/>
      <c r="Q117" s="318"/>
      <c r="R117" s="318"/>
      <c r="S117" s="475"/>
      <c r="T117" s="318"/>
      <c r="U117" s="318"/>
      <c r="V117" s="318"/>
      <c r="W117" s="318"/>
      <c r="X117" s="318"/>
      <c r="Y117" s="66" t="s">
        <v>168</v>
      </c>
      <c r="Z117" s="67">
        <v>45688</v>
      </c>
      <c r="AA117" s="68">
        <v>13958</v>
      </c>
      <c r="AB117" s="66" t="s">
        <v>211</v>
      </c>
      <c r="AC117" s="67">
        <v>45693</v>
      </c>
      <c r="AD117" s="67">
        <v>46057</v>
      </c>
      <c r="AE117" s="66"/>
      <c r="AF117" s="66"/>
      <c r="AG117" s="66"/>
      <c r="AH117" s="66"/>
      <c r="AI117" s="27"/>
      <c r="AJ117" s="38"/>
      <c r="AK117" s="30"/>
      <c r="AL117" s="256"/>
      <c r="AM117" s="256"/>
      <c r="AN117" s="256"/>
      <c r="AO117" s="256"/>
      <c r="AP117" s="33"/>
      <c r="AQ117" s="33"/>
      <c r="AR117" s="33"/>
      <c r="AS117" s="33"/>
      <c r="AT117" s="33"/>
      <c r="AU117" s="33"/>
      <c r="AV117" s="34"/>
      <c r="AW117" s="34"/>
      <c r="AX117" s="60"/>
      <c r="AY117" s="61"/>
      <c r="AZ117" s="60"/>
      <c r="BA117" s="61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</row>
    <row r="118" spans="1:65" ht="25.5" customHeight="1">
      <c r="A118" s="294">
        <v>22</v>
      </c>
      <c r="B118" s="290" t="s">
        <v>277</v>
      </c>
      <c r="C118" s="290" t="s">
        <v>278</v>
      </c>
      <c r="D118" s="303" t="s">
        <v>157</v>
      </c>
      <c r="E118" s="290" t="s">
        <v>279</v>
      </c>
      <c r="F118" s="290" t="s">
        <v>291</v>
      </c>
      <c r="G118" s="290"/>
      <c r="H118" s="476" t="s">
        <v>280</v>
      </c>
      <c r="I118" s="290"/>
      <c r="J118" s="290"/>
      <c r="K118" s="303" t="s">
        <v>292</v>
      </c>
      <c r="L118" s="400" t="s">
        <v>293</v>
      </c>
      <c r="M118" s="461" t="s">
        <v>294</v>
      </c>
      <c r="N118" s="302">
        <v>44596</v>
      </c>
      <c r="O118" s="301">
        <v>142200</v>
      </c>
      <c r="P118" s="289">
        <v>13227</v>
      </c>
      <c r="Q118" s="302">
        <v>44596</v>
      </c>
      <c r="R118" s="302">
        <v>44961</v>
      </c>
      <c r="S118" s="461">
        <v>1</v>
      </c>
      <c r="T118" s="290"/>
      <c r="U118" s="290"/>
      <c r="V118" s="290"/>
      <c r="W118" s="290" t="s">
        <v>271</v>
      </c>
      <c r="X118" s="290" t="s">
        <v>148</v>
      </c>
      <c r="Y118" s="290" t="s">
        <v>149</v>
      </c>
      <c r="Z118" s="302">
        <v>44950</v>
      </c>
      <c r="AA118" s="289">
        <v>13555</v>
      </c>
      <c r="AB118" s="290" t="s">
        <v>255</v>
      </c>
      <c r="AC118" s="302">
        <v>44962</v>
      </c>
      <c r="AD118" s="302">
        <v>45326</v>
      </c>
      <c r="AE118" s="290"/>
      <c r="AF118" s="290"/>
      <c r="AG118" s="290"/>
      <c r="AH118" s="290"/>
      <c r="AI118" s="27">
        <v>44868</v>
      </c>
      <c r="AJ118" s="37">
        <v>8.5699999999999998E-2</v>
      </c>
      <c r="AK118" s="30">
        <v>12192</v>
      </c>
      <c r="AL118" s="30">
        <v>154392</v>
      </c>
      <c r="AM118" s="280">
        <v>235290.18</v>
      </c>
      <c r="AN118" s="281">
        <v>57973.04</v>
      </c>
      <c r="AO118" s="280">
        <f>AM118+AN118</f>
        <v>293263.21999999997</v>
      </c>
      <c r="AP118" s="33"/>
      <c r="AQ118" s="33"/>
      <c r="AR118" s="33"/>
      <c r="AS118" s="33"/>
      <c r="AT118" s="33"/>
      <c r="AU118" s="33"/>
      <c r="AV118" s="34"/>
      <c r="AW118" s="34"/>
      <c r="AX118" s="60"/>
      <c r="AY118" s="61"/>
      <c r="AZ118" s="60"/>
      <c r="BA118" s="61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</row>
    <row r="119" spans="1:65" ht="25.5" customHeight="1">
      <c r="A119" s="255"/>
      <c r="B119" s="255"/>
      <c r="C119" s="255"/>
      <c r="D119" s="255"/>
      <c r="E119" s="255"/>
      <c r="F119" s="255"/>
      <c r="G119" s="255"/>
      <c r="H119" s="474"/>
      <c r="I119" s="255"/>
      <c r="J119" s="255"/>
      <c r="K119" s="255"/>
      <c r="L119" s="401"/>
      <c r="M119" s="459"/>
      <c r="N119" s="255"/>
      <c r="O119" s="255"/>
      <c r="P119" s="255"/>
      <c r="Q119" s="255"/>
      <c r="R119" s="255"/>
      <c r="S119" s="474"/>
      <c r="T119" s="255"/>
      <c r="U119" s="255"/>
      <c r="V119" s="255"/>
      <c r="W119" s="255"/>
      <c r="X119" s="255"/>
      <c r="Y119" s="423"/>
      <c r="Z119" s="423"/>
      <c r="AA119" s="423"/>
      <c r="AB119" s="423"/>
      <c r="AC119" s="423"/>
      <c r="AD119" s="423"/>
      <c r="AE119" s="256"/>
      <c r="AF119" s="256"/>
      <c r="AG119" s="256"/>
      <c r="AH119" s="256"/>
      <c r="AI119" s="27">
        <v>45265</v>
      </c>
      <c r="AJ119" s="37">
        <v>34426.660000000003</v>
      </c>
      <c r="AK119" s="30">
        <v>5315.16</v>
      </c>
      <c r="AL119" s="49">
        <f t="shared" ref="AL119:AL120" si="15">SUM(AL118+AK119)</f>
        <v>159707.16</v>
      </c>
      <c r="AM119" s="255"/>
      <c r="AN119" s="255"/>
      <c r="AO119" s="255"/>
      <c r="AP119" s="33"/>
      <c r="AQ119" s="33"/>
      <c r="AR119" s="33"/>
      <c r="AS119" s="33"/>
      <c r="AT119" s="33"/>
      <c r="AU119" s="33"/>
      <c r="AV119" s="34"/>
      <c r="AW119" s="34"/>
      <c r="AX119" s="60"/>
      <c r="AY119" s="61"/>
      <c r="AZ119" s="60"/>
      <c r="BA119" s="61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</row>
    <row r="120" spans="1:65" ht="25.5" customHeight="1">
      <c r="A120" s="255"/>
      <c r="B120" s="255"/>
      <c r="C120" s="255"/>
      <c r="D120" s="255"/>
      <c r="E120" s="255"/>
      <c r="F120" s="255"/>
      <c r="G120" s="255"/>
      <c r="H120" s="474"/>
      <c r="I120" s="255"/>
      <c r="J120" s="255"/>
      <c r="K120" s="255"/>
      <c r="L120" s="401"/>
      <c r="M120" s="459"/>
      <c r="N120" s="255"/>
      <c r="O120" s="255"/>
      <c r="P120" s="255"/>
      <c r="Q120" s="255"/>
      <c r="R120" s="255"/>
      <c r="S120" s="474"/>
      <c r="T120" s="255"/>
      <c r="U120" s="255"/>
      <c r="V120" s="255"/>
      <c r="W120" s="255"/>
      <c r="X120" s="421"/>
      <c r="Y120" s="424" t="s">
        <v>152</v>
      </c>
      <c r="Z120" s="425">
        <v>45324</v>
      </c>
      <c r="AA120" s="426">
        <v>13712</v>
      </c>
      <c r="AB120" s="424" t="s">
        <v>211</v>
      </c>
      <c r="AC120" s="425">
        <v>45327</v>
      </c>
      <c r="AD120" s="425">
        <v>45692</v>
      </c>
      <c r="AE120" s="422"/>
      <c r="AF120" s="66"/>
      <c r="AG120" s="66"/>
      <c r="AH120" s="66"/>
      <c r="AI120" s="27">
        <v>45628</v>
      </c>
      <c r="AJ120" s="37">
        <v>3.4837470000000002E-2</v>
      </c>
      <c r="AK120" s="30">
        <v>5563.8</v>
      </c>
      <c r="AL120" s="301">
        <f t="shared" si="15"/>
        <v>165270.96</v>
      </c>
      <c r="AM120" s="255"/>
      <c r="AN120" s="255"/>
      <c r="AO120" s="255"/>
      <c r="AP120" s="33"/>
      <c r="AQ120" s="33"/>
      <c r="AR120" s="33"/>
      <c r="AS120" s="33"/>
      <c r="AT120" s="33"/>
      <c r="AU120" s="33"/>
      <c r="AV120" s="34"/>
      <c r="AW120" s="34"/>
      <c r="AX120" s="60"/>
      <c r="AY120" s="61"/>
      <c r="AZ120" s="60"/>
      <c r="BA120" s="61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</row>
    <row r="121" spans="1:65" ht="25.5" customHeight="1">
      <c r="A121" s="255"/>
      <c r="B121" s="255"/>
      <c r="C121" s="255"/>
      <c r="D121" s="255"/>
      <c r="E121" s="255"/>
      <c r="F121" s="255"/>
      <c r="G121" s="255"/>
      <c r="H121" s="474"/>
      <c r="I121" s="255"/>
      <c r="J121" s="255"/>
      <c r="K121" s="255"/>
      <c r="L121" s="401"/>
      <c r="M121" s="459"/>
      <c r="N121" s="255"/>
      <c r="O121" s="255"/>
      <c r="P121" s="255"/>
      <c r="Q121" s="255"/>
      <c r="R121" s="255"/>
      <c r="S121" s="474"/>
      <c r="T121" s="255"/>
      <c r="U121" s="255"/>
      <c r="V121" s="255"/>
      <c r="W121" s="255"/>
      <c r="X121" s="421"/>
      <c r="Y121" s="424" t="s">
        <v>168</v>
      </c>
      <c r="Z121" s="425">
        <v>45688</v>
      </c>
      <c r="AA121" s="426">
        <v>13974</v>
      </c>
      <c r="AB121" s="424" t="s">
        <v>211</v>
      </c>
      <c r="AC121" s="425">
        <v>45693</v>
      </c>
      <c r="AD121" s="425">
        <v>46057</v>
      </c>
      <c r="AE121" s="422"/>
      <c r="AF121" s="66"/>
      <c r="AG121" s="66"/>
      <c r="AH121" s="66"/>
      <c r="AI121" s="27"/>
      <c r="AJ121" s="37"/>
      <c r="AK121" s="30"/>
      <c r="AL121" s="256"/>
      <c r="AM121" s="255"/>
      <c r="AN121" s="255"/>
      <c r="AO121" s="255"/>
      <c r="AP121" s="33"/>
      <c r="AQ121" s="33"/>
      <c r="AR121" s="33"/>
      <c r="AS121" s="33"/>
      <c r="AT121" s="33"/>
      <c r="AU121" s="33"/>
      <c r="AV121" s="34"/>
      <c r="AW121" s="34"/>
      <c r="AX121" s="60"/>
      <c r="AY121" s="61"/>
      <c r="AZ121" s="60"/>
      <c r="BA121" s="61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</row>
    <row r="122" spans="1:65" ht="25.5" customHeight="1">
      <c r="A122" s="255"/>
      <c r="B122" s="255"/>
      <c r="C122" s="255"/>
      <c r="D122" s="255"/>
      <c r="E122" s="255"/>
      <c r="F122" s="255"/>
      <c r="G122" s="255"/>
      <c r="H122" s="474"/>
      <c r="I122" s="255"/>
      <c r="J122" s="255"/>
      <c r="K122" s="255"/>
      <c r="L122" s="401"/>
      <c r="M122" s="459"/>
      <c r="N122" s="255"/>
      <c r="O122" s="255"/>
      <c r="P122" s="255"/>
      <c r="Q122" s="255"/>
      <c r="R122" s="255"/>
      <c r="S122" s="474"/>
      <c r="T122" s="255"/>
      <c r="U122" s="255"/>
      <c r="V122" s="255"/>
      <c r="W122" s="255"/>
      <c r="X122" s="421"/>
      <c r="Y122" s="424" t="s">
        <v>295</v>
      </c>
      <c r="Z122" s="425">
        <v>46056</v>
      </c>
      <c r="AA122" s="426">
        <v>14201</v>
      </c>
      <c r="AB122" s="424" t="s">
        <v>211</v>
      </c>
      <c r="AC122" s="425">
        <v>44596</v>
      </c>
      <c r="AD122" s="425">
        <v>46146</v>
      </c>
      <c r="AE122" s="422"/>
      <c r="AF122" s="66"/>
      <c r="AG122" s="66"/>
      <c r="AH122" s="66"/>
      <c r="AI122" s="27"/>
      <c r="AJ122" s="37"/>
      <c r="AK122" s="30"/>
      <c r="AL122" s="30"/>
      <c r="AM122" s="255"/>
      <c r="AN122" s="255"/>
      <c r="AO122" s="255"/>
      <c r="AP122" s="33"/>
      <c r="AQ122" s="33"/>
      <c r="AR122" s="33"/>
      <c r="AS122" s="33"/>
      <c r="AT122" s="33"/>
      <c r="AU122" s="33"/>
      <c r="AV122" s="34"/>
      <c r="AW122" s="34"/>
      <c r="AX122" s="60"/>
      <c r="AY122" s="61"/>
      <c r="AZ122" s="60"/>
      <c r="BA122" s="61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</row>
    <row r="123" spans="1:65" ht="25.5" customHeight="1">
      <c r="A123" s="255"/>
      <c r="B123" s="255"/>
      <c r="C123" s="255"/>
      <c r="D123" s="255"/>
      <c r="E123" s="255"/>
      <c r="F123" s="255"/>
      <c r="G123" s="255"/>
      <c r="H123" s="474"/>
      <c r="I123" s="255"/>
      <c r="J123" s="255"/>
      <c r="K123" s="255"/>
      <c r="L123" s="401"/>
      <c r="M123" s="459"/>
      <c r="N123" s="255"/>
      <c r="O123" s="255"/>
      <c r="P123" s="255"/>
      <c r="Q123" s="255"/>
      <c r="R123" s="255"/>
      <c r="S123" s="474"/>
      <c r="T123" s="255"/>
      <c r="U123" s="255"/>
      <c r="V123" s="255"/>
      <c r="W123" s="255"/>
      <c r="X123" s="421"/>
      <c r="Y123" s="424" t="s">
        <v>296</v>
      </c>
      <c r="Z123" s="425">
        <v>46146</v>
      </c>
      <c r="AA123" s="426">
        <v>14262</v>
      </c>
      <c r="AB123" s="424" t="s">
        <v>211</v>
      </c>
      <c r="AC123" s="425">
        <v>44596</v>
      </c>
      <c r="AD123" s="425">
        <v>46422</v>
      </c>
      <c r="AE123" s="422"/>
      <c r="AF123" s="66"/>
      <c r="AG123" s="66"/>
      <c r="AH123" s="66"/>
      <c r="AI123" s="27"/>
      <c r="AJ123" s="37"/>
      <c r="AK123" s="30"/>
      <c r="AL123" s="30"/>
      <c r="AM123" s="255"/>
      <c r="AN123" s="255"/>
      <c r="AO123" s="255"/>
      <c r="AP123" s="33"/>
      <c r="AQ123" s="33"/>
      <c r="AR123" s="33"/>
      <c r="AS123" s="33"/>
      <c r="AT123" s="33"/>
      <c r="AU123" s="33"/>
      <c r="AV123" s="34"/>
      <c r="AW123" s="34"/>
      <c r="AX123" s="60"/>
      <c r="AY123" s="61"/>
      <c r="AZ123" s="60"/>
      <c r="BA123" s="61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</row>
    <row r="124" spans="1:65" ht="25.5" customHeight="1">
      <c r="A124" s="255"/>
      <c r="B124" s="255"/>
      <c r="C124" s="255"/>
      <c r="D124" s="255"/>
      <c r="E124" s="255"/>
      <c r="F124" s="255"/>
      <c r="G124" s="255"/>
      <c r="H124" s="474"/>
      <c r="I124" s="255"/>
      <c r="J124" s="255"/>
      <c r="K124" s="255"/>
      <c r="L124" s="401"/>
      <c r="M124" s="459"/>
      <c r="N124" s="255"/>
      <c r="O124" s="255"/>
      <c r="P124" s="255"/>
      <c r="Q124" s="255"/>
      <c r="R124" s="255"/>
      <c r="S124" s="474"/>
      <c r="T124" s="255"/>
      <c r="U124" s="255"/>
      <c r="V124" s="255"/>
      <c r="W124" s="255"/>
      <c r="X124" s="421"/>
      <c r="Y124" s="424" t="s">
        <v>295</v>
      </c>
      <c r="Z124" s="425">
        <v>46056</v>
      </c>
      <c r="AA124" s="426">
        <v>14201</v>
      </c>
      <c r="AB124" s="424" t="s">
        <v>211</v>
      </c>
      <c r="AC124" s="425">
        <v>44596</v>
      </c>
      <c r="AD124" s="425">
        <v>46146</v>
      </c>
      <c r="AE124" s="422"/>
      <c r="AF124" s="66"/>
      <c r="AG124" s="66"/>
      <c r="AH124" s="66"/>
      <c r="AI124" s="27"/>
      <c r="AJ124" s="37"/>
      <c r="AK124" s="30"/>
      <c r="AL124" s="30"/>
      <c r="AM124" s="255"/>
      <c r="AN124" s="255"/>
      <c r="AO124" s="255"/>
      <c r="AP124" s="33"/>
      <c r="AQ124" s="33"/>
      <c r="AR124" s="33"/>
      <c r="AS124" s="33"/>
      <c r="AT124" s="33"/>
      <c r="AU124" s="33"/>
      <c r="AV124" s="34"/>
      <c r="AW124" s="34"/>
      <c r="AX124" s="60"/>
      <c r="AY124" s="61"/>
      <c r="AZ124" s="60"/>
      <c r="BA124" s="61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</row>
    <row r="125" spans="1:65" ht="25.5" customHeight="1">
      <c r="A125" s="318"/>
      <c r="B125" s="318"/>
      <c r="C125" s="318"/>
      <c r="D125" s="318"/>
      <c r="E125" s="318"/>
      <c r="F125" s="318"/>
      <c r="G125" s="318"/>
      <c r="H125" s="475"/>
      <c r="I125" s="318"/>
      <c r="J125" s="318"/>
      <c r="K125" s="256"/>
      <c r="L125" s="404"/>
      <c r="M125" s="463"/>
      <c r="N125" s="318"/>
      <c r="O125" s="318"/>
      <c r="P125" s="318"/>
      <c r="Q125" s="318"/>
      <c r="R125" s="318"/>
      <c r="S125" s="475"/>
      <c r="T125" s="318"/>
      <c r="U125" s="318"/>
      <c r="V125" s="318"/>
      <c r="W125" s="318"/>
      <c r="X125" s="421"/>
      <c r="Y125" s="424" t="s">
        <v>297</v>
      </c>
      <c r="Z125" s="425">
        <v>46146</v>
      </c>
      <c r="AA125" s="426">
        <v>14262</v>
      </c>
      <c r="AB125" s="424" t="s">
        <v>211</v>
      </c>
      <c r="AC125" s="425">
        <v>44596</v>
      </c>
      <c r="AD125" s="425">
        <v>46422</v>
      </c>
      <c r="AE125" s="422"/>
      <c r="AF125" s="66"/>
      <c r="AG125" s="66"/>
      <c r="AH125" s="66"/>
      <c r="AI125" s="27"/>
      <c r="AJ125" s="37"/>
      <c r="AK125" s="30"/>
      <c r="AL125" s="30"/>
      <c r="AM125" s="256"/>
      <c r="AN125" s="256"/>
      <c r="AO125" s="256"/>
      <c r="AP125" s="33"/>
      <c r="AQ125" s="33"/>
      <c r="AR125" s="33"/>
      <c r="AS125" s="33"/>
      <c r="AT125" s="33"/>
      <c r="AU125" s="33"/>
      <c r="AV125" s="34"/>
      <c r="AW125" s="34"/>
      <c r="AX125" s="60"/>
      <c r="AY125" s="61"/>
      <c r="AZ125" s="60"/>
      <c r="BA125" s="61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</row>
    <row r="126" spans="1:65" ht="25.5" customHeight="1">
      <c r="A126" s="294">
        <v>23</v>
      </c>
      <c r="B126" s="290" t="s">
        <v>277</v>
      </c>
      <c r="C126" s="290" t="s">
        <v>278</v>
      </c>
      <c r="D126" s="303" t="s">
        <v>157</v>
      </c>
      <c r="E126" s="290" t="s">
        <v>279</v>
      </c>
      <c r="F126" s="290" t="s">
        <v>291</v>
      </c>
      <c r="G126" s="290"/>
      <c r="H126" s="476" t="s">
        <v>280</v>
      </c>
      <c r="I126" s="290"/>
      <c r="J126" s="290"/>
      <c r="K126" s="303" t="s">
        <v>298</v>
      </c>
      <c r="L126" s="400" t="s">
        <v>293</v>
      </c>
      <c r="M126" s="461" t="s">
        <v>294</v>
      </c>
      <c r="N126" s="302">
        <v>44596</v>
      </c>
      <c r="O126" s="301">
        <v>142200</v>
      </c>
      <c r="P126" s="289">
        <v>13227</v>
      </c>
      <c r="Q126" s="302">
        <v>44596</v>
      </c>
      <c r="R126" s="302">
        <v>44961</v>
      </c>
      <c r="S126" s="461">
        <v>1</v>
      </c>
      <c r="T126" s="290"/>
      <c r="U126" s="290"/>
      <c r="V126" s="290"/>
      <c r="W126" s="290" t="s">
        <v>271</v>
      </c>
      <c r="X126" s="290" t="s">
        <v>148</v>
      </c>
      <c r="Y126" s="323" t="s">
        <v>149</v>
      </c>
      <c r="Z126" s="419">
        <v>44950</v>
      </c>
      <c r="AA126" s="420">
        <v>13556</v>
      </c>
      <c r="AB126" s="323" t="s">
        <v>299</v>
      </c>
      <c r="AC126" s="419">
        <v>44962</v>
      </c>
      <c r="AD126" s="419">
        <v>45326</v>
      </c>
      <c r="AE126" s="290"/>
      <c r="AF126" s="290"/>
      <c r="AG126" s="290"/>
      <c r="AH126" s="290"/>
      <c r="AI126" s="27">
        <v>44869</v>
      </c>
      <c r="AJ126" s="37">
        <v>8.5699999999999998E-2</v>
      </c>
      <c r="AK126" s="30">
        <v>12192</v>
      </c>
      <c r="AL126" s="30">
        <v>154392</v>
      </c>
      <c r="AM126" s="280">
        <v>287968.67</v>
      </c>
      <c r="AN126" s="281">
        <v>57973.04</v>
      </c>
      <c r="AO126" s="280">
        <f>AM126+AN126</f>
        <v>345941.70999999996</v>
      </c>
      <c r="AP126" s="33"/>
      <c r="AQ126" s="33"/>
      <c r="AR126" s="33"/>
      <c r="AS126" s="33"/>
      <c r="AT126" s="33"/>
      <c r="AU126" s="33"/>
      <c r="AV126" s="34"/>
      <c r="AW126" s="34"/>
      <c r="AX126" s="60"/>
      <c r="AY126" s="61"/>
      <c r="AZ126" s="60"/>
      <c r="BA126" s="61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</row>
    <row r="127" spans="1:65" ht="25.5" customHeight="1">
      <c r="A127" s="255"/>
      <c r="B127" s="255"/>
      <c r="C127" s="255"/>
      <c r="D127" s="255"/>
      <c r="E127" s="255"/>
      <c r="F127" s="255"/>
      <c r="G127" s="255"/>
      <c r="H127" s="474"/>
      <c r="I127" s="255"/>
      <c r="J127" s="255"/>
      <c r="K127" s="255"/>
      <c r="L127" s="401"/>
      <c r="M127" s="459"/>
      <c r="N127" s="255"/>
      <c r="O127" s="255"/>
      <c r="P127" s="255"/>
      <c r="Q127" s="255"/>
      <c r="R127" s="255"/>
      <c r="S127" s="474"/>
      <c r="T127" s="255"/>
      <c r="U127" s="255"/>
      <c r="V127" s="255"/>
      <c r="W127" s="255"/>
      <c r="X127" s="255"/>
      <c r="Y127" s="256"/>
      <c r="Z127" s="256"/>
      <c r="AA127" s="256"/>
      <c r="AB127" s="256"/>
      <c r="AC127" s="256"/>
      <c r="AD127" s="256"/>
      <c r="AE127" s="256"/>
      <c r="AF127" s="256"/>
      <c r="AG127" s="256"/>
      <c r="AH127" s="256"/>
      <c r="AI127" s="27">
        <v>45265</v>
      </c>
      <c r="AJ127" s="37">
        <v>34426.660000000003</v>
      </c>
      <c r="AK127" s="30">
        <v>5315.16</v>
      </c>
      <c r="AL127" s="49">
        <f>SUM(AL126+AK126+AK127)</f>
        <v>171899.16</v>
      </c>
      <c r="AM127" s="255"/>
      <c r="AN127" s="255"/>
      <c r="AO127" s="255"/>
      <c r="AP127" s="33"/>
      <c r="AQ127" s="33"/>
      <c r="AR127" s="33"/>
      <c r="AS127" s="33"/>
      <c r="AT127" s="33"/>
      <c r="AU127" s="33"/>
      <c r="AV127" s="34"/>
      <c r="AW127" s="34"/>
      <c r="AX127" s="60"/>
      <c r="AY127" s="61"/>
      <c r="AZ127" s="60"/>
      <c r="BA127" s="61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</row>
    <row r="128" spans="1:65" ht="25.5" customHeight="1">
      <c r="A128" s="255"/>
      <c r="B128" s="255"/>
      <c r="C128" s="255"/>
      <c r="D128" s="255"/>
      <c r="E128" s="255"/>
      <c r="F128" s="255"/>
      <c r="G128" s="255"/>
      <c r="H128" s="474"/>
      <c r="I128" s="255"/>
      <c r="J128" s="255"/>
      <c r="K128" s="255"/>
      <c r="L128" s="401"/>
      <c r="M128" s="459"/>
      <c r="N128" s="255"/>
      <c r="O128" s="255"/>
      <c r="P128" s="255"/>
      <c r="Q128" s="255"/>
      <c r="R128" s="255"/>
      <c r="S128" s="474"/>
      <c r="T128" s="255"/>
      <c r="U128" s="255"/>
      <c r="V128" s="255"/>
      <c r="W128" s="255"/>
      <c r="X128" s="255"/>
      <c r="Y128" s="26" t="s">
        <v>152</v>
      </c>
      <c r="Z128" s="27">
        <v>45324</v>
      </c>
      <c r="AA128" s="28">
        <v>13712</v>
      </c>
      <c r="AB128" s="26" t="s">
        <v>202</v>
      </c>
      <c r="AC128" s="27">
        <v>45327</v>
      </c>
      <c r="AD128" s="27">
        <v>45692</v>
      </c>
      <c r="AE128" s="66"/>
      <c r="AF128" s="66"/>
      <c r="AG128" s="66"/>
      <c r="AH128" s="66"/>
      <c r="AI128" s="45">
        <v>45628</v>
      </c>
      <c r="AJ128" s="70">
        <v>3.4837470000000002E-2</v>
      </c>
      <c r="AK128" s="30">
        <v>5563.8</v>
      </c>
      <c r="AL128" s="47">
        <f>SUM(AL127+AK128)</f>
        <v>177462.96</v>
      </c>
      <c r="AM128" s="255"/>
      <c r="AN128" s="255"/>
      <c r="AO128" s="255"/>
      <c r="AP128" s="33"/>
      <c r="AQ128" s="33"/>
      <c r="AR128" s="33"/>
      <c r="AS128" s="33"/>
      <c r="AT128" s="33"/>
      <c r="AU128" s="33"/>
      <c r="AV128" s="34"/>
      <c r="AW128" s="34"/>
      <c r="AX128" s="60"/>
      <c r="AY128" s="61"/>
      <c r="AZ128" s="60"/>
      <c r="BA128" s="61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</row>
    <row r="129" spans="1:65" ht="25.5" customHeight="1">
      <c r="A129" s="255"/>
      <c r="B129" s="255"/>
      <c r="C129" s="255"/>
      <c r="D129" s="255"/>
      <c r="E129" s="255"/>
      <c r="F129" s="255"/>
      <c r="G129" s="255"/>
      <c r="H129" s="474"/>
      <c r="I129" s="255"/>
      <c r="J129" s="255"/>
      <c r="K129" s="255"/>
      <c r="L129" s="401"/>
      <c r="M129" s="459"/>
      <c r="N129" s="255"/>
      <c r="O129" s="255"/>
      <c r="P129" s="255"/>
      <c r="Q129" s="255"/>
      <c r="R129" s="255"/>
      <c r="S129" s="474"/>
      <c r="T129" s="255"/>
      <c r="U129" s="255"/>
      <c r="V129" s="255"/>
      <c r="W129" s="255"/>
      <c r="X129" s="255"/>
      <c r="Y129" s="26" t="s">
        <v>168</v>
      </c>
      <c r="Z129" s="27">
        <v>45688</v>
      </c>
      <c r="AA129" s="28">
        <v>13974</v>
      </c>
      <c r="AB129" s="26" t="s">
        <v>202</v>
      </c>
      <c r="AC129" s="27">
        <v>45693</v>
      </c>
      <c r="AD129" s="27">
        <v>46057</v>
      </c>
      <c r="AE129" s="66"/>
      <c r="AF129" s="66"/>
      <c r="AG129" s="66"/>
      <c r="AH129" s="66"/>
      <c r="AI129" s="45">
        <v>46006</v>
      </c>
      <c r="AJ129" s="70">
        <v>5.2327329999999998E-2</v>
      </c>
      <c r="AK129" s="47"/>
      <c r="AL129" s="71" t="s">
        <v>300</v>
      </c>
      <c r="AM129" s="255"/>
      <c r="AN129" s="255"/>
      <c r="AO129" s="255"/>
      <c r="AP129" s="33"/>
      <c r="AQ129" s="33"/>
      <c r="AR129" s="33"/>
      <c r="AS129" s="33"/>
      <c r="AT129" s="33"/>
      <c r="AU129" s="33"/>
      <c r="AV129" s="34"/>
      <c r="AW129" s="34"/>
      <c r="AX129" s="60"/>
      <c r="AY129" s="61"/>
      <c r="AZ129" s="60"/>
      <c r="BA129" s="61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</row>
    <row r="130" spans="1:65" ht="25.5" customHeight="1">
      <c r="A130" s="255"/>
      <c r="B130" s="255"/>
      <c r="C130" s="255"/>
      <c r="D130" s="255"/>
      <c r="E130" s="255"/>
      <c r="F130" s="255"/>
      <c r="G130" s="255"/>
      <c r="H130" s="474"/>
      <c r="I130" s="255"/>
      <c r="J130" s="255"/>
      <c r="K130" s="255"/>
      <c r="L130" s="401"/>
      <c r="M130" s="459"/>
      <c r="N130" s="255"/>
      <c r="O130" s="255"/>
      <c r="P130" s="255"/>
      <c r="Q130" s="255"/>
      <c r="R130" s="255"/>
      <c r="S130" s="474"/>
      <c r="T130" s="255"/>
      <c r="U130" s="255"/>
      <c r="V130" s="255"/>
      <c r="W130" s="255"/>
      <c r="X130" s="255"/>
      <c r="Y130" s="26" t="s">
        <v>274</v>
      </c>
      <c r="Z130" s="27">
        <v>46055</v>
      </c>
      <c r="AA130" s="28">
        <v>14201</v>
      </c>
      <c r="AB130" s="26" t="s">
        <v>202</v>
      </c>
      <c r="AC130" s="27">
        <v>46058</v>
      </c>
      <c r="AD130" s="27">
        <v>46146</v>
      </c>
      <c r="AE130" s="66"/>
      <c r="AF130" s="66"/>
      <c r="AG130" s="66"/>
      <c r="AH130" s="66"/>
      <c r="AI130" s="45"/>
      <c r="AJ130" s="70"/>
      <c r="AK130" s="47"/>
      <c r="AL130" s="71"/>
      <c r="AM130" s="255"/>
      <c r="AN130" s="255"/>
      <c r="AO130" s="255"/>
      <c r="AP130" s="33"/>
      <c r="AQ130" s="33"/>
      <c r="AR130" s="33"/>
      <c r="AS130" s="33"/>
      <c r="AT130" s="33"/>
      <c r="AU130" s="33"/>
      <c r="AV130" s="34"/>
      <c r="AW130" s="34"/>
      <c r="AX130" s="60"/>
      <c r="AY130" s="61"/>
      <c r="AZ130" s="60"/>
      <c r="BA130" s="61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</row>
    <row r="131" spans="1:65" ht="25.5" customHeight="1">
      <c r="A131" s="318"/>
      <c r="B131" s="318"/>
      <c r="C131" s="318"/>
      <c r="D131" s="318"/>
      <c r="E131" s="318"/>
      <c r="F131" s="318"/>
      <c r="G131" s="318"/>
      <c r="H131" s="475"/>
      <c r="I131" s="318"/>
      <c r="J131" s="318"/>
      <c r="K131" s="318"/>
      <c r="L131" s="404"/>
      <c r="M131" s="463"/>
      <c r="N131" s="318"/>
      <c r="O131" s="318"/>
      <c r="P131" s="318"/>
      <c r="Q131" s="318"/>
      <c r="R131" s="318"/>
      <c r="S131" s="475"/>
      <c r="T131" s="318"/>
      <c r="U131" s="318"/>
      <c r="V131" s="318"/>
      <c r="W131" s="318"/>
      <c r="X131" s="318"/>
      <c r="Y131" s="26" t="s">
        <v>233</v>
      </c>
      <c r="Z131" s="27">
        <v>46146</v>
      </c>
      <c r="AA131" s="28">
        <v>14262</v>
      </c>
      <c r="AB131" s="26" t="s">
        <v>202</v>
      </c>
      <c r="AC131" s="27">
        <v>46147</v>
      </c>
      <c r="AD131" s="27">
        <v>46511</v>
      </c>
      <c r="AE131" s="66"/>
      <c r="AF131" s="66"/>
      <c r="AG131" s="66"/>
      <c r="AH131" s="66"/>
      <c r="AI131" s="45"/>
      <c r="AJ131" s="70"/>
      <c r="AK131" s="47"/>
      <c r="AL131" s="72"/>
      <c r="AM131" s="256"/>
      <c r="AN131" s="256"/>
      <c r="AO131" s="256"/>
      <c r="AP131" s="33"/>
      <c r="AQ131" s="33"/>
      <c r="AR131" s="33"/>
      <c r="AS131" s="33"/>
      <c r="AT131" s="33"/>
      <c r="AU131" s="33"/>
      <c r="AV131" s="34"/>
      <c r="AW131" s="34"/>
      <c r="AX131" s="60"/>
      <c r="AY131" s="61"/>
      <c r="AZ131" s="60"/>
      <c r="BA131" s="61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</row>
    <row r="132" spans="1:65" ht="25.5" customHeight="1">
      <c r="A132" s="294">
        <v>24</v>
      </c>
      <c r="B132" s="290" t="s">
        <v>277</v>
      </c>
      <c r="C132" s="290" t="s">
        <v>278</v>
      </c>
      <c r="D132" s="303" t="s">
        <v>157</v>
      </c>
      <c r="E132" s="290" t="s">
        <v>279</v>
      </c>
      <c r="F132" s="290" t="s">
        <v>291</v>
      </c>
      <c r="G132" s="290"/>
      <c r="H132" s="476" t="s">
        <v>280</v>
      </c>
      <c r="I132" s="290"/>
      <c r="J132" s="290"/>
      <c r="K132" s="303" t="s">
        <v>301</v>
      </c>
      <c r="L132" s="400" t="s">
        <v>302</v>
      </c>
      <c r="M132" s="461" t="s">
        <v>303</v>
      </c>
      <c r="N132" s="302">
        <v>44596</v>
      </c>
      <c r="O132" s="301">
        <v>142680</v>
      </c>
      <c r="P132" s="289">
        <v>13227</v>
      </c>
      <c r="Q132" s="302">
        <v>44596</v>
      </c>
      <c r="R132" s="302">
        <v>44961</v>
      </c>
      <c r="S132" s="461">
        <v>1</v>
      </c>
      <c r="T132" s="290"/>
      <c r="U132" s="290"/>
      <c r="V132" s="290"/>
      <c r="W132" s="290" t="s">
        <v>271</v>
      </c>
      <c r="X132" s="290" t="s">
        <v>148</v>
      </c>
      <c r="Y132" s="290" t="s">
        <v>149</v>
      </c>
      <c r="Z132" s="302">
        <v>44944</v>
      </c>
      <c r="AA132" s="289">
        <v>13556</v>
      </c>
      <c r="AB132" s="290" t="s">
        <v>290</v>
      </c>
      <c r="AC132" s="302">
        <v>44962</v>
      </c>
      <c r="AD132" s="302">
        <v>45326</v>
      </c>
      <c r="AE132" s="290"/>
      <c r="AF132" s="290"/>
      <c r="AG132" s="301">
        <v>12285</v>
      </c>
      <c r="AH132" s="290"/>
      <c r="AI132" s="302">
        <v>45266</v>
      </c>
      <c r="AJ132" s="341">
        <v>344266</v>
      </c>
      <c r="AK132" s="301">
        <v>5334.96</v>
      </c>
      <c r="AL132" s="30">
        <f>SUM(AG132+O132)</f>
        <v>154965</v>
      </c>
      <c r="AM132" s="280">
        <v>173241.27</v>
      </c>
      <c r="AN132" s="281">
        <v>58188.24</v>
      </c>
      <c r="AO132" s="280">
        <f>AM132+AN132</f>
        <v>231429.50999999998</v>
      </c>
      <c r="AP132" s="33"/>
      <c r="AQ132" s="33"/>
      <c r="AR132" s="33"/>
      <c r="AS132" s="33"/>
      <c r="AT132" s="33"/>
      <c r="AU132" s="33"/>
      <c r="AV132" s="34"/>
      <c r="AW132" s="34"/>
      <c r="AX132" s="60"/>
      <c r="AY132" s="61"/>
      <c r="AZ132" s="60"/>
      <c r="BA132" s="61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</row>
    <row r="133" spans="1:65" ht="25.5" customHeight="1">
      <c r="A133" s="255"/>
      <c r="B133" s="255"/>
      <c r="C133" s="255"/>
      <c r="D133" s="255"/>
      <c r="E133" s="255"/>
      <c r="F133" s="255"/>
      <c r="G133" s="255"/>
      <c r="H133" s="474"/>
      <c r="I133" s="255"/>
      <c r="J133" s="255"/>
      <c r="K133" s="255"/>
      <c r="L133" s="401"/>
      <c r="M133" s="459"/>
      <c r="N133" s="255"/>
      <c r="O133" s="255"/>
      <c r="P133" s="255"/>
      <c r="Q133" s="255"/>
      <c r="R133" s="255"/>
      <c r="S133" s="474"/>
      <c r="T133" s="255"/>
      <c r="U133" s="255"/>
      <c r="V133" s="255"/>
      <c r="W133" s="255"/>
      <c r="X133" s="255"/>
      <c r="Y133" s="256"/>
      <c r="Z133" s="256"/>
      <c r="AA133" s="256"/>
      <c r="AB133" s="256"/>
      <c r="AC133" s="256"/>
      <c r="AD133" s="256"/>
      <c r="AE133" s="256"/>
      <c r="AF133" s="256"/>
      <c r="AG133" s="256"/>
      <c r="AH133" s="256"/>
      <c r="AI133" s="256"/>
      <c r="AJ133" s="256"/>
      <c r="AK133" s="256"/>
      <c r="AL133" s="65">
        <f>SUM(AL132+AK132)</f>
        <v>160299.96</v>
      </c>
      <c r="AM133" s="255"/>
      <c r="AN133" s="255"/>
      <c r="AO133" s="255"/>
      <c r="AP133" s="33"/>
      <c r="AQ133" s="33"/>
      <c r="AR133" s="33"/>
      <c r="AS133" s="33"/>
      <c r="AT133" s="33"/>
      <c r="AU133" s="33"/>
      <c r="AV133" s="34"/>
      <c r="AW133" s="34"/>
      <c r="AX133" s="60"/>
      <c r="AY133" s="61"/>
      <c r="AZ133" s="60"/>
      <c r="BA133" s="61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</row>
    <row r="134" spans="1:65" ht="25.5" customHeight="1">
      <c r="A134" s="255"/>
      <c r="B134" s="255"/>
      <c r="C134" s="255"/>
      <c r="D134" s="255"/>
      <c r="E134" s="255"/>
      <c r="F134" s="255"/>
      <c r="G134" s="255"/>
      <c r="H134" s="474"/>
      <c r="I134" s="255"/>
      <c r="J134" s="255"/>
      <c r="K134" s="255"/>
      <c r="L134" s="401"/>
      <c r="M134" s="459"/>
      <c r="N134" s="255"/>
      <c r="O134" s="255"/>
      <c r="P134" s="255"/>
      <c r="Q134" s="255"/>
      <c r="R134" s="255"/>
      <c r="S134" s="474"/>
      <c r="T134" s="255"/>
      <c r="U134" s="255"/>
      <c r="V134" s="255"/>
      <c r="W134" s="255"/>
      <c r="X134" s="255"/>
      <c r="Y134" s="52" t="s">
        <v>152</v>
      </c>
      <c r="Z134" s="50">
        <v>45320</v>
      </c>
      <c r="AA134" s="51">
        <v>13721</v>
      </c>
      <c r="AB134" s="52" t="s">
        <v>211</v>
      </c>
      <c r="AC134" s="50">
        <v>45327</v>
      </c>
      <c r="AD134" s="50">
        <v>45692</v>
      </c>
      <c r="AE134" s="52"/>
      <c r="AF134" s="52"/>
      <c r="AG134" s="72"/>
      <c r="AH134" s="52"/>
      <c r="AI134" s="50">
        <v>45629</v>
      </c>
      <c r="AJ134" s="73">
        <v>3.4837470000000002E-2</v>
      </c>
      <c r="AK134" s="30">
        <v>5584.44</v>
      </c>
      <c r="AL134" s="342">
        <f>SUM(AL133+AK134)</f>
        <v>165884.4</v>
      </c>
      <c r="AM134" s="255"/>
      <c r="AN134" s="255"/>
      <c r="AO134" s="255"/>
      <c r="AP134" s="33"/>
      <c r="AQ134" s="33"/>
      <c r="AR134" s="33"/>
      <c r="AS134" s="33"/>
      <c r="AT134" s="33"/>
      <c r="AU134" s="33"/>
      <c r="AV134" s="34"/>
      <c r="AW134" s="34"/>
      <c r="AX134" s="60"/>
      <c r="AY134" s="61"/>
      <c r="AZ134" s="60"/>
      <c r="BA134" s="61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</row>
    <row r="135" spans="1:65" ht="25.5" customHeight="1">
      <c r="A135" s="255"/>
      <c r="B135" s="255"/>
      <c r="C135" s="255"/>
      <c r="D135" s="255"/>
      <c r="E135" s="255"/>
      <c r="F135" s="255"/>
      <c r="G135" s="255"/>
      <c r="H135" s="474"/>
      <c r="I135" s="255"/>
      <c r="J135" s="255"/>
      <c r="K135" s="255"/>
      <c r="L135" s="401"/>
      <c r="M135" s="459"/>
      <c r="N135" s="255"/>
      <c r="O135" s="255"/>
      <c r="P135" s="255"/>
      <c r="Q135" s="255"/>
      <c r="R135" s="255"/>
      <c r="S135" s="474"/>
      <c r="T135" s="255"/>
      <c r="U135" s="255"/>
      <c r="V135" s="255"/>
      <c r="W135" s="255"/>
      <c r="X135" s="255"/>
      <c r="Y135" s="52" t="s">
        <v>168</v>
      </c>
      <c r="Z135" s="50">
        <v>45688</v>
      </c>
      <c r="AA135" s="51">
        <v>13958</v>
      </c>
      <c r="AB135" s="52" t="s">
        <v>211</v>
      </c>
      <c r="AC135" s="50">
        <v>45693</v>
      </c>
      <c r="AD135" s="50">
        <v>46057</v>
      </c>
      <c r="AE135" s="52"/>
      <c r="AF135" s="52"/>
      <c r="AG135" s="72"/>
      <c r="AH135" s="52"/>
      <c r="AI135" s="50"/>
      <c r="AJ135" s="73"/>
      <c r="AK135" s="30"/>
      <c r="AL135" s="256"/>
      <c r="AM135" s="255"/>
      <c r="AN135" s="255"/>
      <c r="AO135" s="255"/>
      <c r="AP135" s="33"/>
      <c r="AQ135" s="33"/>
      <c r="AR135" s="33"/>
      <c r="AS135" s="33"/>
      <c r="AT135" s="33"/>
      <c r="AU135" s="33"/>
      <c r="AV135" s="34"/>
      <c r="AW135" s="34"/>
      <c r="AX135" s="60"/>
      <c r="AY135" s="61"/>
      <c r="AZ135" s="60"/>
      <c r="BA135" s="61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</row>
    <row r="136" spans="1:65" ht="25.5" customHeight="1">
      <c r="A136" s="255"/>
      <c r="B136" s="255"/>
      <c r="C136" s="255"/>
      <c r="D136" s="255"/>
      <c r="E136" s="255"/>
      <c r="F136" s="255"/>
      <c r="G136" s="255"/>
      <c r="H136" s="474"/>
      <c r="I136" s="255"/>
      <c r="J136" s="255"/>
      <c r="K136" s="255"/>
      <c r="L136" s="401"/>
      <c r="M136" s="459"/>
      <c r="N136" s="255"/>
      <c r="O136" s="255"/>
      <c r="P136" s="255"/>
      <c r="Q136" s="255"/>
      <c r="R136" s="255"/>
      <c r="S136" s="474"/>
      <c r="T136" s="255"/>
      <c r="U136" s="255"/>
      <c r="V136" s="255"/>
      <c r="W136" s="255"/>
      <c r="X136" s="255"/>
      <c r="Y136" s="52" t="s">
        <v>274</v>
      </c>
      <c r="Z136" s="50">
        <v>46052</v>
      </c>
      <c r="AA136" s="51">
        <v>14200</v>
      </c>
      <c r="AB136" s="52" t="s">
        <v>211</v>
      </c>
      <c r="AC136" s="50">
        <v>44596</v>
      </c>
      <c r="AD136" s="50">
        <v>46146</v>
      </c>
      <c r="AE136" s="52"/>
      <c r="AF136" s="52"/>
      <c r="AG136" s="72"/>
      <c r="AH136" s="52"/>
      <c r="AI136" s="50"/>
      <c r="AJ136" s="73"/>
      <c r="AK136" s="30"/>
      <c r="AL136" s="72"/>
      <c r="AM136" s="255"/>
      <c r="AN136" s="255"/>
      <c r="AO136" s="255"/>
      <c r="AP136" s="33"/>
      <c r="AQ136" s="33"/>
      <c r="AR136" s="33"/>
      <c r="AS136" s="33"/>
      <c r="AT136" s="33"/>
      <c r="AU136" s="33"/>
      <c r="AV136" s="34"/>
      <c r="AW136" s="34"/>
      <c r="AX136" s="60"/>
      <c r="AY136" s="61"/>
      <c r="AZ136" s="60"/>
      <c r="BA136" s="61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</row>
    <row r="137" spans="1:65" ht="25.5" customHeight="1">
      <c r="A137" s="318"/>
      <c r="B137" s="318"/>
      <c r="C137" s="318"/>
      <c r="D137" s="318"/>
      <c r="E137" s="318"/>
      <c r="F137" s="318"/>
      <c r="G137" s="318"/>
      <c r="H137" s="475"/>
      <c r="I137" s="318"/>
      <c r="J137" s="318"/>
      <c r="K137" s="318"/>
      <c r="L137" s="404"/>
      <c r="M137" s="463"/>
      <c r="N137" s="318"/>
      <c r="O137" s="318"/>
      <c r="P137" s="318"/>
      <c r="Q137" s="318"/>
      <c r="R137" s="318"/>
      <c r="S137" s="475"/>
      <c r="T137" s="318"/>
      <c r="U137" s="318"/>
      <c r="V137" s="318"/>
      <c r="W137" s="318"/>
      <c r="X137" s="318"/>
      <c r="Y137" s="52" t="s">
        <v>233</v>
      </c>
      <c r="Z137" s="50">
        <v>46146</v>
      </c>
      <c r="AA137" s="51">
        <v>14268</v>
      </c>
      <c r="AB137" s="52" t="s">
        <v>211</v>
      </c>
      <c r="AC137" s="50">
        <v>44596</v>
      </c>
      <c r="AD137" s="50">
        <v>46422</v>
      </c>
      <c r="AE137" s="52"/>
      <c r="AF137" s="52"/>
      <c r="AG137" s="72"/>
      <c r="AH137" s="52"/>
      <c r="AI137" s="50"/>
      <c r="AJ137" s="73"/>
      <c r="AK137" s="30"/>
      <c r="AL137" s="72">
        <v>173919.12</v>
      </c>
      <c r="AM137" s="256"/>
      <c r="AN137" s="256"/>
      <c r="AO137" s="256"/>
      <c r="AP137" s="33"/>
      <c r="AQ137" s="33"/>
      <c r="AR137" s="33"/>
      <c r="AS137" s="33"/>
      <c r="AT137" s="33"/>
      <c r="AU137" s="33"/>
      <c r="AV137" s="34"/>
      <c r="AW137" s="34"/>
      <c r="AX137" s="60"/>
      <c r="AY137" s="61"/>
      <c r="AZ137" s="60"/>
      <c r="BA137" s="61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</row>
    <row r="138" spans="1:65" ht="25.5" customHeight="1">
      <c r="A138" s="294">
        <v>25</v>
      </c>
      <c r="B138" s="290" t="s">
        <v>277</v>
      </c>
      <c r="C138" s="290" t="s">
        <v>278</v>
      </c>
      <c r="D138" s="303" t="s">
        <v>157</v>
      </c>
      <c r="E138" s="290" t="s">
        <v>279</v>
      </c>
      <c r="F138" s="290" t="s">
        <v>291</v>
      </c>
      <c r="G138" s="290"/>
      <c r="H138" s="476" t="s">
        <v>280</v>
      </c>
      <c r="I138" s="290"/>
      <c r="J138" s="290"/>
      <c r="K138" s="303" t="s">
        <v>304</v>
      </c>
      <c r="L138" s="400" t="s">
        <v>305</v>
      </c>
      <c r="M138" s="461" t="s">
        <v>306</v>
      </c>
      <c r="N138" s="302">
        <v>44596</v>
      </c>
      <c r="O138" s="301">
        <v>150000</v>
      </c>
      <c r="P138" s="289">
        <v>13227</v>
      </c>
      <c r="Q138" s="302">
        <v>44596</v>
      </c>
      <c r="R138" s="302">
        <v>44961</v>
      </c>
      <c r="S138" s="461">
        <v>1</v>
      </c>
      <c r="T138" s="290"/>
      <c r="U138" s="290"/>
      <c r="V138" s="290"/>
      <c r="W138" s="290" t="s">
        <v>271</v>
      </c>
      <c r="X138" s="290" t="s">
        <v>148</v>
      </c>
      <c r="Y138" s="26" t="s">
        <v>149</v>
      </c>
      <c r="Z138" s="27">
        <v>44944</v>
      </c>
      <c r="AA138" s="28">
        <v>13466</v>
      </c>
      <c r="AB138" s="26" t="s">
        <v>290</v>
      </c>
      <c r="AC138" s="27">
        <v>44962</v>
      </c>
      <c r="AD138" s="27">
        <v>45326</v>
      </c>
      <c r="AE138" s="26"/>
      <c r="AF138" s="26"/>
      <c r="AG138" s="30">
        <v>12915.24</v>
      </c>
      <c r="AH138" s="26"/>
      <c r="AI138" s="27"/>
      <c r="AJ138" s="38"/>
      <c r="AK138" s="30"/>
      <c r="AL138" s="49">
        <v>162915.24</v>
      </c>
      <c r="AM138" s="280">
        <v>255567.67</v>
      </c>
      <c r="AN138" s="281">
        <v>61176.92</v>
      </c>
      <c r="AO138" s="280">
        <f>AM138+AN138</f>
        <v>316744.59000000003</v>
      </c>
      <c r="AP138" s="33"/>
      <c r="AQ138" s="33"/>
      <c r="AR138" s="33"/>
      <c r="AS138" s="33"/>
      <c r="AT138" s="33"/>
      <c r="AU138" s="33"/>
      <c r="AV138" s="34"/>
      <c r="AW138" s="34"/>
      <c r="AX138" s="60"/>
      <c r="AY138" s="61"/>
      <c r="AZ138" s="60"/>
      <c r="BA138" s="61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</row>
    <row r="139" spans="1:65" ht="25.5" customHeight="1">
      <c r="A139" s="255"/>
      <c r="B139" s="255"/>
      <c r="C139" s="255"/>
      <c r="D139" s="255"/>
      <c r="E139" s="255"/>
      <c r="F139" s="255"/>
      <c r="G139" s="255"/>
      <c r="H139" s="474"/>
      <c r="I139" s="255"/>
      <c r="J139" s="255"/>
      <c r="K139" s="255"/>
      <c r="L139" s="401"/>
      <c r="M139" s="459"/>
      <c r="N139" s="255"/>
      <c r="O139" s="255"/>
      <c r="P139" s="255"/>
      <c r="Q139" s="255"/>
      <c r="R139" s="255"/>
      <c r="S139" s="474"/>
      <c r="T139" s="255"/>
      <c r="U139" s="255"/>
      <c r="V139" s="255"/>
      <c r="W139" s="255"/>
      <c r="X139" s="255"/>
      <c r="Y139" s="26" t="s">
        <v>152</v>
      </c>
      <c r="Z139" s="27">
        <v>45324</v>
      </c>
      <c r="AA139" s="28">
        <v>13721</v>
      </c>
      <c r="AB139" s="26" t="s">
        <v>211</v>
      </c>
      <c r="AC139" s="27">
        <v>45327</v>
      </c>
      <c r="AD139" s="27">
        <v>45692</v>
      </c>
      <c r="AE139" s="26"/>
      <c r="AF139" s="26"/>
      <c r="AG139" s="30"/>
      <c r="AH139" s="26"/>
      <c r="AI139" s="27">
        <v>45399</v>
      </c>
      <c r="AJ139" s="38">
        <v>34485.160000000003</v>
      </c>
      <c r="AK139" s="30">
        <v>5618.16</v>
      </c>
      <c r="AL139" s="49">
        <f>SUM(AL138+AK139)</f>
        <v>168533.4</v>
      </c>
      <c r="AM139" s="255"/>
      <c r="AN139" s="255"/>
      <c r="AO139" s="255"/>
      <c r="AP139" s="33"/>
      <c r="AQ139" s="33"/>
      <c r="AR139" s="33"/>
      <c r="AS139" s="33"/>
      <c r="AT139" s="33"/>
      <c r="AU139" s="33"/>
      <c r="AV139" s="34"/>
      <c r="AW139" s="34"/>
      <c r="AX139" s="60"/>
      <c r="AY139" s="61"/>
      <c r="AZ139" s="60"/>
      <c r="BA139" s="61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</row>
    <row r="140" spans="1:65" ht="25.5" customHeight="1">
      <c r="A140" s="255"/>
      <c r="B140" s="255"/>
      <c r="C140" s="255"/>
      <c r="D140" s="255"/>
      <c r="E140" s="255"/>
      <c r="F140" s="255"/>
      <c r="G140" s="255"/>
      <c r="H140" s="474"/>
      <c r="I140" s="255"/>
      <c r="J140" s="255"/>
      <c r="K140" s="255"/>
      <c r="L140" s="401"/>
      <c r="M140" s="459"/>
      <c r="N140" s="255"/>
      <c r="O140" s="255"/>
      <c r="P140" s="255"/>
      <c r="Q140" s="255"/>
      <c r="R140" s="255"/>
      <c r="S140" s="474"/>
      <c r="T140" s="255"/>
      <c r="U140" s="255"/>
      <c r="V140" s="255"/>
      <c r="W140" s="255"/>
      <c r="X140" s="255"/>
      <c r="Y140" s="26" t="s">
        <v>168</v>
      </c>
      <c r="Z140" s="27">
        <v>45688</v>
      </c>
      <c r="AA140" s="28"/>
      <c r="AB140" s="26" t="s">
        <v>290</v>
      </c>
      <c r="AC140" s="27">
        <v>45693</v>
      </c>
      <c r="AD140" s="27">
        <v>46057</v>
      </c>
      <c r="AE140" s="38">
        <v>34837.47</v>
      </c>
      <c r="AF140" s="26"/>
      <c r="AG140" s="30">
        <v>5871.24</v>
      </c>
      <c r="AH140" s="26"/>
      <c r="AI140" s="27"/>
      <c r="AJ140" s="38"/>
      <c r="AK140" s="30"/>
      <c r="AL140" s="49">
        <v>174404.64</v>
      </c>
      <c r="AM140" s="255"/>
      <c r="AN140" s="255"/>
      <c r="AO140" s="255"/>
      <c r="AP140" s="33"/>
      <c r="AQ140" s="33"/>
      <c r="AR140" s="33"/>
      <c r="AS140" s="33"/>
      <c r="AT140" s="33"/>
      <c r="AU140" s="33"/>
      <c r="AV140" s="34"/>
      <c r="AW140" s="34"/>
      <c r="AX140" s="60"/>
      <c r="AY140" s="61"/>
      <c r="AZ140" s="60"/>
      <c r="BA140" s="61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</row>
    <row r="141" spans="1:65" ht="25.5" customHeight="1">
      <c r="A141" s="255"/>
      <c r="B141" s="255"/>
      <c r="C141" s="255"/>
      <c r="D141" s="255"/>
      <c r="E141" s="255"/>
      <c r="F141" s="255"/>
      <c r="G141" s="255"/>
      <c r="H141" s="474"/>
      <c r="I141" s="255"/>
      <c r="J141" s="255"/>
      <c r="K141" s="255"/>
      <c r="L141" s="401"/>
      <c r="M141" s="459"/>
      <c r="N141" s="255"/>
      <c r="O141" s="255"/>
      <c r="P141" s="255"/>
      <c r="Q141" s="255"/>
      <c r="R141" s="255"/>
      <c r="S141" s="474"/>
      <c r="T141" s="255"/>
      <c r="U141" s="255"/>
      <c r="V141" s="255"/>
      <c r="W141" s="255"/>
      <c r="X141" s="255"/>
      <c r="Y141" s="26" t="s">
        <v>274</v>
      </c>
      <c r="Z141" s="27">
        <v>46056</v>
      </c>
      <c r="AA141" s="28">
        <v>14201</v>
      </c>
      <c r="AB141" s="26" t="s">
        <v>307</v>
      </c>
      <c r="AC141" s="27">
        <v>44596</v>
      </c>
      <c r="AD141" s="27">
        <v>46146</v>
      </c>
      <c r="AE141" s="38"/>
      <c r="AF141" s="26"/>
      <c r="AG141" s="30"/>
      <c r="AH141" s="26"/>
      <c r="AI141" s="27"/>
      <c r="AJ141" s="38"/>
      <c r="AK141" s="30"/>
      <c r="AL141" s="49"/>
      <c r="AM141" s="255"/>
      <c r="AN141" s="255"/>
      <c r="AO141" s="255"/>
      <c r="AP141" s="33"/>
      <c r="AQ141" s="33"/>
      <c r="AR141" s="33"/>
      <c r="AS141" s="33"/>
      <c r="AT141" s="33"/>
      <c r="AU141" s="33"/>
      <c r="AV141" s="34"/>
      <c r="AW141" s="34"/>
      <c r="AX141" s="60"/>
      <c r="AY141" s="61"/>
      <c r="AZ141" s="60"/>
      <c r="BA141" s="61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</row>
    <row r="142" spans="1:65" ht="25.5" customHeight="1">
      <c r="A142" s="318"/>
      <c r="B142" s="318"/>
      <c r="C142" s="318"/>
      <c r="D142" s="318"/>
      <c r="E142" s="318"/>
      <c r="F142" s="318"/>
      <c r="G142" s="318"/>
      <c r="H142" s="475"/>
      <c r="I142" s="318"/>
      <c r="J142" s="318"/>
      <c r="K142" s="318"/>
      <c r="L142" s="404"/>
      <c r="M142" s="463"/>
      <c r="N142" s="318"/>
      <c r="O142" s="318"/>
      <c r="P142" s="318"/>
      <c r="Q142" s="318"/>
      <c r="R142" s="318"/>
      <c r="S142" s="475"/>
      <c r="T142" s="318"/>
      <c r="U142" s="318"/>
      <c r="V142" s="318"/>
      <c r="W142" s="318"/>
      <c r="X142" s="318"/>
      <c r="Y142" s="26" t="s">
        <v>233</v>
      </c>
      <c r="Z142" s="27">
        <v>46142</v>
      </c>
      <c r="AA142" s="28">
        <v>14259</v>
      </c>
      <c r="AB142" s="26" t="s">
        <v>307</v>
      </c>
      <c r="AC142" s="27">
        <v>44596</v>
      </c>
      <c r="AD142" s="27">
        <v>46511</v>
      </c>
      <c r="AE142" s="38"/>
      <c r="AF142" s="26"/>
      <c r="AG142" s="30"/>
      <c r="AH142" s="26"/>
      <c r="AI142" s="27"/>
      <c r="AJ142" s="38"/>
      <c r="AK142" s="30"/>
      <c r="AL142" s="49"/>
      <c r="AM142" s="256"/>
      <c r="AN142" s="256"/>
      <c r="AO142" s="256"/>
      <c r="AP142" s="33"/>
      <c r="AQ142" s="33"/>
      <c r="AR142" s="33"/>
      <c r="AS142" s="33"/>
      <c r="AT142" s="33"/>
      <c r="AU142" s="33"/>
      <c r="AV142" s="34"/>
      <c r="AW142" s="34"/>
      <c r="AX142" s="60"/>
      <c r="AY142" s="61"/>
      <c r="AZ142" s="60"/>
      <c r="BA142" s="61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</row>
    <row r="143" spans="1:65" ht="12.75" customHeight="1">
      <c r="A143" s="294">
        <v>26</v>
      </c>
      <c r="B143" s="290" t="s">
        <v>277</v>
      </c>
      <c r="C143" s="290" t="s">
        <v>278</v>
      </c>
      <c r="D143" s="303" t="s">
        <v>157</v>
      </c>
      <c r="E143" s="290" t="s">
        <v>279</v>
      </c>
      <c r="F143" s="290" t="s">
        <v>308</v>
      </c>
      <c r="G143" s="290"/>
      <c r="H143" s="476" t="s">
        <v>280</v>
      </c>
      <c r="I143" s="290"/>
      <c r="J143" s="290"/>
      <c r="K143" s="303" t="s">
        <v>309</v>
      </c>
      <c r="L143" s="400" t="s">
        <v>310</v>
      </c>
      <c r="M143" s="461" t="s">
        <v>311</v>
      </c>
      <c r="N143" s="302">
        <v>44596</v>
      </c>
      <c r="O143" s="301">
        <v>80400</v>
      </c>
      <c r="P143" s="289">
        <v>13227</v>
      </c>
      <c r="Q143" s="302">
        <v>44596</v>
      </c>
      <c r="R143" s="302">
        <v>44961</v>
      </c>
      <c r="S143" s="461">
        <v>1</v>
      </c>
      <c r="T143" s="290"/>
      <c r="U143" s="290"/>
      <c r="V143" s="290"/>
      <c r="W143" s="290" t="s">
        <v>312</v>
      </c>
      <c r="X143" s="290" t="s">
        <v>148</v>
      </c>
      <c r="Y143" s="26" t="s">
        <v>149</v>
      </c>
      <c r="Z143" s="27">
        <v>44944</v>
      </c>
      <c r="AA143" s="28">
        <v>13466</v>
      </c>
      <c r="AB143" s="26" t="s">
        <v>313</v>
      </c>
      <c r="AC143" s="27">
        <v>44962</v>
      </c>
      <c r="AD143" s="27">
        <v>45326</v>
      </c>
      <c r="AE143" s="26"/>
      <c r="AF143" s="26"/>
      <c r="AG143" s="30">
        <v>6864.12</v>
      </c>
      <c r="AH143" s="26"/>
      <c r="AI143" s="26"/>
      <c r="AJ143" s="74">
        <v>34543.67</v>
      </c>
      <c r="AK143" s="75">
        <v>3014.4</v>
      </c>
      <c r="AL143" s="49">
        <f>SUM(O143+AG143+AK143)</f>
        <v>90278.51999999999</v>
      </c>
      <c r="AM143" s="280">
        <v>141337.20000000001</v>
      </c>
      <c r="AN143" s="281">
        <v>32786.559999999998</v>
      </c>
      <c r="AO143" s="280">
        <f>AM143+AN143</f>
        <v>174123.76</v>
      </c>
      <c r="AP143" s="33"/>
      <c r="AQ143" s="33"/>
      <c r="AR143" s="33"/>
      <c r="AS143" s="33"/>
      <c r="AT143" s="33"/>
      <c r="AU143" s="33"/>
      <c r="AV143" s="34"/>
      <c r="AW143" s="34"/>
      <c r="AX143" s="60"/>
      <c r="AY143" s="61"/>
      <c r="AZ143" s="60"/>
      <c r="BA143" s="61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</row>
    <row r="144" spans="1:65" ht="18.75" customHeight="1">
      <c r="A144" s="255"/>
      <c r="B144" s="255"/>
      <c r="C144" s="255"/>
      <c r="D144" s="255"/>
      <c r="E144" s="255"/>
      <c r="F144" s="255"/>
      <c r="G144" s="255"/>
      <c r="H144" s="474"/>
      <c r="I144" s="255"/>
      <c r="J144" s="255"/>
      <c r="K144" s="255"/>
      <c r="L144" s="401"/>
      <c r="M144" s="459"/>
      <c r="N144" s="255"/>
      <c r="O144" s="255"/>
      <c r="P144" s="255"/>
      <c r="Q144" s="255"/>
      <c r="R144" s="255"/>
      <c r="S144" s="474"/>
      <c r="T144" s="255"/>
      <c r="U144" s="255"/>
      <c r="V144" s="255"/>
      <c r="W144" s="255"/>
      <c r="X144" s="255"/>
      <c r="Y144" s="26" t="s">
        <v>152</v>
      </c>
      <c r="Z144" s="27">
        <v>45322</v>
      </c>
      <c r="AA144" s="28">
        <v>13728</v>
      </c>
      <c r="AB144" s="26" t="s">
        <v>211</v>
      </c>
      <c r="AC144" s="27">
        <v>45327</v>
      </c>
      <c r="AD144" s="27">
        <v>45692</v>
      </c>
      <c r="AE144" s="26"/>
      <c r="AF144" s="26"/>
      <c r="AG144" s="30"/>
      <c r="AH144" s="26"/>
      <c r="AI144" s="27">
        <v>45618</v>
      </c>
      <c r="AJ144" s="26">
        <v>3.4761760000000002</v>
      </c>
      <c r="AK144" s="30">
        <v>3138.24</v>
      </c>
      <c r="AL144" s="49">
        <f t="shared" ref="AL144:AL145" si="16">SUM(AL143+AK144)</f>
        <v>93416.76</v>
      </c>
      <c r="AM144" s="255"/>
      <c r="AN144" s="255"/>
      <c r="AO144" s="255"/>
      <c r="AP144" s="33"/>
      <c r="AQ144" s="33"/>
      <c r="AR144" s="33"/>
      <c r="AS144" s="33"/>
      <c r="AT144" s="33"/>
      <c r="AU144" s="33"/>
      <c r="AV144" s="34"/>
      <c r="AW144" s="34"/>
      <c r="AX144" s="60"/>
      <c r="AY144" s="61"/>
      <c r="AZ144" s="60"/>
      <c r="BA144" s="61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</row>
    <row r="145" spans="1:65" ht="24.75" customHeight="1">
      <c r="A145" s="255"/>
      <c r="B145" s="255"/>
      <c r="C145" s="255"/>
      <c r="D145" s="255"/>
      <c r="E145" s="255"/>
      <c r="F145" s="255"/>
      <c r="G145" s="255"/>
      <c r="H145" s="474"/>
      <c r="I145" s="255"/>
      <c r="J145" s="255"/>
      <c r="K145" s="255"/>
      <c r="L145" s="401"/>
      <c r="M145" s="459"/>
      <c r="N145" s="255"/>
      <c r="O145" s="255"/>
      <c r="P145" s="255"/>
      <c r="Q145" s="255"/>
      <c r="R145" s="255"/>
      <c r="S145" s="474"/>
      <c r="T145" s="255"/>
      <c r="U145" s="255"/>
      <c r="V145" s="255"/>
      <c r="W145" s="255"/>
      <c r="X145" s="255"/>
      <c r="Y145" s="26" t="s">
        <v>168</v>
      </c>
      <c r="Z145" s="27">
        <v>45688</v>
      </c>
      <c r="AA145" s="28">
        <v>13974</v>
      </c>
      <c r="AB145" s="26" t="s">
        <v>211</v>
      </c>
      <c r="AC145" s="27">
        <v>45693</v>
      </c>
      <c r="AD145" s="27">
        <v>46057</v>
      </c>
      <c r="AE145" s="26"/>
      <c r="AF145" s="26"/>
      <c r="AG145" s="30"/>
      <c r="AH145" s="26"/>
      <c r="AI145" s="27"/>
      <c r="AJ145" s="26"/>
      <c r="AK145" s="30"/>
      <c r="AL145" s="49">
        <f t="shared" si="16"/>
        <v>93416.76</v>
      </c>
      <c r="AM145" s="255"/>
      <c r="AN145" s="255"/>
      <c r="AO145" s="255"/>
      <c r="AP145" s="33"/>
      <c r="AQ145" s="33"/>
      <c r="AR145" s="33"/>
      <c r="AS145" s="33"/>
      <c r="AT145" s="33"/>
      <c r="AU145" s="33"/>
      <c r="AV145" s="34"/>
      <c r="AW145" s="34"/>
      <c r="AX145" s="60"/>
      <c r="AY145" s="61"/>
      <c r="AZ145" s="60"/>
      <c r="BA145" s="61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</row>
    <row r="146" spans="1:65" ht="24.75" customHeight="1">
      <c r="A146" s="255"/>
      <c r="B146" s="255"/>
      <c r="C146" s="255"/>
      <c r="D146" s="255"/>
      <c r="E146" s="255"/>
      <c r="F146" s="255"/>
      <c r="G146" s="255"/>
      <c r="H146" s="474"/>
      <c r="I146" s="255"/>
      <c r="J146" s="255"/>
      <c r="K146" s="255"/>
      <c r="L146" s="401"/>
      <c r="M146" s="459"/>
      <c r="N146" s="255"/>
      <c r="O146" s="255"/>
      <c r="P146" s="255"/>
      <c r="Q146" s="255"/>
      <c r="R146" s="255"/>
      <c r="S146" s="474"/>
      <c r="T146" s="255"/>
      <c r="U146" s="255"/>
      <c r="V146" s="255"/>
      <c r="W146" s="255"/>
      <c r="X146" s="255"/>
      <c r="Y146" s="26" t="s">
        <v>274</v>
      </c>
      <c r="Z146" s="27">
        <v>46050</v>
      </c>
      <c r="AA146" s="28">
        <v>14201</v>
      </c>
      <c r="AB146" s="26" t="s">
        <v>211</v>
      </c>
      <c r="AC146" s="27">
        <v>44596</v>
      </c>
      <c r="AD146" s="27">
        <v>46146</v>
      </c>
      <c r="AE146" s="26"/>
      <c r="AF146" s="26"/>
      <c r="AG146" s="30"/>
      <c r="AH146" s="26"/>
      <c r="AI146" s="27"/>
      <c r="AJ146" s="26"/>
      <c r="AK146" s="30"/>
      <c r="AL146" s="65"/>
      <c r="AM146" s="255"/>
      <c r="AN146" s="255"/>
      <c r="AO146" s="255"/>
      <c r="AP146" s="33"/>
      <c r="AQ146" s="33"/>
      <c r="AR146" s="33"/>
      <c r="AS146" s="33"/>
      <c r="AT146" s="33"/>
      <c r="AU146" s="33"/>
      <c r="AV146" s="34"/>
      <c r="AW146" s="34"/>
      <c r="AX146" s="60"/>
      <c r="AY146" s="61"/>
      <c r="AZ146" s="60"/>
      <c r="BA146" s="61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</row>
    <row r="147" spans="1:65" ht="24.75" customHeight="1">
      <c r="A147" s="318"/>
      <c r="B147" s="318"/>
      <c r="C147" s="318"/>
      <c r="D147" s="318"/>
      <c r="E147" s="318"/>
      <c r="F147" s="318"/>
      <c r="G147" s="318"/>
      <c r="H147" s="475"/>
      <c r="I147" s="318"/>
      <c r="J147" s="318"/>
      <c r="K147" s="318"/>
      <c r="L147" s="404"/>
      <c r="M147" s="463"/>
      <c r="N147" s="318"/>
      <c r="O147" s="318"/>
      <c r="P147" s="318"/>
      <c r="Q147" s="318"/>
      <c r="R147" s="318"/>
      <c r="S147" s="475"/>
      <c r="T147" s="318"/>
      <c r="U147" s="318"/>
      <c r="V147" s="318"/>
      <c r="W147" s="318"/>
      <c r="X147" s="318"/>
      <c r="Y147" s="26" t="s">
        <v>233</v>
      </c>
      <c r="Z147" s="27">
        <v>46142</v>
      </c>
      <c r="AA147" s="28">
        <v>14260</v>
      </c>
      <c r="AB147" s="26" t="s">
        <v>211</v>
      </c>
      <c r="AC147" s="27">
        <v>44596</v>
      </c>
      <c r="AD147" s="27">
        <v>46511</v>
      </c>
      <c r="AE147" s="26"/>
      <c r="AF147" s="26"/>
      <c r="AG147" s="30"/>
      <c r="AH147" s="26"/>
      <c r="AI147" s="27"/>
      <c r="AJ147" s="26"/>
      <c r="AK147" s="30"/>
      <c r="AL147" s="65"/>
      <c r="AM147" s="256"/>
      <c r="AN147" s="256"/>
      <c r="AO147" s="256"/>
      <c r="AP147" s="33"/>
      <c r="AQ147" s="33"/>
      <c r="AR147" s="33"/>
      <c r="AS147" s="33"/>
      <c r="AT147" s="33"/>
      <c r="AU147" s="33"/>
      <c r="AV147" s="34"/>
      <c r="AW147" s="34"/>
      <c r="AX147" s="60"/>
      <c r="AY147" s="61"/>
      <c r="AZ147" s="60"/>
      <c r="BA147" s="61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</row>
    <row r="148" spans="1:65" ht="25.5" customHeight="1">
      <c r="A148" s="294">
        <v>27</v>
      </c>
      <c r="B148" s="290" t="s">
        <v>277</v>
      </c>
      <c r="C148" s="290" t="s">
        <v>278</v>
      </c>
      <c r="D148" s="303" t="s">
        <v>157</v>
      </c>
      <c r="E148" s="290" t="s">
        <v>279</v>
      </c>
      <c r="F148" s="290" t="s">
        <v>308</v>
      </c>
      <c r="G148" s="290"/>
      <c r="H148" s="476" t="s">
        <v>280</v>
      </c>
      <c r="I148" s="290"/>
      <c r="J148" s="290"/>
      <c r="K148" s="303" t="s">
        <v>314</v>
      </c>
      <c r="L148" s="400" t="s">
        <v>315</v>
      </c>
      <c r="M148" s="461" t="s">
        <v>316</v>
      </c>
      <c r="N148" s="302">
        <v>44596</v>
      </c>
      <c r="O148" s="301">
        <v>86400</v>
      </c>
      <c r="P148" s="289">
        <v>13227</v>
      </c>
      <c r="Q148" s="302">
        <v>44596</v>
      </c>
      <c r="R148" s="302">
        <v>44961</v>
      </c>
      <c r="S148" s="461">
        <v>1</v>
      </c>
      <c r="T148" s="290"/>
      <c r="U148" s="290"/>
      <c r="V148" s="290"/>
      <c r="W148" s="290" t="s">
        <v>312</v>
      </c>
      <c r="X148" s="290" t="s">
        <v>148</v>
      </c>
      <c r="Y148" s="26" t="s">
        <v>149</v>
      </c>
      <c r="Z148" s="27">
        <v>44944</v>
      </c>
      <c r="AA148" s="28">
        <v>13466</v>
      </c>
      <c r="AB148" s="26" t="s">
        <v>317</v>
      </c>
      <c r="AC148" s="27">
        <v>44962</v>
      </c>
      <c r="AD148" s="27">
        <v>45326</v>
      </c>
      <c r="AE148" s="26"/>
      <c r="AF148" s="26"/>
      <c r="AG148" s="30">
        <v>7439.16</v>
      </c>
      <c r="AH148" s="26"/>
      <c r="AI148" s="26"/>
      <c r="AJ148" s="26"/>
      <c r="AK148" s="30"/>
      <c r="AL148" s="65">
        <v>93839.16</v>
      </c>
      <c r="AM148" s="280">
        <v>146320.72</v>
      </c>
      <c r="AN148" s="281">
        <v>35235.919999999998</v>
      </c>
      <c r="AO148" s="280">
        <f>AM148+AN148</f>
        <v>181556.64</v>
      </c>
      <c r="AP148" s="33"/>
      <c r="AQ148" s="33"/>
      <c r="AR148" s="33"/>
      <c r="AS148" s="33"/>
      <c r="AT148" s="33"/>
      <c r="AU148" s="33"/>
      <c r="AV148" s="34"/>
      <c r="AW148" s="34"/>
      <c r="AX148" s="60"/>
      <c r="AY148" s="61"/>
      <c r="AZ148" s="60"/>
      <c r="BA148" s="61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</row>
    <row r="149" spans="1:65" ht="25.5" customHeight="1">
      <c r="A149" s="255"/>
      <c r="B149" s="255"/>
      <c r="C149" s="255"/>
      <c r="D149" s="255"/>
      <c r="E149" s="255"/>
      <c r="F149" s="255"/>
      <c r="G149" s="255"/>
      <c r="H149" s="474"/>
      <c r="I149" s="255"/>
      <c r="J149" s="255"/>
      <c r="K149" s="255"/>
      <c r="L149" s="401"/>
      <c r="M149" s="459"/>
      <c r="N149" s="255"/>
      <c r="O149" s="255"/>
      <c r="P149" s="255"/>
      <c r="Q149" s="255"/>
      <c r="R149" s="255"/>
      <c r="S149" s="474"/>
      <c r="T149" s="255"/>
      <c r="U149" s="255"/>
      <c r="V149" s="255"/>
      <c r="W149" s="255"/>
      <c r="X149" s="255"/>
      <c r="Y149" s="26" t="s">
        <v>179</v>
      </c>
      <c r="Z149" s="27">
        <v>45324</v>
      </c>
      <c r="AA149" s="28">
        <v>13721</v>
      </c>
      <c r="AB149" s="26" t="s">
        <v>211</v>
      </c>
      <c r="AC149" s="27">
        <v>45327</v>
      </c>
      <c r="AD149" s="27">
        <v>45692</v>
      </c>
      <c r="AE149" s="26"/>
      <c r="AF149" s="26"/>
      <c r="AG149" s="30"/>
      <c r="AH149" s="26"/>
      <c r="AI149" s="27">
        <v>45338</v>
      </c>
      <c r="AJ149" s="26">
        <v>3.442666</v>
      </c>
      <c r="AK149" s="76">
        <v>3230.52</v>
      </c>
      <c r="AL149" s="65">
        <f t="shared" ref="AL149:AL150" si="17">SUM(AL148+AK149)</f>
        <v>97069.680000000008</v>
      </c>
      <c r="AM149" s="255"/>
      <c r="AN149" s="255"/>
      <c r="AO149" s="255"/>
      <c r="AP149" s="33"/>
      <c r="AQ149" s="33"/>
      <c r="AR149" s="33"/>
      <c r="AS149" s="33"/>
      <c r="AT149" s="33"/>
      <c r="AU149" s="33"/>
      <c r="AV149" s="34"/>
      <c r="AW149" s="34"/>
      <c r="AX149" s="60"/>
      <c r="AY149" s="61"/>
      <c r="AZ149" s="60"/>
      <c r="BA149" s="61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</row>
    <row r="150" spans="1:65" ht="25.5" customHeight="1">
      <c r="A150" s="255"/>
      <c r="B150" s="255"/>
      <c r="C150" s="255"/>
      <c r="D150" s="255"/>
      <c r="E150" s="255"/>
      <c r="F150" s="255"/>
      <c r="G150" s="255"/>
      <c r="H150" s="474"/>
      <c r="I150" s="255"/>
      <c r="J150" s="255"/>
      <c r="K150" s="255"/>
      <c r="L150" s="401"/>
      <c r="M150" s="459"/>
      <c r="N150" s="255"/>
      <c r="O150" s="255"/>
      <c r="P150" s="255"/>
      <c r="Q150" s="255"/>
      <c r="R150" s="255"/>
      <c r="S150" s="474"/>
      <c r="T150" s="255"/>
      <c r="U150" s="255"/>
      <c r="V150" s="255"/>
      <c r="W150" s="255"/>
      <c r="X150" s="255"/>
      <c r="Y150" s="26" t="s">
        <v>318</v>
      </c>
      <c r="Z150" s="27">
        <v>45688</v>
      </c>
      <c r="AA150" s="28">
        <v>13978</v>
      </c>
      <c r="AB150" s="26" t="s">
        <v>211</v>
      </c>
      <c r="AC150" s="27">
        <v>45693</v>
      </c>
      <c r="AD150" s="27">
        <v>46057</v>
      </c>
      <c r="AE150" s="26"/>
      <c r="AF150" s="26"/>
      <c r="AG150" s="30"/>
      <c r="AH150" s="26"/>
      <c r="AI150" s="27">
        <v>45618</v>
      </c>
      <c r="AJ150" s="26">
        <v>3.4837470000000001</v>
      </c>
      <c r="AK150" s="76">
        <v>3381.72</v>
      </c>
      <c r="AL150" s="65">
        <f t="shared" si="17"/>
        <v>100451.40000000001</v>
      </c>
      <c r="AM150" s="255"/>
      <c r="AN150" s="255"/>
      <c r="AO150" s="255"/>
      <c r="AP150" s="33"/>
      <c r="AQ150" s="33"/>
      <c r="AR150" s="33"/>
      <c r="AS150" s="33"/>
      <c r="AT150" s="33"/>
      <c r="AU150" s="33"/>
      <c r="AV150" s="34"/>
      <c r="AW150" s="34"/>
      <c r="AX150" s="60"/>
      <c r="AY150" s="61"/>
      <c r="AZ150" s="60"/>
      <c r="BA150" s="61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</row>
    <row r="151" spans="1:65" ht="25.5" customHeight="1">
      <c r="A151" s="255"/>
      <c r="B151" s="255"/>
      <c r="C151" s="255"/>
      <c r="D151" s="255"/>
      <c r="E151" s="255"/>
      <c r="F151" s="255"/>
      <c r="G151" s="255"/>
      <c r="H151" s="474"/>
      <c r="I151" s="255"/>
      <c r="J151" s="255"/>
      <c r="K151" s="255"/>
      <c r="L151" s="401"/>
      <c r="M151" s="459"/>
      <c r="N151" s="255"/>
      <c r="O151" s="255"/>
      <c r="P151" s="255"/>
      <c r="Q151" s="255"/>
      <c r="R151" s="255"/>
      <c r="S151" s="474"/>
      <c r="T151" s="255"/>
      <c r="U151" s="255"/>
      <c r="V151" s="255"/>
      <c r="W151" s="255"/>
      <c r="X151" s="255"/>
      <c r="Y151" s="26" t="s">
        <v>274</v>
      </c>
      <c r="Z151" s="27">
        <v>46056</v>
      </c>
      <c r="AA151" s="28">
        <v>14205</v>
      </c>
      <c r="AB151" s="26" t="s">
        <v>211</v>
      </c>
      <c r="AC151" s="27">
        <v>44596</v>
      </c>
      <c r="AD151" s="27">
        <v>46146</v>
      </c>
      <c r="AE151" s="26"/>
      <c r="AF151" s="26"/>
      <c r="AG151" s="30"/>
      <c r="AH151" s="26"/>
      <c r="AI151" s="27"/>
      <c r="AJ151" s="26"/>
      <c r="AK151" s="76"/>
      <c r="AL151" s="65"/>
      <c r="AM151" s="255"/>
      <c r="AN151" s="255"/>
      <c r="AO151" s="255"/>
      <c r="AP151" s="33"/>
      <c r="AQ151" s="33"/>
      <c r="AR151" s="33"/>
      <c r="AS151" s="33"/>
      <c r="AT151" s="33"/>
      <c r="AU151" s="33"/>
      <c r="AV151" s="34"/>
      <c r="AW151" s="34"/>
      <c r="AX151" s="60"/>
      <c r="AY151" s="61"/>
      <c r="AZ151" s="60"/>
      <c r="BA151" s="61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</row>
    <row r="152" spans="1:65" ht="25.5" customHeight="1">
      <c r="A152" s="318"/>
      <c r="B152" s="318"/>
      <c r="C152" s="318"/>
      <c r="D152" s="318"/>
      <c r="E152" s="318"/>
      <c r="F152" s="318"/>
      <c r="G152" s="318"/>
      <c r="H152" s="475"/>
      <c r="I152" s="318"/>
      <c r="J152" s="318"/>
      <c r="K152" s="318"/>
      <c r="L152" s="404"/>
      <c r="M152" s="463"/>
      <c r="N152" s="318"/>
      <c r="O152" s="318"/>
      <c r="P152" s="318"/>
      <c r="Q152" s="318"/>
      <c r="R152" s="318"/>
      <c r="S152" s="475"/>
      <c r="T152" s="318"/>
      <c r="U152" s="318"/>
      <c r="V152" s="318"/>
      <c r="W152" s="318"/>
      <c r="X152" s="318"/>
      <c r="Y152" s="26" t="s">
        <v>233</v>
      </c>
      <c r="Z152" s="27">
        <v>46142</v>
      </c>
      <c r="AA152" s="28">
        <v>14258</v>
      </c>
      <c r="AB152" s="26" t="s">
        <v>211</v>
      </c>
      <c r="AC152" s="27">
        <v>44596</v>
      </c>
      <c r="AD152" s="27">
        <v>46511</v>
      </c>
      <c r="AE152" s="26"/>
      <c r="AF152" s="26"/>
      <c r="AG152" s="30"/>
      <c r="AH152" s="26"/>
      <c r="AI152" s="27"/>
      <c r="AJ152" s="26"/>
      <c r="AK152" s="76"/>
      <c r="AL152" s="65"/>
      <c r="AM152" s="256"/>
      <c r="AN152" s="256"/>
      <c r="AO152" s="256"/>
      <c r="AP152" s="33"/>
      <c r="AQ152" s="33"/>
      <c r="AR152" s="33"/>
      <c r="AS152" s="33"/>
      <c r="AT152" s="33"/>
      <c r="AU152" s="33"/>
      <c r="AV152" s="34"/>
      <c r="AW152" s="34"/>
      <c r="AX152" s="60"/>
      <c r="AY152" s="61"/>
      <c r="AZ152" s="60"/>
      <c r="BA152" s="61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</row>
    <row r="153" spans="1:65" ht="25.5" customHeight="1">
      <c r="A153" s="294">
        <v>28</v>
      </c>
      <c r="B153" s="290" t="s">
        <v>277</v>
      </c>
      <c r="C153" s="290" t="s">
        <v>278</v>
      </c>
      <c r="D153" s="303" t="s">
        <v>157</v>
      </c>
      <c r="E153" s="290" t="s">
        <v>279</v>
      </c>
      <c r="F153" s="290" t="s">
        <v>308</v>
      </c>
      <c r="G153" s="290"/>
      <c r="H153" s="476" t="s">
        <v>280</v>
      </c>
      <c r="I153" s="290"/>
      <c r="J153" s="290"/>
      <c r="K153" s="303" t="s">
        <v>319</v>
      </c>
      <c r="L153" s="400" t="s">
        <v>320</v>
      </c>
      <c r="M153" s="461" t="s">
        <v>321</v>
      </c>
      <c r="N153" s="302">
        <v>44596</v>
      </c>
      <c r="O153" s="301">
        <v>104388</v>
      </c>
      <c r="P153" s="289">
        <v>13227</v>
      </c>
      <c r="Q153" s="302">
        <v>44596</v>
      </c>
      <c r="R153" s="302">
        <v>44961</v>
      </c>
      <c r="S153" s="461">
        <v>1</v>
      </c>
      <c r="T153" s="290"/>
      <c r="U153" s="290"/>
      <c r="V153" s="290"/>
      <c r="W153" s="290" t="s">
        <v>271</v>
      </c>
      <c r="X153" s="290" t="s">
        <v>148</v>
      </c>
      <c r="Y153" s="26" t="s">
        <v>149</v>
      </c>
      <c r="Z153" s="27">
        <v>44945</v>
      </c>
      <c r="AA153" s="28">
        <v>13466</v>
      </c>
      <c r="AB153" s="26" t="s">
        <v>290</v>
      </c>
      <c r="AC153" s="27">
        <v>44962</v>
      </c>
      <c r="AD153" s="27">
        <v>45326</v>
      </c>
      <c r="AE153" s="26"/>
      <c r="AF153" s="26"/>
      <c r="AG153" s="30">
        <v>8988</v>
      </c>
      <c r="AH153" s="26"/>
      <c r="AI153" s="27">
        <v>45195</v>
      </c>
      <c r="AJ153" s="38">
        <v>34468.019999999997</v>
      </c>
      <c r="AK153" s="30">
        <v>3907.38</v>
      </c>
      <c r="AL153" s="301">
        <f>SUM(O153+AG153+AK153)</f>
        <v>117283.38</v>
      </c>
      <c r="AM153" s="280">
        <v>193896.14</v>
      </c>
      <c r="AN153" s="281">
        <v>30855.24</v>
      </c>
      <c r="AO153" s="280">
        <f>AM153+AN153</f>
        <v>224751.38</v>
      </c>
      <c r="AP153" s="33"/>
      <c r="AQ153" s="33"/>
      <c r="AR153" s="33"/>
      <c r="AS153" s="33"/>
      <c r="AT153" s="33"/>
      <c r="AU153" s="33"/>
      <c r="AV153" s="34"/>
      <c r="AW153" s="34"/>
      <c r="AX153" s="60"/>
      <c r="AY153" s="61"/>
      <c r="AZ153" s="60"/>
      <c r="BA153" s="61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</row>
    <row r="154" spans="1:65" ht="25.5" customHeight="1">
      <c r="A154" s="255"/>
      <c r="B154" s="255"/>
      <c r="C154" s="255"/>
      <c r="D154" s="255"/>
      <c r="E154" s="255"/>
      <c r="F154" s="255"/>
      <c r="G154" s="255"/>
      <c r="H154" s="474"/>
      <c r="I154" s="255"/>
      <c r="J154" s="255"/>
      <c r="K154" s="255"/>
      <c r="L154" s="401"/>
      <c r="M154" s="459"/>
      <c r="N154" s="255"/>
      <c r="O154" s="255"/>
      <c r="P154" s="255"/>
      <c r="Q154" s="255"/>
      <c r="R154" s="255"/>
      <c r="S154" s="474"/>
      <c r="T154" s="255"/>
      <c r="U154" s="255"/>
      <c r="V154" s="255"/>
      <c r="W154" s="255"/>
      <c r="X154" s="255"/>
      <c r="Y154" s="26" t="s">
        <v>152</v>
      </c>
      <c r="Z154" s="27">
        <v>45324</v>
      </c>
      <c r="AA154" s="28">
        <v>13714</v>
      </c>
      <c r="AB154" s="26" t="s">
        <v>322</v>
      </c>
      <c r="AC154" s="27">
        <v>45327</v>
      </c>
      <c r="AD154" s="27">
        <v>45692</v>
      </c>
      <c r="AE154" s="26"/>
      <c r="AF154" s="26"/>
      <c r="AG154" s="30"/>
      <c r="AH154" s="26"/>
      <c r="AI154" s="27"/>
      <c r="AJ154" s="38"/>
      <c r="AK154" s="30"/>
      <c r="AL154" s="256"/>
      <c r="AM154" s="255"/>
      <c r="AN154" s="255"/>
      <c r="AO154" s="255"/>
      <c r="AP154" s="33"/>
      <c r="AQ154" s="33"/>
      <c r="AR154" s="33"/>
      <c r="AS154" s="33"/>
      <c r="AT154" s="33"/>
      <c r="AU154" s="33"/>
      <c r="AV154" s="34"/>
      <c r="AW154" s="34"/>
      <c r="AX154" s="60"/>
      <c r="AY154" s="61"/>
      <c r="AZ154" s="60"/>
      <c r="BA154" s="61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</row>
    <row r="155" spans="1:65" ht="25.5" customHeight="1">
      <c r="A155" s="255"/>
      <c r="B155" s="255"/>
      <c r="C155" s="255"/>
      <c r="D155" s="255"/>
      <c r="E155" s="255"/>
      <c r="F155" s="255"/>
      <c r="G155" s="255"/>
      <c r="H155" s="474"/>
      <c r="I155" s="255"/>
      <c r="J155" s="255"/>
      <c r="K155" s="255"/>
      <c r="L155" s="401"/>
      <c r="M155" s="459"/>
      <c r="N155" s="255"/>
      <c r="O155" s="255"/>
      <c r="P155" s="255"/>
      <c r="Q155" s="255"/>
      <c r="R155" s="255"/>
      <c r="S155" s="474"/>
      <c r="T155" s="255"/>
      <c r="U155" s="255"/>
      <c r="V155" s="255"/>
      <c r="W155" s="255"/>
      <c r="X155" s="255"/>
      <c r="Y155" s="26" t="s">
        <v>168</v>
      </c>
      <c r="Z155" s="27">
        <v>45688</v>
      </c>
      <c r="AA155" s="28">
        <v>13978</v>
      </c>
      <c r="AB155" s="26" t="s">
        <v>322</v>
      </c>
      <c r="AC155" s="27">
        <v>45693</v>
      </c>
      <c r="AD155" s="27">
        <v>46057</v>
      </c>
      <c r="AE155" s="26"/>
      <c r="AF155" s="26"/>
      <c r="AG155" s="30"/>
      <c r="AH155" s="26"/>
      <c r="AI155" s="27"/>
      <c r="AJ155" s="38"/>
      <c r="AK155" s="30"/>
      <c r="AL155" s="72">
        <v>117283.38</v>
      </c>
      <c r="AM155" s="255"/>
      <c r="AN155" s="255"/>
      <c r="AO155" s="255"/>
      <c r="AP155" s="33"/>
      <c r="AQ155" s="33"/>
      <c r="AR155" s="33"/>
      <c r="AS155" s="33"/>
      <c r="AT155" s="33"/>
      <c r="AU155" s="33"/>
      <c r="AV155" s="34"/>
      <c r="AW155" s="34"/>
      <c r="AX155" s="60"/>
      <c r="AY155" s="61"/>
      <c r="AZ155" s="60"/>
      <c r="BA155" s="61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</row>
    <row r="156" spans="1:65" ht="25.5" customHeight="1">
      <c r="A156" s="255"/>
      <c r="B156" s="255"/>
      <c r="C156" s="255"/>
      <c r="D156" s="255"/>
      <c r="E156" s="255"/>
      <c r="F156" s="255"/>
      <c r="G156" s="255"/>
      <c r="H156" s="474"/>
      <c r="I156" s="255"/>
      <c r="J156" s="255"/>
      <c r="K156" s="255"/>
      <c r="L156" s="401"/>
      <c r="M156" s="459"/>
      <c r="N156" s="255"/>
      <c r="O156" s="255"/>
      <c r="P156" s="255"/>
      <c r="Q156" s="255"/>
      <c r="R156" s="255"/>
      <c r="S156" s="474"/>
      <c r="T156" s="255"/>
      <c r="U156" s="255"/>
      <c r="V156" s="255"/>
      <c r="W156" s="255"/>
      <c r="X156" s="255"/>
      <c r="Y156" s="26" t="s">
        <v>274</v>
      </c>
      <c r="Z156" s="27">
        <v>46050</v>
      </c>
      <c r="AA156" s="28">
        <v>14201</v>
      </c>
      <c r="AB156" s="26" t="s">
        <v>322</v>
      </c>
      <c r="AC156" s="27">
        <v>44596</v>
      </c>
      <c r="AD156" s="27">
        <v>46146</v>
      </c>
      <c r="AE156" s="26"/>
      <c r="AF156" s="26"/>
      <c r="AG156" s="30"/>
      <c r="AH156" s="26"/>
      <c r="AI156" s="27"/>
      <c r="AJ156" s="38"/>
      <c r="AK156" s="30"/>
      <c r="AL156" s="72"/>
      <c r="AM156" s="255"/>
      <c r="AN156" s="255"/>
      <c r="AO156" s="255"/>
      <c r="AP156" s="33"/>
      <c r="AQ156" s="33"/>
      <c r="AR156" s="33"/>
      <c r="AS156" s="33"/>
      <c r="AT156" s="33"/>
      <c r="AU156" s="33"/>
      <c r="AV156" s="34"/>
      <c r="AW156" s="34"/>
      <c r="AX156" s="60"/>
      <c r="AY156" s="61"/>
      <c r="AZ156" s="60"/>
      <c r="BA156" s="61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</row>
    <row r="157" spans="1:65" ht="25.5" customHeight="1">
      <c r="A157" s="318"/>
      <c r="B157" s="318"/>
      <c r="C157" s="318"/>
      <c r="D157" s="318"/>
      <c r="E157" s="318"/>
      <c r="F157" s="318"/>
      <c r="G157" s="318"/>
      <c r="H157" s="475"/>
      <c r="I157" s="318"/>
      <c r="J157" s="318"/>
      <c r="K157" s="318"/>
      <c r="L157" s="404"/>
      <c r="M157" s="463"/>
      <c r="N157" s="318"/>
      <c r="O157" s="318"/>
      <c r="P157" s="318"/>
      <c r="Q157" s="318"/>
      <c r="R157" s="318"/>
      <c r="S157" s="475"/>
      <c r="T157" s="318"/>
      <c r="U157" s="318"/>
      <c r="V157" s="318"/>
      <c r="W157" s="318"/>
      <c r="X157" s="318"/>
      <c r="Y157" s="26" t="s">
        <v>233</v>
      </c>
      <c r="Z157" s="27">
        <v>46142</v>
      </c>
      <c r="AA157" s="28">
        <v>14260</v>
      </c>
      <c r="AB157" s="26" t="s">
        <v>322</v>
      </c>
      <c r="AC157" s="27">
        <v>44596</v>
      </c>
      <c r="AD157" s="27">
        <v>46511</v>
      </c>
      <c r="AE157" s="26"/>
      <c r="AF157" s="26"/>
      <c r="AG157" s="30"/>
      <c r="AH157" s="26"/>
      <c r="AI157" s="27"/>
      <c r="AJ157" s="38"/>
      <c r="AK157" s="30"/>
      <c r="AL157" s="72"/>
      <c r="AM157" s="256"/>
      <c r="AN157" s="256"/>
      <c r="AO157" s="256"/>
      <c r="AP157" s="33"/>
      <c r="AQ157" s="33"/>
      <c r="AR157" s="33"/>
      <c r="AS157" s="33"/>
      <c r="AT157" s="33"/>
      <c r="AU157" s="33"/>
      <c r="AV157" s="34"/>
      <c r="AW157" s="34"/>
      <c r="AX157" s="60"/>
      <c r="AY157" s="61"/>
      <c r="AZ157" s="60"/>
      <c r="BA157" s="61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</row>
    <row r="158" spans="1:65" ht="25.5" customHeight="1">
      <c r="A158" s="294">
        <v>29</v>
      </c>
      <c r="B158" s="290" t="s">
        <v>277</v>
      </c>
      <c r="C158" s="290" t="s">
        <v>278</v>
      </c>
      <c r="D158" s="303" t="s">
        <v>157</v>
      </c>
      <c r="E158" s="290" t="s">
        <v>279</v>
      </c>
      <c r="F158" s="290" t="s">
        <v>308</v>
      </c>
      <c r="G158" s="290"/>
      <c r="H158" s="476" t="s">
        <v>280</v>
      </c>
      <c r="I158" s="290"/>
      <c r="J158" s="290"/>
      <c r="K158" s="303" t="s">
        <v>323</v>
      </c>
      <c r="L158" s="400" t="s">
        <v>324</v>
      </c>
      <c r="M158" s="461" t="s">
        <v>325</v>
      </c>
      <c r="N158" s="302">
        <v>44596</v>
      </c>
      <c r="O158" s="301">
        <v>104400</v>
      </c>
      <c r="P158" s="289">
        <v>13227</v>
      </c>
      <c r="Q158" s="302">
        <v>44596</v>
      </c>
      <c r="R158" s="302">
        <v>44961</v>
      </c>
      <c r="S158" s="461">
        <v>1</v>
      </c>
      <c r="T158" s="290"/>
      <c r="U158" s="290"/>
      <c r="V158" s="290"/>
      <c r="W158" s="290" t="s">
        <v>284</v>
      </c>
      <c r="X158" s="290" t="s">
        <v>148</v>
      </c>
      <c r="Y158" s="26" t="s">
        <v>149</v>
      </c>
      <c r="Z158" s="27">
        <v>44943</v>
      </c>
      <c r="AA158" s="28">
        <v>13466</v>
      </c>
      <c r="AB158" s="26" t="s">
        <v>290</v>
      </c>
      <c r="AC158" s="27">
        <v>44962</v>
      </c>
      <c r="AD158" s="27">
        <v>45326</v>
      </c>
      <c r="AE158" s="26"/>
      <c r="AF158" s="26"/>
      <c r="AG158" s="30">
        <v>8988.9599999999991</v>
      </c>
      <c r="AH158" s="26"/>
      <c r="AI158" s="27">
        <v>45282</v>
      </c>
      <c r="AJ158" s="38">
        <v>34426.660000000003</v>
      </c>
      <c r="AK158" s="30">
        <v>3903.6</v>
      </c>
      <c r="AL158" s="49">
        <f>SUM(AK158+AG158+O158)</f>
        <v>117292.56</v>
      </c>
      <c r="AM158" s="280">
        <v>203119.85</v>
      </c>
      <c r="AN158" s="281">
        <v>42577.08</v>
      </c>
      <c r="AO158" s="280">
        <f>AM158+AN158</f>
        <v>245696.93</v>
      </c>
      <c r="AP158" s="33"/>
      <c r="AQ158" s="33"/>
      <c r="AR158" s="33"/>
      <c r="AS158" s="33"/>
      <c r="AT158" s="33"/>
      <c r="AU158" s="33"/>
      <c r="AV158" s="34"/>
      <c r="AW158" s="34"/>
      <c r="AX158" s="60"/>
      <c r="AY158" s="61"/>
      <c r="AZ158" s="60"/>
      <c r="BA158" s="61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</row>
    <row r="159" spans="1:65" ht="25.5" customHeight="1">
      <c r="A159" s="255"/>
      <c r="B159" s="255"/>
      <c r="C159" s="255"/>
      <c r="D159" s="255"/>
      <c r="E159" s="255"/>
      <c r="F159" s="255"/>
      <c r="G159" s="255"/>
      <c r="H159" s="474"/>
      <c r="I159" s="255"/>
      <c r="J159" s="255"/>
      <c r="K159" s="255"/>
      <c r="L159" s="401"/>
      <c r="M159" s="459"/>
      <c r="N159" s="255"/>
      <c r="O159" s="255"/>
      <c r="P159" s="255"/>
      <c r="Q159" s="255"/>
      <c r="R159" s="255"/>
      <c r="S159" s="474"/>
      <c r="T159" s="255"/>
      <c r="U159" s="255"/>
      <c r="V159" s="255"/>
      <c r="W159" s="255"/>
      <c r="X159" s="255"/>
      <c r="Y159" s="26" t="s">
        <v>152</v>
      </c>
      <c r="Z159" s="27">
        <v>45320</v>
      </c>
      <c r="AA159" s="28">
        <v>13721</v>
      </c>
      <c r="AB159" s="26" t="s">
        <v>211</v>
      </c>
      <c r="AC159" s="27">
        <v>45327</v>
      </c>
      <c r="AD159" s="27">
        <v>45692</v>
      </c>
      <c r="AE159" s="26"/>
      <c r="AF159" s="26"/>
      <c r="AG159" s="30"/>
      <c r="AH159" s="26"/>
      <c r="AI159" s="27">
        <v>45618</v>
      </c>
      <c r="AJ159" s="38">
        <v>3.4837470000000002E-2</v>
      </c>
      <c r="AK159" s="30">
        <v>4086.12</v>
      </c>
      <c r="AL159" s="49">
        <f t="shared" ref="AL159:AL160" si="18">SUM(AL158+AK159)</f>
        <v>121378.68</v>
      </c>
      <c r="AM159" s="255"/>
      <c r="AN159" s="255"/>
      <c r="AO159" s="255"/>
      <c r="AP159" s="33"/>
      <c r="AQ159" s="33"/>
      <c r="AR159" s="33"/>
      <c r="AS159" s="33"/>
      <c r="AT159" s="33"/>
      <c r="AU159" s="33"/>
      <c r="AV159" s="34"/>
      <c r="AW159" s="34"/>
      <c r="AX159" s="60"/>
      <c r="AY159" s="61"/>
      <c r="AZ159" s="60"/>
      <c r="BA159" s="61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</row>
    <row r="160" spans="1:65" ht="25.5" customHeight="1">
      <c r="A160" s="255"/>
      <c r="B160" s="255"/>
      <c r="C160" s="255"/>
      <c r="D160" s="255"/>
      <c r="E160" s="255"/>
      <c r="F160" s="255"/>
      <c r="G160" s="255"/>
      <c r="H160" s="474"/>
      <c r="I160" s="255"/>
      <c r="J160" s="255"/>
      <c r="K160" s="255"/>
      <c r="L160" s="401"/>
      <c r="M160" s="459"/>
      <c r="N160" s="255"/>
      <c r="O160" s="255"/>
      <c r="P160" s="255"/>
      <c r="Q160" s="255"/>
      <c r="R160" s="255"/>
      <c r="S160" s="474"/>
      <c r="T160" s="255"/>
      <c r="U160" s="255"/>
      <c r="V160" s="255"/>
      <c r="W160" s="255"/>
      <c r="X160" s="255"/>
      <c r="Y160" s="26" t="s">
        <v>168</v>
      </c>
      <c r="Z160" s="27">
        <v>45688</v>
      </c>
      <c r="AA160" s="28">
        <v>13978</v>
      </c>
      <c r="AB160" s="26" t="s">
        <v>211</v>
      </c>
      <c r="AC160" s="27">
        <v>45693</v>
      </c>
      <c r="AD160" s="27">
        <v>46057</v>
      </c>
      <c r="AE160" s="26"/>
      <c r="AF160" s="26"/>
      <c r="AG160" s="30"/>
      <c r="AH160" s="26"/>
      <c r="AI160" s="27"/>
      <c r="AJ160" s="38"/>
      <c r="AK160" s="30"/>
      <c r="AL160" s="49">
        <f t="shared" si="18"/>
        <v>121378.68</v>
      </c>
      <c r="AM160" s="255"/>
      <c r="AN160" s="255"/>
      <c r="AO160" s="255"/>
      <c r="AP160" s="33"/>
      <c r="AQ160" s="33"/>
      <c r="AR160" s="33"/>
      <c r="AS160" s="33"/>
      <c r="AT160" s="33"/>
      <c r="AU160" s="33"/>
      <c r="AV160" s="34"/>
      <c r="AW160" s="34"/>
      <c r="AX160" s="60"/>
      <c r="AY160" s="61"/>
      <c r="AZ160" s="60"/>
      <c r="BA160" s="61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</row>
    <row r="161" spans="1:65" ht="25.5" customHeight="1">
      <c r="A161" s="255"/>
      <c r="B161" s="255"/>
      <c r="C161" s="255"/>
      <c r="D161" s="255"/>
      <c r="E161" s="255"/>
      <c r="F161" s="255"/>
      <c r="G161" s="255"/>
      <c r="H161" s="474"/>
      <c r="I161" s="255"/>
      <c r="J161" s="255"/>
      <c r="K161" s="255"/>
      <c r="L161" s="401"/>
      <c r="M161" s="459"/>
      <c r="N161" s="255"/>
      <c r="O161" s="255"/>
      <c r="P161" s="255"/>
      <c r="Q161" s="255"/>
      <c r="R161" s="255"/>
      <c r="S161" s="474"/>
      <c r="T161" s="255"/>
      <c r="U161" s="255"/>
      <c r="V161" s="255"/>
      <c r="W161" s="255"/>
      <c r="X161" s="255"/>
      <c r="Y161" s="26" t="s">
        <v>295</v>
      </c>
      <c r="Z161" s="27">
        <v>46055</v>
      </c>
      <c r="AA161" s="28">
        <v>14200</v>
      </c>
      <c r="AB161" s="26" t="s">
        <v>211</v>
      </c>
      <c r="AC161" s="27">
        <v>44596</v>
      </c>
      <c r="AD161" s="27">
        <v>46146</v>
      </c>
      <c r="AE161" s="26"/>
      <c r="AF161" s="26"/>
      <c r="AG161" s="30"/>
      <c r="AH161" s="26"/>
      <c r="AI161" s="27"/>
      <c r="AJ161" s="38"/>
      <c r="AK161" s="30"/>
      <c r="AL161" s="49"/>
      <c r="AM161" s="255"/>
      <c r="AN161" s="255"/>
      <c r="AO161" s="255"/>
      <c r="AP161" s="33"/>
      <c r="AQ161" s="33"/>
      <c r="AR161" s="33"/>
      <c r="AS161" s="33"/>
      <c r="AT161" s="33"/>
      <c r="AU161" s="33"/>
      <c r="AV161" s="34"/>
      <c r="AW161" s="34"/>
      <c r="AX161" s="60"/>
      <c r="AY161" s="61"/>
      <c r="AZ161" s="60"/>
      <c r="BA161" s="61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</row>
    <row r="162" spans="1:65" ht="25.5" customHeight="1">
      <c r="A162" s="318"/>
      <c r="B162" s="318"/>
      <c r="C162" s="318"/>
      <c r="D162" s="318"/>
      <c r="E162" s="318"/>
      <c r="F162" s="318"/>
      <c r="G162" s="318"/>
      <c r="H162" s="475"/>
      <c r="I162" s="318"/>
      <c r="J162" s="318"/>
      <c r="K162" s="318"/>
      <c r="L162" s="404"/>
      <c r="M162" s="463"/>
      <c r="N162" s="318"/>
      <c r="O162" s="318"/>
      <c r="P162" s="318"/>
      <c r="Q162" s="318"/>
      <c r="R162" s="318"/>
      <c r="S162" s="475"/>
      <c r="T162" s="318"/>
      <c r="U162" s="318"/>
      <c r="V162" s="318"/>
      <c r="W162" s="318"/>
      <c r="X162" s="318"/>
      <c r="Y162" s="26" t="s">
        <v>297</v>
      </c>
      <c r="Z162" s="27">
        <v>46142</v>
      </c>
      <c r="AA162" s="28">
        <v>14260</v>
      </c>
      <c r="AB162" s="26" t="s">
        <v>211</v>
      </c>
      <c r="AC162" s="27">
        <v>44596</v>
      </c>
      <c r="AD162" s="27">
        <v>46511</v>
      </c>
      <c r="AE162" s="26"/>
      <c r="AF162" s="26"/>
      <c r="AG162" s="30"/>
      <c r="AH162" s="26"/>
      <c r="AI162" s="27"/>
      <c r="AJ162" s="38"/>
      <c r="AK162" s="30"/>
      <c r="AL162" s="49"/>
      <c r="AM162" s="256"/>
      <c r="AN162" s="256"/>
      <c r="AO162" s="256"/>
      <c r="AP162" s="33"/>
      <c r="AQ162" s="33"/>
      <c r="AR162" s="33"/>
      <c r="AS162" s="33"/>
      <c r="AT162" s="33"/>
      <c r="AU162" s="33"/>
      <c r="AV162" s="34"/>
      <c r="AW162" s="34"/>
      <c r="AX162" s="60"/>
      <c r="AY162" s="61"/>
      <c r="AZ162" s="60"/>
      <c r="BA162" s="61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</row>
    <row r="163" spans="1:65" ht="25.5" customHeight="1">
      <c r="A163" s="294">
        <v>30</v>
      </c>
      <c r="B163" s="290" t="s">
        <v>277</v>
      </c>
      <c r="C163" s="290" t="s">
        <v>278</v>
      </c>
      <c r="D163" s="303" t="s">
        <v>157</v>
      </c>
      <c r="E163" s="290" t="s">
        <v>279</v>
      </c>
      <c r="F163" s="290" t="s">
        <v>308</v>
      </c>
      <c r="G163" s="290"/>
      <c r="H163" s="476" t="s">
        <v>280</v>
      </c>
      <c r="I163" s="290"/>
      <c r="J163" s="290"/>
      <c r="K163" s="303" t="s">
        <v>326</v>
      </c>
      <c r="L163" s="400" t="s">
        <v>327</v>
      </c>
      <c r="M163" s="461" t="s">
        <v>328</v>
      </c>
      <c r="N163" s="302">
        <v>44596</v>
      </c>
      <c r="O163" s="301">
        <v>105960</v>
      </c>
      <c r="P163" s="289">
        <v>13227</v>
      </c>
      <c r="Q163" s="302">
        <v>44596</v>
      </c>
      <c r="R163" s="302">
        <v>44961</v>
      </c>
      <c r="S163" s="461">
        <v>1</v>
      </c>
      <c r="T163" s="290"/>
      <c r="U163" s="290"/>
      <c r="V163" s="290"/>
      <c r="W163" s="290" t="s">
        <v>284</v>
      </c>
      <c r="X163" s="290" t="s">
        <v>148</v>
      </c>
      <c r="Y163" s="26" t="s">
        <v>149</v>
      </c>
      <c r="Z163" s="27">
        <v>44943</v>
      </c>
      <c r="AA163" s="28">
        <v>13466</v>
      </c>
      <c r="AB163" s="26" t="s">
        <v>285</v>
      </c>
      <c r="AC163" s="27">
        <v>44962</v>
      </c>
      <c r="AD163" s="27">
        <v>45326</v>
      </c>
      <c r="AE163" s="26"/>
      <c r="AF163" s="26"/>
      <c r="AG163" s="30">
        <v>9084.84</v>
      </c>
      <c r="AH163" s="26"/>
      <c r="AI163" s="27">
        <v>45282</v>
      </c>
      <c r="AJ163" s="38">
        <v>34485.160000000003</v>
      </c>
      <c r="AK163" s="30">
        <v>3967.32</v>
      </c>
      <c r="AL163" s="49">
        <f>SUM(AK163+AG163+O163)</f>
        <v>119012.16</v>
      </c>
      <c r="AM163" s="280">
        <v>200125.92</v>
      </c>
      <c r="AN163" s="281">
        <v>43206.080000000002</v>
      </c>
      <c r="AO163" s="280">
        <f>AM163+AN163</f>
        <v>243332</v>
      </c>
      <c r="AP163" s="33"/>
      <c r="AQ163" s="33"/>
      <c r="AR163" s="33"/>
      <c r="AS163" s="33"/>
      <c r="AT163" s="33"/>
      <c r="AU163" s="33"/>
      <c r="AV163" s="34"/>
      <c r="AW163" s="34"/>
      <c r="AX163" s="60"/>
      <c r="AY163" s="61"/>
      <c r="AZ163" s="60"/>
      <c r="BA163" s="61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</row>
    <row r="164" spans="1:65" ht="25.5" customHeight="1">
      <c r="A164" s="255"/>
      <c r="B164" s="255"/>
      <c r="C164" s="255"/>
      <c r="D164" s="255"/>
      <c r="E164" s="255"/>
      <c r="F164" s="255"/>
      <c r="G164" s="255"/>
      <c r="H164" s="474"/>
      <c r="I164" s="255"/>
      <c r="J164" s="255"/>
      <c r="K164" s="255"/>
      <c r="L164" s="401"/>
      <c r="M164" s="459"/>
      <c r="N164" s="255"/>
      <c r="O164" s="255"/>
      <c r="P164" s="255"/>
      <c r="Q164" s="255"/>
      <c r="R164" s="255"/>
      <c r="S164" s="474"/>
      <c r="T164" s="255"/>
      <c r="U164" s="255"/>
      <c r="V164" s="255"/>
      <c r="W164" s="255"/>
      <c r="X164" s="255"/>
      <c r="Y164" s="26" t="s">
        <v>152</v>
      </c>
      <c r="Z164" s="27">
        <v>45320</v>
      </c>
      <c r="AA164" s="28">
        <v>13721</v>
      </c>
      <c r="AB164" s="26" t="s">
        <v>211</v>
      </c>
      <c r="AC164" s="27">
        <v>45327</v>
      </c>
      <c r="AD164" s="27">
        <v>45692</v>
      </c>
      <c r="AE164" s="26"/>
      <c r="AF164" s="26"/>
      <c r="AG164" s="30"/>
      <c r="AH164" s="26"/>
      <c r="AI164" s="27">
        <v>45618</v>
      </c>
      <c r="AJ164" s="38">
        <v>3.4799610000000002E-2</v>
      </c>
      <c r="AK164" s="30">
        <v>4141.5600000000004</v>
      </c>
      <c r="AL164" s="49">
        <f t="shared" ref="AL164:AL165" si="19">SUM(AL163+AK164)</f>
        <v>123153.72</v>
      </c>
      <c r="AM164" s="255"/>
      <c r="AN164" s="255"/>
      <c r="AO164" s="255"/>
      <c r="AP164" s="33"/>
      <c r="AQ164" s="33"/>
      <c r="AR164" s="33"/>
      <c r="AS164" s="33"/>
      <c r="AT164" s="33"/>
      <c r="AU164" s="33"/>
      <c r="AV164" s="34"/>
      <c r="AW164" s="34"/>
      <c r="AX164" s="60"/>
      <c r="AY164" s="61"/>
      <c r="AZ164" s="60"/>
      <c r="BA164" s="61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</row>
    <row r="165" spans="1:65" ht="25.5" customHeight="1">
      <c r="A165" s="255"/>
      <c r="B165" s="255"/>
      <c r="C165" s="255"/>
      <c r="D165" s="255"/>
      <c r="E165" s="255"/>
      <c r="F165" s="255"/>
      <c r="G165" s="255"/>
      <c r="H165" s="474"/>
      <c r="I165" s="255"/>
      <c r="J165" s="255"/>
      <c r="K165" s="255"/>
      <c r="L165" s="401"/>
      <c r="M165" s="459"/>
      <c r="N165" s="255"/>
      <c r="O165" s="255"/>
      <c r="P165" s="255"/>
      <c r="Q165" s="255"/>
      <c r="R165" s="255"/>
      <c r="S165" s="474"/>
      <c r="T165" s="255"/>
      <c r="U165" s="255"/>
      <c r="V165" s="255"/>
      <c r="W165" s="255"/>
      <c r="X165" s="255"/>
      <c r="Y165" s="26" t="s">
        <v>168</v>
      </c>
      <c r="Z165" s="45">
        <v>45688</v>
      </c>
      <c r="AA165" s="77">
        <v>13974</v>
      </c>
      <c r="AB165" s="26" t="s">
        <v>211</v>
      </c>
      <c r="AC165" s="27">
        <v>45693</v>
      </c>
      <c r="AD165" s="27">
        <v>46057</v>
      </c>
      <c r="AE165" s="63"/>
      <c r="AF165" s="63"/>
      <c r="AG165" s="47"/>
      <c r="AH165" s="63"/>
      <c r="AI165" s="27">
        <v>46006</v>
      </c>
      <c r="AJ165" s="38">
        <v>52491.53</v>
      </c>
      <c r="AK165" s="30">
        <v>6464.52</v>
      </c>
      <c r="AL165" s="49">
        <f t="shared" si="19"/>
        <v>129618.24000000001</v>
      </c>
      <c r="AM165" s="255"/>
      <c r="AN165" s="255"/>
      <c r="AO165" s="255"/>
      <c r="AP165" s="33"/>
      <c r="AQ165" s="33"/>
      <c r="AR165" s="33"/>
      <c r="AS165" s="33"/>
      <c r="AT165" s="33"/>
      <c r="AU165" s="33"/>
      <c r="AV165" s="34"/>
      <c r="AW165" s="34"/>
      <c r="AX165" s="60"/>
      <c r="AY165" s="61"/>
      <c r="AZ165" s="60"/>
      <c r="BA165" s="61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</row>
    <row r="166" spans="1:65" ht="25.5" customHeight="1">
      <c r="A166" s="255"/>
      <c r="B166" s="255"/>
      <c r="C166" s="255"/>
      <c r="D166" s="255"/>
      <c r="E166" s="255"/>
      <c r="F166" s="255"/>
      <c r="G166" s="255"/>
      <c r="H166" s="474"/>
      <c r="I166" s="255"/>
      <c r="J166" s="255"/>
      <c r="K166" s="255"/>
      <c r="L166" s="401"/>
      <c r="M166" s="459"/>
      <c r="N166" s="255"/>
      <c r="O166" s="255"/>
      <c r="P166" s="255"/>
      <c r="Q166" s="255"/>
      <c r="R166" s="255"/>
      <c r="S166" s="474"/>
      <c r="T166" s="255"/>
      <c r="U166" s="255"/>
      <c r="V166" s="255"/>
      <c r="W166" s="255"/>
      <c r="X166" s="255"/>
      <c r="Y166" s="26" t="s">
        <v>274</v>
      </c>
      <c r="Z166" s="45">
        <v>46050</v>
      </c>
      <c r="AA166" s="77">
        <v>14196</v>
      </c>
      <c r="AB166" s="26" t="s">
        <v>211</v>
      </c>
      <c r="AC166" s="27">
        <v>44596</v>
      </c>
      <c r="AD166" s="27">
        <v>46146</v>
      </c>
      <c r="AE166" s="63"/>
      <c r="AF166" s="63"/>
      <c r="AG166" s="47"/>
      <c r="AH166" s="63"/>
      <c r="AI166" s="27"/>
      <c r="AJ166" s="38"/>
      <c r="AK166" s="30"/>
      <c r="AL166" s="49"/>
      <c r="AM166" s="255"/>
      <c r="AN166" s="255"/>
      <c r="AO166" s="255"/>
      <c r="AP166" s="33"/>
      <c r="AQ166" s="33"/>
      <c r="AR166" s="33"/>
      <c r="AS166" s="33"/>
      <c r="AT166" s="33"/>
      <c r="AU166" s="33"/>
      <c r="AV166" s="34"/>
      <c r="AW166" s="34"/>
      <c r="AX166" s="60"/>
      <c r="AY166" s="61"/>
      <c r="AZ166" s="60"/>
      <c r="BA166" s="61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</row>
    <row r="167" spans="1:65" ht="25.5" customHeight="1">
      <c r="A167" s="318"/>
      <c r="B167" s="318"/>
      <c r="C167" s="318"/>
      <c r="D167" s="318"/>
      <c r="E167" s="318"/>
      <c r="F167" s="318"/>
      <c r="G167" s="318"/>
      <c r="H167" s="475"/>
      <c r="I167" s="318"/>
      <c r="J167" s="318"/>
      <c r="K167" s="318"/>
      <c r="L167" s="404"/>
      <c r="M167" s="463"/>
      <c r="N167" s="318"/>
      <c r="O167" s="318"/>
      <c r="P167" s="318"/>
      <c r="Q167" s="318"/>
      <c r="R167" s="318"/>
      <c r="S167" s="475"/>
      <c r="T167" s="318"/>
      <c r="U167" s="318"/>
      <c r="V167" s="318"/>
      <c r="W167" s="318"/>
      <c r="X167" s="318"/>
      <c r="Y167" s="26" t="s">
        <v>233</v>
      </c>
      <c r="Z167" s="45">
        <v>46146</v>
      </c>
      <c r="AA167" s="77">
        <v>14272</v>
      </c>
      <c r="AB167" s="26" t="s">
        <v>211</v>
      </c>
      <c r="AC167" s="27">
        <v>44596</v>
      </c>
      <c r="AD167" s="27">
        <v>46422</v>
      </c>
      <c r="AE167" s="63"/>
      <c r="AF167" s="63"/>
      <c r="AG167" s="47"/>
      <c r="AH167" s="63"/>
      <c r="AI167" s="27"/>
      <c r="AJ167" s="38"/>
      <c r="AK167" s="30"/>
      <c r="AL167" s="49"/>
      <c r="AM167" s="256"/>
      <c r="AN167" s="256"/>
      <c r="AO167" s="256"/>
      <c r="AP167" s="33"/>
      <c r="AQ167" s="33"/>
      <c r="AR167" s="33"/>
      <c r="AS167" s="33"/>
      <c r="AT167" s="33"/>
      <c r="AU167" s="33"/>
      <c r="AV167" s="34"/>
      <c r="AW167" s="34"/>
      <c r="AX167" s="60"/>
      <c r="AY167" s="61"/>
      <c r="AZ167" s="60"/>
      <c r="BA167" s="61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</row>
    <row r="168" spans="1:65" ht="25.5" customHeight="1">
      <c r="A168" s="294">
        <v>31</v>
      </c>
      <c r="B168" s="290" t="s">
        <v>277</v>
      </c>
      <c r="C168" s="290" t="s">
        <v>278</v>
      </c>
      <c r="D168" s="303" t="s">
        <v>157</v>
      </c>
      <c r="E168" s="290" t="s">
        <v>279</v>
      </c>
      <c r="F168" s="290" t="s">
        <v>308</v>
      </c>
      <c r="G168" s="290"/>
      <c r="H168" s="476" t="s">
        <v>280</v>
      </c>
      <c r="I168" s="290"/>
      <c r="J168" s="290"/>
      <c r="K168" s="303" t="s">
        <v>329</v>
      </c>
      <c r="L168" s="400" t="s">
        <v>302</v>
      </c>
      <c r="M168" s="461" t="s">
        <v>303</v>
      </c>
      <c r="N168" s="302">
        <v>44596</v>
      </c>
      <c r="O168" s="301">
        <v>107988</v>
      </c>
      <c r="P168" s="289">
        <v>13227</v>
      </c>
      <c r="Q168" s="302">
        <v>44596</v>
      </c>
      <c r="R168" s="302">
        <v>44961</v>
      </c>
      <c r="S168" s="461">
        <v>1</v>
      </c>
      <c r="T168" s="290"/>
      <c r="U168" s="290"/>
      <c r="V168" s="290"/>
      <c r="W168" s="290" t="s">
        <v>271</v>
      </c>
      <c r="X168" s="290" t="s">
        <v>148</v>
      </c>
      <c r="Y168" s="290" t="s">
        <v>149</v>
      </c>
      <c r="Z168" s="302">
        <v>44945</v>
      </c>
      <c r="AA168" s="289">
        <v>13466</v>
      </c>
      <c r="AB168" s="290" t="s">
        <v>290</v>
      </c>
      <c r="AC168" s="302">
        <v>44962</v>
      </c>
      <c r="AD168" s="302">
        <v>45326</v>
      </c>
      <c r="AE168" s="290"/>
      <c r="AF168" s="290"/>
      <c r="AG168" s="301">
        <v>9297.9599999999991</v>
      </c>
      <c r="AH168" s="290"/>
      <c r="AI168" s="27">
        <v>44945</v>
      </c>
      <c r="AJ168" s="38">
        <v>86101.56</v>
      </c>
      <c r="AK168" s="30">
        <v>9297.9599999999991</v>
      </c>
      <c r="AL168" s="30">
        <f>SUM(AK168+O168)</f>
        <v>117285.95999999999</v>
      </c>
      <c r="AM168" s="280">
        <v>206832.04</v>
      </c>
      <c r="AN168" s="281">
        <v>44040.04</v>
      </c>
      <c r="AO168" s="280">
        <f>AM168+AN168</f>
        <v>250872.08000000002</v>
      </c>
      <c r="AP168" s="33"/>
      <c r="AQ168" s="33"/>
      <c r="AR168" s="33"/>
      <c r="AS168" s="33"/>
      <c r="AT168" s="33"/>
      <c r="AU168" s="33"/>
      <c r="AV168" s="34"/>
      <c r="AW168" s="34"/>
      <c r="AX168" s="60"/>
      <c r="AY168" s="61"/>
      <c r="AZ168" s="60"/>
      <c r="BA168" s="61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</row>
    <row r="169" spans="1:65" ht="25.5" customHeight="1">
      <c r="A169" s="255"/>
      <c r="B169" s="428"/>
      <c r="C169" s="255"/>
      <c r="D169" s="255"/>
      <c r="E169" s="255"/>
      <c r="F169" s="255"/>
      <c r="G169" s="255"/>
      <c r="H169" s="474"/>
      <c r="I169" s="255"/>
      <c r="J169" s="255"/>
      <c r="K169" s="255"/>
      <c r="L169" s="401"/>
      <c r="M169" s="459"/>
      <c r="N169" s="255"/>
      <c r="O169" s="255"/>
      <c r="P169" s="255"/>
      <c r="Q169" s="255"/>
      <c r="R169" s="255"/>
      <c r="S169" s="474"/>
      <c r="T169" s="255"/>
      <c r="U169" s="255"/>
      <c r="V169" s="255"/>
      <c r="W169" s="255"/>
      <c r="X169" s="255"/>
      <c r="Y169" s="256"/>
      <c r="Z169" s="256"/>
      <c r="AA169" s="256"/>
      <c r="AB169" s="256"/>
      <c r="AC169" s="256"/>
      <c r="AD169" s="256"/>
      <c r="AE169" s="256"/>
      <c r="AF169" s="256"/>
      <c r="AG169" s="256"/>
      <c r="AH169" s="256"/>
      <c r="AI169" s="27">
        <v>45265</v>
      </c>
      <c r="AJ169" s="38">
        <v>34426.660000000003</v>
      </c>
      <c r="AK169" s="30">
        <v>4037.76</v>
      </c>
      <c r="AL169" s="65">
        <f t="shared" ref="AL169:AL171" si="20">SUM(AL168+AK169)</f>
        <v>121323.71999999999</v>
      </c>
      <c r="AM169" s="255"/>
      <c r="AN169" s="255"/>
      <c r="AO169" s="255"/>
      <c r="AP169" s="33"/>
      <c r="AQ169" s="33"/>
      <c r="AR169" s="33"/>
      <c r="AS169" s="33"/>
      <c r="AT169" s="33"/>
      <c r="AU169" s="33"/>
      <c r="AV169" s="34"/>
      <c r="AW169" s="34"/>
      <c r="AX169" s="60"/>
      <c r="AY169" s="61"/>
      <c r="AZ169" s="60"/>
      <c r="BA169" s="61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</row>
    <row r="170" spans="1:65" ht="25.5" customHeight="1">
      <c r="A170" s="255"/>
      <c r="B170" s="428"/>
      <c r="C170" s="255"/>
      <c r="D170" s="255"/>
      <c r="E170" s="255"/>
      <c r="F170" s="255"/>
      <c r="G170" s="255"/>
      <c r="H170" s="474"/>
      <c r="I170" s="255"/>
      <c r="J170" s="255"/>
      <c r="K170" s="255"/>
      <c r="L170" s="401"/>
      <c r="M170" s="459"/>
      <c r="N170" s="255"/>
      <c r="O170" s="255"/>
      <c r="P170" s="255"/>
      <c r="Q170" s="255"/>
      <c r="R170" s="255"/>
      <c r="S170" s="474"/>
      <c r="T170" s="255"/>
      <c r="U170" s="255"/>
      <c r="V170" s="255"/>
      <c r="W170" s="255"/>
      <c r="X170" s="255"/>
      <c r="Y170" s="52" t="s">
        <v>152</v>
      </c>
      <c r="Z170" s="50">
        <v>45320</v>
      </c>
      <c r="AA170" s="51">
        <v>13721</v>
      </c>
      <c r="AB170" s="52" t="s">
        <v>299</v>
      </c>
      <c r="AC170" s="27">
        <v>45327</v>
      </c>
      <c r="AD170" s="27">
        <v>45692</v>
      </c>
      <c r="AE170" s="52"/>
      <c r="AF170" s="52"/>
      <c r="AG170" s="72"/>
      <c r="AH170" s="52"/>
      <c r="AI170" s="27">
        <v>45637</v>
      </c>
      <c r="AJ170" s="38">
        <v>3.4837470000000002E-2</v>
      </c>
      <c r="AK170" s="30">
        <v>4226.6400000000003</v>
      </c>
      <c r="AL170" s="78">
        <f t="shared" si="20"/>
        <v>125550.35999999999</v>
      </c>
      <c r="AM170" s="255"/>
      <c r="AN170" s="255"/>
      <c r="AO170" s="255"/>
      <c r="AP170" s="33"/>
      <c r="AQ170" s="33"/>
      <c r="AR170" s="33"/>
      <c r="AS170" s="33"/>
      <c r="AT170" s="33"/>
      <c r="AU170" s="33"/>
      <c r="AV170" s="34"/>
      <c r="AW170" s="34"/>
      <c r="AX170" s="60"/>
      <c r="AY170" s="61"/>
      <c r="AZ170" s="60"/>
      <c r="BA170" s="61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</row>
    <row r="171" spans="1:65" ht="25.5" customHeight="1">
      <c r="A171" s="255"/>
      <c r="B171" s="428"/>
      <c r="C171" s="255"/>
      <c r="D171" s="255"/>
      <c r="E171" s="255"/>
      <c r="F171" s="255"/>
      <c r="G171" s="255"/>
      <c r="H171" s="474"/>
      <c r="I171" s="255"/>
      <c r="J171" s="255"/>
      <c r="K171" s="255"/>
      <c r="L171" s="401"/>
      <c r="M171" s="459"/>
      <c r="N171" s="255"/>
      <c r="O171" s="255"/>
      <c r="P171" s="255"/>
      <c r="Q171" s="255"/>
      <c r="R171" s="255"/>
      <c r="S171" s="474"/>
      <c r="T171" s="255"/>
      <c r="U171" s="255"/>
      <c r="V171" s="255"/>
      <c r="W171" s="255"/>
      <c r="X171" s="255"/>
      <c r="Y171" s="52" t="s">
        <v>168</v>
      </c>
      <c r="Z171" s="50">
        <v>45688</v>
      </c>
      <c r="AA171" s="51">
        <v>13958</v>
      </c>
      <c r="AB171" s="52" t="s">
        <v>299</v>
      </c>
      <c r="AC171" s="27">
        <v>45693</v>
      </c>
      <c r="AD171" s="27">
        <v>46057</v>
      </c>
      <c r="AE171" s="52"/>
      <c r="AF171" s="52"/>
      <c r="AG171" s="72"/>
      <c r="AH171" s="52"/>
      <c r="AI171" s="27">
        <v>46009</v>
      </c>
      <c r="AJ171" s="38"/>
      <c r="AK171" s="30"/>
      <c r="AL171" s="78">
        <f t="shared" si="20"/>
        <v>125550.35999999999</v>
      </c>
      <c r="AM171" s="256"/>
      <c r="AN171" s="256"/>
      <c r="AO171" s="256"/>
      <c r="AP171" s="33"/>
      <c r="AQ171" s="33"/>
      <c r="AR171" s="33"/>
      <c r="AS171" s="33"/>
      <c r="AT171" s="33"/>
      <c r="AU171" s="33"/>
      <c r="AV171" s="34"/>
      <c r="AW171" s="34"/>
      <c r="AX171" s="60"/>
      <c r="AY171" s="61"/>
      <c r="AZ171" s="60"/>
      <c r="BA171" s="61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</row>
    <row r="172" spans="1:65" ht="25.5" customHeight="1">
      <c r="A172" s="255"/>
      <c r="B172" s="428"/>
      <c r="C172" s="255"/>
      <c r="D172" s="255"/>
      <c r="E172" s="255"/>
      <c r="F172" s="255"/>
      <c r="G172" s="255"/>
      <c r="H172" s="474"/>
      <c r="I172" s="255"/>
      <c r="J172" s="255"/>
      <c r="K172" s="255"/>
      <c r="L172" s="401"/>
      <c r="M172" s="459"/>
      <c r="N172" s="255"/>
      <c r="O172" s="255"/>
      <c r="P172" s="255"/>
      <c r="Q172" s="255"/>
      <c r="R172" s="255"/>
      <c r="S172" s="474"/>
      <c r="T172" s="255"/>
      <c r="U172" s="255"/>
      <c r="V172" s="255"/>
      <c r="W172" s="255"/>
      <c r="X172" s="255"/>
      <c r="Y172" s="52" t="s">
        <v>274</v>
      </c>
      <c r="Z172" s="50">
        <v>46052</v>
      </c>
      <c r="AA172" s="51">
        <v>14200</v>
      </c>
      <c r="AB172" s="52" t="s">
        <v>299</v>
      </c>
      <c r="AC172" s="27">
        <v>44596</v>
      </c>
      <c r="AD172" s="27">
        <v>46146</v>
      </c>
      <c r="AE172" s="52"/>
      <c r="AF172" s="52"/>
      <c r="AG172" s="72"/>
      <c r="AH172" s="52"/>
      <c r="AI172" s="27"/>
      <c r="AJ172" s="38"/>
      <c r="AK172" s="30"/>
      <c r="AL172" s="78"/>
      <c r="AM172" s="79"/>
      <c r="AN172" s="80"/>
      <c r="AO172" s="79"/>
      <c r="AP172" s="33"/>
      <c r="AQ172" s="33"/>
      <c r="AR172" s="33"/>
      <c r="AS172" s="33"/>
      <c r="AT172" s="33"/>
      <c r="AU172" s="33"/>
      <c r="AV172" s="34"/>
      <c r="AW172" s="34"/>
      <c r="AX172" s="60"/>
      <c r="AY172" s="61"/>
      <c r="AZ172" s="60"/>
      <c r="BA172" s="61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</row>
    <row r="173" spans="1:65" ht="25.5" customHeight="1">
      <c r="A173" s="318"/>
      <c r="B173" s="429"/>
      <c r="C173" s="318"/>
      <c r="D173" s="318"/>
      <c r="E173" s="318"/>
      <c r="F173" s="318"/>
      <c r="G173" s="318"/>
      <c r="H173" s="475"/>
      <c r="I173" s="318"/>
      <c r="J173" s="318"/>
      <c r="K173" s="318"/>
      <c r="L173" s="404"/>
      <c r="M173" s="463"/>
      <c r="N173" s="318"/>
      <c r="O173" s="318"/>
      <c r="P173" s="318"/>
      <c r="Q173" s="318"/>
      <c r="R173" s="318"/>
      <c r="S173" s="475"/>
      <c r="T173" s="318"/>
      <c r="U173" s="318"/>
      <c r="V173" s="318"/>
      <c r="W173" s="318"/>
      <c r="X173" s="318"/>
      <c r="Y173" s="52" t="s">
        <v>233</v>
      </c>
      <c r="Z173" s="50">
        <v>46142</v>
      </c>
      <c r="AA173" s="51">
        <v>14258</v>
      </c>
      <c r="AB173" s="52" t="s">
        <v>299</v>
      </c>
      <c r="AC173" s="27">
        <v>44596</v>
      </c>
      <c r="AD173" s="27">
        <v>46511</v>
      </c>
      <c r="AE173" s="52"/>
      <c r="AF173" s="52"/>
      <c r="AG173" s="72"/>
      <c r="AH173" s="52"/>
      <c r="AI173" s="27"/>
      <c r="AJ173" s="38"/>
      <c r="AK173" s="30"/>
      <c r="AL173" s="78"/>
      <c r="AM173" s="79"/>
      <c r="AN173" s="80"/>
      <c r="AO173" s="79"/>
      <c r="AP173" s="33"/>
      <c r="AQ173" s="33"/>
      <c r="AR173" s="33"/>
      <c r="AS173" s="33"/>
      <c r="AT173" s="33"/>
      <c r="AU173" s="33"/>
      <c r="AV173" s="34"/>
      <c r="AW173" s="34"/>
      <c r="AX173" s="60"/>
      <c r="AY173" s="61"/>
      <c r="AZ173" s="60"/>
      <c r="BA173" s="61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</row>
    <row r="174" spans="1:65" ht="25.5" customHeight="1">
      <c r="A174" s="294">
        <v>43</v>
      </c>
      <c r="B174" s="290" t="s">
        <v>277</v>
      </c>
      <c r="C174" s="290" t="s">
        <v>278</v>
      </c>
      <c r="D174" s="303" t="s">
        <v>157</v>
      </c>
      <c r="E174" s="290" t="s">
        <v>279</v>
      </c>
      <c r="F174" s="290" t="s">
        <v>308</v>
      </c>
      <c r="G174" s="290"/>
      <c r="H174" s="476" t="s">
        <v>280</v>
      </c>
      <c r="I174" s="290"/>
      <c r="J174" s="290"/>
      <c r="K174" s="303" t="s">
        <v>330</v>
      </c>
      <c r="L174" s="400" t="s">
        <v>302</v>
      </c>
      <c r="M174" s="461" t="s">
        <v>303</v>
      </c>
      <c r="N174" s="302">
        <v>44596</v>
      </c>
      <c r="O174" s="301">
        <v>109428</v>
      </c>
      <c r="P174" s="289">
        <v>13227</v>
      </c>
      <c r="Q174" s="302">
        <v>44596</v>
      </c>
      <c r="R174" s="302">
        <v>44961</v>
      </c>
      <c r="S174" s="488">
        <v>1</v>
      </c>
      <c r="T174" s="290"/>
      <c r="U174" s="290"/>
      <c r="V174" s="290"/>
      <c r="W174" s="430" t="s">
        <v>271</v>
      </c>
      <c r="X174" s="290" t="s">
        <v>148</v>
      </c>
      <c r="Y174" s="26" t="s">
        <v>149</v>
      </c>
      <c r="Z174" s="27">
        <v>44945</v>
      </c>
      <c r="AA174" s="28">
        <v>13466</v>
      </c>
      <c r="AB174" s="26" t="s">
        <v>290</v>
      </c>
      <c r="AC174" s="27">
        <v>44962</v>
      </c>
      <c r="AD174" s="27">
        <v>45326</v>
      </c>
      <c r="AE174" s="26"/>
      <c r="AF174" s="26"/>
      <c r="AG174" s="30">
        <v>9421.92</v>
      </c>
      <c r="AH174" s="26"/>
      <c r="AI174" s="27">
        <v>45274</v>
      </c>
      <c r="AJ174" s="38">
        <v>34426.660000000003</v>
      </c>
      <c r="AK174" s="30">
        <v>4091.64</v>
      </c>
      <c r="AL174" s="30">
        <f>SUM(O174+AG174+AK174)</f>
        <v>122941.56</v>
      </c>
      <c r="AM174" s="280">
        <v>208276.59</v>
      </c>
      <c r="AN174" s="281">
        <v>44627.28</v>
      </c>
      <c r="AO174" s="280">
        <f>AM174+AN174</f>
        <v>252903.87</v>
      </c>
      <c r="AP174" s="33"/>
      <c r="AQ174" s="33"/>
      <c r="AR174" s="33"/>
      <c r="AS174" s="33"/>
      <c r="AT174" s="33"/>
      <c r="AU174" s="33"/>
      <c r="AV174" s="34"/>
      <c r="AW174" s="34"/>
      <c r="AX174" s="60"/>
      <c r="AY174" s="61"/>
      <c r="AZ174" s="60"/>
      <c r="BA174" s="61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</row>
    <row r="175" spans="1:65" ht="25.5" customHeight="1">
      <c r="A175" s="255"/>
      <c r="B175" s="255"/>
      <c r="C175" s="255"/>
      <c r="D175" s="255"/>
      <c r="E175" s="255"/>
      <c r="F175" s="255"/>
      <c r="G175" s="255"/>
      <c r="H175" s="474"/>
      <c r="I175" s="255"/>
      <c r="J175" s="255"/>
      <c r="K175" s="255"/>
      <c r="L175" s="401"/>
      <c r="M175" s="459"/>
      <c r="N175" s="255"/>
      <c r="O175" s="255"/>
      <c r="P175" s="255"/>
      <c r="Q175" s="255"/>
      <c r="R175" s="255"/>
      <c r="S175" s="489"/>
      <c r="T175" s="255"/>
      <c r="U175" s="255"/>
      <c r="V175" s="255"/>
      <c r="W175" s="423"/>
      <c r="X175" s="255"/>
      <c r="Y175" s="26" t="s">
        <v>152</v>
      </c>
      <c r="Z175" s="27">
        <v>45322</v>
      </c>
      <c r="AA175" s="28">
        <v>13721</v>
      </c>
      <c r="AB175" s="26" t="s">
        <v>331</v>
      </c>
      <c r="AC175" s="27">
        <v>45327</v>
      </c>
      <c r="AD175" s="27">
        <v>45692</v>
      </c>
      <c r="AE175" s="26"/>
      <c r="AF175" s="26"/>
      <c r="AG175" s="30"/>
      <c r="AH175" s="26"/>
      <c r="AI175" s="27">
        <v>45637</v>
      </c>
      <c r="AJ175" s="38">
        <v>3.4837470000000002E-2</v>
      </c>
      <c r="AK175" s="30">
        <v>4282.92</v>
      </c>
      <c r="AL175" s="30">
        <f t="shared" ref="AL175:AL176" si="21">SUM(AL174+AK175)</f>
        <v>127224.48</v>
      </c>
      <c r="AM175" s="255"/>
      <c r="AN175" s="255"/>
      <c r="AO175" s="255"/>
      <c r="AP175" s="33"/>
      <c r="AQ175" s="33"/>
      <c r="AR175" s="33"/>
      <c r="AS175" s="33"/>
      <c r="AT175" s="33"/>
      <c r="AU175" s="33"/>
      <c r="AV175" s="34"/>
      <c r="AW175" s="34"/>
      <c r="AX175" s="60"/>
      <c r="AY175" s="61"/>
      <c r="AZ175" s="60"/>
      <c r="BA175" s="61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</row>
    <row r="176" spans="1:65" ht="25.5" customHeight="1">
      <c r="A176" s="255"/>
      <c r="B176" s="255"/>
      <c r="C176" s="255"/>
      <c r="D176" s="255"/>
      <c r="E176" s="255"/>
      <c r="F176" s="255"/>
      <c r="G176" s="255"/>
      <c r="H176" s="474"/>
      <c r="I176" s="255"/>
      <c r="J176" s="255"/>
      <c r="K176" s="255"/>
      <c r="L176" s="401"/>
      <c r="M176" s="459"/>
      <c r="N176" s="255"/>
      <c r="O176" s="255"/>
      <c r="P176" s="255"/>
      <c r="Q176" s="255"/>
      <c r="R176" s="255"/>
      <c r="S176" s="489"/>
      <c r="T176" s="255"/>
      <c r="U176" s="255"/>
      <c r="V176" s="255"/>
      <c r="W176" s="423"/>
      <c r="X176" s="255"/>
      <c r="Y176" s="26" t="s">
        <v>168</v>
      </c>
      <c r="Z176" s="27" t="s">
        <v>286</v>
      </c>
      <c r="AA176" s="28">
        <v>13978</v>
      </c>
      <c r="AB176" s="26" t="s">
        <v>331</v>
      </c>
      <c r="AC176" s="27">
        <v>45693</v>
      </c>
      <c r="AD176" s="27">
        <v>46057</v>
      </c>
      <c r="AE176" s="26"/>
      <c r="AF176" s="26"/>
      <c r="AG176" s="30"/>
      <c r="AH176" s="26"/>
      <c r="AI176" s="27"/>
      <c r="AJ176" s="38"/>
      <c r="AK176" s="30"/>
      <c r="AL176" s="30">
        <f t="shared" si="21"/>
        <v>127224.48</v>
      </c>
      <c r="AM176" s="256"/>
      <c r="AN176" s="256"/>
      <c r="AO176" s="256"/>
      <c r="AP176" s="33"/>
      <c r="AQ176" s="33"/>
      <c r="AR176" s="33"/>
      <c r="AS176" s="33"/>
      <c r="AT176" s="33"/>
      <c r="AU176" s="33"/>
      <c r="AV176" s="34"/>
      <c r="AW176" s="34"/>
      <c r="AX176" s="60"/>
      <c r="AY176" s="61"/>
      <c r="AZ176" s="60"/>
      <c r="BA176" s="61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</row>
    <row r="177" spans="1:65" ht="25.5" customHeight="1">
      <c r="A177" s="255"/>
      <c r="B177" s="255"/>
      <c r="C177" s="255"/>
      <c r="D177" s="255"/>
      <c r="E177" s="255"/>
      <c r="F177" s="255"/>
      <c r="G177" s="255"/>
      <c r="H177" s="474"/>
      <c r="I177" s="255"/>
      <c r="J177" s="255"/>
      <c r="K177" s="255"/>
      <c r="L177" s="401"/>
      <c r="M177" s="459"/>
      <c r="N177" s="255"/>
      <c r="O177" s="255"/>
      <c r="P177" s="255"/>
      <c r="Q177" s="255"/>
      <c r="R177" s="255"/>
      <c r="S177" s="489"/>
      <c r="T177" s="255"/>
      <c r="U177" s="255"/>
      <c r="V177" s="255"/>
      <c r="W177" s="423"/>
      <c r="X177" s="255"/>
      <c r="Y177" s="26" t="s">
        <v>274</v>
      </c>
      <c r="Z177" s="27">
        <v>46052</v>
      </c>
      <c r="AA177" s="28">
        <v>14200</v>
      </c>
      <c r="AB177" s="26" t="s">
        <v>331</v>
      </c>
      <c r="AC177" s="27">
        <v>44596</v>
      </c>
      <c r="AD177" s="27">
        <v>46146</v>
      </c>
      <c r="AE177" s="26"/>
      <c r="AF177" s="26"/>
      <c r="AG177" s="30"/>
      <c r="AH177" s="26"/>
      <c r="AI177" s="27"/>
      <c r="AJ177" s="38"/>
      <c r="AK177" s="30"/>
      <c r="AL177" s="30"/>
      <c r="AM177" s="79"/>
      <c r="AN177" s="80"/>
      <c r="AO177" s="79"/>
      <c r="AP177" s="33"/>
      <c r="AQ177" s="33"/>
      <c r="AR177" s="33"/>
      <c r="AS177" s="33"/>
      <c r="AT177" s="33"/>
      <c r="AU177" s="33"/>
      <c r="AV177" s="34"/>
      <c r="AW177" s="34"/>
      <c r="AX177" s="60"/>
      <c r="AY177" s="61"/>
      <c r="AZ177" s="60"/>
      <c r="BA177" s="61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</row>
    <row r="178" spans="1:65" ht="25.5" customHeight="1">
      <c r="A178" s="318"/>
      <c r="B178" s="318"/>
      <c r="C178" s="318"/>
      <c r="D178" s="318"/>
      <c r="E178" s="318"/>
      <c r="F178" s="318"/>
      <c r="G178" s="318"/>
      <c r="H178" s="475"/>
      <c r="I178" s="318"/>
      <c r="J178" s="318"/>
      <c r="K178" s="318"/>
      <c r="L178" s="404"/>
      <c r="M178" s="463"/>
      <c r="N178" s="318"/>
      <c r="O178" s="318"/>
      <c r="P178" s="318"/>
      <c r="Q178" s="318"/>
      <c r="R178" s="318"/>
      <c r="S178" s="490"/>
      <c r="T178" s="318"/>
      <c r="U178" s="318"/>
      <c r="V178" s="318"/>
      <c r="W178" s="431"/>
      <c r="X178" s="318"/>
      <c r="Y178" s="26" t="s">
        <v>233</v>
      </c>
      <c r="Z178" s="27">
        <v>46142</v>
      </c>
      <c r="AA178" s="28">
        <v>14258</v>
      </c>
      <c r="AB178" s="26" t="s">
        <v>331</v>
      </c>
      <c r="AC178" s="27">
        <v>44596</v>
      </c>
      <c r="AD178" s="27">
        <v>46511</v>
      </c>
      <c r="AE178" s="26"/>
      <c r="AF178" s="26"/>
      <c r="AG178" s="30"/>
      <c r="AH178" s="26"/>
      <c r="AI178" s="27"/>
      <c r="AJ178" s="38"/>
      <c r="AK178" s="30"/>
      <c r="AL178" s="30"/>
      <c r="AM178" s="79"/>
      <c r="AN178" s="80"/>
      <c r="AO178" s="79"/>
      <c r="AP178" s="33"/>
      <c r="AQ178" s="33"/>
      <c r="AR178" s="33"/>
      <c r="AS178" s="33"/>
      <c r="AT178" s="33"/>
      <c r="AU178" s="33"/>
      <c r="AV178" s="34"/>
      <c r="AW178" s="34"/>
      <c r="AX178" s="60"/>
      <c r="AY178" s="61"/>
      <c r="AZ178" s="60"/>
      <c r="BA178" s="61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</row>
    <row r="179" spans="1:65" ht="25.5" customHeight="1">
      <c r="A179" s="294">
        <v>44</v>
      </c>
      <c r="B179" s="290" t="s">
        <v>277</v>
      </c>
      <c r="C179" s="290" t="s">
        <v>278</v>
      </c>
      <c r="D179" s="303" t="s">
        <v>157</v>
      </c>
      <c r="E179" s="290" t="s">
        <v>279</v>
      </c>
      <c r="F179" s="290" t="s">
        <v>332</v>
      </c>
      <c r="G179" s="290"/>
      <c r="H179" s="476" t="s">
        <v>280</v>
      </c>
      <c r="I179" s="290"/>
      <c r="J179" s="290"/>
      <c r="K179" s="303" t="s">
        <v>333</v>
      </c>
      <c r="L179" s="400" t="s">
        <v>334</v>
      </c>
      <c r="M179" s="461" t="s">
        <v>335</v>
      </c>
      <c r="N179" s="302">
        <v>44596</v>
      </c>
      <c r="O179" s="301">
        <v>40200</v>
      </c>
      <c r="P179" s="289">
        <v>13227</v>
      </c>
      <c r="Q179" s="302">
        <v>44596</v>
      </c>
      <c r="R179" s="302">
        <v>44961</v>
      </c>
      <c r="S179" s="491">
        <v>1</v>
      </c>
      <c r="T179" s="290"/>
      <c r="U179" s="290"/>
      <c r="V179" s="290"/>
      <c r="W179" s="323" t="s">
        <v>284</v>
      </c>
      <c r="X179" s="290" t="s">
        <v>148</v>
      </c>
      <c r="Y179" s="26" t="s">
        <v>149</v>
      </c>
      <c r="Z179" s="27">
        <v>44945</v>
      </c>
      <c r="AA179" s="28">
        <v>13466</v>
      </c>
      <c r="AB179" s="26" t="s">
        <v>285</v>
      </c>
      <c r="AC179" s="27">
        <v>44962</v>
      </c>
      <c r="AD179" s="27">
        <v>45326</v>
      </c>
      <c r="AE179" s="26"/>
      <c r="AF179" s="26"/>
      <c r="AG179" s="30">
        <v>3446.64</v>
      </c>
      <c r="AH179" s="26"/>
      <c r="AI179" s="26"/>
      <c r="AJ179" s="26"/>
      <c r="AK179" s="30"/>
      <c r="AL179" s="30">
        <f>SUM(AG179+O179)</f>
        <v>43646.64</v>
      </c>
      <c r="AM179" s="280">
        <v>79346.149999999994</v>
      </c>
      <c r="AN179" s="281">
        <v>16391.88</v>
      </c>
      <c r="AO179" s="280">
        <f>AM179+AN179</f>
        <v>95738.03</v>
      </c>
      <c r="AP179" s="33"/>
      <c r="AQ179" s="33"/>
      <c r="AR179" s="33"/>
      <c r="AS179" s="33"/>
      <c r="AT179" s="33"/>
      <c r="AU179" s="33"/>
      <c r="AV179" s="34"/>
      <c r="AW179" s="34"/>
      <c r="AX179" s="60"/>
      <c r="AY179" s="61"/>
      <c r="AZ179" s="60"/>
      <c r="BA179" s="61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</row>
    <row r="180" spans="1:65" ht="25.5" customHeight="1">
      <c r="A180" s="255"/>
      <c r="B180" s="255"/>
      <c r="C180" s="255"/>
      <c r="D180" s="255"/>
      <c r="E180" s="255"/>
      <c r="F180" s="255"/>
      <c r="G180" s="255"/>
      <c r="H180" s="474"/>
      <c r="I180" s="255"/>
      <c r="J180" s="255"/>
      <c r="K180" s="255"/>
      <c r="L180" s="401"/>
      <c r="M180" s="459"/>
      <c r="N180" s="255"/>
      <c r="O180" s="255"/>
      <c r="P180" s="255"/>
      <c r="Q180" s="255"/>
      <c r="R180" s="255"/>
      <c r="S180" s="474"/>
      <c r="T180" s="255"/>
      <c r="U180" s="255"/>
      <c r="V180" s="255"/>
      <c r="W180" s="255"/>
      <c r="X180" s="255"/>
      <c r="Y180" s="63" t="s">
        <v>152</v>
      </c>
      <c r="Z180" s="27">
        <v>45323</v>
      </c>
      <c r="AA180" s="28">
        <v>13706</v>
      </c>
      <c r="AB180" s="26" t="s">
        <v>211</v>
      </c>
      <c r="AC180" s="27">
        <v>45327</v>
      </c>
      <c r="AD180" s="27">
        <v>45692</v>
      </c>
      <c r="AE180" s="26"/>
      <c r="AF180" s="26"/>
      <c r="AG180" s="30"/>
      <c r="AH180" s="26"/>
      <c r="AI180" s="27">
        <v>45299</v>
      </c>
      <c r="AJ180" s="38">
        <v>34485.160000000003</v>
      </c>
      <c r="AK180" s="30">
        <v>1505.16</v>
      </c>
      <c r="AL180" s="30">
        <f>SUM(AL179+AK180)</f>
        <v>45151.8</v>
      </c>
      <c r="AM180" s="255"/>
      <c r="AN180" s="255"/>
      <c r="AO180" s="255"/>
      <c r="AP180" s="33"/>
      <c r="AQ180" s="33"/>
      <c r="AR180" s="33"/>
      <c r="AS180" s="33"/>
      <c r="AT180" s="33"/>
      <c r="AU180" s="33"/>
      <c r="AV180" s="34"/>
      <c r="AW180" s="34"/>
      <c r="AX180" s="60"/>
      <c r="AY180" s="61"/>
      <c r="AZ180" s="60"/>
      <c r="BA180" s="61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</row>
    <row r="181" spans="1:65" ht="25.5" customHeight="1">
      <c r="A181" s="255"/>
      <c r="B181" s="255"/>
      <c r="C181" s="255"/>
      <c r="D181" s="255"/>
      <c r="E181" s="255"/>
      <c r="F181" s="255"/>
      <c r="G181" s="255"/>
      <c r="H181" s="474"/>
      <c r="I181" s="255"/>
      <c r="J181" s="255"/>
      <c r="K181" s="255"/>
      <c r="L181" s="401"/>
      <c r="M181" s="459"/>
      <c r="N181" s="255"/>
      <c r="O181" s="255"/>
      <c r="P181" s="255"/>
      <c r="Q181" s="255"/>
      <c r="R181" s="255"/>
      <c r="S181" s="474"/>
      <c r="T181" s="255"/>
      <c r="U181" s="255"/>
      <c r="V181" s="255"/>
      <c r="W181" s="255"/>
      <c r="X181" s="255"/>
      <c r="Y181" s="63" t="s">
        <v>168</v>
      </c>
      <c r="Z181" s="27">
        <v>45688</v>
      </c>
      <c r="AA181" s="28">
        <v>13958</v>
      </c>
      <c r="AB181" s="26" t="s">
        <v>211</v>
      </c>
      <c r="AC181" s="27">
        <v>45693</v>
      </c>
      <c r="AD181" s="27">
        <v>46057</v>
      </c>
      <c r="AE181" s="26"/>
      <c r="AF181" s="26"/>
      <c r="AG181" s="30"/>
      <c r="AH181" s="26"/>
      <c r="AI181" s="27" t="s">
        <v>336</v>
      </c>
      <c r="AJ181" s="38">
        <v>34799.61</v>
      </c>
      <c r="AK181" s="30">
        <v>1571.28</v>
      </c>
      <c r="AL181" s="47">
        <v>46723.08</v>
      </c>
      <c r="AM181" s="256"/>
      <c r="AN181" s="256"/>
      <c r="AO181" s="256"/>
      <c r="AP181" s="33"/>
      <c r="AQ181" s="33"/>
      <c r="AR181" s="33"/>
      <c r="AS181" s="33"/>
      <c r="AT181" s="33"/>
      <c r="AU181" s="33"/>
      <c r="AV181" s="34"/>
      <c r="AW181" s="34"/>
      <c r="AX181" s="60"/>
      <c r="AY181" s="61"/>
      <c r="AZ181" s="60"/>
      <c r="BA181" s="61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</row>
    <row r="182" spans="1:65" ht="25.5" customHeight="1">
      <c r="A182" s="255"/>
      <c r="B182" s="255"/>
      <c r="C182" s="255"/>
      <c r="D182" s="255"/>
      <c r="E182" s="255"/>
      <c r="F182" s="255"/>
      <c r="G182" s="255"/>
      <c r="H182" s="474"/>
      <c r="I182" s="255"/>
      <c r="J182" s="255"/>
      <c r="K182" s="255"/>
      <c r="L182" s="401"/>
      <c r="M182" s="459"/>
      <c r="N182" s="255"/>
      <c r="O182" s="255"/>
      <c r="P182" s="255"/>
      <c r="Q182" s="255"/>
      <c r="R182" s="255"/>
      <c r="S182" s="474"/>
      <c r="T182" s="255"/>
      <c r="U182" s="255"/>
      <c r="V182" s="255"/>
      <c r="W182" s="255"/>
      <c r="X182" s="255"/>
      <c r="Y182" s="63" t="s">
        <v>274</v>
      </c>
      <c r="Z182" s="27">
        <v>46050</v>
      </c>
      <c r="AA182" s="28">
        <v>14196</v>
      </c>
      <c r="AB182" s="26" t="s">
        <v>211</v>
      </c>
      <c r="AC182" s="27">
        <v>44596</v>
      </c>
      <c r="AD182" s="27">
        <v>46146</v>
      </c>
      <c r="AE182" s="26"/>
      <c r="AF182" s="26"/>
      <c r="AG182" s="30"/>
      <c r="AH182" s="26"/>
      <c r="AI182" s="27"/>
      <c r="AJ182" s="38"/>
      <c r="AK182" s="30"/>
      <c r="AL182" s="47"/>
      <c r="AM182" s="79"/>
      <c r="AN182" s="80"/>
      <c r="AO182" s="79"/>
      <c r="AP182" s="33"/>
      <c r="AQ182" s="33"/>
      <c r="AR182" s="33"/>
      <c r="AS182" s="33"/>
      <c r="AT182" s="33"/>
      <c r="AU182" s="33"/>
      <c r="AV182" s="34"/>
      <c r="AW182" s="34"/>
      <c r="AX182" s="60"/>
      <c r="AY182" s="61"/>
      <c r="AZ182" s="60"/>
      <c r="BA182" s="61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</row>
    <row r="183" spans="1:65" ht="25.5" customHeight="1">
      <c r="A183" s="318"/>
      <c r="B183" s="318"/>
      <c r="C183" s="318"/>
      <c r="D183" s="318"/>
      <c r="E183" s="318"/>
      <c r="F183" s="318"/>
      <c r="G183" s="318"/>
      <c r="H183" s="475"/>
      <c r="I183" s="318"/>
      <c r="J183" s="318"/>
      <c r="K183" s="318"/>
      <c r="L183" s="404"/>
      <c r="M183" s="463"/>
      <c r="N183" s="318"/>
      <c r="O183" s="318"/>
      <c r="P183" s="318"/>
      <c r="Q183" s="318"/>
      <c r="R183" s="318"/>
      <c r="S183" s="475"/>
      <c r="T183" s="318"/>
      <c r="U183" s="318"/>
      <c r="V183" s="318"/>
      <c r="W183" s="318"/>
      <c r="X183" s="318"/>
      <c r="Y183" s="63" t="s">
        <v>233</v>
      </c>
      <c r="Z183" s="27">
        <v>46142</v>
      </c>
      <c r="AA183" s="28">
        <v>14259</v>
      </c>
      <c r="AB183" s="26" t="s">
        <v>211</v>
      </c>
      <c r="AC183" s="27">
        <v>44596</v>
      </c>
      <c r="AD183" s="27">
        <v>46511</v>
      </c>
      <c r="AE183" s="26"/>
      <c r="AF183" s="26"/>
      <c r="AG183" s="30"/>
      <c r="AH183" s="26"/>
      <c r="AI183" s="27"/>
      <c r="AJ183" s="38"/>
      <c r="AK183" s="30"/>
      <c r="AL183" s="47"/>
      <c r="AM183" s="79"/>
      <c r="AN183" s="80"/>
      <c r="AO183" s="79"/>
      <c r="AP183" s="33"/>
      <c r="AQ183" s="33"/>
      <c r="AR183" s="33"/>
      <c r="AS183" s="33"/>
      <c r="AT183" s="33"/>
      <c r="AU183" s="33"/>
      <c r="AV183" s="34"/>
      <c r="AW183" s="34"/>
      <c r="AX183" s="60"/>
      <c r="AY183" s="61"/>
      <c r="AZ183" s="60"/>
      <c r="BA183" s="61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</row>
    <row r="184" spans="1:65" ht="25.5" customHeight="1">
      <c r="A184" s="294">
        <v>45</v>
      </c>
      <c r="B184" s="290" t="s">
        <v>277</v>
      </c>
      <c r="C184" s="290" t="s">
        <v>278</v>
      </c>
      <c r="D184" s="303" t="s">
        <v>157</v>
      </c>
      <c r="E184" s="290" t="s">
        <v>279</v>
      </c>
      <c r="F184" s="290" t="s">
        <v>332</v>
      </c>
      <c r="G184" s="290"/>
      <c r="H184" s="476" t="s">
        <v>280</v>
      </c>
      <c r="I184" s="290"/>
      <c r="J184" s="290"/>
      <c r="K184" s="303" t="s">
        <v>337</v>
      </c>
      <c r="L184" s="400" t="s">
        <v>338</v>
      </c>
      <c r="M184" s="464" t="s">
        <v>339</v>
      </c>
      <c r="N184" s="302">
        <v>44596</v>
      </c>
      <c r="O184" s="301">
        <v>41760</v>
      </c>
      <c r="P184" s="289">
        <v>13227</v>
      </c>
      <c r="Q184" s="302">
        <v>44596</v>
      </c>
      <c r="R184" s="302">
        <v>44961</v>
      </c>
      <c r="S184" s="461">
        <v>1</v>
      </c>
      <c r="T184" s="290"/>
      <c r="U184" s="290"/>
      <c r="V184" s="290"/>
      <c r="W184" s="290" t="s">
        <v>284</v>
      </c>
      <c r="X184" s="290" t="s">
        <v>148</v>
      </c>
      <c r="Y184" s="26" t="s">
        <v>149</v>
      </c>
      <c r="Z184" s="27">
        <v>44944</v>
      </c>
      <c r="AA184" s="28">
        <v>13466</v>
      </c>
      <c r="AB184" s="26" t="s">
        <v>340</v>
      </c>
      <c r="AC184" s="27">
        <v>44962</v>
      </c>
      <c r="AD184" s="27">
        <v>45326</v>
      </c>
      <c r="AE184" s="26"/>
      <c r="AF184" s="26"/>
      <c r="AG184" s="30">
        <v>3565.32</v>
      </c>
      <c r="AH184" s="26"/>
      <c r="AI184" s="27">
        <v>45265</v>
      </c>
      <c r="AJ184" s="38">
        <v>34543.67</v>
      </c>
      <c r="AK184" s="30">
        <v>1565.76</v>
      </c>
      <c r="AL184" s="65">
        <f>SUM(AK184+AG184+O184)</f>
        <v>46891.08</v>
      </c>
      <c r="AM184" s="280">
        <v>82445.919999999998</v>
      </c>
      <c r="AN184" s="281">
        <v>17025.32</v>
      </c>
      <c r="AO184" s="280">
        <f>AM184+AN184</f>
        <v>99471.239999999991</v>
      </c>
      <c r="AP184" s="33"/>
      <c r="AQ184" s="33"/>
      <c r="AR184" s="33"/>
      <c r="AS184" s="33"/>
      <c r="AT184" s="33"/>
      <c r="AU184" s="33"/>
      <c r="AV184" s="34"/>
      <c r="AW184" s="34"/>
      <c r="AX184" s="60"/>
      <c r="AY184" s="61"/>
      <c r="AZ184" s="60"/>
      <c r="BA184" s="61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</row>
    <row r="185" spans="1:65" ht="25.5" customHeight="1">
      <c r="A185" s="255"/>
      <c r="B185" s="255"/>
      <c r="C185" s="255"/>
      <c r="D185" s="255"/>
      <c r="E185" s="255"/>
      <c r="F185" s="255"/>
      <c r="G185" s="255"/>
      <c r="H185" s="474"/>
      <c r="I185" s="255"/>
      <c r="J185" s="255"/>
      <c r="K185" s="255"/>
      <c r="L185" s="401"/>
      <c r="M185" s="459"/>
      <c r="N185" s="255"/>
      <c r="O185" s="255"/>
      <c r="P185" s="255"/>
      <c r="Q185" s="255"/>
      <c r="R185" s="255"/>
      <c r="S185" s="474"/>
      <c r="T185" s="255"/>
      <c r="U185" s="255"/>
      <c r="V185" s="255"/>
      <c r="W185" s="255"/>
      <c r="X185" s="255"/>
      <c r="Y185" s="26" t="s">
        <v>152</v>
      </c>
      <c r="Z185" s="27">
        <v>45384</v>
      </c>
      <c r="AA185" s="28">
        <v>13712</v>
      </c>
      <c r="AB185" s="26" t="s">
        <v>202</v>
      </c>
      <c r="AC185" s="27">
        <v>45327</v>
      </c>
      <c r="AD185" s="27">
        <v>45692</v>
      </c>
      <c r="AE185" s="26"/>
      <c r="AF185" s="26"/>
      <c r="AG185" s="30"/>
      <c r="AH185" s="26"/>
      <c r="AI185" s="27">
        <v>45615</v>
      </c>
      <c r="AJ185" s="26">
        <v>3.4761760000000002</v>
      </c>
      <c r="AK185" s="30">
        <v>1629.96</v>
      </c>
      <c r="AL185" s="78">
        <f t="shared" ref="AL185:AL186" si="22">SUM(AL184+AK185)</f>
        <v>48521.04</v>
      </c>
      <c r="AM185" s="255"/>
      <c r="AN185" s="255"/>
      <c r="AO185" s="255"/>
      <c r="AP185" s="33"/>
      <c r="AQ185" s="33"/>
      <c r="AR185" s="33"/>
      <c r="AS185" s="33"/>
      <c r="AT185" s="33"/>
      <c r="AU185" s="33"/>
      <c r="AV185" s="34"/>
      <c r="AW185" s="34"/>
      <c r="AX185" s="60"/>
      <c r="AY185" s="61"/>
      <c r="AZ185" s="60"/>
      <c r="BA185" s="61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</row>
    <row r="186" spans="1:65" ht="25.5" customHeight="1">
      <c r="A186" s="255"/>
      <c r="B186" s="255"/>
      <c r="C186" s="255"/>
      <c r="D186" s="255"/>
      <c r="E186" s="255"/>
      <c r="F186" s="255"/>
      <c r="G186" s="255"/>
      <c r="H186" s="474"/>
      <c r="I186" s="255"/>
      <c r="J186" s="255"/>
      <c r="K186" s="255"/>
      <c r="L186" s="401"/>
      <c r="M186" s="459"/>
      <c r="N186" s="255"/>
      <c r="O186" s="255"/>
      <c r="P186" s="255"/>
      <c r="Q186" s="255"/>
      <c r="R186" s="255"/>
      <c r="S186" s="474"/>
      <c r="T186" s="255"/>
      <c r="U186" s="255"/>
      <c r="V186" s="255"/>
      <c r="W186" s="255"/>
      <c r="X186" s="255"/>
      <c r="Y186" s="26" t="s">
        <v>168</v>
      </c>
      <c r="Z186" s="27">
        <v>45692</v>
      </c>
      <c r="AA186" s="28">
        <v>13978</v>
      </c>
      <c r="AB186" s="26" t="s">
        <v>202</v>
      </c>
      <c r="AC186" s="27">
        <v>45693</v>
      </c>
      <c r="AD186" s="27">
        <v>46057</v>
      </c>
      <c r="AE186" s="26"/>
      <c r="AF186" s="26"/>
      <c r="AG186" s="30"/>
      <c r="AH186" s="26"/>
      <c r="AI186" s="27">
        <v>46006</v>
      </c>
      <c r="AJ186" s="26">
        <v>5265575</v>
      </c>
      <c r="AK186" s="30">
        <v>2554.92</v>
      </c>
      <c r="AL186" s="78">
        <f t="shared" si="22"/>
        <v>51075.96</v>
      </c>
      <c r="AM186" s="256"/>
      <c r="AN186" s="256"/>
      <c r="AO186" s="256"/>
      <c r="AP186" s="33"/>
      <c r="AQ186" s="33"/>
      <c r="AR186" s="33"/>
      <c r="AS186" s="33"/>
      <c r="AT186" s="33"/>
      <c r="AU186" s="33"/>
      <c r="AV186" s="34"/>
      <c r="AW186" s="34"/>
      <c r="AX186" s="60"/>
      <c r="AY186" s="61"/>
      <c r="AZ186" s="60"/>
      <c r="BA186" s="61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</row>
    <row r="187" spans="1:65" ht="25.5" customHeight="1">
      <c r="A187" s="255"/>
      <c r="B187" s="255"/>
      <c r="C187" s="255"/>
      <c r="D187" s="255"/>
      <c r="E187" s="255"/>
      <c r="F187" s="255"/>
      <c r="G187" s="255"/>
      <c r="H187" s="474"/>
      <c r="I187" s="255"/>
      <c r="J187" s="255"/>
      <c r="K187" s="255"/>
      <c r="L187" s="401"/>
      <c r="M187" s="459"/>
      <c r="N187" s="255"/>
      <c r="O187" s="255"/>
      <c r="P187" s="255"/>
      <c r="Q187" s="255"/>
      <c r="R187" s="255"/>
      <c r="S187" s="474"/>
      <c r="T187" s="255"/>
      <c r="U187" s="255"/>
      <c r="V187" s="255"/>
      <c r="W187" s="255"/>
      <c r="X187" s="255"/>
      <c r="Y187" s="26" t="s">
        <v>274</v>
      </c>
      <c r="Z187" s="27">
        <v>46050</v>
      </c>
      <c r="AA187" s="28">
        <v>14203</v>
      </c>
      <c r="AB187" s="26" t="s">
        <v>202</v>
      </c>
      <c r="AC187" s="27">
        <v>44596</v>
      </c>
      <c r="AD187" s="27">
        <v>46146</v>
      </c>
      <c r="AE187" s="26"/>
      <c r="AF187" s="26"/>
      <c r="AG187" s="30"/>
      <c r="AH187" s="26"/>
      <c r="AI187" s="27"/>
      <c r="AJ187" s="26"/>
      <c r="AK187" s="30"/>
      <c r="AL187" s="78"/>
      <c r="AM187" s="79"/>
      <c r="AN187" s="80"/>
      <c r="AO187" s="79"/>
      <c r="AP187" s="33"/>
      <c r="AQ187" s="33"/>
      <c r="AR187" s="33"/>
      <c r="AS187" s="33"/>
      <c r="AT187" s="33"/>
      <c r="AU187" s="33"/>
      <c r="AV187" s="34"/>
      <c r="AW187" s="34"/>
      <c r="AX187" s="60"/>
      <c r="AY187" s="61"/>
      <c r="AZ187" s="60"/>
      <c r="BA187" s="61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</row>
    <row r="188" spans="1:65" ht="25.5" customHeight="1">
      <c r="A188" s="318"/>
      <c r="B188" s="318"/>
      <c r="C188" s="318"/>
      <c r="D188" s="318"/>
      <c r="E188" s="318"/>
      <c r="F188" s="318"/>
      <c r="G188" s="318"/>
      <c r="H188" s="475"/>
      <c r="I188" s="318"/>
      <c r="J188" s="318"/>
      <c r="K188" s="318"/>
      <c r="L188" s="404"/>
      <c r="M188" s="457"/>
      <c r="N188" s="256"/>
      <c r="O188" s="256"/>
      <c r="P188" s="256"/>
      <c r="Q188" s="256"/>
      <c r="R188" s="256"/>
      <c r="S188" s="472"/>
      <c r="T188" s="256"/>
      <c r="U188" s="256"/>
      <c r="V188" s="256"/>
      <c r="W188" s="256"/>
      <c r="X188" s="256"/>
      <c r="Y188" s="26" t="s">
        <v>233</v>
      </c>
      <c r="Z188" s="27">
        <v>46142</v>
      </c>
      <c r="AA188" s="28">
        <v>14260</v>
      </c>
      <c r="AB188" s="26" t="s">
        <v>202</v>
      </c>
      <c r="AC188" s="27">
        <v>44596</v>
      </c>
      <c r="AD188" s="27">
        <v>46511</v>
      </c>
      <c r="AE188" s="26"/>
      <c r="AF188" s="26"/>
      <c r="AG188" s="30"/>
      <c r="AH188" s="26"/>
      <c r="AI188" s="27"/>
      <c r="AJ188" s="26"/>
      <c r="AK188" s="30"/>
      <c r="AL188" s="78"/>
      <c r="AM188" s="79"/>
      <c r="AN188" s="80"/>
      <c r="AO188" s="79"/>
      <c r="AP188" s="33"/>
      <c r="AQ188" s="33"/>
      <c r="AR188" s="33"/>
      <c r="AS188" s="33"/>
      <c r="AT188" s="33"/>
      <c r="AU188" s="33"/>
      <c r="AV188" s="34"/>
      <c r="AW188" s="34"/>
      <c r="AX188" s="60"/>
      <c r="AY188" s="61"/>
      <c r="AZ188" s="60"/>
      <c r="BA188" s="61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</row>
    <row r="189" spans="1:65" ht="25.5" customHeight="1">
      <c r="A189" s="294">
        <v>46</v>
      </c>
      <c r="B189" s="290" t="s">
        <v>277</v>
      </c>
      <c r="C189" s="290" t="s">
        <v>278</v>
      </c>
      <c r="D189" s="303" t="s">
        <v>157</v>
      </c>
      <c r="E189" s="290" t="s">
        <v>279</v>
      </c>
      <c r="F189" s="290" t="s">
        <v>332</v>
      </c>
      <c r="G189" s="290"/>
      <c r="H189" s="476" t="s">
        <v>280</v>
      </c>
      <c r="I189" s="290"/>
      <c r="J189" s="290"/>
      <c r="K189" s="303" t="s">
        <v>341</v>
      </c>
      <c r="L189" s="400" t="s">
        <v>342</v>
      </c>
      <c r="M189" s="461" t="s">
        <v>343</v>
      </c>
      <c r="N189" s="302">
        <v>44596</v>
      </c>
      <c r="O189" s="301">
        <v>43200</v>
      </c>
      <c r="P189" s="289">
        <v>13227</v>
      </c>
      <c r="Q189" s="302">
        <v>44596</v>
      </c>
      <c r="R189" s="302">
        <v>44961</v>
      </c>
      <c r="S189" s="461">
        <v>1</v>
      </c>
      <c r="T189" s="290"/>
      <c r="U189" s="290"/>
      <c r="V189" s="290"/>
      <c r="W189" s="290" t="s">
        <v>284</v>
      </c>
      <c r="X189" s="290" t="s">
        <v>148</v>
      </c>
      <c r="Y189" s="26" t="s">
        <v>149</v>
      </c>
      <c r="Z189" s="27">
        <v>44962</v>
      </c>
      <c r="AA189" s="28">
        <v>13466</v>
      </c>
      <c r="AB189" s="26" t="s">
        <v>290</v>
      </c>
      <c r="AC189" s="27">
        <v>44962</v>
      </c>
      <c r="AD189" s="27">
        <v>45326</v>
      </c>
      <c r="AE189" s="26"/>
      <c r="AF189" s="26"/>
      <c r="AG189" s="30">
        <v>3719.64</v>
      </c>
      <c r="AH189" s="26"/>
      <c r="AI189" s="26"/>
      <c r="AJ189" s="26"/>
      <c r="AK189" s="30"/>
      <c r="AL189" s="30">
        <f>SUM(AG189+O189)</f>
        <v>46919.64</v>
      </c>
      <c r="AM189" s="280">
        <v>85439.64</v>
      </c>
      <c r="AN189" s="281">
        <v>17617.96</v>
      </c>
      <c r="AO189" s="280">
        <f>AM189+AN189</f>
        <v>103057.60000000001</v>
      </c>
      <c r="AP189" s="33"/>
      <c r="AQ189" s="33"/>
      <c r="AR189" s="33"/>
      <c r="AS189" s="33"/>
      <c r="AT189" s="33"/>
      <c r="AU189" s="33"/>
      <c r="AV189" s="34"/>
      <c r="AW189" s="34"/>
      <c r="AX189" s="60"/>
      <c r="AY189" s="61"/>
      <c r="AZ189" s="60"/>
      <c r="BA189" s="61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</row>
    <row r="190" spans="1:65" ht="25.5" customHeight="1">
      <c r="A190" s="255"/>
      <c r="B190" s="255"/>
      <c r="C190" s="255"/>
      <c r="D190" s="255"/>
      <c r="E190" s="255"/>
      <c r="F190" s="255"/>
      <c r="G190" s="255"/>
      <c r="H190" s="474"/>
      <c r="I190" s="255"/>
      <c r="J190" s="255"/>
      <c r="K190" s="255"/>
      <c r="L190" s="401"/>
      <c r="M190" s="459"/>
      <c r="N190" s="255"/>
      <c r="O190" s="255"/>
      <c r="P190" s="255"/>
      <c r="Q190" s="255"/>
      <c r="R190" s="255"/>
      <c r="S190" s="474"/>
      <c r="T190" s="255"/>
      <c r="U190" s="255"/>
      <c r="V190" s="255"/>
      <c r="W190" s="255"/>
      <c r="X190" s="255"/>
      <c r="Y190" s="290" t="s">
        <v>152</v>
      </c>
      <c r="Z190" s="302">
        <v>45323</v>
      </c>
      <c r="AA190" s="289">
        <v>13706</v>
      </c>
      <c r="AB190" s="290" t="s">
        <v>211</v>
      </c>
      <c r="AC190" s="27">
        <v>45327</v>
      </c>
      <c r="AD190" s="27">
        <v>45692</v>
      </c>
      <c r="AE190" s="63"/>
      <c r="AF190" s="63"/>
      <c r="AG190" s="47"/>
      <c r="AH190" s="63"/>
      <c r="AI190" s="27">
        <v>45299</v>
      </c>
      <c r="AJ190" s="38">
        <v>34426.660000000003</v>
      </c>
      <c r="AK190" s="30">
        <v>1615.32</v>
      </c>
      <c r="AL190" s="30">
        <f t="shared" ref="AL190:AL192" si="23">SUM(AL189+AK190)</f>
        <v>48534.96</v>
      </c>
      <c r="AM190" s="255"/>
      <c r="AN190" s="255"/>
      <c r="AO190" s="255"/>
      <c r="AP190" s="33"/>
      <c r="AQ190" s="33"/>
      <c r="AR190" s="33"/>
      <c r="AS190" s="33"/>
      <c r="AT190" s="33"/>
      <c r="AU190" s="33"/>
      <c r="AV190" s="34"/>
      <c r="AW190" s="34"/>
      <c r="AX190" s="60"/>
      <c r="AY190" s="61"/>
      <c r="AZ190" s="60"/>
      <c r="BA190" s="61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</row>
    <row r="191" spans="1:65" ht="25.5" customHeight="1">
      <c r="A191" s="255"/>
      <c r="B191" s="255"/>
      <c r="C191" s="255"/>
      <c r="D191" s="255"/>
      <c r="E191" s="255"/>
      <c r="F191" s="255"/>
      <c r="G191" s="255"/>
      <c r="H191" s="474"/>
      <c r="I191" s="255"/>
      <c r="J191" s="255"/>
      <c r="K191" s="255"/>
      <c r="L191" s="401"/>
      <c r="M191" s="459"/>
      <c r="N191" s="255"/>
      <c r="O191" s="255"/>
      <c r="P191" s="255"/>
      <c r="Q191" s="255"/>
      <c r="R191" s="255"/>
      <c r="S191" s="474"/>
      <c r="T191" s="255"/>
      <c r="U191" s="255"/>
      <c r="V191" s="255"/>
      <c r="W191" s="255"/>
      <c r="X191" s="255"/>
      <c r="Y191" s="256"/>
      <c r="Z191" s="423"/>
      <c r="AA191" s="423"/>
      <c r="AB191" s="256"/>
      <c r="AC191" s="45"/>
      <c r="AD191" s="45"/>
      <c r="AE191" s="63"/>
      <c r="AF191" s="63"/>
      <c r="AG191" s="47"/>
      <c r="AH191" s="63"/>
      <c r="AI191" s="27">
        <v>45596</v>
      </c>
      <c r="AJ191" s="38">
        <v>3.4837470000000002E-2</v>
      </c>
      <c r="AK191" s="30">
        <v>1690.8</v>
      </c>
      <c r="AL191" s="30">
        <f t="shared" si="23"/>
        <v>50225.760000000002</v>
      </c>
      <c r="AM191" s="255"/>
      <c r="AN191" s="255"/>
      <c r="AO191" s="255"/>
      <c r="AP191" s="33"/>
      <c r="AQ191" s="33"/>
      <c r="AR191" s="33"/>
      <c r="AS191" s="33"/>
      <c r="AT191" s="33"/>
      <c r="AU191" s="33"/>
      <c r="AV191" s="34"/>
      <c r="AW191" s="34"/>
      <c r="AX191" s="60"/>
      <c r="AY191" s="61"/>
      <c r="AZ191" s="60"/>
      <c r="BA191" s="61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</row>
    <row r="192" spans="1:65" ht="25.5" customHeight="1">
      <c r="A192" s="318"/>
      <c r="B192" s="318"/>
      <c r="C192" s="318"/>
      <c r="D192" s="318"/>
      <c r="E192" s="318"/>
      <c r="F192" s="318"/>
      <c r="G192" s="318"/>
      <c r="H192" s="475"/>
      <c r="I192" s="318"/>
      <c r="J192" s="318"/>
      <c r="K192" s="318"/>
      <c r="L192" s="401"/>
      <c r="M192" s="459"/>
      <c r="N192" s="255"/>
      <c r="O192" s="255"/>
      <c r="P192" s="255"/>
      <c r="Q192" s="255"/>
      <c r="R192" s="255"/>
      <c r="S192" s="474"/>
      <c r="T192" s="255"/>
      <c r="U192" s="255"/>
      <c r="V192" s="255"/>
      <c r="W192" s="255"/>
      <c r="X192" s="255"/>
      <c r="Y192" s="432" t="s">
        <v>168</v>
      </c>
      <c r="Z192" s="425">
        <v>45688</v>
      </c>
      <c r="AA192" s="426">
        <v>13978</v>
      </c>
      <c r="AB192" s="40" t="s">
        <v>202</v>
      </c>
      <c r="AC192" s="27">
        <v>45693</v>
      </c>
      <c r="AD192" s="27">
        <v>46057</v>
      </c>
      <c r="AE192" s="63"/>
      <c r="AF192" s="63"/>
      <c r="AG192" s="47"/>
      <c r="AH192" s="63"/>
      <c r="AI192" s="27">
        <v>45985</v>
      </c>
      <c r="AJ192" s="38">
        <v>5.2327329999999998E-2</v>
      </c>
      <c r="AK192" s="30">
        <v>2628.12</v>
      </c>
      <c r="AL192" s="30">
        <f t="shared" si="23"/>
        <v>52853.880000000005</v>
      </c>
      <c r="AM192" s="256"/>
      <c r="AN192" s="256"/>
      <c r="AO192" s="256"/>
      <c r="AP192" s="33"/>
      <c r="AQ192" s="33"/>
      <c r="AR192" s="33"/>
      <c r="AS192" s="33"/>
      <c r="AT192" s="33"/>
      <c r="AU192" s="33"/>
      <c r="AV192" s="34"/>
      <c r="AW192" s="34"/>
      <c r="AX192" s="60"/>
      <c r="AY192" s="61"/>
      <c r="AZ192" s="60"/>
      <c r="BA192" s="61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</row>
    <row r="193" spans="1:65" ht="25.5" customHeight="1">
      <c r="A193" s="81"/>
      <c r="B193" s="63"/>
      <c r="C193" s="63"/>
      <c r="D193" s="82"/>
      <c r="E193" s="63"/>
      <c r="F193" s="63"/>
      <c r="G193" s="63"/>
      <c r="H193" s="477"/>
      <c r="I193" s="63"/>
      <c r="J193" s="63"/>
      <c r="K193" s="82"/>
      <c r="L193" s="401"/>
      <c r="M193" s="459"/>
      <c r="N193" s="255"/>
      <c r="O193" s="255"/>
      <c r="P193" s="255"/>
      <c r="Q193" s="255"/>
      <c r="R193" s="255"/>
      <c r="S193" s="474"/>
      <c r="T193" s="255"/>
      <c r="U193" s="255"/>
      <c r="V193" s="255"/>
      <c r="W193" s="255"/>
      <c r="X193" s="255"/>
      <c r="Y193" s="432" t="s">
        <v>274</v>
      </c>
      <c r="Z193" s="425">
        <v>46055</v>
      </c>
      <c r="AA193" s="426">
        <v>14200</v>
      </c>
      <c r="AB193" s="40" t="s">
        <v>202</v>
      </c>
      <c r="AC193" s="27">
        <v>44596</v>
      </c>
      <c r="AD193" s="27">
        <v>46146</v>
      </c>
      <c r="AE193" s="63"/>
      <c r="AF193" s="63"/>
      <c r="AG193" s="47"/>
      <c r="AH193" s="63"/>
      <c r="AI193" s="27"/>
      <c r="AJ193" s="38"/>
      <c r="AK193" s="30"/>
      <c r="AL193" s="30"/>
      <c r="AM193" s="79"/>
      <c r="AN193" s="80"/>
      <c r="AO193" s="79"/>
      <c r="AP193" s="33"/>
      <c r="AQ193" s="33"/>
      <c r="AR193" s="33"/>
      <c r="AS193" s="33"/>
      <c r="AT193" s="33"/>
      <c r="AU193" s="33"/>
      <c r="AV193" s="34"/>
      <c r="AW193" s="34"/>
      <c r="AX193" s="60"/>
      <c r="AY193" s="61"/>
      <c r="AZ193" s="60"/>
      <c r="BA193" s="61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</row>
    <row r="194" spans="1:65" ht="25.5" customHeight="1">
      <c r="A194" s="81"/>
      <c r="B194" s="63"/>
      <c r="C194" s="63"/>
      <c r="D194" s="82"/>
      <c r="E194" s="63"/>
      <c r="F194" s="63"/>
      <c r="G194" s="63"/>
      <c r="H194" s="477"/>
      <c r="I194" s="63"/>
      <c r="J194" s="63"/>
      <c r="K194" s="82"/>
      <c r="L194" s="404"/>
      <c r="M194" s="463"/>
      <c r="N194" s="318"/>
      <c r="O194" s="318"/>
      <c r="P194" s="318"/>
      <c r="Q194" s="318"/>
      <c r="R194" s="318"/>
      <c r="S194" s="475"/>
      <c r="T194" s="318"/>
      <c r="U194" s="318"/>
      <c r="V194" s="318"/>
      <c r="W194" s="318"/>
      <c r="X194" s="318"/>
      <c r="Y194" s="432" t="s">
        <v>233</v>
      </c>
      <c r="Z194" s="425">
        <v>46146</v>
      </c>
      <c r="AA194" s="426">
        <v>14262</v>
      </c>
      <c r="AB194" s="40" t="s">
        <v>202</v>
      </c>
      <c r="AC194" s="27">
        <v>44596</v>
      </c>
      <c r="AD194" s="27">
        <v>46422</v>
      </c>
      <c r="AE194" s="63"/>
      <c r="AF194" s="63"/>
      <c r="AG194" s="47"/>
      <c r="AH194" s="63"/>
      <c r="AI194" s="27"/>
      <c r="AJ194" s="38"/>
      <c r="AK194" s="30"/>
      <c r="AL194" s="30"/>
      <c r="AM194" s="79"/>
      <c r="AN194" s="80"/>
      <c r="AO194" s="79"/>
      <c r="AP194" s="33"/>
      <c r="AQ194" s="33"/>
      <c r="AR194" s="33"/>
      <c r="AS194" s="33"/>
      <c r="AT194" s="33"/>
      <c r="AU194" s="33"/>
      <c r="AV194" s="34"/>
      <c r="AW194" s="34"/>
      <c r="AX194" s="60"/>
      <c r="AY194" s="61"/>
      <c r="AZ194" s="60"/>
      <c r="BA194" s="61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</row>
    <row r="195" spans="1:65" ht="25.5" customHeight="1">
      <c r="A195" s="294">
        <v>47</v>
      </c>
      <c r="B195" s="290" t="s">
        <v>277</v>
      </c>
      <c r="C195" s="290" t="s">
        <v>278</v>
      </c>
      <c r="D195" s="303" t="s">
        <v>157</v>
      </c>
      <c r="E195" s="290" t="s">
        <v>279</v>
      </c>
      <c r="F195" s="290" t="s">
        <v>332</v>
      </c>
      <c r="G195" s="290"/>
      <c r="H195" s="476" t="s">
        <v>280</v>
      </c>
      <c r="I195" s="290"/>
      <c r="J195" s="290"/>
      <c r="K195" s="303" t="s">
        <v>344</v>
      </c>
      <c r="L195" s="400" t="s">
        <v>345</v>
      </c>
      <c r="M195" s="461" t="s">
        <v>346</v>
      </c>
      <c r="N195" s="302">
        <v>44596</v>
      </c>
      <c r="O195" s="301">
        <v>46788</v>
      </c>
      <c r="P195" s="289">
        <v>13227</v>
      </c>
      <c r="Q195" s="302">
        <v>44596</v>
      </c>
      <c r="R195" s="302">
        <v>44961</v>
      </c>
      <c r="S195" s="461">
        <v>1</v>
      </c>
      <c r="T195" s="290"/>
      <c r="U195" s="290"/>
      <c r="V195" s="290"/>
      <c r="W195" s="290" t="s">
        <v>284</v>
      </c>
      <c r="X195" s="290" t="s">
        <v>148</v>
      </c>
      <c r="Y195" s="290" t="s">
        <v>149</v>
      </c>
      <c r="Z195" s="419">
        <v>44962</v>
      </c>
      <c r="AA195" s="420">
        <v>13466</v>
      </c>
      <c r="AB195" s="290" t="s">
        <v>299</v>
      </c>
      <c r="AC195" s="302">
        <v>44962</v>
      </c>
      <c r="AD195" s="302">
        <v>45326</v>
      </c>
      <c r="AE195" s="290"/>
      <c r="AF195" s="290"/>
      <c r="AG195" s="301"/>
      <c r="AH195" s="290"/>
      <c r="AI195" s="27">
        <v>44944</v>
      </c>
      <c r="AJ195" s="38">
        <v>85738.240000000005</v>
      </c>
      <c r="AK195" s="30">
        <v>4011.48</v>
      </c>
      <c r="AL195" s="30">
        <v>50799.48</v>
      </c>
      <c r="AM195" s="280">
        <v>88842.49</v>
      </c>
      <c r="AN195" s="281">
        <v>19078.2</v>
      </c>
      <c r="AO195" s="280">
        <f>AM195+AN195</f>
        <v>107920.69</v>
      </c>
      <c r="AP195" s="33"/>
      <c r="AQ195" s="33"/>
      <c r="AR195" s="33"/>
      <c r="AS195" s="33"/>
      <c r="AT195" s="33"/>
      <c r="AU195" s="33"/>
      <c r="AV195" s="34"/>
      <c r="AW195" s="34"/>
      <c r="AX195" s="60"/>
      <c r="AY195" s="61"/>
      <c r="AZ195" s="60"/>
      <c r="BA195" s="61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</row>
    <row r="196" spans="1:65" ht="25.5" customHeight="1">
      <c r="A196" s="255"/>
      <c r="B196" s="255"/>
      <c r="C196" s="255"/>
      <c r="D196" s="255"/>
      <c r="E196" s="255"/>
      <c r="F196" s="255"/>
      <c r="G196" s="255"/>
      <c r="H196" s="474"/>
      <c r="I196" s="255"/>
      <c r="J196" s="255"/>
      <c r="K196" s="255"/>
      <c r="L196" s="401"/>
      <c r="M196" s="459"/>
      <c r="N196" s="255"/>
      <c r="O196" s="255"/>
      <c r="P196" s="255"/>
      <c r="Q196" s="255"/>
      <c r="R196" s="255"/>
      <c r="S196" s="474"/>
      <c r="T196" s="255"/>
      <c r="U196" s="255"/>
      <c r="V196" s="255"/>
      <c r="W196" s="255"/>
      <c r="X196" s="255"/>
      <c r="Y196" s="256"/>
      <c r="Z196" s="256"/>
      <c r="AA196" s="256"/>
      <c r="AB196" s="255"/>
      <c r="AC196" s="256"/>
      <c r="AD196" s="256"/>
      <c r="AE196" s="256"/>
      <c r="AF196" s="256"/>
      <c r="AG196" s="256"/>
      <c r="AH196" s="256"/>
      <c r="AI196" s="27">
        <v>45265</v>
      </c>
      <c r="AJ196" s="38">
        <v>34485.160000000003</v>
      </c>
      <c r="AK196" s="30">
        <v>1751.88</v>
      </c>
      <c r="AL196" s="65">
        <f t="shared" ref="AL196:AL198" si="24">SUM(AL195+AK196)</f>
        <v>52551.360000000001</v>
      </c>
      <c r="AM196" s="255"/>
      <c r="AN196" s="255"/>
      <c r="AO196" s="255"/>
      <c r="AP196" s="33"/>
      <c r="AQ196" s="33"/>
      <c r="AR196" s="33"/>
      <c r="AS196" s="33"/>
      <c r="AT196" s="33"/>
      <c r="AU196" s="33"/>
      <c r="AV196" s="34"/>
      <c r="AW196" s="34"/>
      <c r="AX196" s="60"/>
      <c r="AY196" s="61"/>
      <c r="AZ196" s="60"/>
      <c r="BA196" s="61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</row>
    <row r="197" spans="1:65" ht="25.5" customHeight="1">
      <c r="A197" s="255"/>
      <c r="B197" s="255"/>
      <c r="C197" s="255"/>
      <c r="D197" s="255"/>
      <c r="E197" s="255"/>
      <c r="F197" s="255"/>
      <c r="G197" s="255"/>
      <c r="H197" s="474"/>
      <c r="I197" s="255"/>
      <c r="J197" s="255"/>
      <c r="K197" s="255"/>
      <c r="L197" s="401"/>
      <c r="M197" s="459"/>
      <c r="N197" s="255"/>
      <c r="O197" s="255"/>
      <c r="P197" s="255"/>
      <c r="Q197" s="255"/>
      <c r="R197" s="255"/>
      <c r="S197" s="474"/>
      <c r="T197" s="255"/>
      <c r="U197" s="255"/>
      <c r="V197" s="255"/>
      <c r="W197" s="255"/>
      <c r="X197" s="255"/>
      <c r="Y197" s="52" t="s">
        <v>152</v>
      </c>
      <c r="Z197" s="50">
        <v>45324</v>
      </c>
      <c r="AA197" s="51">
        <v>13715</v>
      </c>
      <c r="AB197" s="255"/>
      <c r="AC197" s="50">
        <v>45327</v>
      </c>
      <c r="AD197" s="50">
        <v>45692</v>
      </c>
      <c r="AE197" s="52"/>
      <c r="AF197" s="52"/>
      <c r="AG197" s="72"/>
      <c r="AH197" s="52"/>
      <c r="AI197" s="27">
        <v>45615</v>
      </c>
      <c r="AJ197" s="38">
        <v>3.4799610000000002E-2</v>
      </c>
      <c r="AK197" s="30">
        <v>1828.8</v>
      </c>
      <c r="AL197" s="78">
        <f t="shared" si="24"/>
        <v>54380.160000000003</v>
      </c>
      <c r="AM197" s="255"/>
      <c r="AN197" s="255"/>
      <c r="AO197" s="255"/>
      <c r="AP197" s="33"/>
      <c r="AQ197" s="33"/>
      <c r="AR197" s="33"/>
      <c r="AS197" s="33"/>
      <c r="AT197" s="33"/>
      <c r="AU197" s="33"/>
      <c r="AV197" s="34"/>
      <c r="AW197" s="34"/>
      <c r="AX197" s="60"/>
      <c r="AY197" s="61"/>
      <c r="AZ197" s="60"/>
      <c r="BA197" s="61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</row>
    <row r="198" spans="1:65" ht="25.5" customHeight="1">
      <c r="A198" s="318"/>
      <c r="B198" s="318"/>
      <c r="C198" s="318"/>
      <c r="D198" s="318"/>
      <c r="E198" s="318"/>
      <c r="F198" s="318"/>
      <c r="G198" s="318"/>
      <c r="H198" s="475"/>
      <c r="I198" s="318"/>
      <c r="J198" s="318"/>
      <c r="K198" s="318"/>
      <c r="L198" s="401"/>
      <c r="M198" s="459"/>
      <c r="N198" s="255"/>
      <c r="O198" s="255"/>
      <c r="P198" s="255"/>
      <c r="Q198" s="255"/>
      <c r="R198" s="255"/>
      <c r="S198" s="474"/>
      <c r="T198" s="255"/>
      <c r="U198" s="255"/>
      <c r="V198" s="255"/>
      <c r="W198" s="255"/>
      <c r="X198" s="255"/>
      <c r="Y198" s="26" t="s">
        <v>168</v>
      </c>
      <c r="Z198" s="50">
        <v>45688</v>
      </c>
      <c r="AA198" s="51">
        <v>13958</v>
      </c>
      <c r="AB198" s="318"/>
      <c r="AC198" s="50">
        <v>45693</v>
      </c>
      <c r="AD198" s="50">
        <v>46057</v>
      </c>
      <c r="AE198" s="52"/>
      <c r="AF198" s="52"/>
      <c r="AG198" s="72"/>
      <c r="AH198" s="52"/>
      <c r="AI198" s="27">
        <v>46006</v>
      </c>
      <c r="AJ198" s="38">
        <v>5.2491530000000002E-2</v>
      </c>
      <c r="AK198" s="30">
        <v>2854.44</v>
      </c>
      <c r="AL198" s="78">
        <f t="shared" si="24"/>
        <v>57234.600000000006</v>
      </c>
      <c r="AM198" s="256"/>
      <c r="AN198" s="256"/>
      <c r="AO198" s="256"/>
      <c r="AP198" s="33"/>
      <c r="AQ198" s="33"/>
      <c r="AR198" s="33"/>
      <c r="AS198" s="33"/>
      <c r="AT198" s="33"/>
      <c r="AU198" s="33"/>
      <c r="AV198" s="34"/>
      <c r="AW198" s="34"/>
      <c r="AX198" s="60"/>
      <c r="AY198" s="61"/>
      <c r="AZ198" s="60"/>
      <c r="BA198" s="61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</row>
    <row r="199" spans="1:65" ht="25.5" customHeight="1">
      <c r="A199" s="81"/>
      <c r="B199" s="63"/>
      <c r="C199" s="63"/>
      <c r="D199" s="82"/>
      <c r="E199" s="63"/>
      <c r="F199" s="63"/>
      <c r="G199" s="63"/>
      <c r="H199" s="477"/>
      <c r="I199" s="63"/>
      <c r="J199" s="63"/>
      <c r="K199" s="82"/>
      <c r="L199" s="401"/>
      <c r="M199" s="459"/>
      <c r="N199" s="255"/>
      <c r="O199" s="255"/>
      <c r="P199" s="255"/>
      <c r="Q199" s="255"/>
      <c r="R199" s="255"/>
      <c r="S199" s="474"/>
      <c r="T199" s="255"/>
      <c r="U199" s="255"/>
      <c r="V199" s="255"/>
      <c r="W199" s="255"/>
      <c r="X199" s="255"/>
      <c r="Y199" s="26" t="s">
        <v>274</v>
      </c>
      <c r="Z199" s="50">
        <v>46055</v>
      </c>
      <c r="AA199" s="51">
        <v>14200</v>
      </c>
      <c r="AB199" s="63" t="s">
        <v>211</v>
      </c>
      <c r="AC199" s="50">
        <v>44596</v>
      </c>
      <c r="AD199" s="50">
        <v>46146</v>
      </c>
      <c r="AE199" s="52"/>
      <c r="AF199" s="52"/>
      <c r="AG199" s="72"/>
      <c r="AH199" s="52"/>
      <c r="AI199" s="27"/>
      <c r="AJ199" s="38"/>
      <c r="AK199" s="30"/>
      <c r="AL199" s="78"/>
      <c r="AM199" s="79"/>
      <c r="AN199" s="80"/>
      <c r="AO199" s="79"/>
      <c r="AP199" s="33"/>
      <c r="AQ199" s="33"/>
      <c r="AR199" s="33"/>
      <c r="AS199" s="33"/>
      <c r="AT199" s="33"/>
      <c r="AU199" s="33"/>
      <c r="AV199" s="34"/>
      <c r="AW199" s="34"/>
      <c r="AX199" s="60"/>
      <c r="AY199" s="61"/>
      <c r="AZ199" s="60"/>
      <c r="BA199" s="61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</row>
    <row r="200" spans="1:65" ht="25.5" customHeight="1">
      <c r="A200" s="81"/>
      <c r="B200" s="63"/>
      <c r="C200" s="63"/>
      <c r="D200" s="82"/>
      <c r="E200" s="63"/>
      <c r="F200" s="63"/>
      <c r="G200" s="63"/>
      <c r="H200" s="477"/>
      <c r="I200" s="63"/>
      <c r="J200" s="63"/>
      <c r="K200" s="82"/>
      <c r="L200" s="404"/>
      <c r="M200" s="463"/>
      <c r="N200" s="318"/>
      <c r="O200" s="318"/>
      <c r="P200" s="318"/>
      <c r="Q200" s="318"/>
      <c r="R200" s="318"/>
      <c r="S200" s="475"/>
      <c r="T200" s="318"/>
      <c r="U200" s="318"/>
      <c r="V200" s="318"/>
      <c r="W200" s="318"/>
      <c r="X200" s="318"/>
      <c r="Y200" s="26" t="s">
        <v>233</v>
      </c>
      <c r="Z200" s="50">
        <v>46142</v>
      </c>
      <c r="AA200" s="51">
        <v>14260</v>
      </c>
      <c r="AB200" s="63" t="s">
        <v>211</v>
      </c>
      <c r="AC200" s="50">
        <v>44596</v>
      </c>
      <c r="AD200" s="50">
        <v>46511</v>
      </c>
      <c r="AE200" s="52"/>
      <c r="AF200" s="52"/>
      <c r="AG200" s="72"/>
      <c r="AH200" s="52"/>
      <c r="AI200" s="27"/>
      <c r="AJ200" s="38"/>
      <c r="AK200" s="30"/>
      <c r="AL200" s="78"/>
      <c r="AM200" s="79"/>
      <c r="AN200" s="80"/>
      <c r="AO200" s="79"/>
      <c r="AP200" s="33"/>
      <c r="AQ200" s="33"/>
      <c r="AR200" s="33"/>
      <c r="AS200" s="33"/>
      <c r="AT200" s="33"/>
      <c r="AU200" s="33"/>
      <c r="AV200" s="34"/>
      <c r="AW200" s="34"/>
      <c r="AX200" s="60"/>
      <c r="AY200" s="61"/>
      <c r="AZ200" s="60"/>
      <c r="BA200" s="61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</row>
    <row r="201" spans="1:65" ht="25.5" customHeight="1">
      <c r="A201" s="294">
        <v>48</v>
      </c>
      <c r="B201" s="290" t="s">
        <v>277</v>
      </c>
      <c r="C201" s="290" t="s">
        <v>278</v>
      </c>
      <c r="D201" s="303" t="s">
        <v>157</v>
      </c>
      <c r="E201" s="290" t="s">
        <v>279</v>
      </c>
      <c r="F201" s="290" t="s">
        <v>332</v>
      </c>
      <c r="G201" s="290"/>
      <c r="H201" s="476" t="s">
        <v>280</v>
      </c>
      <c r="I201" s="290"/>
      <c r="J201" s="290"/>
      <c r="K201" s="303" t="s">
        <v>347</v>
      </c>
      <c r="L201" s="400" t="s">
        <v>348</v>
      </c>
      <c r="M201" s="461" t="s">
        <v>349</v>
      </c>
      <c r="N201" s="302">
        <v>44596</v>
      </c>
      <c r="O201" s="301">
        <v>46788</v>
      </c>
      <c r="P201" s="289">
        <v>13227</v>
      </c>
      <c r="Q201" s="302">
        <v>44596</v>
      </c>
      <c r="R201" s="302">
        <v>44961</v>
      </c>
      <c r="S201" s="461">
        <v>1</v>
      </c>
      <c r="T201" s="290"/>
      <c r="U201" s="290"/>
      <c r="V201" s="290"/>
      <c r="W201" s="290" t="s">
        <v>284</v>
      </c>
      <c r="X201" s="290" t="s">
        <v>148</v>
      </c>
      <c r="Y201" s="26" t="s">
        <v>149</v>
      </c>
      <c r="Z201" s="27">
        <v>44962</v>
      </c>
      <c r="AA201" s="28">
        <v>13466</v>
      </c>
      <c r="AB201" s="26" t="s">
        <v>285</v>
      </c>
      <c r="AC201" s="27">
        <v>44962</v>
      </c>
      <c r="AD201" s="27">
        <v>45326</v>
      </c>
      <c r="AE201" s="26"/>
      <c r="AF201" s="26"/>
      <c r="AG201" s="30">
        <v>4011.48</v>
      </c>
      <c r="AH201" s="26"/>
      <c r="AI201" s="27">
        <v>45265</v>
      </c>
      <c r="AJ201" s="38">
        <v>34485.160000000003</v>
      </c>
      <c r="AK201" s="30">
        <v>1751.88</v>
      </c>
      <c r="AL201" s="49">
        <f>SUM(AK201+AG201+O201)</f>
        <v>52551.360000000001</v>
      </c>
      <c r="AM201" s="280">
        <v>92648.75</v>
      </c>
      <c r="AN201" s="281">
        <v>18602.46</v>
      </c>
      <c r="AO201" s="280">
        <f>AM201+AN201</f>
        <v>111251.20999999999</v>
      </c>
      <c r="AP201" s="33"/>
      <c r="AQ201" s="33"/>
      <c r="AR201" s="33"/>
      <c r="AS201" s="33"/>
      <c r="AT201" s="33"/>
      <c r="AU201" s="33"/>
      <c r="AV201" s="34"/>
      <c r="AW201" s="34"/>
      <c r="AX201" s="60"/>
      <c r="AY201" s="61"/>
      <c r="AZ201" s="60"/>
      <c r="BA201" s="61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</row>
    <row r="202" spans="1:65" ht="25.5" customHeight="1">
      <c r="A202" s="255"/>
      <c r="B202" s="255"/>
      <c r="C202" s="255"/>
      <c r="D202" s="255"/>
      <c r="E202" s="255"/>
      <c r="F202" s="255"/>
      <c r="G202" s="255"/>
      <c r="H202" s="474"/>
      <c r="I202" s="255"/>
      <c r="J202" s="255"/>
      <c r="K202" s="255"/>
      <c r="L202" s="401"/>
      <c r="M202" s="459"/>
      <c r="N202" s="255"/>
      <c r="O202" s="255"/>
      <c r="P202" s="255"/>
      <c r="Q202" s="255"/>
      <c r="R202" s="255"/>
      <c r="S202" s="474"/>
      <c r="T202" s="255"/>
      <c r="U202" s="255"/>
      <c r="V202" s="255"/>
      <c r="W202" s="255"/>
      <c r="X202" s="255"/>
      <c r="Y202" s="26" t="s">
        <v>152</v>
      </c>
      <c r="Z202" s="27">
        <v>45324</v>
      </c>
      <c r="AA202" s="28">
        <v>13712</v>
      </c>
      <c r="AB202" s="290" t="s">
        <v>202</v>
      </c>
      <c r="AC202" s="27">
        <v>45327</v>
      </c>
      <c r="AD202" s="27">
        <v>45692</v>
      </c>
      <c r="AE202" s="26"/>
      <c r="AF202" s="26"/>
      <c r="AG202" s="30"/>
      <c r="AH202" s="26"/>
      <c r="AI202" s="27">
        <v>45615</v>
      </c>
      <c r="AJ202" s="26">
        <v>3.4799609999999999</v>
      </c>
      <c r="AK202" s="30">
        <v>1828.8</v>
      </c>
      <c r="AL202" s="49">
        <f t="shared" ref="AL202:AL203" si="25">SUM(AL201+AK202)</f>
        <v>54380.160000000003</v>
      </c>
      <c r="AM202" s="255"/>
      <c r="AN202" s="255"/>
      <c r="AO202" s="255"/>
      <c r="AP202" s="33"/>
      <c r="AQ202" s="33"/>
      <c r="AR202" s="33"/>
      <c r="AS202" s="33"/>
      <c r="AT202" s="33"/>
      <c r="AU202" s="33"/>
      <c r="AV202" s="34"/>
      <c r="AW202" s="34"/>
      <c r="AX202" s="60"/>
      <c r="AY202" s="61"/>
      <c r="AZ202" s="60"/>
      <c r="BA202" s="61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</row>
    <row r="203" spans="1:65" ht="25.5" customHeight="1">
      <c r="A203" s="318"/>
      <c r="B203" s="318"/>
      <c r="C203" s="318"/>
      <c r="D203" s="318"/>
      <c r="E203" s="318"/>
      <c r="F203" s="318"/>
      <c r="G203" s="318"/>
      <c r="H203" s="475"/>
      <c r="I203" s="318"/>
      <c r="J203" s="318"/>
      <c r="K203" s="318"/>
      <c r="L203" s="401"/>
      <c r="M203" s="459"/>
      <c r="N203" s="255"/>
      <c r="O203" s="255"/>
      <c r="P203" s="255"/>
      <c r="Q203" s="255"/>
      <c r="R203" s="255"/>
      <c r="S203" s="474"/>
      <c r="T203" s="255"/>
      <c r="U203" s="255"/>
      <c r="V203" s="255"/>
      <c r="W203" s="255"/>
      <c r="X203" s="255"/>
      <c r="Y203" s="26" t="s">
        <v>168</v>
      </c>
      <c r="Z203" s="45">
        <v>45688</v>
      </c>
      <c r="AA203" s="77">
        <v>13984</v>
      </c>
      <c r="AB203" s="256"/>
      <c r="AC203" s="27">
        <v>45693</v>
      </c>
      <c r="AD203" s="27">
        <v>46057</v>
      </c>
      <c r="AE203" s="63"/>
      <c r="AF203" s="63"/>
      <c r="AG203" s="47"/>
      <c r="AH203" s="63"/>
      <c r="AI203" s="27">
        <v>46006</v>
      </c>
      <c r="AJ203" s="38">
        <v>5.2491530000000002E-2</v>
      </c>
      <c r="AK203" s="30">
        <v>2854.44</v>
      </c>
      <c r="AL203" s="49">
        <f t="shared" si="25"/>
        <v>57234.600000000006</v>
      </c>
      <c r="AM203" s="256"/>
      <c r="AN203" s="256"/>
      <c r="AO203" s="256"/>
      <c r="AP203" s="33"/>
      <c r="AQ203" s="33"/>
      <c r="AR203" s="33"/>
      <c r="AS203" s="33"/>
      <c r="AT203" s="33"/>
      <c r="AU203" s="33"/>
      <c r="AV203" s="34"/>
      <c r="AW203" s="34"/>
      <c r="AX203" s="60"/>
      <c r="AY203" s="61"/>
      <c r="AZ203" s="60"/>
      <c r="BA203" s="61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</row>
    <row r="204" spans="1:65" ht="25.5" customHeight="1">
      <c r="A204" s="81"/>
      <c r="B204" s="63"/>
      <c r="C204" s="63"/>
      <c r="D204" s="82"/>
      <c r="E204" s="63"/>
      <c r="F204" s="63"/>
      <c r="G204" s="63"/>
      <c r="H204" s="477"/>
      <c r="I204" s="63"/>
      <c r="J204" s="63"/>
      <c r="K204" s="82"/>
      <c r="L204" s="401"/>
      <c r="M204" s="459"/>
      <c r="N204" s="255"/>
      <c r="O204" s="255"/>
      <c r="P204" s="255"/>
      <c r="Q204" s="255"/>
      <c r="R204" s="255"/>
      <c r="S204" s="474"/>
      <c r="T204" s="255"/>
      <c r="U204" s="255"/>
      <c r="V204" s="255"/>
      <c r="W204" s="255"/>
      <c r="X204" s="255"/>
      <c r="Y204" s="26" t="s">
        <v>274</v>
      </c>
      <c r="Z204" s="45">
        <v>46055</v>
      </c>
      <c r="AA204" s="77">
        <v>14200</v>
      </c>
      <c r="AB204" s="290" t="s">
        <v>202</v>
      </c>
      <c r="AC204" s="27">
        <v>44596</v>
      </c>
      <c r="AD204" s="27">
        <v>46146</v>
      </c>
      <c r="AE204" s="63"/>
      <c r="AF204" s="63"/>
      <c r="AG204" s="47"/>
      <c r="AH204" s="63"/>
      <c r="AI204" s="27"/>
      <c r="AJ204" s="38"/>
      <c r="AK204" s="30"/>
      <c r="AL204" s="49"/>
      <c r="AM204" s="79"/>
      <c r="AN204" s="80"/>
      <c r="AO204" s="79"/>
      <c r="AP204" s="33"/>
      <c r="AQ204" s="33"/>
      <c r="AR204" s="33"/>
      <c r="AS204" s="33"/>
      <c r="AT204" s="33"/>
      <c r="AU204" s="33"/>
      <c r="AV204" s="34"/>
      <c r="AW204" s="34"/>
      <c r="AX204" s="60"/>
      <c r="AY204" s="61"/>
      <c r="AZ204" s="60"/>
      <c r="BA204" s="61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</row>
    <row r="205" spans="1:65" ht="25.5" customHeight="1">
      <c r="A205" s="81"/>
      <c r="B205" s="63"/>
      <c r="C205" s="63"/>
      <c r="D205" s="82"/>
      <c r="E205" s="63"/>
      <c r="F205" s="63"/>
      <c r="G205" s="63"/>
      <c r="H205" s="477"/>
      <c r="I205" s="63"/>
      <c r="J205" s="63"/>
      <c r="K205" s="82"/>
      <c r="L205" s="404"/>
      <c r="M205" s="463"/>
      <c r="N205" s="318"/>
      <c r="O205" s="318"/>
      <c r="P205" s="318"/>
      <c r="Q205" s="318"/>
      <c r="R205" s="318"/>
      <c r="S205" s="475"/>
      <c r="T205" s="318"/>
      <c r="U205" s="318"/>
      <c r="V205" s="318"/>
      <c r="W205" s="318"/>
      <c r="X205" s="318"/>
      <c r="Y205" s="26" t="s">
        <v>233</v>
      </c>
      <c r="Z205" s="45">
        <v>46142</v>
      </c>
      <c r="AA205" s="77">
        <v>14260</v>
      </c>
      <c r="AB205" s="256"/>
      <c r="AC205" s="27">
        <v>44596</v>
      </c>
      <c r="AD205" s="27">
        <v>46511</v>
      </c>
      <c r="AE205" s="63"/>
      <c r="AF205" s="63"/>
      <c r="AG205" s="47"/>
      <c r="AH205" s="63"/>
      <c r="AI205" s="27"/>
      <c r="AJ205" s="38"/>
      <c r="AK205" s="30"/>
      <c r="AL205" s="49"/>
      <c r="AM205" s="79"/>
      <c r="AN205" s="80"/>
      <c r="AO205" s="79"/>
      <c r="AP205" s="33"/>
      <c r="AQ205" s="33"/>
      <c r="AR205" s="33"/>
      <c r="AS205" s="33"/>
      <c r="AT205" s="33"/>
      <c r="AU205" s="33"/>
      <c r="AV205" s="34"/>
      <c r="AW205" s="34"/>
      <c r="AX205" s="60"/>
      <c r="AY205" s="61"/>
      <c r="AZ205" s="60"/>
      <c r="BA205" s="61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</row>
    <row r="206" spans="1:65" ht="25.5" customHeight="1">
      <c r="A206" s="294">
        <v>49</v>
      </c>
      <c r="B206" s="290" t="s">
        <v>277</v>
      </c>
      <c r="C206" s="290" t="s">
        <v>278</v>
      </c>
      <c r="D206" s="303" t="s">
        <v>157</v>
      </c>
      <c r="E206" s="290" t="s">
        <v>279</v>
      </c>
      <c r="F206" s="290" t="s">
        <v>332</v>
      </c>
      <c r="G206" s="290"/>
      <c r="H206" s="476" t="s">
        <v>280</v>
      </c>
      <c r="I206" s="290"/>
      <c r="J206" s="290"/>
      <c r="K206" s="303" t="s">
        <v>350</v>
      </c>
      <c r="L206" s="400" t="s">
        <v>351</v>
      </c>
      <c r="M206" s="461" t="s">
        <v>352</v>
      </c>
      <c r="N206" s="302">
        <v>44607</v>
      </c>
      <c r="O206" s="301">
        <v>47760</v>
      </c>
      <c r="P206" s="289">
        <v>13230</v>
      </c>
      <c r="Q206" s="302">
        <v>44607</v>
      </c>
      <c r="R206" s="302">
        <v>44972</v>
      </c>
      <c r="S206" s="461">
        <v>1</v>
      </c>
      <c r="T206" s="290"/>
      <c r="U206" s="290"/>
      <c r="V206" s="290"/>
      <c r="W206" s="290" t="s">
        <v>284</v>
      </c>
      <c r="X206" s="290" t="s">
        <v>148</v>
      </c>
      <c r="Y206" s="290" t="s">
        <v>149</v>
      </c>
      <c r="Z206" s="302">
        <v>44971</v>
      </c>
      <c r="AA206" s="289">
        <v>13475</v>
      </c>
      <c r="AB206" s="290" t="s">
        <v>290</v>
      </c>
      <c r="AC206" s="302">
        <v>44973</v>
      </c>
      <c r="AD206" s="302">
        <v>45337</v>
      </c>
      <c r="AE206" s="290"/>
      <c r="AF206" s="290"/>
      <c r="AG206" s="301"/>
      <c r="AH206" s="290"/>
      <c r="AI206" s="27">
        <v>44944</v>
      </c>
      <c r="AJ206" s="38">
        <v>86101.56</v>
      </c>
      <c r="AK206" s="30">
        <v>4112.16</v>
      </c>
      <c r="AL206" s="30">
        <v>51872.160000000003</v>
      </c>
      <c r="AM206" s="280">
        <v>92116.15</v>
      </c>
      <c r="AN206" s="281">
        <v>19477.64</v>
      </c>
      <c r="AO206" s="280">
        <f>AM206+AN206</f>
        <v>111593.79</v>
      </c>
      <c r="AP206" s="33"/>
      <c r="AQ206" s="33"/>
      <c r="AR206" s="33"/>
      <c r="AS206" s="33"/>
      <c r="AT206" s="33"/>
      <c r="AU206" s="33"/>
      <c r="AV206" s="34"/>
      <c r="AW206" s="34"/>
      <c r="AX206" s="60"/>
      <c r="AY206" s="61"/>
      <c r="AZ206" s="60"/>
      <c r="BA206" s="61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</row>
    <row r="207" spans="1:65" ht="25.5" customHeight="1">
      <c r="A207" s="255"/>
      <c r="B207" s="255"/>
      <c r="C207" s="255"/>
      <c r="D207" s="255"/>
      <c r="E207" s="255"/>
      <c r="F207" s="255"/>
      <c r="G207" s="255"/>
      <c r="H207" s="474"/>
      <c r="I207" s="255"/>
      <c r="J207" s="255"/>
      <c r="K207" s="255"/>
      <c r="L207" s="401"/>
      <c r="M207" s="459"/>
      <c r="N207" s="255"/>
      <c r="O207" s="255"/>
      <c r="P207" s="255"/>
      <c r="Q207" s="255"/>
      <c r="R207" s="255"/>
      <c r="S207" s="474"/>
      <c r="T207" s="255"/>
      <c r="U207" s="255"/>
      <c r="V207" s="255"/>
      <c r="W207" s="255"/>
      <c r="X207" s="255"/>
      <c r="Y207" s="256"/>
      <c r="Z207" s="256"/>
      <c r="AA207" s="256"/>
      <c r="AB207" s="256"/>
      <c r="AC207" s="256"/>
      <c r="AD207" s="256"/>
      <c r="AE207" s="256"/>
      <c r="AF207" s="256"/>
      <c r="AG207" s="256"/>
      <c r="AH207" s="256"/>
      <c r="AI207" s="27">
        <v>45265</v>
      </c>
      <c r="AJ207" s="38">
        <v>34426.660000000003</v>
      </c>
      <c r="AK207" s="30">
        <v>1785.84</v>
      </c>
      <c r="AL207" s="49">
        <f>SUM(AK207+AL206)</f>
        <v>53658</v>
      </c>
      <c r="AM207" s="255"/>
      <c r="AN207" s="255"/>
      <c r="AO207" s="255"/>
      <c r="AP207" s="33"/>
      <c r="AQ207" s="33"/>
      <c r="AR207" s="33"/>
      <c r="AS207" s="33"/>
      <c r="AT207" s="33"/>
      <c r="AU207" s="33"/>
      <c r="AV207" s="34"/>
      <c r="AW207" s="34"/>
      <c r="AX207" s="60"/>
      <c r="AY207" s="61"/>
      <c r="AZ207" s="60"/>
      <c r="BA207" s="61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</row>
    <row r="208" spans="1:65" ht="25.5" customHeight="1">
      <c r="A208" s="255"/>
      <c r="B208" s="255"/>
      <c r="C208" s="255"/>
      <c r="D208" s="255"/>
      <c r="E208" s="255"/>
      <c r="F208" s="255"/>
      <c r="G208" s="255"/>
      <c r="H208" s="474"/>
      <c r="I208" s="255"/>
      <c r="J208" s="255"/>
      <c r="K208" s="255"/>
      <c r="L208" s="401"/>
      <c r="M208" s="459"/>
      <c r="N208" s="255"/>
      <c r="O208" s="255"/>
      <c r="P208" s="255"/>
      <c r="Q208" s="255"/>
      <c r="R208" s="255"/>
      <c r="S208" s="474"/>
      <c r="T208" s="255"/>
      <c r="U208" s="255"/>
      <c r="V208" s="255"/>
      <c r="W208" s="255"/>
      <c r="X208" s="255"/>
      <c r="Y208" s="66" t="s">
        <v>152</v>
      </c>
      <c r="Z208" s="27">
        <v>45323</v>
      </c>
      <c r="AA208" s="28">
        <v>13706</v>
      </c>
      <c r="AB208" s="26" t="s">
        <v>211</v>
      </c>
      <c r="AC208" s="27">
        <v>45338</v>
      </c>
      <c r="AD208" s="27">
        <v>45703</v>
      </c>
      <c r="AE208" s="26"/>
      <c r="AF208" s="26"/>
      <c r="AG208" s="30"/>
      <c r="AH208" s="66"/>
      <c r="AI208" s="27">
        <v>45596</v>
      </c>
      <c r="AJ208" s="38">
        <v>3.4837470000000002E-2</v>
      </c>
      <c r="AK208" s="30">
        <v>1869.36</v>
      </c>
      <c r="AL208" s="301">
        <f>SUM(AL207+AK208)</f>
        <v>55527.360000000001</v>
      </c>
      <c r="AM208" s="255"/>
      <c r="AN208" s="255"/>
      <c r="AO208" s="255"/>
      <c r="AP208" s="33"/>
      <c r="AQ208" s="33"/>
      <c r="AR208" s="33"/>
      <c r="AS208" s="33"/>
      <c r="AT208" s="33"/>
      <c r="AU208" s="33"/>
      <c r="AV208" s="34"/>
      <c r="AW208" s="34"/>
      <c r="AX208" s="60"/>
      <c r="AY208" s="61"/>
      <c r="AZ208" s="60"/>
      <c r="BA208" s="61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</row>
    <row r="209" spans="1:65" ht="25.5" customHeight="1">
      <c r="A209" s="255"/>
      <c r="B209" s="255"/>
      <c r="C209" s="255"/>
      <c r="D209" s="255"/>
      <c r="E209" s="255"/>
      <c r="F209" s="255"/>
      <c r="G209" s="255"/>
      <c r="H209" s="474"/>
      <c r="I209" s="255"/>
      <c r="J209" s="255"/>
      <c r="K209" s="255"/>
      <c r="L209" s="401"/>
      <c r="M209" s="459"/>
      <c r="N209" s="255"/>
      <c r="O209" s="255"/>
      <c r="P209" s="255"/>
      <c r="Q209" s="255"/>
      <c r="R209" s="255"/>
      <c r="S209" s="474"/>
      <c r="T209" s="255"/>
      <c r="U209" s="255"/>
      <c r="V209" s="255"/>
      <c r="W209" s="255"/>
      <c r="X209" s="255"/>
      <c r="Y209" s="290" t="s">
        <v>168</v>
      </c>
      <c r="Z209" s="27">
        <v>45699</v>
      </c>
      <c r="AA209" s="28">
        <v>13706</v>
      </c>
      <c r="AB209" s="26"/>
      <c r="AC209" s="27">
        <v>45704</v>
      </c>
      <c r="AD209" s="27">
        <v>46068</v>
      </c>
      <c r="AE209" s="26"/>
      <c r="AF209" s="26"/>
      <c r="AG209" s="30"/>
      <c r="AH209" s="66"/>
      <c r="AI209" s="27"/>
      <c r="AJ209" s="38"/>
      <c r="AK209" s="30"/>
      <c r="AL209" s="256"/>
      <c r="AM209" s="255"/>
      <c r="AN209" s="255"/>
      <c r="AO209" s="255"/>
      <c r="AP209" s="33"/>
      <c r="AQ209" s="33"/>
      <c r="AR209" s="33"/>
      <c r="AS209" s="33"/>
      <c r="AT209" s="33"/>
      <c r="AU209" s="33"/>
      <c r="AV209" s="34"/>
      <c r="AW209" s="34"/>
      <c r="AX209" s="60"/>
      <c r="AY209" s="61"/>
      <c r="AZ209" s="60"/>
      <c r="BA209" s="61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</row>
    <row r="210" spans="1:65" ht="25.5" customHeight="1">
      <c r="A210" s="318"/>
      <c r="B210" s="318"/>
      <c r="C210" s="318"/>
      <c r="D210" s="318"/>
      <c r="E210" s="318"/>
      <c r="F210" s="318"/>
      <c r="G210" s="318"/>
      <c r="H210" s="475"/>
      <c r="I210" s="318"/>
      <c r="J210" s="318"/>
      <c r="K210" s="318"/>
      <c r="L210" s="401"/>
      <c r="M210" s="459"/>
      <c r="N210" s="255"/>
      <c r="O210" s="255"/>
      <c r="P210" s="255"/>
      <c r="Q210" s="255"/>
      <c r="R210" s="255"/>
      <c r="S210" s="474"/>
      <c r="T210" s="255"/>
      <c r="U210" s="255"/>
      <c r="V210" s="255"/>
      <c r="W210" s="255"/>
      <c r="X210" s="255"/>
      <c r="Y210" s="256"/>
      <c r="Z210" s="27"/>
      <c r="AA210" s="28"/>
      <c r="AB210" s="26" t="s">
        <v>211</v>
      </c>
      <c r="AC210" s="27"/>
      <c r="AD210" s="27"/>
      <c r="AE210" s="26"/>
      <c r="AF210" s="26"/>
      <c r="AG210" s="30"/>
      <c r="AH210" s="66"/>
      <c r="AI210" s="27">
        <v>46006</v>
      </c>
      <c r="AJ210" s="38">
        <v>5.2327329999999998E-2</v>
      </c>
      <c r="AK210" s="30">
        <v>2905.56</v>
      </c>
      <c r="AL210" s="65">
        <v>58432.92</v>
      </c>
      <c r="AM210" s="256"/>
      <c r="AN210" s="256"/>
      <c r="AO210" s="256"/>
      <c r="AP210" s="33"/>
      <c r="AQ210" s="33"/>
      <c r="AR210" s="33"/>
      <c r="AS210" s="33"/>
      <c r="AT210" s="33"/>
      <c r="AU210" s="33"/>
      <c r="AV210" s="34"/>
      <c r="AW210" s="34"/>
      <c r="AX210" s="60"/>
      <c r="AY210" s="61"/>
      <c r="AZ210" s="60"/>
      <c r="BA210" s="61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</row>
    <row r="211" spans="1:65" ht="25.5" customHeight="1">
      <c r="A211" s="81"/>
      <c r="B211" s="63"/>
      <c r="C211" s="63"/>
      <c r="D211" s="82"/>
      <c r="E211" s="63"/>
      <c r="F211" s="63"/>
      <c r="G211" s="63"/>
      <c r="H211" s="477"/>
      <c r="I211" s="63"/>
      <c r="J211" s="63"/>
      <c r="K211" s="82"/>
      <c r="L211" s="401"/>
      <c r="M211" s="459"/>
      <c r="N211" s="255"/>
      <c r="O211" s="255"/>
      <c r="P211" s="255"/>
      <c r="Q211" s="255"/>
      <c r="R211" s="255"/>
      <c r="S211" s="474"/>
      <c r="T211" s="255"/>
      <c r="U211" s="255"/>
      <c r="V211" s="255"/>
      <c r="W211" s="255"/>
      <c r="X211" s="255"/>
      <c r="Y211" s="26" t="s">
        <v>274</v>
      </c>
      <c r="Z211" s="27">
        <v>46050</v>
      </c>
      <c r="AA211" s="28">
        <v>14201</v>
      </c>
      <c r="AB211" s="26" t="s">
        <v>211</v>
      </c>
      <c r="AC211" s="27">
        <v>44607</v>
      </c>
      <c r="AD211" s="27">
        <v>46157</v>
      </c>
      <c r="AE211" s="26"/>
      <c r="AF211" s="26"/>
      <c r="AG211" s="30"/>
      <c r="AH211" s="66"/>
      <c r="AI211" s="27"/>
      <c r="AJ211" s="38"/>
      <c r="AK211" s="30"/>
      <c r="AL211" s="65"/>
      <c r="AM211" s="79"/>
      <c r="AN211" s="80"/>
      <c r="AO211" s="79"/>
      <c r="AP211" s="33"/>
      <c r="AQ211" s="33"/>
      <c r="AR211" s="33"/>
      <c r="AS211" s="33"/>
      <c r="AT211" s="33"/>
      <c r="AU211" s="33"/>
      <c r="AV211" s="34"/>
      <c r="AW211" s="34"/>
      <c r="AX211" s="60"/>
      <c r="AY211" s="61"/>
      <c r="AZ211" s="60"/>
      <c r="BA211" s="61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</row>
    <row r="212" spans="1:65" ht="25.5" customHeight="1">
      <c r="A212" s="81"/>
      <c r="B212" s="63"/>
      <c r="C212" s="63"/>
      <c r="D212" s="82"/>
      <c r="E212" s="63"/>
      <c r="F212" s="63"/>
      <c r="G212" s="63"/>
      <c r="H212" s="477"/>
      <c r="I212" s="63"/>
      <c r="J212" s="63"/>
      <c r="K212" s="82"/>
      <c r="L212" s="404"/>
      <c r="M212" s="463"/>
      <c r="N212" s="318"/>
      <c r="O212" s="318"/>
      <c r="P212" s="318"/>
      <c r="Q212" s="318"/>
      <c r="R212" s="318"/>
      <c r="S212" s="475"/>
      <c r="T212" s="318"/>
      <c r="U212" s="318"/>
      <c r="V212" s="318"/>
      <c r="W212" s="318"/>
      <c r="X212" s="318"/>
      <c r="Y212" s="26" t="s">
        <v>297</v>
      </c>
      <c r="Z212" s="27">
        <v>46142</v>
      </c>
      <c r="AA212" s="28">
        <v>14260</v>
      </c>
      <c r="AB212" s="26" t="s">
        <v>211</v>
      </c>
      <c r="AC212" s="27">
        <v>44607</v>
      </c>
      <c r="AD212" s="27">
        <v>46511</v>
      </c>
      <c r="AE212" s="26"/>
      <c r="AF212" s="26"/>
      <c r="AG212" s="30"/>
      <c r="AH212" s="66"/>
      <c r="AI212" s="27"/>
      <c r="AJ212" s="38"/>
      <c r="AK212" s="30"/>
      <c r="AL212" s="65"/>
      <c r="AM212" s="79"/>
      <c r="AN212" s="80"/>
      <c r="AO212" s="79"/>
      <c r="AP212" s="33"/>
      <c r="AQ212" s="33"/>
      <c r="AR212" s="33"/>
      <c r="AS212" s="33"/>
      <c r="AT212" s="33"/>
      <c r="AU212" s="33"/>
      <c r="AV212" s="34"/>
      <c r="AW212" s="34"/>
      <c r="AX212" s="60"/>
      <c r="AY212" s="61"/>
      <c r="AZ212" s="60"/>
      <c r="BA212" s="61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</row>
    <row r="213" spans="1:65" ht="25.5" customHeight="1">
      <c r="A213" s="294">
        <v>50</v>
      </c>
      <c r="B213" s="290" t="s">
        <v>277</v>
      </c>
      <c r="C213" s="290" t="s">
        <v>278</v>
      </c>
      <c r="D213" s="303" t="s">
        <v>157</v>
      </c>
      <c r="E213" s="290" t="s">
        <v>279</v>
      </c>
      <c r="F213" s="290" t="s">
        <v>332</v>
      </c>
      <c r="G213" s="290"/>
      <c r="H213" s="476" t="s">
        <v>280</v>
      </c>
      <c r="I213" s="290"/>
      <c r="J213" s="290"/>
      <c r="K213" s="303" t="s">
        <v>353</v>
      </c>
      <c r="L213" s="400" t="s">
        <v>354</v>
      </c>
      <c r="M213" s="461" t="s">
        <v>355</v>
      </c>
      <c r="N213" s="302">
        <v>44607</v>
      </c>
      <c r="O213" s="301">
        <v>47952</v>
      </c>
      <c r="P213" s="289">
        <v>13230</v>
      </c>
      <c r="Q213" s="302">
        <v>44607</v>
      </c>
      <c r="R213" s="302">
        <v>44972</v>
      </c>
      <c r="S213" s="461">
        <v>1</v>
      </c>
      <c r="T213" s="290"/>
      <c r="U213" s="290"/>
      <c r="V213" s="290"/>
      <c r="W213" s="290" t="s">
        <v>284</v>
      </c>
      <c r="X213" s="290" t="s">
        <v>148</v>
      </c>
      <c r="Y213" s="290" t="s">
        <v>149</v>
      </c>
      <c r="Z213" s="302">
        <v>44973</v>
      </c>
      <c r="AA213" s="289">
        <v>13466</v>
      </c>
      <c r="AB213" s="290" t="s">
        <v>285</v>
      </c>
      <c r="AC213" s="302">
        <v>44973</v>
      </c>
      <c r="AD213" s="302">
        <v>45337</v>
      </c>
      <c r="AE213" s="290"/>
      <c r="AF213" s="290"/>
      <c r="AG213" s="301"/>
      <c r="AH213" s="290"/>
      <c r="AI213" s="27">
        <v>44993</v>
      </c>
      <c r="AJ213" s="38">
        <v>85738.240000000005</v>
      </c>
      <c r="AK213" s="30">
        <v>4111.32</v>
      </c>
      <c r="AL213" s="30">
        <f>SUM(AK213+O213)</f>
        <v>52063.32</v>
      </c>
      <c r="AM213" s="280">
        <v>80382.759999999995</v>
      </c>
      <c r="AN213" s="281">
        <v>19552.84</v>
      </c>
      <c r="AO213" s="280">
        <f>AM213+AN213</f>
        <v>99935.599999999991</v>
      </c>
      <c r="AP213" s="33"/>
      <c r="AQ213" s="33"/>
      <c r="AR213" s="33"/>
      <c r="AS213" s="33"/>
      <c r="AT213" s="33"/>
      <c r="AU213" s="33"/>
      <c r="AV213" s="34"/>
      <c r="AW213" s="34"/>
      <c r="AX213" s="60"/>
      <c r="AY213" s="61"/>
      <c r="AZ213" s="60"/>
      <c r="BA213" s="61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</row>
    <row r="214" spans="1:65" ht="25.5" customHeight="1">
      <c r="A214" s="255"/>
      <c r="B214" s="255"/>
      <c r="C214" s="255"/>
      <c r="D214" s="255"/>
      <c r="E214" s="255"/>
      <c r="F214" s="255"/>
      <c r="G214" s="255"/>
      <c r="H214" s="474"/>
      <c r="I214" s="255"/>
      <c r="J214" s="255"/>
      <c r="K214" s="255"/>
      <c r="L214" s="401"/>
      <c r="M214" s="459"/>
      <c r="N214" s="255"/>
      <c r="O214" s="255"/>
      <c r="P214" s="255"/>
      <c r="Q214" s="255"/>
      <c r="R214" s="255"/>
      <c r="S214" s="474"/>
      <c r="T214" s="255"/>
      <c r="U214" s="255"/>
      <c r="V214" s="255"/>
      <c r="W214" s="255"/>
      <c r="X214" s="255"/>
      <c r="Y214" s="256"/>
      <c r="Z214" s="256"/>
      <c r="AA214" s="256"/>
      <c r="AB214" s="256"/>
      <c r="AC214" s="256"/>
      <c r="AD214" s="256"/>
      <c r="AE214" s="256"/>
      <c r="AF214" s="256"/>
      <c r="AG214" s="256"/>
      <c r="AH214" s="256"/>
      <c r="AI214" s="27">
        <v>45265</v>
      </c>
      <c r="AJ214" s="38">
        <v>34485.160000000003</v>
      </c>
      <c r="AK214" s="30">
        <v>1795.44</v>
      </c>
      <c r="AL214" s="65">
        <f t="shared" ref="AL214:AL216" si="26">SUM(AL213+AK214)</f>
        <v>53858.76</v>
      </c>
      <c r="AM214" s="255"/>
      <c r="AN214" s="255"/>
      <c r="AO214" s="255"/>
      <c r="AP214" s="33"/>
      <c r="AQ214" s="33"/>
      <c r="AR214" s="33"/>
      <c r="AS214" s="33"/>
      <c r="AT214" s="33"/>
      <c r="AU214" s="33"/>
      <c r="AV214" s="34"/>
      <c r="AW214" s="34"/>
      <c r="AX214" s="60"/>
      <c r="AY214" s="61"/>
      <c r="AZ214" s="60"/>
      <c r="BA214" s="61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</row>
    <row r="215" spans="1:65" ht="25.5" customHeight="1">
      <c r="A215" s="255"/>
      <c r="B215" s="255"/>
      <c r="C215" s="255"/>
      <c r="D215" s="255"/>
      <c r="E215" s="255"/>
      <c r="F215" s="255"/>
      <c r="G215" s="255"/>
      <c r="H215" s="474"/>
      <c r="I215" s="255"/>
      <c r="J215" s="255"/>
      <c r="K215" s="255"/>
      <c r="L215" s="401"/>
      <c r="M215" s="459"/>
      <c r="N215" s="255"/>
      <c r="O215" s="255"/>
      <c r="P215" s="255"/>
      <c r="Q215" s="255"/>
      <c r="R215" s="255"/>
      <c r="S215" s="474"/>
      <c r="T215" s="255"/>
      <c r="U215" s="255"/>
      <c r="V215" s="255"/>
      <c r="W215" s="255"/>
      <c r="X215" s="255"/>
      <c r="Y215" s="52" t="s">
        <v>152</v>
      </c>
      <c r="Z215" s="50">
        <v>45323</v>
      </c>
      <c r="AA215" s="51">
        <v>13706</v>
      </c>
      <c r="AB215" s="52" t="s">
        <v>211</v>
      </c>
      <c r="AC215" s="50">
        <v>45338</v>
      </c>
      <c r="AD215" s="50">
        <v>45703</v>
      </c>
      <c r="AE215" s="52"/>
      <c r="AF215" s="52"/>
      <c r="AG215" s="72"/>
      <c r="AH215" s="52"/>
      <c r="AI215" s="27">
        <v>45618</v>
      </c>
      <c r="AJ215" s="38">
        <v>3.4799610000000002E-2</v>
      </c>
      <c r="AK215" s="30">
        <v>1874.28</v>
      </c>
      <c r="AL215" s="78">
        <f t="shared" si="26"/>
        <v>55733.04</v>
      </c>
      <c r="AM215" s="255"/>
      <c r="AN215" s="255"/>
      <c r="AO215" s="255"/>
      <c r="AP215" s="33"/>
      <c r="AQ215" s="33"/>
      <c r="AR215" s="33"/>
      <c r="AS215" s="33"/>
      <c r="AT215" s="33"/>
      <c r="AU215" s="33"/>
      <c r="AV215" s="34"/>
      <c r="AW215" s="34"/>
      <c r="AX215" s="60"/>
      <c r="AY215" s="61"/>
      <c r="AZ215" s="60"/>
      <c r="BA215" s="61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</row>
    <row r="216" spans="1:65" ht="25.5" customHeight="1">
      <c r="A216" s="318"/>
      <c r="B216" s="318"/>
      <c r="C216" s="318"/>
      <c r="D216" s="318"/>
      <c r="E216" s="318"/>
      <c r="F216" s="318"/>
      <c r="G216" s="318"/>
      <c r="H216" s="475"/>
      <c r="I216" s="318"/>
      <c r="J216" s="318"/>
      <c r="K216" s="318"/>
      <c r="L216" s="401"/>
      <c r="M216" s="459"/>
      <c r="N216" s="255"/>
      <c r="O216" s="255"/>
      <c r="P216" s="255"/>
      <c r="Q216" s="255"/>
      <c r="R216" s="255"/>
      <c r="S216" s="474"/>
      <c r="T216" s="255"/>
      <c r="U216" s="255"/>
      <c r="V216" s="255"/>
      <c r="W216" s="255"/>
      <c r="X216" s="255"/>
      <c r="Y216" s="52" t="s">
        <v>168</v>
      </c>
      <c r="Z216" s="50">
        <v>45688</v>
      </c>
      <c r="AA216" s="51">
        <v>13958</v>
      </c>
      <c r="AB216" s="52" t="s">
        <v>211</v>
      </c>
      <c r="AC216" s="50">
        <v>45704</v>
      </c>
      <c r="AD216" s="50">
        <v>46068</v>
      </c>
      <c r="AE216" s="52"/>
      <c r="AF216" s="52"/>
      <c r="AG216" s="72"/>
      <c r="AH216" s="52"/>
      <c r="AI216" s="27">
        <v>45989</v>
      </c>
      <c r="AJ216" s="38">
        <v>5.2491530000000002E-2</v>
      </c>
      <c r="AK216" s="30">
        <v>2925.48</v>
      </c>
      <c r="AL216" s="78">
        <f t="shared" si="26"/>
        <v>58658.520000000004</v>
      </c>
      <c r="AM216" s="256"/>
      <c r="AN216" s="256"/>
      <c r="AO216" s="256"/>
      <c r="AP216" s="33"/>
      <c r="AQ216" s="33"/>
      <c r="AR216" s="33"/>
      <c r="AS216" s="33"/>
      <c r="AT216" s="33"/>
      <c r="AU216" s="33"/>
      <c r="AV216" s="34"/>
      <c r="AW216" s="34"/>
      <c r="AX216" s="60"/>
      <c r="AY216" s="61"/>
      <c r="AZ216" s="60"/>
      <c r="BA216" s="61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</row>
    <row r="217" spans="1:65" ht="25.5" customHeight="1">
      <c r="A217" s="294">
        <v>51</v>
      </c>
      <c r="B217" s="290" t="s">
        <v>277</v>
      </c>
      <c r="C217" s="290" t="s">
        <v>278</v>
      </c>
      <c r="D217" s="303" t="s">
        <v>157</v>
      </c>
      <c r="E217" s="290" t="s">
        <v>279</v>
      </c>
      <c r="F217" s="290" t="s">
        <v>332</v>
      </c>
      <c r="G217" s="290"/>
      <c r="H217" s="476" t="s">
        <v>280</v>
      </c>
      <c r="I217" s="290"/>
      <c r="J217" s="290"/>
      <c r="K217" s="303" t="s">
        <v>356</v>
      </c>
      <c r="L217" s="400" t="s">
        <v>357</v>
      </c>
      <c r="M217" s="461" t="s">
        <v>358</v>
      </c>
      <c r="N217" s="302">
        <v>44607</v>
      </c>
      <c r="O217" s="301">
        <v>48000</v>
      </c>
      <c r="P217" s="289">
        <v>13230</v>
      </c>
      <c r="Q217" s="302">
        <v>44607</v>
      </c>
      <c r="R217" s="302">
        <v>44972</v>
      </c>
      <c r="S217" s="461">
        <v>1</v>
      </c>
      <c r="T217" s="290"/>
      <c r="U217" s="290"/>
      <c r="V217" s="290"/>
      <c r="W217" s="290" t="s">
        <v>284</v>
      </c>
      <c r="X217" s="290" t="s">
        <v>148</v>
      </c>
      <c r="Y217" s="26" t="s">
        <v>149</v>
      </c>
      <c r="Z217" s="27">
        <v>44973</v>
      </c>
      <c r="AA217" s="28">
        <v>13466</v>
      </c>
      <c r="AB217" s="26" t="s">
        <v>285</v>
      </c>
      <c r="AC217" s="27">
        <v>44973</v>
      </c>
      <c r="AD217" s="27">
        <v>45337</v>
      </c>
      <c r="AE217" s="26"/>
      <c r="AF217" s="26"/>
      <c r="AG217" s="26"/>
      <c r="AH217" s="26"/>
      <c r="AI217" s="26"/>
      <c r="AJ217" s="26"/>
      <c r="AK217" s="26"/>
      <c r="AL217" s="30">
        <v>52115.4</v>
      </c>
      <c r="AM217" s="280">
        <v>91334.44</v>
      </c>
      <c r="AN217" s="281">
        <v>18592.04</v>
      </c>
      <c r="AO217" s="280">
        <f>AM217+AN217</f>
        <v>109926.48000000001</v>
      </c>
      <c r="AP217" s="33"/>
      <c r="AQ217" s="33"/>
      <c r="AR217" s="33"/>
      <c r="AS217" s="33"/>
      <c r="AT217" s="33"/>
      <c r="AU217" s="33"/>
      <c r="AV217" s="34"/>
      <c r="AW217" s="34"/>
      <c r="AX217" s="60"/>
      <c r="AY217" s="61"/>
      <c r="AZ217" s="60"/>
      <c r="BA217" s="61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</row>
    <row r="218" spans="1:65" ht="25.5" customHeight="1">
      <c r="A218" s="255"/>
      <c r="B218" s="255"/>
      <c r="C218" s="255"/>
      <c r="D218" s="255"/>
      <c r="E218" s="255"/>
      <c r="F218" s="255"/>
      <c r="G218" s="255"/>
      <c r="H218" s="474"/>
      <c r="I218" s="255"/>
      <c r="J218" s="255"/>
      <c r="K218" s="255"/>
      <c r="L218" s="401"/>
      <c r="M218" s="459"/>
      <c r="N218" s="255"/>
      <c r="O218" s="255"/>
      <c r="P218" s="255"/>
      <c r="Q218" s="255"/>
      <c r="R218" s="255"/>
      <c r="S218" s="474"/>
      <c r="T218" s="255"/>
      <c r="U218" s="255"/>
      <c r="V218" s="255"/>
      <c r="W218" s="255"/>
      <c r="X218" s="255"/>
      <c r="Y218" s="290" t="s">
        <v>152</v>
      </c>
      <c r="Z218" s="302">
        <v>45323</v>
      </c>
      <c r="AA218" s="289">
        <v>13706</v>
      </c>
      <c r="AB218" s="290" t="s">
        <v>211</v>
      </c>
      <c r="AC218" s="45">
        <v>45338</v>
      </c>
      <c r="AD218" s="45">
        <v>45703</v>
      </c>
      <c r="AE218" s="63"/>
      <c r="AF218" s="63"/>
      <c r="AG218" s="63"/>
      <c r="AH218" s="63"/>
      <c r="AI218" s="27">
        <v>45299</v>
      </c>
      <c r="AJ218" s="38">
        <v>34251.19</v>
      </c>
      <c r="AK218" s="30">
        <v>1785</v>
      </c>
      <c r="AL218" s="30">
        <f t="shared" ref="AL218:AL219" si="27">SUM(AL217+AK218)</f>
        <v>53900.4</v>
      </c>
      <c r="AM218" s="255"/>
      <c r="AN218" s="255"/>
      <c r="AO218" s="255"/>
      <c r="AP218" s="33"/>
      <c r="AQ218" s="33"/>
      <c r="AR218" s="33"/>
      <c r="AS218" s="33"/>
      <c r="AT218" s="33"/>
      <c r="AU218" s="33"/>
      <c r="AV218" s="34"/>
      <c r="AW218" s="34"/>
      <c r="AX218" s="60"/>
      <c r="AY218" s="61"/>
      <c r="AZ218" s="60"/>
      <c r="BA218" s="61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</row>
    <row r="219" spans="1:65" ht="25.5" customHeight="1">
      <c r="A219" s="255"/>
      <c r="B219" s="255"/>
      <c r="C219" s="255"/>
      <c r="D219" s="255"/>
      <c r="E219" s="255"/>
      <c r="F219" s="255"/>
      <c r="G219" s="255"/>
      <c r="H219" s="474"/>
      <c r="I219" s="255"/>
      <c r="J219" s="255"/>
      <c r="K219" s="255"/>
      <c r="L219" s="401"/>
      <c r="M219" s="459"/>
      <c r="N219" s="255"/>
      <c r="O219" s="255"/>
      <c r="P219" s="255"/>
      <c r="Q219" s="255"/>
      <c r="R219" s="255"/>
      <c r="S219" s="474"/>
      <c r="T219" s="255"/>
      <c r="U219" s="255"/>
      <c r="V219" s="255"/>
      <c r="W219" s="255"/>
      <c r="X219" s="255"/>
      <c r="Y219" s="256"/>
      <c r="Z219" s="256"/>
      <c r="AA219" s="256"/>
      <c r="AB219" s="256"/>
      <c r="AC219" s="45"/>
      <c r="AD219" s="45"/>
      <c r="AE219" s="63"/>
      <c r="AF219" s="63"/>
      <c r="AG219" s="63"/>
      <c r="AH219" s="63"/>
      <c r="AI219" s="27">
        <v>45615</v>
      </c>
      <c r="AJ219" s="38">
        <v>3.4799610000000002E-2</v>
      </c>
      <c r="AK219" s="30">
        <v>1875.72</v>
      </c>
      <c r="AL219" s="301">
        <f t="shared" si="27"/>
        <v>55776.12</v>
      </c>
      <c r="AM219" s="255"/>
      <c r="AN219" s="255"/>
      <c r="AO219" s="255"/>
      <c r="AP219" s="33"/>
      <c r="AQ219" s="33"/>
      <c r="AR219" s="33"/>
      <c r="AS219" s="33"/>
      <c r="AT219" s="33"/>
      <c r="AU219" s="33"/>
      <c r="AV219" s="34"/>
      <c r="AW219" s="34"/>
      <c r="AX219" s="60"/>
      <c r="AY219" s="61"/>
      <c r="AZ219" s="60"/>
      <c r="BA219" s="61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</row>
    <row r="220" spans="1:65" ht="25.5" customHeight="1">
      <c r="A220" s="318"/>
      <c r="B220" s="318"/>
      <c r="C220" s="318"/>
      <c r="D220" s="318"/>
      <c r="E220" s="318"/>
      <c r="F220" s="318"/>
      <c r="G220" s="318"/>
      <c r="H220" s="475"/>
      <c r="I220" s="318"/>
      <c r="J220" s="318"/>
      <c r="K220" s="318"/>
      <c r="L220" s="401"/>
      <c r="M220" s="459"/>
      <c r="N220" s="255"/>
      <c r="O220" s="255"/>
      <c r="P220" s="255"/>
      <c r="Q220" s="255"/>
      <c r="R220" s="255"/>
      <c r="S220" s="474"/>
      <c r="T220" s="255"/>
      <c r="U220" s="255"/>
      <c r="V220" s="255"/>
      <c r="W220" s="255"/>
      <c r="X220" s="255"/>
      <c r="Y220" s="52" t="s">
        <v>168</v>
      </c>
      <c r="Z220" s="27">
        <v>46022</v>
      </c>
      <c r="AA220" s="28">
        <v>13976</v>
      </c>
      <c r="AB220" s="26" t="s">
        <v>211</v>
      </c>
      <c r="AC220" s="27">
        <v>44607</v>
      </c>
      <c r="AD220" s="27">
        <v>46068</v>
      </c>
      <c r="AE220" s="26"/>
      <c r="AF220" s="26"/>
      <c r="AG220" s="63"/>
      <c r="AH220" s="63"/>
      <c r="AI220" s="27"/>
      <c r="AJ220" s="38"/>
      <c r="AK220" s="30"/>
      <c r="AL220" s="256"/>
      <c r="AM220" s="256"/>
      <c r="AN220" s="256"/>
      <c r="AO220" s="256"/>
      <c r="AP220" s="33"/>
      <c r="AQ220" s="33"/>
      <c r="AR220" s="33"/>
      <c r="AS220" s="33"/>
      <c r="AT220" s="33"/>
      <c r="AU220" s="33"/>
      <c r="AV220" s="34"/>
      <c r="AW220" s="34"/>
      <c r="AX220" s="60"/>
      <c r="AY220" s="61"/>
      <c r="AZ220" s="60"/>
      <c r="BA220" s="61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</row>
    <row r="221" spans="1:65" ht="25.5" customHeight="1">
      <c r="A221" s="324">
        <v>52</v>
      </c>
      <c r="B221" s="290" t="s">
        <v>277</v>
      </c>
      <c r="C221" s="290" t="s">
        <v>278</v>
      </c>
      <c r="D221" s="433" t="s">
        <v>157</v>
      </c>
      <c r="E221" s="290" t="s">
        <v>279</v>
      </c>
      <c r="F221" s="290" t="s">
        <v>332</v>
      </c>
      <c r="G221" s="290"/>
      <c r="H221" s="476" t="s">
        <v>280</v>
      </c>
      <c r="I221" s="290"/>
      <c r="J221" s="290"/>
      <c r="K221" s="303" t="s">
        <v>359</v>
      </c>
      <c r="L221" s="400" t="s">
        <v>360</v>
      </c>
      <c r="M221" s="461" t="s">
        <v>361</v>
      </c>
      <c r="N221" s="302">
        <v>44607</v>
      </c>
      <c r="O221" s="301">
        <v>48000</v>
      </c>
      <c r="P221" s="289">
        <v>13230</v>
      </c>
      <c r="Q221" s="302">
        <v>44607</v>
      </c>
      <c r="R221" s="302">
        <v>44972</v>
      </c>
      <c r="S221" s="461">
        <v>1</v>
      </c>
      <c r="T221" s="290"/>
      <c r="U221" s="290"/>
      <c r="V221" s="290"/>
      <c r="W221" s="290" t="s">
        <v>284</v>
      </c>
      <c r="X221" s="290" t="s">
        <v>148</v>
      </c>
      <c r="Y221" s="290" t="s">
        <v>149</v>
      </c>
      <c r="Z221" s="302">
        <v>44973</v>
      </c>
      <c r="AA221" s="289">
        <v>13466</v>
      </c>
      <c r="AB221" s="290" t="s">
        <v>285</v>
      </c>
      <c r="AC221" s="302">
        <v>44973</v>
      </c>
      <c r="AD221" s="302">
        <v>45337</v>
      </c>
      <c r="AE221" s="290"/>
      <c r="AF221" s="290"/>
      <c r="AG221" s="290"/>
      <c r="AH221" s="290"/>
      <c r="AI221" s="27">
        <v>44945</v>
      </c>
      <c r="AJ221" s="38">
        <v>85738.240000000005</v>
      </c>
      <c r="AK221" s="30">
        <v>4115.3999999999996</v>
      </c>
      <c r="AL221" s="30">
        <v>52115.4</v>
      </c>
      <c r="AM221" s="280">
        <v>91359.21</v>
      </c>
      <c r="AN221" s="281">
        <v>19572.400000000001</v>
      </c>
      <c r="AO221" s="280">
        <f>AM221+AN221</f>
        <v>110931.61000000002</v>
      </c>
      <c r="AP221" s="33"/>
      <c r="AQ221" s="33"/>
      <c r="AR221" s="33"/>
      <c r="AS221" s="33"/>
      <c r="AT221" s="33"/>
      <c r="AU221" s="33"/>
      <c r="AV221" s="34"/>
      <c r="AW221" s="34"/>
      <c r="AX221" s="60"/>
      <c r="AY221" s="61"/>
      <c r="AZ221" s="60"/>
      <c r="BA221" s="61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</row>
    <row r="222" spans="1:65" ht="25.5" customHeight="1">
      <c r="A222" s="325"/>
      <c r="B222" s="255"/>
      <c r="C222" s="255"/>
      <c r="D222" s="255"/>
      <c r="E222" s="255"/>
      <c r="F222" s="255"/>
      <c r="G222" s="255"/>
      <c r="H222" s="474"/>
      <c r="I222" s="255"/>
      <c r="J222" s="255"/>
      <c r="K222" s="255"/>
      <c r="L222" s="401"/>
      <c r="M222" s="459"/>
      <c r="N222" s="255"/>
      <c r="O222" s="255"/>
      <c r="P222" s="255"/>
      <c r="Q222" s="255"/>
      <c r="R222" s="255"/>
      <c r="S222" s="474"/>
      <c r="T222" s="255"/>
      <c r="U222" s="255"/>
      <c r="V222" s="255"/>
      <c r="W222" s="255"/>
      <c r="X222" s="255"/>
      <c r="Y222" s="256"/>
      <c r="Z222" s="256"/>
      <c r="AA222" s="256"/>
      <c r="AB222" s="256"/>
      <c r="AC222" s="256"/>
      <c r="AD222" s="256"/>
      <c r="AE222" s="256"/>
      <c r="AF222" s="256"/>
      <c r="AG222" s="256"/>
      <c r="AH222" s="256"/>
      <c r="AI222" s="27">
        <v>45265</v>
      </c>
      <c r="AJ222" s="38">
        <v>34485.160000000003</v>
      </c>
      <c r="AK222" s="30">
        <v>1797.24</v>
      </c>
      <c r="AL222" s="30">
        <f t="shared" ref="AL222:AL224" si="28">SUM(AL221+AK222)</f>
        <v>53912.639999999999</v>
      </c>
      <c r="AM222" s="255"/>
      <c r="AN222" s="255"/>
      <c r="AO222" s="255"/>
      <c r="AP222" s="33"/>
      <c r="AQ222" s="33"/>
      <c r="AR222" s="33"/>
      <c r="AS222" s="33"/>
      <c r="AT222" s="33"/>
      <c r="AU222" s="33"/>
      <c r="AV222" s="34"/>
      <c r="AW222" s="34"/>
      <c r="AX222" s="60"/>
      <c r="AY222" s="61"/>
      <c r="AZ222" s="60"/>
      <c r="BA222" s="61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</row>
    <row r="223" spans="1:65" ht="25.5" customHeight="1">
      <c r="A223" s="325"/>
      <c r="B223" s="255"/>
      <c r="C223" s="255"/>
      <c r="D223" s="255"/>
      <c r="E223" s="255"/>
      <c r="F223" s="255"/>
      <c r="G223" s="255"/>
      <c r="H223" s="474"/>
      <c r="I223" s="255"/>
      <c r="J223" s="255"/>
      <c r="K223" s="255"/>
      <c r="L223" s="401"/>
      <c r="M223" s="459"/>
      <c r="N223" s="255"/>
      <c r="O223" s="255"/>
      <c r="P223" s="255"/>
      <c r="Q223" s="255"/>
      <c r="R223" s="255"/>
      <c r="S223" s="474"/>
      <c r="T223" s="255"/>
      <c r="U223" s="255"/>
      <c r="V223" s="255"/>
      <c r="W223" s="255"/>
      <c r="X223" s="255"/>
      <c r="Y223" s="66" t="s">
        <v>152</v>
      </c>
      <c r="Z223" s="27">
        <v>45323</v>
      </c>
      <c r="AA223" s="28">
        <v>13706</v>
      </c>
      <c r="AB223" s="26" t="s">
        <v>211</v>
      </c>
      <c r="AC223" s="27">
        <v>45338</v>
      </c>
      <c r="AD223" s="27">
        <v>45703</v>
      </c>
      <c r="AE223" s="26"/>
      <c r="AF223" s="26"/>
      <c r="AG223" s="66"/>
      <c r="AH223" s="66"/>
      <c r="AI223" s="27">
        <v>45618</v>
      </c>
      <c r="AJ223" s="38">
        <v>3.4799610000000002E-2</v>
      </c>
      <c r="AK223" s="30">
        <v>1876.08</v>
      </c>
      <c r="AL223" s="30">
        <f t="shared" si="28"/>
        <v>55788.72</v>
      </c>
      <c r="AM223" s="255"/>
      <c r="AN223" s="255"/>
      <c r="AO223" s="255"/>
      <c r="AP223" s="33"/>
      <c r="AQ223" s="33"/>
      <c r="AR223" s="33"/>
      <c r="AS223" s="33"/>
      <c r="AT223" s="33"/>
      <c r="AU223" s="33"/>
      <c r="AV223" s="34"/>
      <c r="AW223" s="34"/>
      <c r="AX223" s="60"/>
      <c r="AY223" s="61"/>
      <c r="AZ223" s="60"/>
      <c r="BA223" s="61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</row>
    <row r="224" spans="1:65" ht="25.5" customHeight="1">
      <c r="A224" s="327"/>
      <c r="B224" s="318"/>
      <c r="C224" s="318"/>
      <c r="D224" s="318"/>
      <c r="E224" s="318"/>
      <c r="F224" s="318"/>
      <c r="G224" s="318"/>
      <c r="H224" s="475"/>
      <c r="I224" s="318"/>
      <c r="J224" s="318"/>
      <c r="K224" s="318"/>
      <c r="L224" s="401"/>
      <c r="M224" s="459"/>
      <c r="N224" s="255"/>
      <c r="O224" s="255"/>
      <c r="P224" s="255"/>
      <c r="Q224" s="255"/>
      <c r="R224" s="255"/>
      <c r="S224" s="474"/>
      <c r="T224" s="255"/>
      <c r="U224" s="255"/>
      <c r="V224" s="255"/>
      <c r="W224" s="255"/>
      <c r="X224" s="255"/>
      <c r="Y224" s="52" t="s">
        <v>168</v>
      </c>
      <c r="Z224" s="27">
        <v>45688</v>
      </c>
      <c r="AA224" s="28">
        <v>13958</v>
      </c>
      <c r="AB224" s="26" t="s">
        <v>211</v>
      </c>
      <c r="AC224" s="27">
        <v>44607</v>
      </c>
      <c r="AD224" s="27">
        <v>46068</v>
      </c>
      <c r="AE224" s="26"/>
      <c r="AF224" s="26"/>
      <c r="AG224" s="66"/>
      <c r="AH224" s="66"/>
      <c r="AI224" s="27">
        <v>46006</v>
      </c>
      <c r="AJ224" s="38">
        <v>52491.53</v>
      </c>
      <c r="AK224" s="30">
        <v>2928.48</v>
      </c>
      <c r="AL224" s="30">
        <f t="shared" si="28"/>
        <v>58717.200000000004</v>
      </c>
      <c r="AM224" s="255"/>
      <c r="AN224" s="255"/>
      <c r="AO224" s="255"/>
      <c r="AP224" s="33"/>
      <c r="AQ224" s="33"/>
      <c r="AR224" s="33"/>
      <c r="AS224" s="33"/>
      <c r="AT224" s="33"/>
      <c r="AU224" s="33"/>
      <c r="AV224" s="34"/>
      <c r="AW224" s="34"/>
      <c r="AX224" s="60"/>
      <c r="AY224" s="61"/>
      <c r="AZ224" s="60"/>
      <c r="BA224" s="61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</row>
    <row r="225" spans="1:65" ht="25.5" customHeight="1">
      <c r="A225" s="324">
        <v>53</v>
      </c>
      <c r="B225" s="290" t="s">
        <v>362</v>
      </c>
      <c r="C225" s="290" t="s">
        <v>363</v>
      </c>
      <c r="D225" s="303" t="s">
        <v>364</v>
      </c>
      <c r="E225" s="290" t="s">
        <v>365</v>
      </c>
      <c r="F225" s="290" t="s">
        <v>366</v>
      </c>
      <c r="G225" s="290"/>
      <c r="H225" s="476"/>
      <c r="I225" s="290"/>
      <c r="J225" s="290"/>
      <c r="K225" s="303" t="s">
        <v>367</v>
      </c>
      <c r="L225" s="400" t="s">
        <v>368</v>
      </c>
      <c r="M225" s="458" t="s">
        <v>369</v>
      </c>
      <c r="N225" s="302">
        <v>44641</v>
      </c>
      <c r="O225" s="301">
        <v>32947468.800000001</v>
      </c>
      <c r="P225" s="289">
        <v>13250</v>
      </c>
      <c r="Q225" s="302">
        <v>44641</v>
      </c>
      <c r="R225" s="302">
        <v>45372</v>
      </c>
      <c r="S225" s="461">
        <v>1</v>
      </c>
      <c r="T225" s="290"/>
      <c r="U225" s="290"/>
      <c r="V225" s="290"/>
      <c r="W225" s="290" t="s">
        <v>271</v>
      </c>
      <c r="X225" s="290" t="s">
        <v>148</v>
      </c>
      <c r="Y225" s="290" t="s">
        <v>149</v>
      </c>
      <c r="Z225" s="302">
        <v>44791</v>
      </c>
      <c r="AA225" s="289">
        <v>13360</v>
      </c>
      <c r="AB225" s="290" t="s">
        <v>370</v>
      </c>
      <c r="AC225" s="290"/>
      <c r="AD225" s="290"/>
      <c r="AE225" s="290"/>
      <c r="AF225" s="290"/>
      <c r="AG225" s="290"/>
      <c r="AH225" s="290"/>
      <c r="AI225" s="27">
        <v>44795</v>
      </c>
      <c r="AJ225" s="38"/>
      <c r="AK225" s="30">
        <v>15451372.800000001</v>
      </c>
      <c r="AL225" s="30">
        <v>48398841.600000001</v>
      </c>
      <c r="AM225" s="280">
        <v>32192754.02</v>
      </c>
      <c r="AN225" s="281">
        <v>12736724.970000001</v>
      </c>
      <c r="AO225" s="280">
        <f>AM225+AN225</f>
        <v>44929478.990000002</v>
      </c>
      <c r="AP225" s="33"/>
      <c r="AQ225" s="33"/>
      <c r="AR225" s="33"/>
      <c r="AS225" s="33"/>
      <c r="AT225" s="33"/>
      <c r="AU225" s="33"/>
      <c r="AV225" s="34"/>
      <c r="AW225" s="34"/>
      <c r="AX225" s="60"/>
      <c r="AY225" s="61"/>
      <c r="AZ225" s="60"/>
      <c r="BA225" s="61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</row>
    <row r="226" spans="1:65" ht="25.5" customHeight="1">
      <c r="A226" s="325"/>
      <c r="B226" s="255"/>
      <c r="C226" s="255"/>
      <c r="D226" s="255"/>
      <c r="E226" s="255"/>
      <c r="F226" s="255"/>
      <c r="G226" s="255"/>
      <c r="H226" s="474"/>
      <c r="I226" s="255"/>
      <c r="J226" s="255"/>
      <c r="K226" s="255"/>
      <c r="L226" s="401"/>
      <c r="M226" s="459"/>
      <c r="N226" s="255"/>
      <c r="O226" s="255"/>
      <c r="P226" s="255"/>
      <c r="Q226" s="255"/>
      <c r="R226" s="255"/>
      <c r="S226" s="474"/>
      <c r="T226" s="255"/>
      <c r="U226" s="255"/>
      <c r="V226" s="255"/>
      <c r="W226" s="255"/>
      <c r="X226" s="255"/>
      <c r="Y226" s="256"/>
      <c r="Z226" s="256"/>
      <c r="AA226" s="256"/>
      <c r="AB226" s="256"/>
      <c r="AC226" s="256"/>
      <c r="AD226" s="256"/>
      <c r="AE226" s="256"/>
      <c r="AF226" s="256"/>
      <c r="AG226" s="256"/>
      <c r="AH226" s="256"/>
      <c r="AI226" s="27">
        <v>45077</v>
      </c>
      <c r="AJ226" s="38">
        <v>37838.67</v>
      </c>
      <c r="AK226" s="30">
        <v>1830758.3999999999</v>
      </c>
      <c r="AL226" s="30">
        <f>SUM(AK226+AL225)</f>
        <v>50229600</v>
      </c>
      <c r="AM226" s="255"/>
      <c r="AN226" s="255"/>
      <c r="AO226" s="255"/>
      <c r="AP226" s="33"/>
      <c r="AQ226" s="33"/>
      <c r="AR226" s="33"/>
      <c r="AS226" s="33"/>
      <c r="AT226" s="33"/>
      <c r="AU226" s="33"/>
      <c r="AV226" s="34"/>
      <c r="AW226" s="34"/>
      <c r="AX226" s="60"/>
      <c r="AY226" s="61"/>
      <c r="AZ226" s="60"/>
      <c r="BA226" s="61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</row>
    <row r="227" spans="1:65" ht="25.5" customHeight="1">
      <c r="A227" s="325"/>
      <c r="B227" s="255"/>
      <c r="C227" s="255"/>
      <c r="D227" s="255"/>
      <c r="E227" s="255"/>
      <c r="F227" s="255"/>
      <c r="G227" s="255"/>
      <c r="H227" s="474"/>
      <c r="I227" s="255"/>
      <c r="J227" s="255"/>
      <c r="K227" s="255"/>
      <c r="L227" s="401"/>
      <c r="M227" s="459"/>
      <c r="N227" s="255"/>
      <c r="O227" s="255"/>
      <c r="P227" s="255"/>
      <c r="Q227" s="255"/>
      <c r="R227" s="255"/>
      <c r="S227" s="474"/>
      <c r="T227" s="255"/>
      <c r="U227" s="255"/>
      <c r="V227" s="255"/>
      <c r="W227" s="255"/>
      <c r="X227" s="255"/>
      <c r="Y227" s="290" t="s">
        <v>152</v>
      </c>
      <c r="Z227" s="50">
        <v>45345</v>
      </c>
      <c r="AA227" s="51">
        <v>13730</v>
      </c>
      <c r="AB227" s="52" t="s">
        <v>211</v>
      </c>
      <c r="AC227" s="50">
        <v>45373</v>
      </c>
      <c r="AD227" s="50">
        <v>45737</v>
      </c>
      <c r="AE227" s="52"/>
      <c r="AF227" s="52"/>
      <c r="AG227" s="52"/>
      <c r="AH227" s="52"/>
      <c r="AI227" s="50">
        <v>45506</v>
      </c>
      <c r="AJ227" s="83" t="s">
        <v>371</v>
      </c>
      <c r="AK227" s="72">
        <v>25374727.199999999</v>
      </c>
      <c r="AL227" s="301">
        <v>25424956.800000001</v>
      </c>
      <c r="AM227" s="255"/>
      <c r="AN227" s="255"/>
      <c r="AO227" s="255"/>
      <c r="AP227" s="84"/>
      <c r="AQ227" s="84"/>
      <c r="AR227" s="84"/>
      <c r="AS227" s="84"/>
      <c r="AT227" s="84"/>
      <c r="AU227" s="84"/>
      <c r="AV227" s="85"/>
      <c r="AW227" s="85"/>
      <c r="AX227" s="86"/>
      <c r="AY227" s="87"/>
      <c r="AZ227" s="86"/>
      <c r="BA227" s="87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</row>
    <row r="228" spans="1:65" ht="25.5" customHeight="1">
      <c r="A228" s="325"/>
      <c r="B228" s="255"/>
      <c r="C228" s="255"/>
      <c r="D228" s="255"/>
      <c r="E228" s="255"/>
      <c r="F228" s="255"/>
      <c r="G228" s="255"/>
      <c r="H228" s="474"/>
      <c r="I228" s="255"/>
      <c r="J228" s="255"/>
      <c r="K228" s="255"/>
      <c r="L228" s="401"/>
      <c r="M228" s="459"/>
      <c r="N228" s="255"/>
      <c r="O228" s="255"/>
      <c r="P228" s="255"/>
      <c r="Q228" s="255"/>
      <c r="R228" s="255"/>
      <c r="S228" s="474"/>
      <c r="T228" s="255"/>
      <c r="U228" s="255"/>
      <c r="V228" s="255"/>
      <c r="W228" s="255"/>
      <c r="X228" s="255"/>
      <c r="Y228" s="255"/>
      <c r="Z228" s="50"/>
      <c r="AA228" s="51"/>
      <c r="AB228" s="52"/>
      <c r="AC228" s="50"/>
      <c r="AD228" s="50"/>
      <c r="AE228" s="52"/>
      <c r="AF228" s="52"/>
      <c r="AG228" s="52"/>
      <c r="AH228" s="52"/>
      <c r="AI228" s="50">
        <v>45574</v>
      </c>
      <c r="AJ228" s="52" t="s">
        <v>372</v>
      </c>
      <c r="AK228" s="72"/>
      <c r="AL228" s="255"/>
      <c r="AM228" s="255"/>
      <c r="AN228" s="255"/>
      <c r="AO228" s="255"/>
      <c r="AP228" s="84"/>
      <c r="AQ228" s="84"/>
      <c r="AR228" s="84"/>
      <c r="AS228" s="84"/>
      <c r="AT228" s="84"/>
      <c r="AU228" s="84"/>
      <c r="AV228" s="85"/>
      <c r="AW228" s="85"/>
      <c r="AX228" s="86"/>
      <c r="AY228" s="87"/>
      <c r="AZ228" s="86"/>
      <c r="BA228" s="87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</row>
    <row r="229" spans="1:65" ht="25.5" customHeight="1">
      <c r="A229" s="325"/>
      <c r="B229" s="255"/>
      <c r="C229" s="255"/>
      <c r="D229" s="255"/>
      <c r="E229" s="255"/>
      <c r="F229" s="255"/>
      <c r="G229" s="255"/>
      <c r="H229" s="474"/>
      <c r="I229" s="255"/>
      <c r="J229" s="255"/>
      <c r="K229" s="255"/>
      <c r="L229" s="401"/>
      <c r="M229" s="459"/>
      <c r="N229" s="255"/>
      <c r="O229" s="255"/>
      <c r="P229" s="255"/>
      <c r="Q229" s="255"/>
      <c r="R229" s="255"/>
      <c r="S229" s="474"/>
      <c r="T229" s="255"/>
      <c r="U229" s="255"/>
      <c r="V229" s="255"/>
      <c r="W229" s="255"/>
      <c r="X229" s="255"/>
      <c r="Y229" s="255"/>
      <c r="Z229" s="50"/>
      <c r="AA229" s="51"/>
      <c r="AB229" s="52"/>
      <c r="AC229" s="50"/>
      <c r="AD229" s="50"/>
      <c r="AE229" s="52"/>
      <c r="AF229" s="52"/>
      <c r="AG229" s="52"/>
      <c r="AH229" s="52"/>
      <c r="AI229" s="50">
        <v>45628</v>
      </c>
      <c r="AJ229" s="52" t="s">
        <v>276</v>
      </c>
      <c r="AK229" s="72"/>
      <c r="AL229" s="318"/>
      <c r="AM229" s="255"/>
      <c r="AN229" s="255"/>
      <c r="AO229" s="255"/>
      <c r="AP229" s="84"/>
      <c r="AQ229" s="84"/>
      <c r="AR229" s="84"/>
      <c r="AS229" s="84"/>
      <c r="AT229" s="84"/>
      <c r="AU229" s="84"/>
      <c r="AV229" s="85"/>
      <c r="AW229" s="85"/>
      <c r="AX229" s="86"/>
      <c r="AY229" s="87"/>
      <c r="AZ229" s="86"/>
      <c r="BA229" s="87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</row>
    <row r="230" spans="1:65" ht="25.5" customHeight="1">
      <c r="A230" s="325"/>
      <c r="B230" s="255"/>
      <c r="C230" s="255"/>
      <c r="D230" s="255"/>
      <c r="E230" s="255"/>
      <c r="F230" s="255"/>
      <c r="G230" s="255"/>
      <c r="H230" s="474"/>
      <c r="I230" s="255"/>
      <c r="J230" s="255"/>
      <c r="K230" s="255"/>
      <c r="L230" s="401"/>
      <c r="M230" s="459"/>
      <c r="N230" s="255"/>
      <c r="O230" s="255"/>
      <c r="P230" s="255"/>
      <c r="Q230" s="255"/>
      <c r="R230" s="255"/>
      <c r="S230" s="474"/>
      <c r="T230" s="255"/>
      <c r="U230" s="255"/>
      <c r="V230" s="255"/>
      <c r="W230" s="255"/>
      <c r="X230" s="255"/>
      <c r="Y230" s="256"/>
      <c r="Z230" s="50"/>
      <c r="AA230" s="51"/>
      <c r="AB230" s="52"/>
      <c r="AC230" s="50"/>
      <c r="AD230" s="50"/>
      <c r="AE230" s="52"/>
      <c r="AF230" s="52"/>
      <c r="AG230" s="52"/>
      <c r="AH230" s="52"/>
      <c r="AI230" s="50">
        <v>45636</v>
      </c>
      <c r="AJ230" s="83" t="s">
        <v>241</v>
      </c>
      <c r="AK230" s="72">
        <v>721488</v>
      </c>
      <c r="AL230" s="342">
        <f>SUM(AL227+AK230)</f>
        <v>26146444.800000001</v>
      </c>
      <c r="AM230" s="255"/>
      <c r="AN230" s="255"/>
      <c r="AO230" s="255"/>
      <c r="AP230" s="84"/>
      <c r="AQ230" s="84"/>
      <c r="AR230" s="84"/>
      <c r="AS230" s="84"/>
      <c r="AT230" s="84"/>
      <c r="AU230" s="84"/>
      <c r="AV230" s="85"/>
      <c r="AW230" s="85"/>
      <c r="AX230" s="86"/>
      <c r="AY230" s="87"/>
      <c r="AZ230" s="86"/>
      <c r="BA230" s="87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</row>
    <row r="231" spans="1:65" ht="25.5" customHeight="1">
      <c r="A231" s="326"/>
      <c r="B231" s="256"/>
      <c r="C231" s="256"/>
      <c r="D231" s="256"/>
      <c r="E231" s="256"/>
      <c r="F231" s="256"/>
      <c r="G231" s="256"/>
      <c r="H231" s="472"/>
      <c r="I231" s="256"/>
      <c r="J231" s="256"/>
      <c r="K231" s="256"/>
      <c r="L231" s="401"/>
      <c r="M231" s="459"/>
      <c r="N231" s="255"/>
      <c r="O231" s="255"/>
      <c r="P231" s="255"/>
      <c r="Q231" s="255"/>
      <c r="R231" s="255"/>
      <c r="S231" s="474"/>
      <c r="T231" s="255"/>
      <c r="U231" s="255"/>
      <c r="V231" s="255"/>
      <c r="W231" s="255"/>
      <c r="X231" s="255"/>
      <c r="Y231" s="52" t="s">
        <v>168</v>
      </c>
      <c r="Z231" s="50">
        <v>45362</v>
      </c>
      <c r="AA231" s="51">
        <v>13983</v>
      </c>
      <c r="AB231" s="52" t="s">
        <v>211</v>
      </c>
      <c r="AC231" s="50">
        <v>45738</v>
      </c>
      <c r="AD231" s="50">
        <v>46102</v>
      </c>
      <c r="AE231" s="52"/>
      <c r="AF231" s="52"/>
      <c r="AG231" s="52"/>
      <c r="AH231" s="52"/>
      <c r="AI231" s="50"/>
      <c r="AJ231" s="83"/>
      <c r="AK231" s="72"/>
      <c r="AL231" s="318"/>
      <c r="AM231" s="255"/>
      <c r="AN231" s="255"/>
      <c r="AO231" s="255"/>
      <c r="AP231" s="84"/>
      <c r="AQ231" s="84"/>
      <c r="AR231" s="84"/>
      <c r="AS231" s="84"/>
      <c r="AT231" s="84"/>
      <c r="AU231" s="84"/>
      <c r="AV231" s="85"/>
      <c r="AW231" s="85"/>
      <c r="AX231" s="86"/>
      <c r="AY231" s="87"/>
      <c r="AZ231" s="86"/>
      <c r="BA231" s="87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</row>
    <row r="232" spans="1:65" ht="25.5" customHeight="1">
      <c r="A232" s="88"/>
      <c r="B232" s="26"/>
      <c r="C232" s="89"/>
      <c r="D232" s="90"/>
      <c r="E232" s="90"/>
      <c r="F232" s="26"/>
      <c r="G232" s="26"/>
      <c r="H232" s="478"/>
      <c r="I232" s="26"/>
      <c r="J232" s="26"/>
      <c r="K232" s="90"/>
      <c r="L232" s="399"/>
      <c r="M232" s="457"/>
      <c r="N232" s="256"/>
      <c r="O232" s="256"/>
      <c r="P232" s="256"/>
      <c r="Q232" s="256"/>
      <c r="R232" s="256"/>
      <c r="S232" s="472"/>
      <c r="T232" s="256"/>
      <c r="U232" s="256"/>
      <c r="V232" s="256"/>
      <c r="W232" s="256"/>
      <c r="X232" s="256"/>
      <c r="Y232" s="52" t="s">
        <v>274</v>
      </c>
      <c r="Z232" s="50">
        <v>46100</v>
      </c>
      <c r="AA232" s="51">
        <v>14230</v>
      </c>
      <c r="AB232" s="52" t="s">
        <v>211</v>
      </c>
      <c r="AC232" s="50">
        <v>44641</v>
      </c>
      <c r="AD232" s="50">
        <v>46467</v>
      </c>
      <c r="AE232" s="52"/>
      <c r="AF232" s="52"/>
      <c r="AG232" s="52"/>
      <c r="AH232" s="52"/>
      <c r="AI232" s="50"/>
      <c r="AJ232" s="52"/>
      <c r="AK232" s="72"/>
      <c r="AL232" s="71"/>
      <c r="AM232" s="256"/>
      <c r="AN232" s="256"/>
      <c r="AO232" s="256"/>
      <c r="AP232" s="84"/>
      <c r="AQ232" s="84"/>
      <c r="AR232" s="84"/>
      <c r="AS232" s="84"/>
      <c r="AT232" s="84"/>
      <c r="AU232" s="84"/>
      <c r="AV232" s="85"/>
      <c r="AW232" s="85"/>
      <c r="AX232" s="86"/>
      <c r="AY232" s="87"/>
      <c r="AZ232" s="86"/>
      <c r="BA232" s="87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</row>
    <row r="233" spans="1:65" ht="25.5" customHeight="1">
      <c r="A233" s="324">
        <v>54</v>
      </c>
      <c r="B233" s="290" t="s">
        <v>373</v>
      </c>
      <c r="C233" s="322" t="s">
        <v>374</v>
      </c>
      <c r="D233" s="303" t="s">
        <v>375</v>
      </c>
      <c r="E233" s="303" t="s">
        <v>376</v>
      </c>
      <c r="F233" s="290" t="s">
        <v>377</v>
      </c>
      <c r="G233" s="290"/>
      <c r="H233" s="476"/>
      <c r="I233" s="290"/>
      <c r="J233" s="290"/>
      <c r="K233" s="303" t="s">
        <v>378</v>
      </c>
      <c r="L233" s="400" t="s">
        <v>379</v>
      </c>
      <c r="M233" s="461" t="s">
        <v>380</v>
      </c>
      <c r="N233" s="302">
        <v>44658</v>
      </c>
      <c r="O233" s="301">
        <v>7068396</v>
      </c>
      <c r="P233" s="289">
        <v>13265</v>
      </c>
      <c r="Q233" s="302">
        <v>44658</v>
      </c>
      <c r="R233" s="302">
        <v>45023</v>
      </c>
      <c r="S233" s="461">
        <v>1</v>
      </c>
      <c r="T233" s="290"/>
      <c r="U233" s="290"/>
      <c r="V233" s="290"/>
      <c r="W233" s="290" t="s">
        <v>271</v>
      </c>
      <c r="X233" s="290" t="s">
        <v>148</v>
      </c>
      <c r="Y233" s="26" t="s">
        <v>149</v>
      </c>
      <c r="Z233" s="50">
        <v>45024</v>
      </c>
      <c r="AA233" s="51">
        <v>13494</v>
      </c>
      <c r="AB233" s="52" t="s">
        <v>211</v>
      </c>
      <c r="AC233" s="50">
        <v>45024</v>
      </c>
      <c r="AD233" s="50">
        <v>45389</v>
      </c>
      <c r="AE233" s="52"/>
      <c r="AF233" s="52"/>
      <c r="AG233" s="52"/>
      <c r="AH233" s="52"/>
      <c r="AI233" s="50">
        <v>44958</v>
      </c>
      <c r="AJ233" s="52" t="s">
        <v>381</v>
      </c>
      <c r="AK233" s="72"/>
      <c r="AL233" s="301">
        <v>7068396</v>
      </c>
      <c r="AM233" s="280">
        <v>14584036.66</v>
      </c>
      <c r="AN233" s="281">
        <v>2601924.23</v>
      </c>
      <c r="AO233" s="280">
        <f>AM233+AN233</f>
        <v>17185960.890000001</v>
      </c>
      <c r="AP233" s="84"/>
      <c r="AQ233" s="84"/>
      <c r="AR233" s="84"/>
      <c r="AS233" s="84"/>
      <c r="AT233" s="84"/>
      <c r="AU233" s="84"/>
      <c r="AV233" s="85"/>
      <c r="AW233" s="85"/>
      <c r="AX233" s="86"/>
      <c r="AY233" s="87"/>
      <c r="AZ233" s="86"/>
      <c r="BA233" s="87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</row>
    <row r="234" spans="1:65" ht="25.5" customHeight="1">
      <c r="A234" s="325"/>
      <c r="B234" s="255"/>
      <c r="C234" s="255"/>
      <c r="D234" s="255"/>
      <c r="E234" s="255"/>
      <c r="F234" s="255"/>
      <c r="G234" s="255"/>
      <c r="H234" s="474"/>
      <c r="I234" s="255"/>
      <c r="J234" s="255"/>
      <c r="K234" s="255"/>
      <c r="L234" s="401"/>
      <c r="M234" s="459"/>
      <c r="N234" s="255"/>
      <c r="O234" s="255"/>
      <c r="P234" s="255"/>
      <c r="Q234" s="255"/>
      <c r="R234" s="255"/>
      <c r="S234" s="474"/>
      <c r="T234" s="255"/>
      <c r="U234" s="255"/>
      <c r="V234" s="255"/>
      <c r="W234" s="255"/>
      <c r="X234" s="255"/>
      <c r="Y234" s="26" t="s">
        <v>152</v>
      </c>
      <c r="Z234" s="50">
        <v>45379</v>
      </c>
      <c r="AA234" s="51">
        <v>13746</v>
      </c>
      <c r="AB234" s="52" t="s">
        <v>211</v>
      </c>
      <c r="AC234" s="50">
        <v>45390</v>
      </c>
      <c r="AD234" s="50">
        <v>45754</v>
      </c>
      <c r="AE234" s="52"/>
      <c r="AF234" s="52"/>
      <c r="AG234" s="52"/>
      <c r="AH234" s="52"/>
      <c r="AI234" s="50">
        <v>45628</v>
      </c>
      <c r="AJ234" s="52" t="s">
        <v>276</v>
      </c>
      <c r="AK234" s="72"/>
      <c r="AL234" s="255"/>
      <c r="AM234" s="255"/>
      <c r="AN234" s="255"/>
      <c r="AO234" s="255"/>
      <c r="AP234" s="84"/>
      <c r="AQ234" s="84"/>
      <c r="AR234" s="84"/>
      <c r="AS234" s="84"/>
      <c r="AT234" s="62"/>
      <c r="AU234" s="84"/>
      <c r="AV234" s="85"/>
      <c r="AW234" s="85"/>
      <c r="AX234" s="86"/>
      <c r="AY234" s="87"/>
      <c r="AZ234" s="86"/>
      <c r="BA234" s="87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</row>
    <row r="235" spans="1:65" ht="25.5" customHeight="1">
      <c r="A235" s="326"/>
      <c r="B235" s="256"/>
      <c r="C235" s="256"/>
      <c r="D235" s="256"/>
      <c r="E235" s="256"/>
      <c r="F235" s="256"/>
      <c r="G235" s="256"/>
      <c r="H235" s="472"/>
      <c r="I235" s="256"/>
      <c r="J235" s="256"/>
      <c r="K235" s="256"/>
      <c r="L235" s="401"/>
      <c r="M235" s="459"/>
      <c r="N235" s="255"/>
      <c r="O235" s="255"/>
      <c r="P235" s="255"/>
      <c r="Q235" s="255"/>
      <c r="R235" s="255"/>
      <c r="S235" s="474"/>
      <c r="T235" s="255"/>
      <c r="U235" s="255"/>
      <c r="V235" s="255"/>
      <c r="W235" s="255"/>
      <c r="X235" s="255"/>
      <c r="Y235" s="26" t="s">
        <v>168</v>
      </c>
      <c r="Z235" s="50">
        <v>45389</v>
      </c>
      <c r="AA235" s="51">
        <v>13999</v>
      </c>
      <c r="AB235" s="52" t="s">
        <v>211</v>
      </c>
      <c r="AC235" s="50">
        <v>45755</v>
      </c>
      <c r="AD235" s="50">
        <v>46119</v>
      </c>
      <c r="AE235" s="52"/>
      <c r="AF235" s="52"/>
      <c r="AG235" s="52"/>
      <c r="AH235" s="52"/>
      <c r="AI235" s="50"/>
      <c r="AJ235" s="52"/>
      <c r="AK235" s="72"/>
      <c r="AL235" s="256"/>
      <c r="AM235" s="255"/>
      <c r="AN235" s="255"/>
      <c r="AO235" s="255"/>
      <c r="AP235" s="84"/>
      <c r="AQ235" s="84"/>
      <c r="AR235" s="84"/>
      <c r="AS235" s="84"/>
      <c r="AT235" s="62"/>
      <c r="AU235" s="84"/>
      <c r="AV235" s="85"/>
      <c r="AW235" s="85"/>
      <c r="AX235" s="86"/>
      <c r="AY235" s="87"/>
      <c r="AZ235" s="86"/>
      <c r="BA235" s="87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</row>
    <row r="236" spans="1:65" ht="25.5" customHeight="1">
      <c r="A236" s="324">
        <v>55</v>
      </c>
      <c r="B236" s="290" t="s">
        <v>382</v>
      </c>
      <c r="C236" s="290" t="s">
        <v>383</v>
      </c>
      <c r="D236" s="303" t="s">
        <v>157</v>
      </c>
      <c r="E236" s="290" t="s">
        <v>158</v>
      </c>
      <c r="F236" s="290" t="s">
        <v>384</v>
      </c>
      <c r="G236" s="290"/>
      <c r="H236" s="461" t="s">
        <v>382</v>
      </c>
      <c r="I236" s="290"/>
      <c r="J236" s="290"/>
      <c r="K236" s="303" t="s">
        <v>385</v>
      </c>
      <c r="L236" s="400" t="s">
        <v>386</v>
      </c>
      <c r="M236" s="461" t="s">
        <v>387</v>
      </c>
      <c r="N236" s="302">
        <v>44726</v>
      </c>
      <c r="O236" s="301">
        <v>1890854.76</v>
      </c>
      <c r="P236" s="289">
        <v>13310</v>
      </c>
      <c r="Q236" s="302">
        <v>44726</v>
      </c>
      <c r="R236" s="302">
        <v>45091</v>
      </c>
      <c r="S236" s="461">
        <v>119</v>
      </c>
      <c r="T236" s="290"/>
      <c r="U236" s="290"/>
      <c r="V236" s="290"/>
      <c r="W236" s="290" t="s">
        <v>271</v>
      </c>
      <c r="X236" s="290" t="s">
        <v>148</v>
      </c>
      <c r="Y236" s="26" t="s">
        <v>149</v>
      </c>
      <c r="Z236" s="27">
        <v>45083</v>
      </c>
      <c r="AA236" s="26">
        <v>13556</v>
      </c>
      <c r="AB236" s="26" t="s">
        <v>203</v>
      </c>
      <c r="AC236" s="27">
        <v>45092</v>
      </c>
      <c r="AD236" s="27">
        <v>45457</v>
      </c>
      <c r="AE236" s="26"/>
      <c r="AF236" s="26"/>
      <c r="AG236" s="30"/>
      <c r="AH236" s="26"/>
      <c r="AI236" s="27">
        <v>45083</v>
      </c>
      <c r="AJ236" s="26"/>
      <c r="AK236" s="30">
        <v>3260.64</v>
      </c>
      <c r="AL236" s="30">
        <f>O236-AH236+AG236+AK236</f>
        <v>1894115.4</v>
      </c>
      <c r="AM236" s="280">
        <v>2154812.21</v>
      </c>
      <c r="AN236" s="281">
        <v>586070.27</v>
      </c>
      <c r="AO236" s="280">
        <f>AM236+AN236</f>
        <v>2740882.48</v>
      </c>
      <c r="AP236" s="33"/>
      <c r="AQ236" s="33"/>
      <c r="AR236" s="33"/>
      <c r="AS236" s="33"/>
      <c r="AT236" s="33"/>
      <c r="AU236" s="33"/>
      <c r="AV236" s="34"/>
      <c r="AW236" s="34"/>
      <c r="AX236" s="34"/>
      <c r="AY236" s="34"/>
      <c r="AZ236" s="60"/>
      <c r="BA236" s="61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</row>
    <row r="237" spans="1:65" ht="25.5" customHeight="1">
      <c r="A237" s="325"/>
      <c r="B237" s="255"/>
      <c r="C237" s="255"/>
      <c r="D237" s="255"/>
      <c r="E237" s="255"/>
      <c r="F237" s="255"/>
      <c r="G237" s="255"/>
      <c r="H237" s="474"/>
      <c r="I237" s="255"/>
      <c r="J237" s="255"/>
      <c r="K237" s="255"/>
      <c r="L237" s="401"/>
      <c r="M237" s="459"/>
      <c r="N237" s="255"/>
      <c r="O237" s="255"/>
      <c r="P237" s="255"/>
      <c r="Q237" s="255"/>
      <c r="R237" s="255"/>
      <c r="S237" s="474"/>
      <c r="T237" s="255"/>
      <c r="U237" s="255"/>
      <c r="V237" s="255"/>
      <c r="W237" s="255"/>
      <c r="X237" s="255"/>
      <c r="Y237" s="63" t="s">
        <v>152</v>
      </c>
      <c r="Z237" s="45">
        <v>45449</v>
      </c>
      <c r="AA237" s="63">
        <v>13798</v>
      </c>
      <c r="AB237" s="26" t="s">
        <v>388</v>
      </c>
      <c r="AC237" s="45">
        <v>45458</v>
      </c>
      <c r="AD237" s="45">
        <v>45822</v>
      </c>
      <c r="AE237" s="63"/>
      <c r="AF237" s="63"/>
      <c r="AG237" s="47"/>
      <c r="AH237" s="63"/>
      <c r="AI237" s="27">
        <v>45426</v>
      </c>
      <c r="AJ237" s="38">
        <v>36419.089999999997</v>
      </c>
      <c r="AK237" s="30">
        <v>68224.2</v>
      </c>
      <c r="AL237" s="30">
        <f>SUM(AL236+AK237)</f>
        <v>1962339.5999999999</v>
      </c>
      <c r="AM237" s="255"/>
      <c r="AN237" s="255"/>
      <c r="AO237" s="255"/>
      <c r="AP237" s="33"/>
      <c r="AQ237" s="33"/>
      <c r="AR237" s="33"/>
      <c r="AS237" s="33"/>
      <c r="AT237" s="33"/>
      <c r="AU237" s="33"/>
      <c r="AV237" s="34"/>
      <c r="AW237" s="34"/>
      <c r="AX237" s="34"/>
      <c r="AY237" s="34"/>
      <c r="AZ237" s="60"/>
      <c r="BA237" s="61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</row>
    <row r="238" spans="1:65" ht="25.5" customHeight="1">
      <c r="A238" s="325"/>
      <c r="B238" s="255"/>
      <c r="C238" s="255"/>
      <c r="D238" s="255"/>
      <c r="E238" s="255"/>
      <c r="F238" s="255"/>
      <c r="G238" s="255"/>
      <c r="H238" s="474"/>
      <c r="I238" s="255"/>
      <c r="J238" s="255"/>
      <c r="K238" s="255"/>
      <c r="L238" s="401"/>
      <c r="M238" s="459"/>
      <c r="N238" s="255"/>
      <c r="O238" s="255"/>
      <c r="P238" s="255"/>
      <c r="Q238" s="255"/>
      <c r="R238" s="255"/>
      <c r="S238" s="474"/>
      <c r="T238" s="255"/>
      <c r="U238" s="255"/>
      <c r="V238" s="255"/>
      <c r="W238" s="255"/>
      <c r="X238" s="255"/>
      <c r="Y238" s="63" t="s">
        <v>168</v>
      </c>
      <c r="Z238" s="45">
        <v>45821</v>
      </c>
      <c r="AA238" s="63">
        <v>14047</v>
      </c>
      <c r="AB238" s="26" t="s">
        <v>388</v>
      </c>
      <c r="AC238" s="45">
        <v>45823</v>
      </c>
      <c r="AD238" s="45">
        <v>46005</v>
      </c>
      <c r="AE238" s="63"/>
      <c r="AF238" s="63"/>
      <c r="AG238" s="47"/>
      <c r="AH238" s="63"/>
      <c r="AI238" s="27"/>
      <c r="AJ238" s="38"/>
      <c r="AK238" s="30"/>
      <c r="AL238" s="30">
        <v>981169.8</v>
      </c>
      <c r="AM238" s="255"/>
      <c r="AN238" s="255"/>
      <c r="AO238" s="255"/>
      <c r="AP238" s="33"/>
      <c r="AQ238" s="33"/>
      <c r="AR238" s="33"/>
      <c r="AS238" s="33"/>
      <c r="AT238" s="33"/>
      <c r="AU238" s="33"/>
      <c r="AV238" s="34"/>
      <c r="AW238" s="34"/>
      <c r="AX238" s="34"/>
      <c r="AY238" s="34"/>
      <c r="AZ238" s="60"/>
      <c r="BA238" s="61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</row>
    <row r="239" spans="1:65" ht="25.5" customHeight="1">
      <c r="A239" s="326"/>
      <c r="B239" s="256"/>
      <c r="C239" s="256"/>
      <c r="D239" s="256"/>
      <c r="E239" s="256"/>
      <c r="F239" s="256"/>
      <c r="G239" s="256"/>
      <c r="H239" s="472"/>
      <c r="I239" s="256"/>
      <c r="J239" s="256"/>
      <c r="K239" s="256"/>
      <c r="L239" s="399"/>
      <c r="M239" s="457"/>
      <c r="N239" s="256"/>
      <c r="O239" s="256"/>
      <c r="P239" s="256"/>
      <c r="Q239" s="256"/>
      <c r="R239" s="256"/>
      <c r="S239" s="472"/>
      <c r="T239" s="256"/>
      <c r="U239" s="256"/>
      <c r="V239" s="256"/>
      <c r="W239" s="256"/>
      <c r="X239" s="256"/>
      <c r="Y239" s="63" t="s">
        <v>169</v>
      </c>
      <c r="Z239" s="45">
        <v>45995</v>
      </c>
      <c r="AA239" s="63">
        <v>14165</v>
      </c>
      <c r="AB239" s="26" t="s">
        <v>388</v>
      </c>
      <c r="AC239" s="45" t="s">
        <v>389</v>
      </c>
      <c r="AD239" s="45">
        <v>46187</v>
      </c>
      <c r="AE239" s="63"/>
      <c r="AF239" s="63"/>
      <c r="AG239" s="47"/>
      <c r="AH239" s="63"/>
      <c r="AI239" s="27"/>
      <c r="AJ239" s="38"/>
      <c r="AK239" s="30"/>
      <c r="AL239" s="30">
        <v>981169.8</v>
      </c>
      <c r="AM239" s="256"/>
      <c r="AN239" s="256"/>
      <c r="AO239" s="256"/>
      <c r="AP239" s="33"/>
      <c r="AQ239" s="33"/>
      <c r="AR239" s="33"/>
      <c r="AS239" s="33"/>
      <c r="AT239" s="33"/>
      <c r="AU239" s="33"/>
      <c r="AV239" s="34"/>
      <c r="AW239" s="34"/>
      <c r="AX239" s="34"/>
      <c r="AY239" s="34"/>
      <c r="AZ239" s="60"/>
      <c r="BA239" s="61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</row>
    <row r="240" spans="1:65" ht="25.5" customHeight="1">
      <c r="A240" s="324">
        <v>56</v>
      </c>
      <c r="B240" s="290" t="s">
        <v>277</v>
      </c>
      <c r="C240" s="290" t="s">
        <v>278</v>
      </c>
      <c r="D240" s="303" t="s">
        <v>157</v>
      </c>
      <c r="E240" s="290" t="s">
        <v>279</v>
      </c>
      <c r="F240" s="290" t="s">
        <v>308</v>
      </c>
      <c r="G240" s="290"/>
      <c r="H240" s="476" t="s">
        <v>280</v>
      </c>
      <c r="I240" s="290"/>
      <c r="J240" s="290"/>
      <c r="K240" s="303" t="s">
        <v>390</v>
      </c>
      <c r="L240" s="400" t="s">
        <v>293</v>
      </c>
      <c r="M240" s="461" t="s">
        <v>294</v>
      </c>
      <c r="N240" s="302">
        <v>44744</v>
      </c>
      <c r="O240" s="301">
        <v>109440</v>
      </c>
      <c r="P240" s="289">
        <v>13322</v>
      </c>
      <c r="Q240" s="302">
        <v>44744</v>
      </c>
      <c r="R240" s="302">
        <v>45109</v>
      </c>
      <c r="S240" s="461">
        <v>1</v>
      </c>
      <c r="T240" s="290"/>
      <c r="U240" s="290"/>
      <c r="V240" s="290"/>
      <c r="W240" s="290" t="s">
        <v>271</v>
      </c>
      <c r="X240" s="290" t="s">
        <v>148</v>
      </c>
      <c r="Y240" s="290" t="s">
        <v>149</v>
      </c>
      <c r="Z240" s="302">
        <v>45099</v>
      </c>
      <c r="AA240" s="290">
        <v>13567</v>
      </c>
      <c r="AB240" s="290" t="s">
        <v>211</v>
      </c>
      <c r="AC240" s="302">
        <v>45110</v>
      </c>
      <c r="AD240" s="302">
        <v>45475</v>
      </c>
      <c r="AE240" s="290"/>
      <c r="AF240" s="290"/>
      <c r="AG240" s="290"/>
      <c r="AH240" s="290"/>
      <c r="AI240" s="27">
        <v>44868</v>
      </c>
      <c r="AJ240" s="37">
        <v>8.5699999999999998E-2</v>
      </c>
      <c r="AK240" s="30">
        <v>9383.16</v>
      </c>
      <c r="AL240" s="30">
        <f>SUM(AK240+O240)</f>
        <v>118823.16</v>
      </c>
      <c r="AM240" s="280">
        <v>158517.59</v>
      </c>
      <c r="AN240" s="281">
        <v>44617.2</v>
      </c>
      <c r="AO240" s="280">
        <f>AM240+AN240</f>
        <v>203134.78999999998</v>
      </c>
      <c r="AP240" s="33"/>
      <c r="AQ240" s="33"/>
      <c r="AR240" s="33"/>
      <c r="AS240" s="33"/>
      <c r="AT240" s="33"/>
      <c r="AU240" s="33"/>
      <c r="AV240" s="34"/>
      <c r="AW240" s="34"/>
      <c r="AX240" s="60"/>
      <c r="AY240" s="61"/>
      <c r="AZ240" s="60"/>
      <c r="BA240" s="61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</row>
    <row r="241" spans="1:65" ht="25.5" customHeight="1">
      <c r="A241" s="325"/>
      <c r="B241" s="255"/>
      <c r="C241" s="255"/>
      <c r="D241" s="255"/>
      <c r="E241" s="255"/>
      <c r="F241" s="255"/>
      <c r="G241" s="255"/>
      <c r="H241" s="474"/>
      <c r="I241" s="255"/>
      <c r="J241" s="255"/>
      <c r="K241" s="255"/>
      <c r="L241" s="401"/>
      <c r="M241" s="459"/>
      <c r="N241" s="255"/>
      <c r="O241" s="255"/>
      <c r="P241" s="255"/>
      <c r="Q241" s="255"/>
      <c r="R241" s="255"/>
      <c r="S241" s="474"/>
      <c r="T241" s="255"/>
      <c r="U241" s="255"/>
      <c r="V241" s="255"/>
      <c r="W241" s="255"/>
      <c r="X241" s="255"/>
      <c r="Y241" s="256"/>
      <c r="Z241" s="256"/>
      <c r="AA241" s="256"/>
      <c r="AB241" s="256"/>
      <c r="AC241" s="256"/>
      <c r="AD241" s="256"/>
      <c r="AE241" s="256"/>
      <c r="AF241" s="256"/>
      <c r="AG241" s="256"/>
      <c r="AH241" s="256"/>
      <c r="AI241" s="27">
        <v>45265</v>
      </c>
      <c r="AJ241" s="37">
        <v>34426.660000000003</v>
      </c>
      <c r="AK241" s="30">
        <v>4090.68</v>
      </c>
      <c r="AL241" s="49">
        <f t="shared" ref="AL241:AL243" si="29">SUM(AL240+AK241)</f>
        <v>122913.84</v>
      </c>
      <c r="AM241" s="255"/>
      <c r="AN241" s="255"/>
      <c r="AO241" s="255"/>
      <c r="AP241" s="33"/>
      <c r="AQ241" s="33"/>
      <c r="AR241" s="33"/>
      <c r="AS241" s="33"/>
      <c r="AT241" s="33"/>
      <c r="AU241" s="33"/>
      <c r="AV241" s="34"/>
      <c r="AW241" s="34"/>
      <c r="AX241" s="60"/>
      <c r="AY241" s="61"/>
      <c r="AZ241" s="60"/>
      <c r="BA241" s="61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</row>
    <row r="242" spans="1:65" ht="25.5" customHeight="1">
      <c r="A242" s="325"/>
      <c r="B242" s="255"/>
      <c r="C242" s="255"/>
      <c r="D242" s="255"/>
      <c r="E242" s="255"/>
      <c r="F242" s="255"/>
      <c r="G242" s="255"/>
      <c r="H242" s="474"/>
      <c r="I242" s="255"/>
      <c r="J242" s="255"/>
      <c r="K242" s="255"/>
      <c r="L242" s="401"/>
      <c r="M242" s="459"/>
      <c r="N242" s="255"/>
      <c r="O242" s="255"/>
      <c r="P242" s="255"/>
      <c r="Q242" s="255"/>
      <c r="R242" s="255"/>
      <c r="S242" s="474"/>
      <c r="T242" s="255"/>
      <c r="U242" s="255"/>
      <c r="V242" s="255"/>
      <c r="W242" s="255"/>
      <c r="X242" s="255"/>
      <c r="Y242" s="66" t="s">
        <v>152</v>
      </c>
      <c r="Z242" s="67">
        <v>45468</v>
      </c>
      <c r="AA242" s="66">
        <v>13808</v>
      </c>
      <c r="AB242" s="66" t="s">
        <v>202</v>
      </c>
      <c r="AC242" s="67">
        <v>45476</v>
      </c>
      <c r="AD242" s="67">
        <v>45840</v>
      </c>
      <c r="AE242" s="66"/>
      <c r="AF242" s="66"/>
      <c r="AG242" s="66"/>
      <c r="AH242" s="66"/>
      <c r="AI242" s="27">
        <v>45628</v>
      </c>
      <c r="AJ242" s="37">
        <v>3.4837470000000002E-2</v>
      </c>
      <c r="AK242" s="30">
        <v>4281.96</v>
      </c>
      <c r="AL242" s="49">
        <f t="shared" si="29"/>
        <v>127195.8</v>
      </c>
      <c r="AM242" s="255"/>
      <c r="AN242" s="255"/>
      <c r="AO242" s="255"/>
      <c r="AP242" s="33"/>
      <c r="AQ242" s="33"/>
      <c r="AR242" s="33"/>
      <c r="AS242" s="33"/>
      <c r="AT242" s="33"/>
      <c r="AU242" s="33"/>
      <c r="AV242" s="34"/>
      <c r="AW242" s="34"/>
      <c r="AX242" s="60"/>
      <c r="AY242" s="61"/>
      <c r="AZ242" s="60"/>
      <c r="BA242" s="61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4"/>
      <c r="BM242" s="34"/>
    </row>
    <row r="243" spans="1:65" ht="25.5" customHeight="1">
      <c r="A243" s="326"/>
      <c r="B243" s="256"/>
      <c r="C243" s="256"/>
      <c r="D243" s="256"/>
      <c r="E243" s="256"/>
      <c r="F243" s="256"/>
      <c r="G243" s="256"/>
      <c r="H243" s="472"/>
      <c r="I243" s="256"/>
      <c r="J243" s="256"/>
      <c r="K243" s="256"/>
      <c r="L243" s="399"/>
      <c r="M243" s="457"/>
      <c r="N243" s="256"/>
      <c r="O243" s="256"/>
      <c r="P243" s="256"/>
      <c r="Q243" s="256"/>
      <c r="R243" s="256"/>
      <c r="S243" s="472"/>
      <c r="T243" s="256"/>
      <c r="U243" s="256"/>
      <c r="V243" s="256"/>
      <c r="W243" s="256"/>
      <c r="X243" s="256"/>
      <c r="Y243" s="26" t="s">
        <v>168</v>
      </c>
      <c r="Z243" s="27">
        <v>45868</v>
      </c>
      <c r="AA243" s="26">
        <v>14057</v>
      </c>
      <c r="AB243" s="26" t="s">
        <v>202</v>
      </c>
      <c r="AC243" s="67">
        <v>45841</v>
      </c>
      <c r="AD243" s="67">
        <v>46205</v>
      </c>
      <c r="AE243" s="66"/>
      <c r="AF243" s="66"/>
      <c r="AG243" s="66"/>
      <c r="AH243" s="66"/>
      <c r="AI243" s="27">
        <v>46009</v>
      </c>
      <c r="AJ243" s="37">
        <v>52327.33</v>
      </c>
      <c r="AK243" s="30">
        <v>6655.8</v>
      </c>
      <c r="AL243" s="49">
        <f t="shared" si="29"/>
        <v>133851.6</v>
      </c>
      <c r="AM243" s="256"/>
      <c r="AN243" s="256"/>
      <c r="AO243" s="256"/>
      <c r="AP243" s="33"/>
      <c r="AQ243" s="33"/>
      <c r="AR243" s="33"/>
      <c r="AS243" s="33"/>
      <c r="AT243" s="33"/>
      <c r="AU243" s="33"/>
      <c r="AV243" s="34"/>
      <c r="AW243" s="34"/>
      <c r="AX243" s="60"/>
      <c r="AY243" s="61"/>
      <c r="AZ243" s="60"/>
      <c r="BA243" s="61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</row>
    <row r="244" spans="1:65" ht="25.5" customHeight="1">
      <c r="A244" s="324">
        <v>57</v>
      </c>
      <c r="B244" s="290" t="s">
        <v>277</v>
      </c>
      <c r="C244" s="290" t="s">
        <v>278</v>
      </c>
      <c r="D244" s="303" t="s">
        <v>157</v>
      </c>
      <c r="E244" s="290" t="s">
        <v>279</v>
      </c>
      <c r="F244" s="290" t="s">
        <v>308</v>
      </c>
      <c r="G244" s="290"/>
      <c r="H244" s="476" t="s">
        <v>280</v>
      </c>
      <c r="I244" s="290"/>
      <c r="J244" s="290"/>
      <c r="K244" s="303" t="s">
        <v>391</v>
      </c>
      <c r="L244" s="400" t="s">
        <v>293</v>
      </c>
      <c r="M244" s="461" t="s">
        <v>294</v>
      </c>
      <c r="N244" s="302">
        <v>44744</v>
      </c>
      <c r="O244" s="301">
        <v>109440</v>
      </c>
      <c r="P244" s="289">
        <v>13322</v>
      </c>
      <c r="Q244" s="302">
        <v>44744</v>
      </c>
      <c r="R244" s="302">
        <v>45109</v>
      </c>
      <c r="S244" s="461">
        <v>1</v>
      </c>
      <c r="T244" s="290"/>
      <c r="U244" s="290"/>
      <c r="V244" s="290"/>
      <c r="W244" s="290" t="s">
        <v>271</v>
      </c>
      <c r="X244" s="290" t="s">
        <v>148</v>
      </c>
      <c r="Y244" s="290" t="s">
        <v>149</v>
      </c>
      <c r="Z244" s="302">
        <v>45099</v>
      </c>
      <c r="AA244" s="290">
        <v>13567</v>
      </c>
      <c r="AB244" s="290" t="s">
        <v>211</v>
      </c>
      <c r="AC244" s="302">
        <v>45110</v>
      </c>
      <c r="AD244" s="302">
        <v>45475</v>
      </c>
      <c r="AE244" s="290"/>
      <c r="AF244" s="290"/>
      <c r="AG244" s="290"/>
      <c r="AH244" s="290"/>
      <c r="AI244" s="27">
        <v>44868</v>
      </c>
      <c r="AJ244" s="37">
        <v>8.5699999999999998E-2</v>
      </c>
      <c r="AK244" s="30">
        <v>9383.16</v>
      </c>
      <c r="AL244" s="30">
        <f>SUM(AK244+O244)</f>
        <v>118823.16</v>
      </c>
      <c r="AM244" s="280">
        <v>166051.98000000001</v>
      </c>
      <c r="AN244" s="281">
        <v>44617.2</v>
      </c>
      <c r="AO244" s="280">
        <f>AM244+AN244</f>
        <v>210669.18</v>
      </c>
      <c r="AP244" s="33"/>
      <c r="AQ244" s="33"/>
      <c r="AR244" s="33"/>
      <c r="AS244" s="33"/>
      <c r="AT244" s="33"/>
      <c r="AU244" s="33"/>
      <c r="AV244" s="34"/>
      <c r="AW244" s="34"/>
      <c r="AX244" s="60"/>
      <c r="AY244" s="61"/>
      <c r="AZ244" s="60"/>
      <c r="BA244" s="61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</row>
    <row r="245" spans="1:65" ht="25.5" customHeight="1">
      <c r="A245" s="325"/>
      <c r="B245" s="255"/>
      <c r="C245" s="255"/>
      <c r="D245" s="255"/>
      <c r="E245" s="255"/>
      <c r="F245" s="255"/>
      <c r="G245" s="255"/>
      <c r="H245" s="474"/>
      <c r="I245" s="255"/>
      <c r="J245" s="255"/>
      <c r="K245" s="255"/>
      <c r="L245" s="401"/>
      <c r="M245" s="459"/>
      <c r="N245" s="255"/>
      <c r="O245" s="255"/>
      <c r="P245" s="255"/>
      <c r="Q245" s="255"/>
      <c r="R245" s="255"/>
      <c r="S245" s="474"/>
      <c r="T245" s="255"/>
      <c r="U245" s="255"/>
      <c r="V245" s="255"/>
      <c r="W245" s="255"/>
      <c r="X245" s="255"/>
      <c r="Y245" s="256"/>
      <c r="Z245" s="256"/>
      <c r="AA245" s="256"/>
      <c r="AB245" s="256"/>
      <c r="AC245" s="256"/>
      <c r="AD245" s="256"/>
      <c r="AE245" s="256"/>
      <c r="AF245" s="256"/>
      <c r="AG245" s="256"/>
      <c r="AH245" s="256"/>
      <c r="AI245" s="27">
        <v>45265</v>
      </c>
      <c r="AJ245" s="37">
        <v>34426.660000000003</v>
      </c>
      <c r="AK245" s="30">
        <v>4090.68</v>
      </c>
      <c r="AL245" s="49">
        <f t="shared" ref="AL245:AL247" si="30">SUM(AL244+AK245)</f>
        <v>122913.84</v>
      </c>
      <c r="AM245" s="255"/>
      <c r="AN245" s="255"/>
      <c r="AO245" s="255"/>
      <c r="AP245" s="33"/>
      <c r="AQ245" s="33"/>
      <c r="AR245" s="33"/>
      <c r="AS245" s="33"/>
      <c r="AT245" s="33"/>
      <c r="AU245" s="33"/>
      <c r="AV245" s="34"/>
      <c r="AW245" s="34"/>
      <c r="AX245" s="60"/>
      <c r="AY245" s="61"/>
      <c r="AZ245" s="60"/>
      <c r="BA245" s="61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</row>
    <row r="246" spans="1:65" ht="25.5" customHeight="1">
      <c r="A246" s="325"/>
      <c r="B246" s="255"/>
      <c r="C246" s="255"/>
      <c r="D246" s="255"/>
      <c r="E246" s="255"/>
      <c r="F246" s="255"/>
      <c r="G246" s="255"/>
      <c r="H246" s="474"/>
      <c r="I246" s="255"/>
      <c r="J246" s="255"/>
      <c r="K246" s="255"/>
      <c r="L246" s="401"/>
      <c r="M246" s="459"/>
      <c r="N246" s="255"/>
      <c r="O246" s="255"/>
      <c r="P246" s="255"/>
      <c r="Q246" s="255"/>
      <c r="R246" s="255"/>
      <c r="S246" s="474"/>
      <c r="T246" s="255"/>
      <c r="U246" s="255"/>
      <c r="V246" s="255"/>
      <c r="W246" s="255"/>
      <c r="X246" s="255"/>
      <c r="Y246" s="26" t="s">
        <v>152</v>
      </c>
      <c r="Z246" s="27">
        <v>45468</v>
      </c>
      <c r="AA246" s="26">
        <v>13808</v>
      </c>
      <c r="AB246" s="26" t="s">
        <v>202</v>
      </c>
      <c r="AC246" s="67">
        <v>45476</v>
      </c>
      <c r="AD246" s="67">
        <v>45840</v>
      </c>
      <c r="AE246" s="66"/>
      <c r="AF246" s="66"/>
      <c r="AG246" s="66"/>
      <c r="AH246" s="66"/>
      <c r="AI246" s="27">
        <v>45628</v>
      </c>
      <c r="AJ246" s="37">
        <v>3.4837470000000002E-2</v>
      </c>
      <c r="AK246" s="30">
        <v>4281.96</v>
      </c>
      <c r="AL246" s="49">
        <f t="shared" si="30"/>
        <v>127195.8</v>
      </c>
      <c r="AM246" s="255"/>
      <c r="AN246" s="255"/>
      <c r="AO246" s="255"/>
      <c r="AP246" s="33"/>
      <c r="AQ246" s="33"/>
      <c r="AR246" s="33"/>
      <c r="AS246" s="33"/>
      <c r="AT246" s="33"/>
      <c r="AU246" s="33"/>
      <c r="AV246" s="34"/>
      <c r="AW246" s="34"/>
      <c r="AX246" s="60"/>
      <c r="AY246" s="61"/>
      <c r="AZ246" s="60"/>
      <c r="BA246" s="61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</row>
    <row r="247" spans="1:65" ht="25.5" customHeight="1">
      <c r="A247" s="326"/>
      <c r="B247" s="256"/>
      <c r="C247" s="256"/>
      <c r="D247" s="256"/>
      <c r="E247" s="256"/>
      <c r="F247" s="256"/>
      <c r="G247" s="256"/>
      <c r="H247" s="472"/>
      <c r="I247" s="256"/>
      <c r="J247" s="256"/>
      <c r="K247" s="256"/>
      <c r="L247" s="399"/>
      <c r="M247" s="457"/>
      <c r="N247" s="256"/>
      <c r="O247" s="256"/>
      <c r="P247" s="256"/>
      <c r="Q247" s="256"/>
      <c r="R247" s="256"/>
      <c r="S247" s="472"/>
      <c r="T247" s="256"/>
      <c r="U247" s="256"/>
      <c r="V247" s="256"/>
      <c r="W247" s="256"/>
      <c r="X247" s="256"/>
      <c r="Y247" s="26" t="s">
        <v>168</v>
      </c>
      <c r="Z247" s="27">
        <v>45868</v>
      </c>
      <c r="AA247" s="26">
        <v>14057</v>
      </c>
      <c r="AB247" s="26" t="s">
        <v>202</v>
      </c>
      <c r="AC247" s="67">
        <v>45841</v>
      </c>
      <c r="AD247" s="67">
        <v>46205</v>
      </c>
      <c r="AE247" s="66"/>
      <c r="AF247" s="66"/>
      <c r="AG247" s="66"/>
      <c r="AH247" s="66"/>
      <c r="AI247" s="27">
        <v>46009</v>
      </c>
      <c r="AJ247" s="37">
        <v>52327.33</v>
      </c>
      <c r="AK247" s="30">
        <v>6655.8</v>
      </c>
      <c r="AL247" s="49">
        <f t="shared" si="30"/>
        <v>133851.6</v>
      </c>
      <c r="AM247" s="256"/>
      <c r="AN247" s="256"/>
      <c r="AO247" s="256"/>
      <c r="AP247" s="33"/>
      <c r="AQ247" s="33"/>
      <c r="AR247" s="33"/>
      <c r="AS247" s="33"/>
      <c r="AT247" s="33"/>
      <c r="AU247" s="33"/>
      <c r="AV247" s="34"/>
      <c r="AW247" s="34"/>
      <c r="AX247" s="60"/>
      <c r="AY247" s="61"/>
      <c r="AZ247" s="60"/>
      <c r="BA247" s="61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</row>
    <row r="248" spans="1:65" ht="25.5" customHeight="1">
      <c r="A248" s="324">
        <v>58</v>
      </c>
      <c r="B248" s="290" t="s">
        <v>277</v>
      </c>
      <c r="C248" s="290" t="s">
        <v>278</v>
      </c>
      <c r="D248" s="303" t="s">
        <v>157</v>
      </c>
      <c r="E248" s="290" t="s">
        <v>279</v>
      </c>
      <c r="F248" s="290" t="s">
        <v>308</v>
      </c>
      <c r="G248" s="290"/>
      <c r="H248" s="476" t="s">
        <v>280</v>
      </c>
      <c r="I248" s="290"/>
      <c r="J248" s="290"/>
      <c r="K248" s="303" t="s">
        <v>392</v>
      </c>
      <c r="L248" s="400" t="s">
        <v>293</v>
      </c>
      <c r="M248" s="461" t="s">
        <v>294</v>
      </c>
      <c r="N248" s="302">
        <v>44744</v>
      </c>
      <c r="O248" s="301">
        <v>109440</v>
      </c>
      <c r="P248" s="289">
        <v>13322</v>
      </c>
      <c r="Q248" s="302">
        <v>44744</v>
      </c>
      <c r="R248" s="302">
        <v>45109</v>
      </c>
      <c r="S248" s="461">
        <v>1</v>
      </c>
      <c r="T248" s="290"/>
      <c r="U248" s="290"/>
      <c r="V248" s="290"/>
      <c r="W248" s="290" t="s">
        <v>271</v>
      </c>
      <c r="X248" s="290" t="s">
        <v>148</v>
      </c>
      <c r="Y248" s="290" t="s">
        <v>149</v>
      </c>
      <c r="Z248" s="302">
        <v>45099</v>
      </c>
      <c r="AA248" s="290">
        <v>13568</v>
      </c>
      <c r="AB248" s="290" t="s">
        <v>202</v>
      </c>
      <c r="AC248" s="302">
        <v>45110</v>
      </c>
      <c r="AD248" s="302">
        <v>45475</v>
      </c>
      <c r="AE248" s="290"/>
      <c r="AF248" s="290"/>
      <c r="AG248" s="290"/>
      <c r="AH248" s="290"/>
      <c r="AI248" s="27">
        <v>44868</v>
      </c>
      <c r="AJ248" s="37">
        <v>8.5699999999999998E-2</v>
      </c>
      <c r="AK248" s="30">
        <v>9383.16</v>
      </c>
      <c r="AL248" s="30">
        <f>SUM(AK248+O248)</f>
        <v>118823.16</v>
      </c>
      <c r="AM248" s="280">
        <v>156576.04999999999</v>
      </c>
      <c r="AN248" s="281">
        <v>44617.2</v>
      </c>
      <c r="AO248" s="280">
        <f>AM248+AN248</f>
        <v>201193.25</v>
      </c>
      <c r="AP248" s="33"/>
      <c r="AQ248" s="33"/>
      <c r="AR248" s="33"/>
      <c r="AS248" s="33"/>
      <c r="AT248" s="33"/>
      <c r="AU248" s="33"/>
      <c r="AV248" s="34"/>
      <c r="AW248" s="34"/>
      <c r="AX248" s="60"/>
      <c r="AY248" s="61"/>
      <c r="AZ248" s="60"/>
      <c r="BA248" s="61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</row>
    <row r="249" spans="1:65" ht="25.5" customHeight="1">
      <c r="A249" s="325"/>
      <c r="B249" s="255"/>
      <c r="C249" s="255"/>
      <c r="D249" s="255"/>
      <c r="E249" s="255"/>
      <c r="F249" s="255"/>
      <c r="G249" s="255"/>
      <c r="H249" s="474"/>
      <c r="I249" s="255"/>
      <c r="J249" s="255"/>
      <c r="K249" s="255"/>
      <c r="L249" s="401"/>
      <c r="M249" s="459"/>
      <c r="N249" s="255"/>
      <c r="O249" s="255"/>
      <c r="P249" s="255"/>
      <c r="Q249" s="255"/>
      <c r="R249" s="255"/>
      <c r="S249" s="474"/>
      <c r="T249" s="255"/>
      <c r="U249" s="255"/>
      <c r="V249" s="255"/>
      <c r="W249" s="255"/>
      <c r="X249" s="255"/>
      <c r="Y249" s="256"/>
      <c r="Z249" s="256"/>
      <c r="AA249" s="256"/>
      <c r="AB249" s="256"/>
      <c r="AC249" s="256"/>
      <c r="AD249" s="256"/>
      <c r="AE249" s="256"/>
      <c r="AF249" s="256"/>
      <c r="AG249" s="256"/>
      <c r="AH249" s="256"/>
      <c r="AI249" s="27">
        <v>45265</v>
      </c>
      <c r="AJ249" s="37">
        <v>34426.660000000003</v>
      </c>
      <c r="AK249" s="30">
        <v>4090.68</v>
      </c>
      <c r="AL249" s="49">
        <f>SUM(AK249+AL248)</f>
        <v>122913.84</v>
      </c>
      <c r="AM249" s="255"/>
      <c r="AN249" s="255"/>
      <c r="AO249" s="255"/>
      <c r="AP249" s="33"/>
      <c r="AQ249" s="33"/>
      <c r="AR249" s="33"/>
      <c r="AS249" s="33"/>
      <c r="AT249" s="33"/>
      <c r="AU249" s="33"/>
      <c r="AV249" s="34"/>
      <c r="AW249" s="34"/>
      <c r="AX249" s="60"/>
      <c r="AY249" s="61"/>
      <c r="AZ249" s="60"/>
      <c r="BA249" s="61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</row>
    <row r="250" spans="1:65" ht="25.5" customHeight="1">
      <c r="A250" s="325"/>
      <c r="B250" s="255"/>
      <c r="C250" s="255"/>
      <c r="D250" s="255"/>
      <c r="E250" s="255"/>
      <c r="F250" s="255"/>
      <c r="G250" s="255"/>
      <c r="H250" s="474"/>
      <c r="I250" s="255"/>
      <c r="J250" s="255"/>
      <c r="K250" s="255"/>
      <c r="L250" s="401"/>
      <c r="M250" s="459"/>
      <c r="N250" s="255"/>
      <c r="O250" s="255"/>
      <c r="P250" s="255"/>
      <c r="Q250" s="255"/>
      <c r="R250" s="255"/>
      <c r="S250" s="474"/>
      <c r="T250" s="255"/>
      <c r="U250" s="255"/>
      <c r="V250" s="255"/>
      <c r="W250" s="255"/>
      <c r="X250" s="255"/>
      <c r="Y250" s="52" t="s">
        <v>152</v>
      </c>
      <c r="Z250" s="50">
        <v>45468</v>
      </c>
      <c r="AA250" s="52">
        <v>13808</v>
      </c>
      <c r="AB250" s="52" t="s">
        <v>246</v>
      </c>
      <c r="AC250" s="50">
        <v>45476</v>
      </c>
      <c r="AD250" s="50">
        <v>45475</v>
      </c>
      <c r="AE250" s="52"/>
      <c r="AF250" s="52"/>
      <c r="AG250" s="52"/>
      <c r="AH250" s="52"/>
      <c r="AI250" s="27">
        <v>45628</v>
      </c>
      <c r="AJ250" s="37">
        <v>3.4837470000000002E-2</v>
      </c>
      <c r="AK250" s="30">
        <v>4281.96</v>
      </c>
      <c r="AL250" s="49">
        <v>127195.8</v>
      </c>
      <c r="AM250" s="255"/>
      <c r="AN250" s="255"/>
      <c r="AO250" s="255"/>
      <c r="AP250" s="33"/>
      <c r="AQ250" s="33"/>
      <c r="AR250" s="33"/>
      <c r="AS250" s="33"/>
      <c r="AT250" s="33"/>
      <c r="AU250" s="33"/>
      <c r="AV250" s="34"/>
      <c r="AW250" s="34"/>
      <c r="AX250" s="60"/>
      <c r="AY250" s="61"/>
      <c r="AZ250" s="60"/>
      <c r="BA250" s="61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</row>
    <row r="251" spans="1:65" ht="25.5" customHeight="1">
      <c r="A251" s="326"/>
      <c r="B251" s="256"/>
      <c r="C251" s="256"/>
      <c r="D251" s="256"/>
      <c r="E251" s="256"/>
      <c r="F251" s="256"/>
      <c r="G251" s="256"/>
      <c r="H251" s="472"/>
      <c r="I251" s="256"/>
      <c r="J251" s="256"/>
      <c r="K251" s="256"/>
      <c r="L251" s="399"/>
      <c r="M251" s="457"/>
      <c r="N251" s="256"/>
      <c r="O251" s="256"/>
      <c r="P251" s="256"/>
      <c r="Q251" s="256"/>
      <c r="R251" s="256"/>
      <c r="S251" s="472"/>
      <c r="T251" s="256"/>
      <c r="U251" s="256"/>
      <c r="V251" s="256"/>
      <c r="W251" s="256"/>
      <c r="X251" s="256"/>
      <c r="Y251" s="26" t="s">
        <v>168</v>
      </c>
      <c r="Z251" s="50">
        <v>45838</v>
      </c>
      <c r="AA251" s="52">
        <v>14057</v>
      </c>
      <c r="AB251" s="52" t="s">
        <v>246</v>
      </c>
      <c r="AC251" s="50">
        <v>45841</v>
      </c>
      <c r="AD251" s="50">
        <v>46205</v>
      </c>
      <c r="AE251" s="52"/>
      <c r="AF251" s="52"/>
      <c r="AG251" s="52"/>
      <c r="AH251" s="52"/>
      <c r="AI251" s="27">
        <v>46006</v>
      </c>
      <c r="AJ251" s="37">
        <v>52327.33</v>
      </c>
      <c r="AK251" s="30">
        <v>6655.8</v>
      </c>
      <c r="AL251" s="49">
        <f>SUM(AL250+AK251)</f>
        <v>133851.6</v>
      </c>
      <c r="AM251" s="256"/>
      <c r="AN251" s="256"/>
      <c r="AO251" s="256"/>
      <c r="AP251" s="33"/>
      <c r="AQ251" s="33"/>
      <c r="AR251" s="33"/>
      <c r="AS251" s="33"/>
      <c r="AT251" s="33"/>
      <c r="AU251" s="33"/>
      <c r="AV251" s="34"/>
      <c r="AW251" s="34"/>
      <c r="AX251" s="60"/>
      <c r="AY251" s="61"/>
      <c r="AZ251" s="60"/>
      <c r="BA251" s="61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</row>
    <row r="252" spans="1:65" ht="25.5" customHeight="1">
      <c r="A252" s="434">
        <v>59</v>
      </c>
      <c r="B252" s="290" t="s">
        <v>277</v>
      </c>
      <c r="C252" s="290" t="s">
        <v>278</v>
      </c>
      <c r="D252" s="303" t="s">
        <v>157</v>
      </c>
      <c r="E252" s="290" t="s">
        <v>279</v>
      </c>
      <c r="F252" s="290" t="s">
        <v>308</v>
      </c>
      <c r="G252" s="290"/>
      <c r="H252" s="476" t="s">
        <v>280</v>
      </c>
      <c r="I252" s="290"/>
      <c r="J252" s="290"/>
      <c r="K252" s="303" t="s">
        <v>393</v>
      </c>
      <c r="L252" s="400" t="s">
        <v>394</v>
      </c>
      <c r="M252" s="461" t="s">
        <v>395</v>
      </c>
      <c r="N252" s="302">
        <v>44744</v>
      </c>
      <c r="O252" s="301">
        <v>119976</v>
      </c>
      <c r="P252" s="289">
        <v>13322</v>
      </c>
      <c r="Q252" s="302">
        <v>44744</v>
      </c>
      <c r="R252" s="302">
        <v>45109</v>
      </c>
      <c r="S252" s="461">
        <v>1</v>
      </c>
      <c r="T252" s="290"/>
      <c r="U252" s="290"/>
      <c r="V252" s="290"/>
      <c r="W252" s="290" t="s">
        <v>284</v>
      </c>
      <c r="X252" s="290" t="s">
        <v>148</v>
      </c>
      <c r="Y252" s="26" t="s">
        <v>149</v>
      </c>
      <c r="Z252" s="27">
        <v>45099</v>
      </c>
      <c r="AA252" s="26">
        <v>13568</v>
      </c>
      <c r="AB252" s="26" t="s">
        <v>202</v>
      </c>
      <c r="AC252" s="27">
        <v>45110</v>
      </c>
      <c r="AD252" s="27">
        <v>45475</v>
      </c>
      <c r="AE252" s="26"/>
      <c r="AF252" s="26"/>
      <c r="AG252" s="26"/>
      <c r="AH252" s="26"/>
      <c r="AI252" s="27">
        <v>45203</v>
      </c>
      <c r="AJ252" s="38">
        <v>34526.519999999997</v>
      </c>
      <c r="AK252" s="30">
        <v>4142.3999999999996</v>
      </c>
      <c r="AL252" s="301">
        <f>SUM(AK252+O252)</f>
        <v>124118.39999999999</v>
      </c>
      <c r="AM252" s="280">
        <v>180557.08</v>
      </c>
      <c r="AN252" s="281">
        <v>43551.32</v>
      </c>
      <c r="AO252" s="280">
        <f>AM252+AN252</f>
        <v>224108.4</v>
      </c>
      <c r="AP252" s="33"/>
      <c r="AQ252" s="33"/>
      <c r="AR252" s="33"/>
      <c r="AS252" s="33"/>
      <c r="AT252" s="33"/>
      <c r="AU252" s="33"/>
      <c r="AV252" s="34"/>
      <c r="AW252" s="34"/>
      <c r="AX252" s="60"/>
      <c r="AY252" s="61"/>
      <c r="AZ252" s="60"/>
      <c r="BA252" s="61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</row>
    <row r="253" spans="1:65" ht="25.5" customHeight="1">
      <c r="A253" s="435"/>
      <c r="B253" s="255"/>
      <c r="C253" s="255"/>
      <c r="D253" s="255"/>
      <c r="E253" s="255"/>
      <c r="F253" s="255"/>
      <c r="G253" s="255"/>
      <c r="H253" s="474"/>
      <c r="I253" s="255"/>
      <c r="J253" s="255"/>
      <c r="K253" s="255"/>
      <c r="L253" s="401"/>
      <c r="M253" s="459"/>
      <c r="N253" s="255"/>
      <c r="O253" s="255"/>
      <c r="P253" s="255"/>
      <c r="Q253" s="255"/>
      <c r="R253" s="255"/>
      <c r="S253" s="474"/>
      <c r="T253" s="255"/>
      <c r="U253" s="255"/>
      <c r="V253" s="255"/>
      <c r="W253" s="255"/>
      <c r="X253" s="255"/>
      <c r="Y253" s="26" t="s">
        <v>152</v>
      </c>
      <c r="Z253" s="27">
        <v>45468</v>
      </c>
      <c r="AA253" s="26">
        <v>13808</v>
      </c>
      <c r="AB253" s="26" t="s">
        <v>202</v>
      </c>
      <c r="AC253" s="27">
        <v>45476</v>
      </c>
      <c r="AD253" s="27">
        <v>45840</v>
      </c>
      <c r="AE253" s="26"/>
      <c r="AF253" s="26"/>
      <c r="AG253" s="26"/>
      <c r="AH253" s="26"/>
      <c r="AI253" s="27"/>
      <c r="AJ253" s="38"/>
      <c r="AK253" s="30"/>
      <c r="AL253" s="256"/>
      <c r="AM253" s="255"/>
      <c r="AN253" s="255"/>
      <c r="AO253" s="255"/>
      <c r="AP253" s="33"/>
      <c r="AQ253" s="33"/>
      <c r="AR253" s="33"/>
      <c r="AS253" s="33"/>
      <c r="AT253" s="33"/>
      <c r="AU253" s="33"/>
      <c r="AV253" s="34"/>
      <c r="AW253" s="34"/>
      <c r="AX253" s="60"/>
      <c r="AY253" s="61"/>
      <c r="AZ253" s="60"/>
      <c r="BA253" s="61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</row>
    <row r="254" spans="1:65" ht="25.5" customHeight="1">
      <c r="A254" s="436"/>
      <c r="B254" s="256"/>
      <c r="C254" s="256"/>
      <c r="D254" s="256"/>
      <c r="E254" s="256"/>
      <c r="F254" s="256"/>
      <c r="G254" s="256"/>
      <c r="H254" s="472"/>
      <c r="I254" s="256"/>
      <c r="J254" s="256"/>
      <c r="K254" s="256"/>
      <c r="L254" s="399"/>
      <c r="M254" s="457"/>
      <c r="N254" s="256"/>
      <c r="O254" s="256"/>
      <c r="P254" s="256"/>
      <c r="Q254" s="256"/>
      <c r="R254" s="256"/>
      <c r="S254" s="472"/>
      <c r="T254" s="256"/>
      <c r="U254" s="256"/>
      <c r="V254" s="256"/>
      <c r="W254" s="256"/>
      <c r="X254" s="256"/>
      <c r="Y254" s="26" t="s">
        <v>168</v>
      </c>
      <c r="Z254" s="27">
        <v>45838</v>
      </c>
      <c r="AA254" s="26">
        <v>14057</v>
      </c>
      <c r="AB254" s="26" t="s">
        <v>202</v>
      </c>
      <c r="AC254" s="27">
        <v>45841</v>
      </c>
      <c r="AD254" s="27">
        <v>46205</v>
      </c>
      <c r="AE254" s="26"/>
      <c r="AF254" s="26"/>
      <c r="AG254" s="26"/>
      <c r="AH254" s="26"/>
      <c r="AI254" s="27">
        <v>45985</v>
      </c>
      <c r="AJ254" s="91">
        <v>52655.75</v>
      </c>
      <c r="AK254" s="30">
        <v>6535.56</v>
      </c>
      <c r="AL254" s="49">
        <f>SUM(AL252+AK254)</f>
        <v>130653.95999999999</v>
      </c>
      <c r="AM254" s="256"/>
      <c r="AN254" s="256"/>
      <c r="AO254" s="256"/>
      <c r="AP254" s="33"/>
      <c r="AQ254" s="33"/>
      <c r="AR254" s="33"/>
      <c r="AS254" s="33"/>
      <c r="AT254" s="33"/>
      <c r="AU254" s="33"/>
      <c r="AV254" s="34"/>
      <c r="AW254" s="34"/>
      <c r="AX254" s="60"/>
      <c r="AY254" s="61"/>
      <c r="AZ254" s="60"/>
      <c r="BA254" s="61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</row>
    <row r="255" spans="1:65" ht="24.75" customHeight="1">
      <c r="A255" s="437">
        <v>61</v>
      </c>
      <c r="B255" s="290" t="s">
        <v>277</v>
      </c>
      <c r="C255" s="290" t="s">
        <v>278</v>
      </c>
      <c r="D255" s="303" t="s">
        <v>157</v>
      </c>
      <c r="E255" s="290" t="s">
        <v>279</v>
      </c>
      <c r="F255" s="290" t="s">
        <v>291</v>
      </c>
      <c r="G255" s="290"/>
      <c r="H255" s="476" t="s">
        <v>280</v>
      </c>
      <c r="I255" s="290"/>
      <c r="J255" s="290"/>
      <c r="K255" s="303" t="s">
        <v>396</v>
      </c>
      <c r="L255" s="400" t="s">
        <v>397</v>
      </c>
      <c r="M255" s="461" t="s">
        <v>398</v>
      </c>
      <c r="N255" s="302">
        <v>44744</v>
      </c>
      <c r="O255" s="301">
        <v>155880</v>
      </c>
      <c r="P255" s="289">
        <v>13324</v>
      </c>
      <c r="Q255" s="302" t="s">
        <v>399</v>
      </c>
      <c r="R255" s="302">
        <v>45109</v>
      </c>
      <c r="S255" s="461">
        <v>1</v>
      </c>
      <c r="T255" s="290"/>
      <c r="U255" s="290"/>
      <c r="V255" s="290"/>
      <c r="W255" s="290" t="s">
        <v>284</v>
      </c>
      <c r="X255" s="290" t="s">
        <v>148</v>
      </c>
      <c r="Y255" s="26" t="s">
        <v>149</v>
      </c>
      <c r="Z255" s="27">
        <v>45107</v>
      </c>
      <c r="AA255" s="28">
        <v>13572</v>
      </c>
      <c r="AB255" s="26" t="s">
        <v>202</v>
      </c>
      <c r="AC255" s="27">
        <v>45110</v>
      </c>
      <c r="AD255" s="27">
        <v>45475</v>
      </c>
      <c r="AE255" s="26"/>
      <c r="AF255" s="26"/>
      <c r="AG255" s="26"/>
      <c r="AH255" s="26"/>
      <c r="AI255" s="27">
        <v>45265</v>
      </c>
      <c r="AJ255" s="38">
        <v>34426.660000000003</v>
      </c>
      <c r="AK255" s="30">
        <v>5366.4</v>
      </c>
      <c r="AL255" s="49">
        <f>SUM(AK255+O255)</f>
        <v>161246.39999999999</v>
      </c>
      <c r="AM255" s="280">
        <v>230198.55</v>
      </c>
      <c r="AN255" s="281">
        <v>70725.929999999993</v>
      </c>
      <c r="AO255" s="280">
        <f>AM255+AN255</f>
        <v>300924.48</v>
      </c>
      <c r="AP255" s="33"/>
      <c r="AQ255" s="33"/>
      <c r="AR255" s="33"/>
      <c r="AS255" s="33"/>
      <c r="AT255" s="33"/>
      <c r="AU255" s="33"/>
      <c r="AV255" s="34"/>
      <c r="AW255" s="34"/>
      <c r="AX255" s="60"/>
      <c r="AY255" s="61"/>
      <c r="AZ255" s="60"/>
      <c r="BA255" s="61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</row>
    <row r="256" spans="1:65" ht="24.75" customHeight="1">
      <c r="A256" s="438"/>
      <c r="B256" s="255"/>
      <c r="C256" s="255"/>
      <c r="D256" s="255"/>
      <c r="E256" s="255"/>
      <c r="F256" s="255"/>
      <c r="G256" s="255"/>
      <c r="H256" s="474"/>
      <c r="I256" s="255"/>
      <c r="J256" s="255"/>
      <c r="K256" s="255"/>
      <c r="L256" s="401"/>
      <c r="M256" s="459"/>
      <c r="N256" s="255"/>
      <c r="O256" s="255"/>
      <c r="P256" s="255"/>
      <c r="Q256" s="255"/>
      <c r="R256" s="255"/>
      <c r="S256" s="474"/>
      <c r="T256" s="255"/>
      <c r="U256" s="255"/>
      <c r="V256" s="255"/>
      <c r="W256" s="255"/>
      <c r="X256" s="255"/>
      <c r="Y256" s="63" t="s">
        <v>152</v>
      </c>
      <c r="Z256" s="45">
        <v>45468</v>
      </c>
      <c r="AA256" s="77">
        <v>13808</v>
      </c>
      <c r="AB256" s="26" t="s">
        <v>202</v>
      </c>
      <c r="AC256" s="45">
        <v>45476</v>
      </c>
      <c r="AD256" s="45">
        <v>45840</v>
      </c>
      <c r="AE256" s="63"/>
      <c r="AF256" s="63"/>
      <c r="AG256" s="63"/>
      <c r="AH256" s="63"/>
      <c r="AI256" s="27">
        <v>45608</v>
      </c>
      <c r="AJ256" s="38">
        <v>34837.47</v>
      </c>
      <c r="AK256" s="30">
        <v>5617.44</v>
      </c>
      <c r="AL256" s="49">
        <f t="shared" ref="AL256:AL257" si="31">SUM(AL255+AK256)</f>
        <v>166863.84</v>
      </c>
      <c r="AM256" s="255"/>
      <c r="AN256" s="255"/>
      <c r="AO256" s="255"/>
      <c r="AP256" s="33"/>
      <c r="AQ256" s="33"/>
      <c r="AR256" s="33"/>
      <c r="AS256" s="33"/>
      <c r="AT256" s="33"/>
      <c r="AU256" s="33"/>
      <c r="AV256" s="34"/>
      <c r="AW256" s="34"/>
      <c r="AX256" s="60"/>
      <c r="AY256" s="61"/>
      <c r="AZ256" s="60"/>
      <c r="BA256" s="61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4"/>
    </row>
    <row r="257" spans="1:65" ht="25.5" customHeight="1">
      <c r="A257" s="326"/>
      <c r="B257" s="256"/>
      <c r="C257" s="256"/>
      <c r="D257" s="256"/>
      <c r="E257" s="256"/>
      <c r="F257" s="256"/>
      <c r="G257" s="256"/>
      <c r="H257" s="472"/>
      <c r="I257" s="256"/>
      <c r="J257" s="256"/>
      <c r="K257" s="256"/>
      <c r="L257" s="399"/>
      <c r="M257" s="457"/>
      <c r="N257" s="256"/>
      <c r="O257" s="256"/>
      <c r="P257" s="256"/>
      <c r="Q257" s="256"/>
      <c r="R257" s="256"/>
      <c r="S257" s="472"/>
      <c r="T257" s="256"/>
      <c r="U257" s="256"/>
      <c r="V257" s="256"/>
      <c r="W257" s="256"/>
      <c r="X257" s="256"/>
      <c r="Y257" s="26" t="s">
        <v>168</v>
      </c>
      <c r="Z257" s="27">
        <v>45838</v>
      </c>
      <c r="AA257" s="26">
        <v>14057</v>
      </c>
      <c r="AB257" s="26" t="s">
        <v>202</v>
      </c>
      <c r="AC257" s="45">
        <v>45841</v>
      </c>
      <c r="AD257" s="45">
        <v>46205</v>
      </c>
      <c r="AE257" s="26"/>
      <c r="AF257" s="26"/>
      <c r="AG257" s="26"/>
      <c r="AH257" s="26"/>
      <c r="AI257" s="27">
        <v>46006</v>
      </c>
      <c r="AJ257" s="38">
        <v>52327.33</v>
      </c>
      <c r="AK257" s="30">
        <v>8731.56</v>
      </c>
      <c r="AL257" s="49">
        <f t="shared" si="31"/>
        <v>175595.4</v>
      </c>
      <c r="AM257" s="256"/>
      <c r="AN257" s="256"/>
      <c r="AO257" s="256"/>
      <c r="AP257" s="33"/>
      <c r="AQ257" s="33"/>
      <c r="AR257" s="33"/>
      <c r="AS257" s="33"/>
      <c r="AT257" s="33"/>
      <c r="AU257" s="33"/>
      <c r="AV257" s="34"/>
      <c r="AW257" s="34"/>
      <c r="AX257" s="60"/>
      <c r="AY257" s="61"/>
      <c r="AZ257" s="60"/>
      <c r="BA257" s="61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4"/>
    </row>
    <row r="258" spans="1:65" ht="24.75" customHeight="1">
      <c r="A258" s="294">
        <v>63</v>
      </c>
      <c r="B258" s="290" t="s">
        <v>277</v>
      </c>
      <c r="C258" s="290" t="s">
        <v>278</v>
      </c>
      <c r="D258" s="303" t="s">
        <v>157</v>
      </c>
      <c r="E258" s="290" t="s">
        <v>279</v>
      </c>
      <c r="F258" s="290" t="s">
        <v>291</v>
      </c>
      <c r="G258" s="290"/>
      <c r="H258" s="476" t="s">
        <v>280</v>
      </c>
      <c r="I258" s="290"/>
      <c r="J258" s="290"/>
      <c r="K258" s="303" t="s">
        <v>400</v>
      </c>
      <c r="L258" s="400" t="s">
        <v>401</v>
      </c>
      <c r="M258" s="461" t="s">
        <v>402</v>
      </c>
      <c r="N258" s="302">
        <v>44744</v>
      </c>
      <c r="O258" s="301">
        <v>156000</v>
      </c>
      <c r="P258" s="289">
        <v>13324</v>
      </c>
      <c r="Q258" s="302">
        <v>44744</v>
      </c>
      <c r="R258" s="302">
        <v>45109</v>
      </c>
      <c r="S258" s="461">
        <v>1</v>
      </c>
      <c r="T258" s="290"/>
      <c r="U258" s="290"/>
      <c r="V258" s="290"/>
      <c r="W258" s="430" t="s">
        <v>284</v>
      </c>
      <c r="X258" s="430" t="s">
        <v>148</v>
      </c>
      <c r="Y258" s="26" t="s">
        <v>149</v>
      </c>
      <c r="Z258" s="27">
        <v>45107</v>
      </c>
      <c r="AA258" s="28">
        <v>13575</v>
      </c>
      <c r="AB258" s="26" t="s">
        <v>202</v>
      </c>
      <c r="AC258" s="27">
        <v>45110</v>
      </c>
      <c r="AD258" s="27">
        <v>45475</v>
      </c>
      <c r="AE258" s="26"/>
      <c r="AF258" s="26"/>
      <c r="AG258" s="26"/>
      <c r="AH258" s="26"/>
      <c r="AI258" s="27">
        <v>44962</v>
      </c>
      <c r="AJ258" s="26">
        <v>3.442666</v>
      </c>
      <c r="AK258" s="30">
        <v>5388.84</v>
      </c>
      <c r="AL258" s="30">
        <f>SUM(AK258+O258)</f>
        <v>161388.84</v>
      </c>
      <c r="AM258" s="280">
        <v>229233.34</v>
      </c>
      <c r="AN258" s="281">
        <v>55666.32</v>
      </c>
      <c r="AO258" s="280">
        <f>AM258+AN258</f>
        <v>284899.65999999997</v>
      </c>
      <c r="AP258" s="33"/>
      <c r="AQ258" s="33"/>
      <c r="AR258" s="33"/>
      <c r="AS258" s="33"/>
      <c r="AT258" s="33"/>
      <c r="AU258" s="33"/>
      <c r="AV258" s="34"/>
      <c r="AW258" s="34"/>
      <c r="AX258" s="60"/>
      <c r="AY258" s="61"/>
      <c r="AZ258" s="60"/>
      <c r="BA258" s="61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</row>
    <row r="259" spans="1:65" ht="24.75" customHeight="1">
      <c r="A259" s="255"/>
      <c r="B259" s="255"/>
      <c r="C259" s="255"/>
      <c r="D259" s="255"/>
      <c r="E259" s="255"/>
      <c r="F259" s="255"/>
      <c r="G259" s="255"/>
      <c r="H259" s="474"/>
      <c r="I259" s="318"/>
      <c r="J259" s="255"/>
      <c r="K259" s="255"/>
      <c r="L259" s="401"/>
      <c r="M259" s="459"/>
      <c r="N259" s="255"/>
      <c r="O259" s="255"/>
      <c r="P259" s="255"/>
      <c r="Q259" s="255"/>
      <c r="R259" s="255"/>
      <c r="S259" s="474"/>
      <c r="T259" s="255"/>
      <c r="U259" s="255"/>
      <c r="V259" s="255"/>
      <c r="W259" s="423"/>
      <c r="X259" s="423"/>
      <c r="Y259" s="63" t="s">
        <v>152</v>
      </c>
      <c r="Z259" s="45">
        <v>45468</v>
      </c>
      <c r="AA259" s="28">
        <v>13808</v>
      </c>
      <c r="AB259" s="63" t="s">
        <v>246</v>
      </c>
      <c r="AC259" s="45">
        <v>45476</v>
      </c>
      <c r="AD259" s="45">
        <v>45840</v>
      </c>
      <c r="AE259" s="26"/>
      <c r="AF259" s="26"/>
      <c r="AG259" s="26"/>
      <c r="AH259" s="26"/>
      <c r="AI259" s="27" t="s">
        <v>403</v>
      </c>
      <c r="AJ259" s="38">
        <v>34761.760000000002</v>
      </c>
      <c r="AK259" s="30">
        <v>5610.12</v>
      </c>
      <c r="AL259" s="301">
        <f>SUM(AL258+AK259)</f>
        <v>166998.96</v>
      </c>
      <c r="AM259" s="255"/>
      <c r="AN259" s="255"/>
      <c r="AO259" s="255"/>
      <c r="AP259" s="33"/>
      <c r="AQ259" s="33"/>
      <c r="AR259" s="33"/>
      <c r="AS259" s="33"/>
      <c r="AT259" s="33"/>
      <c r="AU259" s="33"/>
      <c r="AV259" s="34"/>
      <c r="AW259" s="34"/>
      <c r="AX259" s="60"/>
      <c r="AY259" s="61"/>
      <c r="AZ259" s="60"/>
      <c r="BA259" s="61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4"/>
    </row>
    <row r="260" spans="1:65" ht="24.75" customHeight="1">
      <c r="A260" s="256"/>
      <c r="B260" s="256"/>
      <c r="C260" s="256"/>
      <c r="D260" s="256"/>
      <c r="E260" s="256"/>
      <c r="F260" s="256"/>
      <c r="G260" s="256"/>
      <c r="H260" s="472"/>
      <c r="I260" s="66"/>
      <c r="J260" s="256"/>
      <c r="K260" s="256"/>
      <c r="L260" s="399"/>
      <c r="M260" s="457"/>
      <c r="N260" s="256"/>
      <c r="O260" s="256"/>
      <c r="P260" s="256"/>
      <c r="Q260" s="256"/>
      <c r="R260" s="256"/>
      <c r="S260" s="472"/>
      <c r="T260" s="256"/>
      <c r="U260" s="256"/>
      <c r="V260" s="256"/>
      <c r="W260" s="431"/>
      <c r="X260" s="431"/>
      <c r="Y260" s="26" t="s">
        <v>168</v>
      </c>
      <c r="Z260" s="50">
        <v>45838</v>
      </c>
      <c r="AA260" s="28">
        <v>14057</v>
      </c>
      <c r="AB260" s="63" t="s">
        <v>246</v>
      </c>
      <c r="AC260" s="45">
        <v>45841</v>
      </c>
      <c r="AD260" s="45">
        <v>46205</v>
      </c>
      <c r="AE260" s="26"/>
      <c r="AF260" s="26"/>
      <c r="AG260" s="26"/>
      <c r="AH260" s="26"/>
      <c r="AI260" s="27">
        <v>45628</v>
      </c>
      <c r="AJ260" s="38">
        <v>34761.760000000002</v>
      </c>
      <c r="AK260" s="30"/>
      <c r="AL260" s="256"/>
      <c r="AM260" s="256"/>
      <c r="AN260" s="256"/>
      <c r="AO260" s="256"/>
      <c r="AP260" s="33"/>
      <c r="AQ260" s="33"/>
      <c r="AR260" s="33"/>
      <c r="AS260" s="33"/>
      <c r="AT260" s="33"/>
      <c r="AU260" s="33"/>
      <c r="AV260" s="34"/>
      <c r="AW260" s="34"/>
      <c r="AX260" s="60"/>
      <c r="AY260" s="61"/>
      <c r="AZ260" s="60"/>
      <c r="BA260" s="61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</row>
    <row r="261" spans="1:65" ht="24.75" customHeight="1">
      <c r="A261" s="294">
        <v>64</v>
      </c>
      <c r="B261" s="290" t="s">
        <v>277</v>
      </c>
      <c r="C261" s="290" t="s">
        <v>278</v>
      </c>
      <c r="D261" s="303" t="s">
        <v>157</v>
      </c>
      <c r="E261" s="290" t="s">
        <v>279</v>
      </c>
      <c r="F261" s="290" t="s">
        <v>404</v>
      </c>
      <c r="G261" s="290"/>
      <c r="H261" s="476" t="s">
        <v>280</v>
      </c>
      <c r="I261" s="290"/>
      <c r="J261" s="290"/>
      <c r="K261" s="303" t="s">
        <v>405</v>
      </c>
      <c r="L261" s="400" t="s">
        <v>302</v>
      </c>
      <c r="M261" s="461" t="s">
        <v>303</v>
      </c>
      <c r="N261" s="302">
        <v>44744</v>
      </c>
      <c r="O261" s="301">
        <v>374160</v>
      </c>
      <c r="P261" s="289">
        <v>13324</v>
      </c>
      <c r="Q261" s="302">
        <v>44744</v>
      </c>
      <c r="R261" s="302">
        <v>45109</v>
      </c>
      <c r="S261" s="461">
        <v>1</v>
      </c>
      <c r="T261" s="290"/>
      <c r="U261" s="290"/>
      <c r="V261" s="290"/>
      <c r="W261" s="323" t="s">
        <v>271</v>
      </c>
      <c r="X261" s="323"/>
      <c r="Y261" s="26" t="s">
        <v>149</v>
      </c>
      <c r="Z261" s="27">
        <v>45107</v>
      </c>
      <c r="AA261" s="28">
        <v>13572</v>
      </c>
      <c r="AB261" s="53" t="s">
        <v>202</v>
      </c>
      <c r="AC261" s="27">
        <v>45110</v>
      </c>
      <c r="AD261" s="27">
        <v>45475</v>
      </c>
      <c r="AE261" s="53"/>
      <c r="AF261" s="53"/>
      <c r="AG261" s="53"/>
      <c r="AH261" s="53"/>
      <c r="AI261" s="27">
        <v>44944</v>
      </c>
      <c r="AJ261" s="38">
        <v>86101.56</v>
      </c>
      <c r="AK261" s="30">
        <v>32208</v>
      </c>
      <c r="AL261" s="30">
        <f>SUM(AK261+O261)</f>
        <v>406368</v>
      </c>
      <c r="AM261" s="280">
        <v>552373.4</v>
      </c>
      <c r="AN261" s="281">
        <v>130943.95</v>
      </c>
      <c r="AO261" s="280">
        <f>AM261+AN261</f>
        <v>683317.35</v>
      </c>
      <c r="AP261" s="33"/>
      <c r="AQ261" s="33"/>
      <c r="AR261" s="33"/>
      <c r="AS261" s="33"/>
      <c r="AT261" s="33"/>
      <c r="AU261" s="33"/>
      <c r="AV261" s="34"/>
      <c r="AW261" s="34"/>
      <c r="AX261" s="60"/>
      <c r="AY261" s="61"/>
      <c r="AZ261" s="60"/>
      <c r="BA261" s="61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4"/>
    </row>
    <row r="262" spans="1:65" ht="24.75" customHeight="1">
      <c r="A262" s="255"/>
      <c r="B262" s="255"/>
      <c r="C262" s="255"/>
      <c r="D262" s="255"/>
      <c r="E262" s="255"/>
      <c r="F262" s="255"/>
      <c r="G262" s="255"/>
      <c r="H262" s="474"/>
      <c r="I262" s="255"/>
      <c r="J262" s="255"/>
      <c r="K262" s="255"/>
      <c r="L262" s="401"/>
      <c r="M262" s="459"/>
      <c r="N262" s="255"/>
      <c r="O262" s="255"/>
      <c r="P262" s="255"/>
      <c r="Q262" s="255"/>
      <c r="R262" s="255"/>
      <c r="S262" s="474"/>
      <c r="T262" s="255"/>
      <c r="U262" s="255"/>
      <c r="V262" s="255"/>
      <c r="W262" s="255"/>
      <c r="X262" s="255"/>
      <c r="Y262" s="63" t="s">
        <v>152</v>
      </c>
      <c r="Z262" s="27">
        <v>45468</v>
      </c>
      <c r="AA262" s="28">
        <v>13808</v>
      </c>
      <c r="AB262" s="53" t="s">
        <v>246</v>
      </c>
      <c r="AC262" s="27">
        <v>45476</v>
      </c>
      <c r="AD262" s="27">
        <v>45840</v>
      </c>
      <c r="AE262" s="53"/>
      <c r="AF262" s="53"/>
      <c r="AG262" s="53"/>
      <c r="AH262" s="53"/>
      <c r="AI262" s="27">
        <v>45263</v>
      </c>
      <c r="AJ262" s="38">
        <v>34426.660000000003</v>
      </c>
      <c r="AK262" s="30">
        <v>13992</v>
      </c>
      <c r="AL262" s="30">
        <f t="shared" ref="AL262:AL264" si="32">SUM(AL261+AK262)</f>
        <v>420360</v>
      </c>
      <c r="AM262" s="255"/>
      <c r="AN262" s="255"/>
      <c r="AO262" s="255"/>
      <c r="AP262" s="33"/>
      <c r="AQ262" s="33"/>
      <c r="AR262" s="33"/>
      <c r="AS262" s="33"/>
      <c r="AT262" s="33"/>
      <c r="AU262" s="33"/>
      <c r="AV262" s="34"/>
      <c r="AW262" s="34"/>
      <c r="AX262" s="60"/>
      <c r="AY262" s="61"/>
      <c r="AZ262" s="60"/>
      <c r="BA262" s="61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</row>
    <row r="263" spans="1:65" ht="24.75" customHeight="1">
      <c r="A263" s="255"/>
      <c r="B263" s="255"/>
      <c r="C263" s="255"/>
      <c r="D263" s="255"/>
      <c r="E263" s="255"/>
      <c r="F263" s="255"/>
      <c r="G263" s="255"/>
      <c r="H263" s="474"/>
      <c r="I263" s="255"/>
      <c r="J263" s="255"/>
      <c r="K263" s="255"/>
      <c r="L263" s="401"/>
      <c r="M263" s="459"/>
      <c r="N263" s="255"/>
      <c r="O263" s="255"/>
      <c r="P263" s="255"/>
      <c r="Q263" s="255"/>
      <c r="R263" s="255"/>
      <c r="S263" s="474"/>
      <c r="T263" s="255"/>
      <c r="U263" s="255"/>
      <c r="V263" s="255"/>
      <c r="W263" s="255"/>
      <c r="X263" s="255"/>
      <c r="Y263" s="290" t="s">
        <v>168</v>
      </c>
      <c r="Z263" s="302">
        <v>45468</v>
      </c>
      <c r="AA263" s="289">
        <v>14109</v>
      </c>
      <c r="AB263" s="290" t="s">
        <v>246</v>
      </c>
      <c r="AC263" s="302">
        <v>45841</v>
      </c>
      <c r="AD263" s="302">
        <v>46205</v>
      </c>
      <c r="AE263" s="290"/>
      <c r="AF263" s="290"/>
      <c r="AG263" s="290"/>
      <c r="AH263" s="290"/>
      <c r="AI263" s="27">
        <v>45629</v>
      </c>
      <c r="AJ263" s="38">
        <v>3.4837470000000002E-2</v>
      </c>
      <c r="AK263" s="30">
        <v>14640</v>
      </c>
      <c r="AL263" s="30">
        <f t="shared" si="32"/>
        <v>435000</v>
      </c>
      <c r="AM263" s="255"/>
      <c r="AN263" s="255"/>
      <c r="AO263" s="255"/>
      <c r="AP263" s="33"/>
      <c r="AQ263" s="33"/>
      <c r="AR263" s="33"/>
      <c r="AS263" s="33"/>
      <c r="AT263" s="33"/>
      <c r="AU263" s="33"/>
      <c r="AV263" s="34"/>
      <c r="AW263" s="34"/>
      <c r="AX263" s="60"/>
      <c r="AY263" s="61"/>
      <c r="AZ263" s="60"/>
      <c r="BA263" s="61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4"/>
    </row>
    <row r="264" spans="1:65" ht="24.75" customHeight="1">
      <c r="A264" s="256"/>
      <c r="B264" s="256"/>
      <c r="C264" s="256"/>
      <c r="D264" s="256"/>
      <c r="E264" s="256"/>
      <c r="F264" s="256"/>
      <c r="G264" s="256"/>
      <c r="H264" s="472"/>
      <c r="I264" s="256"/>
      <c r="J264" s="256"/>
      <c r="K264" s="256"/>
      <c r="L264" s="399"/>
      <c r="M264" s="457"/>
      <c r="N264" s="256"/>
      <c r="O264" s="256"/>
      <c r="P264" s="256"/>
      <c r="Q264" s="256"/>
      <c r="R264" s="256"/>
      <c r="S264" s="472"/>
      <c r="T264" s="256"/>
      <c r="U264" s="256"/>
      <c r="V264" s="256"/>
      <c r="W264" s="256"/>
      <c r="X264" s="256"/>
      <c r="Y264" s="256"/>
      <c r="Z264" s="256"/>
      <c r="AA264" s="256"/>
      <c r="AB264" s="256"/>
      <c r="AC264" s="256"/>
      <c r="AD264" s="256"/>
      <c r="AE264" s="256"/>
      <c r="AF264" s="256"/>
      <c r="AG264" s="256"/>
      <c r="AH264" s="256"/>
      <c r="AI264" s="27">
        <v>46006</v>
      </c>
      <c r="AJ264" s="38">
        <v>52327.33</v>
      </c>
      <c r="AK264" s="30">
        <v>22752</v>
      </c>
      <c r="AL264" s="30">
        <f t="shared" si="32"/>
        <v>457752</v>
      </c>
      <c r="AM264" s="256"/>
      <c r="AN264" s="256"/>
      <c r="AO264" s="256"/>
      <c r="AP264" s="33"/>
      <c r="AQ264" s="33"/>
      <c r="AR264" s="33"/>
      <c r="AS264" s="33"/>
      <c r="AT264" s="33"/>
      <c r="AU264" s="33"/>
      <c r="AV264" s="34"/>
      <c r="AW264" s="34"/>
      <c r="AX264" s="60"/>
      <c r="AY264" s="61"/>
      <c r="AZ264" s="60"/>
      <c r="BA264" s="61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4"/>
    </row>
    <row r="265" spans="1:65" ht="24.75" customHeight="1">
      <c r="A265" s="329">
        <v>65</v>
      </c>
      <c r="B265" s="290" t="s">
        <v>406</v>
      </c>
      <c r="C265" s="290" t="s">
        <v>407</v>
      </c>
      <c r="D265" s="303" t="s">
        <v>157</v>
      </c>
      <c r="E265" s="290" t="s">
        <v>158</v>
      </c>
      <c r="F265" s="290" t="s">
        <v>408</v>
      </c>
      <c r="G265" s="290"/>
      <c r="H265" s="461" t="s">
        <v>409</v>
      </c>
      <c r="I265" s="290"/>
      <c r="J265" s="290"/>
      <c r="K265" s="306" t="s">
        <v>410</v>
      </c>
      <c r="L265" s="402" t="s">
        <v>411</v>
      </c>
      <c r="M265" s="440" t="s">
        <v>412</v>
      </c>
      <c r="N265" s="305">
        <v>44760</v>
      </c>
      <c r="O265" s="309">
        <v>105600</v>
      </c>
      <c r="P265" s="310">
        <v>13345</v>
      </c>
      <c r="Q265" s="305">
        <v>44760</v>
      </c>
      <c r="R265" s="305">
        <v>45125</v>
      </c>
      <c r="S265" s="440">
        <v>1</v>
      </c>
      <c r="T265" s="328"/>
      <c r="U265" s="328"/>
      <c r="V265" s="328"/>
      <c r="W265" s="328" t="s">
        <v>284</v>
      </c>
      <c r="X265" s="328" t="s">
        <v>413</v>
      </c>
      <c r="Y265" s="92" t="s">
        <v>149</v>
      </c>
      <c r="Z265" s="93">
        <v>45117</v>
      </c>
      <c r="AA265" s="92">
        <v>13576</v>
      </c>
      <c r="AB265" s="92" t="s">
        <v>202</v>
      </c>
      <c r="AC265" s="93">
        <v>45126</v>
      </c>
      <c r="AD265" s="93">
        <v>45491</v>
      </c>
      <c r="AE265" s="92"/>
      <c r="AF265" s="92"/>
      <c r="AG265" s="94"/>
      <c r="AH265" s="92"/>
      <c r="AI265" s="93">
        <v>45156</v>
      </c>
      <c r="AJ265" s="95">
        <v>39999.5</v>
      </c>
      <c r="AK265" s="94">
        <v>4224</v>
      </c>
      <c r="AL265" s="94">
        <f>SUM(AK265+O265)</f>
        <v>109824</v>
      </c>
      <c r="AM265" s="280">
        <v>126090.24000000001</v>
      </c>
      <c r="AN265" s="281">
        <v>34227.26</v>
      </c>
      <c r="AO265" s="280">
        <f>AM265+AN265</f>
        <v>160317.5</v>
      </c>
      <c r="AP265" s="33"/>
      <c r="AQ265" s="33"/>
      <c r="AR265" s="33"/>
      <c r="AS265" s="33"/>
      <c r="AT265" s="33"/>
      <c r="AU265" s="33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4"/>
    </row>
    <row r="266" spans="1:65" ht="24.75" customHeight="1">
      <c r="A266" s="255"/>
      <c r="B266" s="255"/>
      <c r="C266" s="255"/>
      <c r="D266" s="255"/>
      <c r="E266" s="255"/>
      <c r="F266" s="255"/>
      <c r="G266" s="255"/>
      <c r="H266" s="474"/>
      <c r="I266" s="255"/>
      <c r="J266" s="255"/>
      <c r="K266" s="255"/>
      <c r="L266" s="401"/>
      <c r="M266" s="459"/>
      <c r="N266" s="255"/>
      <c r="O266" s="255"/>
      <c r="P266" s="255"/>
      <c r="Q266" s="255"/>
      <c r="R266" s="255"/>
      <c r="S266" s="474"/>
      <c r="T266" s="255"/>
      <c r="U266" s="255"/>
      <c r="V266" s="255"/>
      <c r="W266" s="255"/>
      <c r="X266" s="255"/>
      <c r="Y266" s="92" t="s">
        <v>152</v>
      </c>
      <c r="Z266" s="93">
        <v>45455</v>
      </c>
      <c r="AA266" s="92">
        <v>13816</v>
      </c>
      <c r="AB266" s="92" t="s">
        <v>203</v>
      </c>
      <c r="AC266" s="93">
        <v>45492</v>
      </c>
      <c r="AD266" s="93">
        <v>45856</v>
      </c>
      <c r="AE266" s="92"/>
      <c r="AF266" s="92"/>
      <c r="AG266" s="94">
        <v>3216</v>
      </c>
      <c r="AH266" s="92"/>
      <c r="AI266" s="93"/>
      <c r="AJ266" s="95"/>
      <c r="AK266" s="94"/>
      <c r="AL266" s="94">
        <f>SUM(AL265+AG266)</f>
        <v>113040</v>
      </c>
      <c r="AM266" s="255"/>
      <c r="AN266" s="255"/>
      <c r="AO266" s="255"/>
      <c r="AP266" s="33"/>
      <c r="AQ266" s="33"/>
      <c r="AR266" s="33"/>
      <c r="AS266" s="33"/>
      <c r="AT266" s="33"/>
      <c r="AU266" s="33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</row>
    <row r="267" spans="1:65" ht="24.75" customHeight="1">
      <c r="A267" s="256"/>
      <c r="B267" s="256"/>
      <c r="C267" s="256"/>
      <c r="D267" s="256"/>
      <c r="E267" s="256"/>
      <c r="F267" s="256"/>
      <c r="G267" s="256"/>
      <c r="H267" s="472"/>
      <c r="I267" s="256"/>
      <c r="J267" s="256"/>
      <c r="K267" s="256"/>
      <c r="L267" s="399"/>
      <c r="M267" s="457"/>
      <c r="N267" s="256"/>
      <c r="O267" s="256"/>
      <c r="P267" s="256"/>
      <c r="Q267" s="256"/>
      <c r="R267" s="256"/>
      <c r="S267" s="472"/>
      <c r="T267" s="256"/>
      <c r="U267" s="256"/>
      <c r="V267" s="256"/>
      <c r="W267" s="256"/>
      <c r="X267" s="256"/>
      <c r="Y267" s="92" t="s">
        <v>168</v>
      </c>
      <c r="Z267" s="96">
        <v>45853</v>
      </c>
      <c r="AA267" s="97">
        <v>14067</v>
      </c>
      <c r="AB267" s="92" t="s">
        <v>202</v>
      </c>
      <c r="AC267" s="93">
        <v>45857</v>
      </c>
      <c r="AD267" s="93">
        <v>46221</v>
      </c>
      <c r="AE267" s="98"/>
      <c r="AF267" s="98"/>
      <c r="AG267" s="98"/>
      <c r="AH267" s="98"/>
      <c r="AI267" s="93" t="s">
        <v>414</v>
      </c>
      <c r="AJ267" s="95">
        <v>48613.17</v>
      </c>
      <c r="AK267" s="94">
        <v>5496</v>
      </c>
      <c r="AL267" s="94">
        <v>118536</v>
      </c>
      <c r="AM267" s="256"/>
      <c r="AN267" s="256"/>
      <c r="AO267" s="256"/>
      <c r="AP267" s="33"/>
      <c r="AQ267" s="33"/>
      <c r="AR267" s="33"/>
      <c r="AS267" s="33"/>
      <c r="AT267" s="33"/>
      <c r="AU267" s="33"/>
      <c r="AV267" s="34"/>
      <c r="AW267" s="34"/>
      <c r="AX267" s="60"/>
      <c r="AY267" s="61"/>
      <c r="AZ267" s="60"/>
      <c r="BA267" s="61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</row>
    <row r="268" spans="1:65" ht="24.75" customHeight="1">
      <c r="A268" s="294">
        <v>66</v>
      </c>
      <c r="B268" s="290" t="s">
        <v>406</v>
      </c>
      <c r="C268" s="290" t="s">
        <v>407</v>
      </c>
      <c r="D268" s="303" t="s">
        <v>157</v>
      </c>
      <c r="E268" s="290" t="s">
        <v>158</v>
      </c>
      <c r="F268" s="290" t="s">
        <v>415</v>
      </c>
      <c r="G268" s="290"/>
      <c r="H268" s="461" t="s">
        <v>409</v>
      </c>
      <c r="I268" s="290"/>
      <c r="J268" s="290"/>
      <c r="K268" s="303" t="s">
        <v>416</v>
      </c>
      <c r="L268" s="400" t="s">
        <v>417</v>
      </c>
      <c r="M268" s="461" t="s">
        <v>418</v>
      </c>
      <c r="N268" s="302">
        <v>44760</v>
      </c>
      <c r="O268" s="301">
        <v>28788</v>
      </c>
      <c r="P268" s="289">
        <v>13345</v>
      </c>
      <c r="Q268" s="302">
        <v>44760</v>
      </c>
      <c r="R268" s="302">
        <v>45125</v>
      </c>
      <c r="S268" s="461">
        <v>1</v>
      </c>
      <c r="T268" s="290"/>
      <c r="U268" s="290"/>
      <c r="V268" s="290"/>
      <c r="W268" s="290" t="s">
        <v>284</v>
      </c>
      <c r="X268" s="290" t="s">
        <v>413</v>
      </c>
      <c r="Y268" s="26" t="s">
        <v>149</v>
      </c>
      <c r="Z268" s="27">
        <v>45124</v>
      </c>
      <c r="AA268" s="26">
        <v>13588</v>
      </c>
      <c r="AB268" s="26" t="s">
        <v>203</v>
      </c>
      <c r="AC268" s="27">
        <v>45126</v>
      </c>
      <c r="AD268" s="27">
        <v>45491</v>
      </c>
      <c r="AE268" s="26"/>
      <c r="AF268" s="26"/>
      <c r="AG268" s="30">
        <v>1151.52</v>
      </c>
      <c r="AH268" s="26"/>
      <c r="AI268" s="26"/>
      <c r="AJ268" s="26"/>
      <c r="AK268" s="26"/>
      <c r="AL268" s="65">
        <f>SUM(AG268+O268)</f>
        <v>29939.52</v>
      </c>
      <c r="AM268" s="280">
        <v>42398.33</v>
      </c>
      <c r="AN268" s="281">
        <v>10771.24</v>
      </c>
      <c r="AO268" s="280">
        <f>AM268+AN268</f>
        <v>53169.57</v>
      </c>
      <c r="AP268" s="33"/>
      <c r="AQ268" s="33"/>
      <c r="AR268" s="33"/>
      <c r="AS268" s="33"/>
      <c r="AT268" s="33"/>
      <c r="AU268" s="33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</row>
    <row r="269" spans="1:65" ht="24.75" customHeight="1">
      <c r="A269" s="255"/>
      <c r="B269" s="255"/>
      <c r="C269" s="255"/>
      <c r="D269" s="255"/>
      <c r="E269" s="255"/>
      <c r="F269" s="255"/>
      <c r="G269" s="255"/>
      <c r="H269" s="474"/>
      <c r="I269" s="255"/>
      <c r="J269" s="255"/>
      <c r="K269" s="255"/>
      <c r="L269" s="401"/>
      <c r="M269" s="459"/>
      <c r="N269" s="255"/>
      <c r="O269" s="255"/>
      <c r="P269" s="255"/>
      <c r="Q269" s="255"/>
      <c r="R269" s="255"/>
      <c r="S269" s="474"/>
      <c r="T269" s="255"/>
      <c r="U269" s="255"/>
      <c r="V269" s="255"/>
      <c r="W269" s="255"/>
      <c r="X269" s="255"/>
      <c r="Y269" s="26" t="s">
        <v>152</v>
      </c>
      <c r="Z269" s="27">
        <v>45484</v>
      </c>
      <c r="AA269" s="26">
        <v>13832</v>
      </c>
      <c r="AB269" s="26" t="s">
        <v>203</v>
      </c>
      <c r="AC269" s="27">
        <v>45492</v>
      </c>
      <c r="AD269" s="27">
        <v>45856</v>
      </c>
      <c r="AE269" s="26"/>
      <c r="AF269" s="26"/>
      <c r="AG269" s="30">
        <v>879.6</v>
      </c>
      <c r="AH269" s="26"/>
      <c r="AI269" s="26"/>
      <c r="AJ269" s="26"/>
      <c r="AK269" s="26"/>
      <c r="AL269" s="30">
        <f t="shared" ref="AL269:AL270" si="33">SUM(AL268+AG269)</f>
        <v>30819.119999999999</v>
      </c>
      <c r="AM269" s="255"/>
      <c r="AN269" s="255"/>
      <c r="AO269" s="255"/>
      <c r="AP269" s="33"/>
      <c r="AQ269" s="33"/>
      <c r="AR269" s="33"/>
      <c r="AS269" s="33"/>
      <c r="AT269" s="33"/>
      <c r="AU269" s="33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4"/>
    </row>
    <row r="270" spans="1:65" ht="24.75" customHeight="1">
      <c r="A270" s="256"/>
      <c r="B270" s="256"/>
      <c r="C270" s="256"/>
      <c r="D270" s="256"/>
      <c r="E270" s="256"/>
      <c r="F270" s="256"/>
      <c r="G270" s="256"/>
      <c r="H270" s="472"/>
      <c r="I270" s="256"/>
      <c r="J270" s="256"/>
      <c r="K270" s="256"/>
      <c r="L270" s="399"/>
      <c r="M270" s="457"/>
      <c r="N270" s="256"/>
      <c r="O270" s="256"/>
      <c r="P270" s="256"/>
      <c r="Q270" s="256"/>
      <c r="R270" s="256"/>
      <c r="S270" s="472"/>
      <c r="T270" s="256"/>
      <c r="U270" s="256"/>
      <c r="V270" s="256"/>
      <c r="W270" s="256"/>
      <c r="X270" s="256"/>
      <c r="Y270" s="26" t="s">
        <v>168</v>
      </c>
      <c r="Z270" s="27">
        <v>45853</v>
      </c>
      <c r="AA270" s="26">
        <v>14067</v>
      </c>
      <c r="AB270" s="26" t="s">
        <v>203</v>
      </c>
      <c r="AC270" s="27">
        <v>45857</v>
      </c>
      <c r="AD270" s="27">
        <v>46221</v>
      </c>
      <c r="AE270" s="26"/>
      <c r="AF270" s="26"/>
      <c r="AG270" s="30">
        <v>1494.6</v>
      </c>
      <c r="AH270" s="26"/>
      <c r="AI270" s="26"/>
      <c r="AJ270" s="26"/>
      <c r="AK270" s="26"/>
      <c r="AL270" s="30">
        <f t="shared" si="33"/>
        <v>32313.719999999998</v>
      </c>
      <c r="AM270" s="256"/>
      <c r="AN270" s="256"/>
      <c r="AO270" s="256"/>
      <c r="AP270" s="33"/>
      <c r="AQ270" s="33"/>
      <c r="AR270" s="33"/>
      <c r="AS270" s="33"/>
      <c r="AT270" s="33"/>
      <c r="AU270" s="33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4"/>
    </row>
    <row r="271" spans="1:65" ht="24.75" customHeight="1">
      <c r="A271" s="294">
        <v>67</v>
      </c>
      <c r="B271" s="290" t="s">
        <v>406</v>
      </c>
      <c r="C271" s="290" t="s">
        <v>407</v>
      </c>
      <c r="D271" s="303" t="s">
        <v>157</v>
      </c>
      <c r="E271" s="290" t="s">
        <v>158</v>
      </c>
      <c r="F271" s="290" t="s">
        <v>332</v>
      </c>
      <c r="G271" s="290"/>
      <c r="H271" s="461" t="s">
        <v>409</v>
      </c>
      <c r="I271" s="290"/>
      <c r="J271" s="290"/>
      <c r="K271" s="303" t="s">
        <v>419</v>
      </c>
      <c r="L271" s="400" t="s">
        <v>420</v>
      </c>
      <c r="M271" s="461" t="s">
        <v>421</v>
      </c>
      <c r="N271" s="302">
        <v>44760</v>
      </c>
      <c r="O271" s="301">
        <v>63576</v>
      </c>
      <c r="P271" s="289">
        <v>13345</v>
      </c>
      <c r="Q271" s="302">
        <v>44760</v>
      </c>
      <c r="R271" s="302">
        <v>45125</v>
      </c>
      <c r="S271" s="461">
        <v>1</v>
      </c>
      <c r="T271" s="290"/>
      <c r="U271" s="290"/>
      <c r="V271" s="290"/>
      <c r="W271" s="290" t="s">
        <v>284</v>
      </c>
      <c r="X271" s="290" t="s">
        <v>413</v>
      </c>
      <c r="Y271" s="26" t="s">
        <v>149</v>
      </c>
      <c r="Z271" s="27">
        <v>45124</v>
      </c>
      <c r="AA271" s="26">
        <v>13588</v>
      </c>
      <c r="AB271" s="26" t="s">
        <v>203</v>
      </c>
      <c r="AC271" s="27">
        <v>45126</v>
      </c>
      <c r="AD271" s="27">
        <v>45491</v>
      </c>
      <c r="AE271" s="26"/>
      <c r="AF271" s="26"/>
      <c r="AG271" s="30">
        <v>2544</v>
      </c>
      <c r="AH271" s="26"/>
      <c r="AI271" s="26"/>
      <c r="AJ271" s="26"/>
      <c r="AK271" s="26"/>
      <c r="AL271" s="30">
        <f>SUM(AG271+O271)</f>
        <v>66120</v>
      </c>
      <c r="AM271" s="280">
        <v>79511.539999999994</v>
      </c>
      <c r="AN271" s="281">
        <v>19088.61</v>
      </c>
      <c r="AO271" s="280">
        <f>AM271+AN271</f>
        <v>98600.15</v>
      </c>
      <c r="AP271" s="33"/>
      <c r="AQ271" s="33"/>
      <c r="AR271" s="33"/>
      <c r="AS271" s="33"/>
      <c r="AT271" s="33"/>
      <c r="AU271" s="33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</row>
    <row r="272" spans="1:65" ht="24.75" customHeight="1">
      <c r="A272" s="255"/>
      <c r="B272" s="255"/>
      <c r="C272" s="255"/>
      <c r="D272" s="255"/>
      <c r="E272" s="255"/>
      <c r="F272" s="255"/>
      <c r="G272" s="255"/>
      <c r="H272" s="474"/>
      <c r="I272" s="255"/>
      <c r="J272" s="255"/>
      <c r="K272" s="255"/>
      <c r="L272" s="401"/>
      <c r="M272" s="459"/>
      <c r="N272" s="255"/>
      <c r="O272" s="255"/>
      <c r="P272" s="255"/>
      <c r="Q272" s="255"/>
      <c r="R272" s="255"/>
      <c r="S272" s="474"/>
      <c r="T272" s="255"/>
      <c r="U272" s="255"/>
      <c r="V272" s="255"/>
      <c r="W272" s="255"/>
      <c r="X272" s="255"/>
      <c r="Y272" s="26" t="s">
        <v>152</v>
      </c>
      <c r="Z272" s="27">
        <v>45489</v>
      </c>
      <c r="AA272" s="26">
        <v>13832</v>
      </c>
      <c r="AB272" s="26" t="s">
        <v>203</v>
      </c>
      <c r="AC272" s="27">
        <v>45492</v>
      </c>
      <c r="AD272" s="27">
        <v>45856</v>
      </c>
      <c r="AE272" s="38">
        <v>29279</v>
      </c>
      <c r="AF272" s="26"/>
      <c r="AG272" s="30">
        <v>1944</v>
      </c>
      <c r="AH272" s="26"/>
      <c r="AI272" s="26"/>
      <c r="AJ272" s="26"/>
      <c r="AK272" s="26"/>
      <c r="AL272" s="30">
        <f>SUM(AL271+AG272)</f>
        <v>68064</v>
      </c>
      <c r="AM272" s="255"/>
      <c r="AN272" s="255"/>
      <c r="AO272" s="255"/>
      <c r="AP272" s="33"/>
      <c r="AQ272" s="33"/>
      <c r="AR272" s="33"/>
      <c r="AS272" s="33"/>
      <c r="AT272" s="33"/>
      <c r="AU272" s="33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</row>
    <row r="273" spans="1:65" ht="24.75" customHeight="1">
      <c r="A273" s="256"/>
      <c r="B273" s="256"/>
      <c r="C273" s="256"/>
      <c r="D273" s="256"/>
      <c r="E273" s="256"/>
      <c r="F273" s="256"/>
      <c r="G273" s="256"/>
      <c r="H273" s="472"/>
      <c r="I273" s="256"/>
      <c r="J273" s="256"/>
      <c r="K273" s="256"/>
      <c r="L273" s="399"/>
      <c r="M273" s="457"/>
      <c r="N273" s="256"/>
      <c r="O273" s="256"/>
      <c r="P273" s="256"/>
      <c r="Q273" s="256"/>
      <c r="R273" s="256"/>
      <c r="S273" s="472"/>
      <c r="T273" s="256"/>
      <c r="U273" s="256"/>
      <c r="V273" s="256"/>
      <c r="W273" s="256"/>
      <c r="X273" s="256"/>
      <c r="Y273" s="26" t="s">
        <v>168</v>
      </c>
      <c r="Z273" s="27">
        <v>45853</v>
      </c>
      <c r="AA273" s="26">
        <v>14067</v>
      </c>
      <c r="AB273" s="26" t="s">
        <v>203</v>
      </c>
      <c r="AC273" s="27">
        <v>45857</v>
      </c>
      <c r="AD273" s="27">
        <v>46221</v>
      </c>
      <c r="AE273" s="38"/>
      <c r="AF273" s="26"/>
      <c r="AG273" s="30"/>
      <c r="AH273" s="26"/>
      <c r="AI273" s="27">
        <v>45932</v>
      </c>
      <c r="AJ273" s="38">
        <v>48731.92</v>
      </c>
      <c r="AK273" s="30">
        <v>3312</v>
      </c>
      <c r="AL273" s="30">
        <f>SUM(AL272+AK273)</f>
        <v>71376</v>
      </c>
      <c r="AM273" s="256"/>
      <c r="AN273" s="256"/>
      <c r="AO273" s="256"/>
      <c r="AP273" s="33"/>
      <c r="AQ273" s="33"/>
      <c r="AR273" s="33"/>
      <c r="AS273" s="33"/>
      <c r="AT273" s="33"/>
      <c r="AU273" s="33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</row>
    <row r="274" spans="1:65" ht="24.75" customHeight="1">
      <c r="A274" s="294">
        <v>68</v>
      </c>
      <c r="B274" s="290" t="s">
        <v>406</v>
      </c>
      <c r="C274" s="290" t="s">
        <v>407</v>
      </c>
      <c r="D274" s="303" t="s">
        <v>157</v>
      </c>
      <c r="E274" s="290" t="s">
        <v>158</v>
      </c>
      <c r="F274" s="290" t="s">
        <v>332</v>
      </c>
      <c r="G274" s="290"/>
      <c r="H274" s="461" t="s">
        <v>409</v>
      </c>
      <c r="I274" s="290"/>
      <c r="J274" s="290"/>
      <c r="K274" s="303" t="s">
        <v>422</v>
      </c>
      <c r="L274" s="400" t="s">
        <v>423</v>
      </c>
      <c r="M274" s="461" t="s">
        <v>424</v>
      </c>
      <c r="N274" s="302">
        <v>44760</v>
      </c>
      <c r="O274" s="301">
        <v>69264</v>
      </c>
      <c r="P274" s="289">
        <v>13345</v>
      </c>
      <c r="Q274" s="302">
        <v>44760</v>
      </c>
      <c r="R274" s="302">
        <v>45125</v>
      </c>
      <c r="S274" s="461">
        <v>1</v>
      </c>
      <c r="T274" s="290"/>
      <c r="U274" s="290"/>
      <c r="V274" s="290"/>
      <c r="W274" s="290" t="s">
        <v>284</v>
      </c>
      <c r="X274" s="290" t="s">
        <v>413</v>
      </c>
      <c r="Y274" s="26" t="s">
        <v>149</v>
      </c>
      <c r="Z274" s="27">
        <v>45124</v>
      </c>
      <c r="AA274" s="26">
        <v>13591</v>
      </c>
      <c r="AB274" s="26" t="s">
        <v>203</v>
      </c>
      <c r="AC274" s="27">
        <v>45126</v>
      </c>
      <c r="AD274" s="27">
        <v>45491</v>
      </c>
      <c r="AE274" s="26"/>
      <c r="AF274" s="26"/>
      <c r="AG274" s="30">
        <v>2760</v>
      </c>
      <c r="AH274" s="26"/>
      <c r="AI274" s="26"/>
      <c r="AJ274" s="26"/>
      <c r="AK274" s="26"/>
      <c r="AL274" s="30">
        <f>SUM(AG274+O274)</f>
        <v>72024</v>
      </c>
      <c r="AM274" s="280">
        <v>88576.66</v>
      </c>
      <c r="AN274" s="281">
        <v>22224.42</v>
      </c>
      <c r="AO274" s="280">
        <f>AM274+AN274</f>
        <v>110801.08</v>
      </c>
      <c r="AP274" s="33"/>
      <c r="AQ274" s="33"/>
      <c r="AR274" s="33"/>
      <c r="AS274" s="33"/>
      <c r="AT274" s="33"/>
      <c r="AU274" s="33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</row>
    <row r="275" spans="1:65" ht="24.75" customHeight="1">
      <c r="A275" s="255"/>
      <c r="B275" s="255"/>
      <c r="C275" s="255"/>
      <c r="D275" s="255"/>
      <c r="E275" s="255"/>
      <c r="F275" s="255"/>
      <c r="G275" s="255"/>
      <c r="H275" s="474"/>
      <c r="I275" s="255"/>
      <c r="J275" s="255"/>
      <c r="K275" s="255"/>
      <c r="L275" s="401"/>
      <c r="M275" s="459"/>
      <c r="N275" s="255"/>
      <c r="O275" s="255"/>
      <c r="P275" s="255"/>
      <c r="Q275" s="255"/>
      <c r="R275" s="255"/>
      <c r="S275" s="474"/>
      <c r="T275" s="255"/>
      <c r="U275" s="255"/>
      <c r="V275" s="255"/>
      <c r="W275" s="255"/>
      <c r="X275" s="255"/>
      <c r="Y275" s="26" t="s">
        <v>152</v>
      </c>
      <c r="Z275" s="27">
        <v>45489</v>
      </c>
      <c r="AA275" s="26">
        <v>13832</v>
      </c>
      <c r="AB275" s="26" t="s">
        <v>203</v>
      </c>
      <c r="AC275" s="27">
        <v>45523</v>
      </c>
      <c r="AD275" s="27">
        <v>45856</v>
      </c>
      <c r="AE275" s="38">
        <v>29378.39</v>
      </c>
      <c r="AF275" s="26"/>
      <c r="AG275" s="30">
        <v>2112</v>
      </c>
      <c r="AH275" s="26"/>
      <c r="AI275" s="26"/>
      <c r="AJ275" s="26"/>
      <c r="AK275" s="26"/>
      <c r="AL275" s="30">
        <f>SUM(AL274+AG275)</f>
        <v>74136</v>
      </c>
      <c r="AM275" s="255"/>
      <c r="AN275" s="255"/>
      <c r="AO275" s="255"/>
      <c r="AP275" s="33"/>
      <c r="AQ275" s="33"/>
      <c r="AR275" s="33"/>
      <c r="AS275" s="33"/>
      <c r="AT275" s="33"/>
      <c r="AU275" s="33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</row>
    <row r="276" spans="1:65" ht="24.75" customHeight="1">
      <c r="A276" s="256"/>
      <c r="B276" s="256"/>
      <c r="C276" s="256"/>
      <c r="D276" s="256"/>
      <c r="E276" s="256"/>
      <c r="F276" s="256"/>
      <c r="G276" s="256"/>
      <c r="H276" s="472"/>
      <c r="I276" s="256"/>
      <c r="J276" s="256"/>
      <c r="K276" s="256"/>
      <c r="L276" s="399"/>
      <c r="M276" s="457"/>
      <c r="N276" s="256"/>
      <c r="O276" s="256"/>
      <c r="P276" s="256"/>
      <c r="Q276" s="256"/>
      <c r="R276" s="256"/>
      <c r="S276" s="472"/>
      <c r="T276" s="256"/>
      <c r="U276" s="256"/>
      <c r="V276" s="256"/>
      <c r="W276" s="256"/>
      <c r="X276" s="256"/>
      <c r="Y276" s="63" t="s">
        <v>168</v>
      </c>
      <c r="Z276" s="27">
        <v>45853</v>
      </c>
      <c r="AA276" s="26">
        <v>14067</v>
      </c>
      <c r="AB276" s="26" t="s">
        <v>388</v>
      </c>
      <c r="AC276" s="27">
        <v>45888</v>
      </c>
      <c r="AD276" s="27">
        <v>46221</v>
      </c>
      <c r="AE276" s="38"/>
      <c r="AF276" s="26"/>
      <c r="AG276" s="30"/>
      <c r="AH276" s="26"/>
      <c r="AI276" s="27">
        <v>45930</v>
      </c>
      <c r="AJ276" s="38">
        <v>48613.17</v>
      </c>
      <c r="AK276" s="30">
        <v>3600</v>
      </c>
      <c r="AL276" s="30">
        <f>SUM(AL275+AK276)</f>
        <v>77736</v>
      </c>
      <c r="AM276" s="256"/>
      <c r="AN276" s="256"/>
      <c r="AO276" s="256"/>
      <c r="AP276" s="33"/>
      <c r="AQ276" s="33"/>
      <c r="AR276" s="33"/>
      <c r="AS276" s="33"/>
      <c r="AT276" s="33"/>
      <c r="AU276" s="33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</row>
    <row r="277" spans="1:65" ht="24.75" customHeight="1">
      <c r="A277" s="294">
        <v>69</v>
      </c>
      <c r="B277" s="290" t="s">
        <v>406</v>
      </c>
      <c r="C277" s="290" t="s">
        <v>407</v>
      </c>
      <c r="D277" s="303" t="s">
        <v>157</v>
      </c>
      <c r="E277" s="290" t="s">
        <v>158</v>
      </c>
      <c r="F277" s="290" t="s">
        <v>332</v>
      </c>
      <c r="G277" s="290"/>
      <c r="H277" s="461" t="s">
        <v>409</v>
      </c>
      <c r="I277" s="290"/>
      <c r="J277" s="290"/>
      <c r="K277" s="303" t="s">
        <v>425</v>
      </c>
      <c r="L277" s="400" t="s">
        <v>426</v>
      </c>
      <c r="M277" s="461" t="s">
        <v>427</v>
      </c>
      <c r="N277" s="302">
        <v>44760</v>
      </c>
      <c r="O277" s="301">
        <v>63600</v>
      </c>
      <c r="P277" s="289">
        <v>13345</v>
      </c>
      <c r="Q277" s="302">
        <v>44760</v>
      </c>
      <c r="R277" s="302">
        <v>45125</v>
      </c>
      <c r="S277" s="461">
        <v>1</v>
      </c>
      <c r="T277" s="290"/>
      <c r="U277" s="290"/>
      <c r="V277" s="290"/>
      <c r="W277" s="290" t="s">
        <v>284</v>
      </c>
      <c r="X277" s="290" t="s">
        <v>413</v>
      </c>
      <c r="Y277" s="26" t="s">
        <v>149</v>
      </c>
      <c r="Z277" s="27">
        <v>45125</v>
      </c>
      <c r="AA277" s="26">
        <v>13595</v>
      </c>
      <c r="AB277" s="26" t="s">
        <v>203</v>
      </c>
      <c r="AC277" s="27">
        <v>45126</v>
      </c>
      <c r="AD277" s="27">
        <v>45491</v>
      </c>
      <c r="AE277" s="26"/>
      <c r="AF277" s="26"/>
      <c r="AG277" s="30">
        <v>2544</v>
      </c>
      <c r="AH277" s="26"/>
      <c r="AI277" s="26"/>
      <c r="AJ277" s="26"/>
      <c r="AK277" s="26"/>
      <c r="AL277" s="30">
        <f t="shared" ref="AL277:AL278" si="34">SUM(AL276+AG277)</f>
        <v>80280</v>
      </c>
      <c r="AM277" s="280">
        <v>74927.53</v>
      </c>
      <c r="AN277" s="281">
        <v>19184.78</v>
      </c>
      <c r="AO277" s="280">
        <f>AM277+AN277</f>
        <v>94112.31</v>
      </c>
      <c r="AP277" s="33"/>
      <c r="AQ277" s="33"/>
      <c r="AR277" s="33"/>
      <c r="AS277" s="33"/>
      <c r="AT277" s="33"/>
      <c r="AU277" s="33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</row>
    <row r="278" spans="1:65" ht="24.75" customHeight="1">
      <c r="A278" s="255"/>
      <c r="B278" s="255"/>
      <c r="C278" s="255"/>
      <c r="D278" s="255"/>
      <c r="E278" s="255"/>
      <c r="F278" s="255"/>
      <c r="G278" s="255"/>
      <c r="H278" s="474"/>
      <c r="I278" s="255"/>
      <c r="J278" s="255"/>
      <c r="K278" s="255"/>
      <c r="L278" s="401"/>
      <c r="M278" s="459"/>
      <c r="N278" s="255"/>
      <c r="O278" s="255"/>
      <c r="P278" s="255"/>
      <c r="Q278" s="255"/>
      <c r="R278" s="255"/>
      <c r="S278" s="474"/>
      <c r="T278" s="255"/>
      <c r="U278" s="255"/>
      <c r="V278" s="255"/>
      <c r="W278" s="255"/>
      <c r="X278" s="255"/>
      <c r="Y278" s="26" t="s">
        <v>152</v>
      </c>
      <c r="Z278" s="27">
        <v>45488</v>
      </c>
      <c r="AA278" s="26">
        <v>13832</v>
      </c>
      <c r="AB278" s="26" t="s">
        <v>203</v>
      </c>
      <c r="AC278" s="27">
        <v>45126</v>
      </c>
      <c r="AD278" s="27">
        <v>45856</v>
      </c>
      <c r="AE278" s="38">
        <v>29378.39</v>
      </c>
      <c r="AF278" s="26"/>
      <c r="AG278" s="30">
        <v>1944</v>
      </c>
      <c r="AH278" s="26"/>
      <c r="AI278" s="26"/>
      <c r="AJ278" s="26"/>
      <c r="AK278" s="26"/>
      <c r="AL278" s="30">
        <f t="shared" si="34"/>
        <v>82224</v>
      </c>
      <c r="AM278" s="255"/>
      <c r="AN278" s="255"/>
      <c r="AO278" s="255"/>
      <c r="AP278" s="33"/>
      <c r="AQ278" s="33"/>
      <c r="AR278" s="33"/>
      <c r="AS278" s="33"/>
      <c r="AT278" s="33"/>
      <c r="AU278" s="33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</row>
    <row r="279" spans="1:65" ht="24.75" customHeight="1">
      <c r="A279" s="256"/>
      <c r="B279" s="256"/>
      <c r="C279" s="256"/>
      <c r="D279" s="256"/>
      <c r="E279" s="256"/>
      <c r="F279" s="256"/>
      <c r="G279" s="256"/>
      <c r="H279" s="472"/>
      <c r="I279" s="256"/>
      <c r="J279" s="256"/>
      <c r="K279" s="256"/>
      <c r="L279" s="399"/>
      <c r="M279" s="457"/>
      <c r="N279" s="256"/>
      <c r="O279" s="256"/>
      <c r="P279" s="256"/>
      <c r="Q279" s="256"/>
      <c r="R279" s="256"/>
      <c r="S279" s="472"/>
      <c r="T279" s="256"/>
      <c r="U279" s="256"/>
      <c r="V279" s="256"/>
      <c r="W279" s="256"/>
      <c r="X279" s="256"/>
      <c r="Y279" s="26" t="s">
        <v>168</v>
      </c>
      <c r="Z279" s="27">
        <v>45853</v>
      </c>
      <c r="AA279" s="26">
        <v>14069</v>
      </c>
      <c r="AB279" s="26" t="s">
        <v>388</v>
      </c>
      <c r="AC279" s="27">
        <v>45492</v>
      </c>
      <c r="AD279" s="27">
        <v>46221</v>
      </c>
      <c r="AE279" s="38"/>
      <c r="AF279" s="26"/>
      <c r="AG279" s="30"/>
      <c r="AH279" s="26"/>
      <c r="AI279" s="27">
        <v>45916</v>
      </c>
      <c r="AJ279" s="38">
        <v>48613.17</v>
      </c>
      <c r="AK279" s="30">
        <v>3312</v>
      </c>
      <c r="AL279" s="30">
        <f>SUM(AL278+AK279)</f>
        <v>85536</v>
      </c>
      <c r="AM279" s="256"/>
      <c r="AN279" s="256"/>
      <c r="AO279" s="256"/>
      <c r="AP279" s="33"/>
      <c r="AQ279" s="33"/>
      <c r="AR279" s="33"/>
      <c r="AS279" s="33"/>
      <c r="AT279" s="33"/>
      <c r="AU279" s="33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</row>
    <row r="280" spans="1:65" ht="24.75" customHeight="1">
      <c r="A280" s="294">
        <v>70</v>
      </c>
      <c r="B280" s="290" t="s">
        <v>406</v>
      </c>
      <c r="C280" s="290" t="s">
        <v>407</v>
      </c>
      <c r="D280" s="303" t="s">
        <v>157</v>
      </c>
      <c r="E280" s="290" t="s">
        <v>158</v>
      </c>
      <c r="F280" s="290" t="s">
        <v>332</v>
      </c>
      <c r="G280" s="290"/>
      <c r="H280" s="461" t="s">
        <v>409</v>
      </c>
      <c r="I280" s="290"/>
      <c r="J280" s="290"/>
      <c r="K280" s="303" t="s">
        <v>428</v>
      </c>
      <c r="L280" s="400" t="s">
        <v>429</v>
      </c>
      <c r="M280" s="461" t="s">
        <v>430</v>
      </c>
      <c r="N280" s="302">
        <v>44760</v>
      </c>
      <c r="O280" s="301">
        <v>65040</v>
      </c>
      <c r="P280" s="289">
        <v>13345</v>
      </c>
      <c r="Q280" s="302">
        <v>44760</v>
      </c>
      <c r="R280" s="302">
        <v>45125</v>
      </c>
      <c r="S280" s="461">
        <v>1</v>
      </c>
      <c r="T280" s="290"/>
      <c r="U280" s="290"/>
      <c r="V280" s="290"/>
      <c r="W280" s="290" t="s">
        <v>284</v>
      </c>
      <c r="X280" s="290" t="s">
        <v>413</v>
      </c>
      <c r="Y280" s="26" t="s">
        <v>149</v>
      </c>
      <c r="Z280" s="27">
        <v>45124</v>
      </c>
      <c r="AA280" s="26">
        <v>13588</v>
      </c>
      <c r="AB280" s="26" t="s">
        <v>203</v>
      </c>
      <c r="AC280" s="27">
        <v>45126</v>
      </c>
      <c r="AD280" s="27">
        <v>45491</v>
      </c>
      <c r="AE280" s="26"/>
      <c r="AF280" s="26"/>
      <c r="AG280" s="30">
        <v>2592</v>
      </c>
      <c r="AH280" s="26"/>
      <c r="AI280" s="26"/>
      <c r="AJ280" s="26"/>
      <c r="AK280" s="26"/>
      <c r="AL280" s="30">
        <f>SUM(AG280+O280)</f>
        <v>67632</v>
      </c>
      <c r="AM280" s="280">
        <v>81543.460000000006</v>
      </c>
      <c r="AN280" s="281">
        <v>20029.04</v>
      </c>
      <c r="AO280" s="280">
        <f>AM280+AN280</f>
        <v>101572.5</v>
      </c>
      <c r="AP280" s="33"/>
      <c r="AQ280" s="33"/>
      <c r="AR280" s="33"/>
      <c r="AS280" s="33"/>
      <c r="AT280" s="33"/>
      <c r="AU280" s="33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</row>
    <row r="281" spans="1:65" ht="24.75" customHeight="1">
      <c r="A281" s="255"/>
      <c r="B281" s="255"/>
      <c r="C281" s="255"/>
      <c r="D281" s="255"/>
      <c r="E281" s="255"/>
      <c r="F281" s="255"/>
      <c r="G281" s="255"/>
      <c r="H281" s="474"/>
      <c r="I281" s="255"/>
      <c r="J281" s="255"/>
      <c r="K281" s="255"/>
      <c r="L281" s="401"/>
      <c r="M281" s="459"/>
      <c r="N281" s="255"/>
      <c r="O281" s="255"/>
      <c r="P281" s="255"/>
      <c r="Q281" s="255"/>
      <c r="R281" s="255"/>
      <c r="S281" s="474"/>
      <c r="T281" s="255"/>
      <c r="U281" s="255"/>
      <c r="V281" s="255"/>
      <c r="W281" s="255"/>
      <c r="X281" s="255"/>
      <c r="Y281" s="26" t="s">
        <v>152</v>
      </c>
      <c r="Z281" s="27">
        <v>45489</v>
      </c>
      <c r="AA281" s="26">
        <v>13832</v>
      </c>
      <c r="AB281" s="26" t="s">
        <v>203</v>
      </c>
      <c r="AC281" s="27">
        <v>45126</v>
      </c>
      <c r="AD281" s="27">
        <v>45856</v>
      </c>
      <c r="AE281" s="38">
        <v>29378.39</v>
      </c>
      <c r="AF281" s="26"/>
      <c r="AG281" s="30">
        <v>1992</v>
      </c>
      <c r="AH281" s="26"/>
      <c r="AI281" s="26"/>
      <c r="AJ281" s="26"/>
      <c r="AK281" s="26"/>
      <c r="AL281" s="30">
        <f>SUM(AL280+AG281)</f>
        <v>69624</v>
      </c>
      <c r="AM281" s="255"/>
      <c r="AN281" s="255"/>
      <c r="AO281" s="255"/>
      <c r="AP281" s="33"/>
      <c r="AQ281" s="33"/>
      <c r="AR281" s="33"/>
      <c r="AS281" s="33"/>
      <c r="AT281" s="33"/>
      <c r="AU281" s="33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</row>
    <row r="282" spans="1:65" ht="24.75" customHeight="1">
      <c r="A282" s="256"/>
      <c r="B282" s="256"/>
      <c r="C282" s="256"/>
      <c r="D282" s="256"/>
      <c r="E282" s="256"/>
      <c r="F282" s="256"/>
      <c r="G282" s="256"/>
      <c r="H282" s="472"/>
      <c r="I282" s="256"/>
      <c r="J282" s="256"/>
      <c r="K282" s="256"/>
      <c r="L282" s="399"/>
      <c r="M282" s="457"/>
      <c r="N282" s="256"/>
      <c r="O282" s="256"/>
      <c r="P282" s="256"/>
      <c r="Q282" s="256"/>
      <c r="R282" s="256"/>
      <c r="S282" s="472"/>
      <c r="T282" s="256"/>
      <c r="U282" s="256"/>
      <c r="V282" s="256"/>
      <c r="W282" s="256"/>
      <c r="X282" s="256"/>
      <c r="Y282" s="26" t="s">
        <v>168</v>
      </c>
      <c r="Z282" s="27">
        <v>45853</v>
      </c>
      <c r="AA282" s="26">
        <v>14067</v>
      </c>
      <c r="AB282" s="26" t="s">
        <v>388</v>
      </c>
      <c r="AC282" s="27">
        <v>45857</v>
      </c>
      <c r="AD282" s="27">
        <v>46221</v>
      </c>
      <c r="AE282" s="38"/>
      <c r="AF282" s="26"/>
      <c r="AG282" s="30"/>
      <c r="AH282" s="26"/>
      <c r="AI282" s="27">
        <v>45906</v>
      </c>
      <c r="AJ282" s="38">
        <v>48613.17</v>
      </c>
      <c r="AK282" s="30">
        <v>3384</v>
      </c>
      <c r="AL282" s="30">
        <f>SUM(AL281+AK282)</f>
        <v>73008</v>
      </c>
      <c r="AM282" s="256"/>
      <c r="AN282" s="256"/>
      <c r="AO282" s="256"/>
      <c r="AP282" s="33"/>
      <c r="AQ282" s="33"/>
      <c r="AR282" s="33"/>
      <c r="AS282" s="33"/>
      <c r="AT282" s="33"/>
      <c r="AU282" s="33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</row>
    <row r="283" spans="1:65" ht="24.75" customHeight="1">
      <c r="A283" s="294">
        <v>71</v>
      </c>
      <c r="B283" s="290" t="s">
        <v>406</v>
      </c>
      <c r="C283" s="290" t="s">
        <v>407</v>
      </c>
      <c r="D283" s="303" t="s">
        <v>157</v>
      </c>
      <c r="E283" s="290" t="s">
        <v>158</v>
      </c>
      <c r="F283" s="290" t="s">
        <v>332</v>
      </c>
      <c r="G283" s="290"/>
      <c r="H283" s="461" t="s">
        <v>409</v>
      </c>
      <c r="I283" s="290"/>
      <c r="J283" s="290"/>
      <c r="K283" s="303" t="s">
        <v>431</v>
      </c>
      <c r="L283" s="400" t="s">
        <v>432</v>
      </c>
      <c r="M283" s="461" t="s">
        <v>433</v>
      </c>
      <c r="N283" s="302">
        <v>44760</v>
      </c>
      <c r="O283" s="301">
        <v>69600</v>
      </c>
      <c r="P283" s="289">
        <v>13345</v>
      </c>
      <c r="Q283" s="302">
        <v>44760</v>
      </c>
      <c r="R283" s="302">
        <v>45125</v>
      </c>
      <c r="S283" s="461">
        <v>1</v>
      </c>
      <c r="T283" s="290"/>
      <c r="U283" s="290"/>
      <c r="V283" s="290"/>
      <c r="W283" s="290" t="s">
        <v>271</v>
      </c>
      <c r="X283" s="290" t="s">
        <v>413</v>
      </c>
      <c r="Y283" s="26" t="s">
        <v>149</v>
      </c>
      <c r="Z283" s="27">
        <v>45124</v>
      </c>
      <c r="AA283" s="26">
        <v>13588</v>
      </c>
      <c r="AB283" s="26" t="s">
        <v>202</v>
      </c>
      <c r="AC283" s="27">
        <v>45126</v>
      </c>
      <c r="AD283" s="27">
        <v>45491</v>
      </c>
      <c r="AE283" s="26"/>
      <c r="AF283" s="26"/>
      <c r="AG283" s="30"/>
      <c r="AH283" s="26"/>
      <c r="AI283" s="26"/>
      <c r="AJ283" s="26"/>
      <c r="AK283" s="26"/>
      <c r="AL283" s="30">
        <f>O283-AH283+AG283+AK283</f>
        <v>69600</v>
      </c>
      <c r="AM283" s="280">
        <v>92004.4</v>
      </c>
      <c r="AN283" s="281">
        <v>22299.439999999999</v>
      </c>
      <c r="AO283" s="280">
        <f>AM283+AN283</f>
        <v>114303.84</v>
      </c>
      <c r="AP283" s="33"/>
      <c r="AQ283" s="33"/>
      <c r="AR283" s="33"/>
      <c r="AS283" s="33"/>
      <c r="AT283" s="33"/>
      <c r="AU283" s="33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</row>
    <row r="284" spans="1:65" ht="24.75" customHeight="1">
      <c r="A284" s="255"/>
      <c r="B284" s="255"/>
      <c r="C284" s="255"/>
      <c r="D284" s="255"/>
      <c r="E284" s="255"/>
      <c r="F284" s="255"/>
      <c r="G284" s="255"/>
      <c r="H284" s="474"/>
      <c r="I284" s="255"/>
      <c r="J284" s="255"/>
      <c r="K284" s="255"/>
      <c r="L284" s="401"/>
      <c r="M284" s="459"/>
      <c r="N284" s="255"/>
      <c r="O284" s="255"/>
      <c r="P284" s="255"/>
      <c r="Q284" s="255"/>
      <c r="R284" s="255"/>
      <c r="S284" s="474"/>
      <c r="T284" s="255"/>
      <c r="U284" s="255"/>
      <c r="V284" s="255"/>
      <c r="W284" s="255"/>
      <c r="X284" s="255"/>
      <c r="Y284" s="26" t="s">
        <v>152</v>
      </c>
      <c r="Z284" s="27">
        <v>45484</v>
      </c>
      <c r="AA284" s="26">
        <v>13832</v>
      </c>
      <c r="AB284" s="26" t="s">
        <v>203</v>
      </c>
      <c r="AC284" s="27">
        <v>45492</v>
      </c>
      <c r="AD284" s="27">
        <v>45856</v>
      </c>
      <c r="AE284" s="38">
        <v>29279</v>
      </c>
      <c r="AF284" s="26"/>
      <c r="AG284" s="30">
        <v>2040</v>
      </c>
      <c r="AH284" s="26"/>
      <c r="AI284" s="26"/>
      <c r="AJ284" s="26"/>
      <c r="AK284" s="26"/>
      <c r="AL284" s="301">
        <f>SUM(AL283+AG284)</f>
        <v>71640</v>
      </c>
      <c r="AM284" s="255"/>
      <c r="AN284" s="255"/>
      <c r="AO284" s="255"/>
      <c r="AP284" s="33"/>
      <c r="AQ284" s="33"/>
      <c r="AR284" s="33"/>
      <c r="AS284" s="33"/>
      <c r="AT284" s="33"/>
      <c r="AU284" s="33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</row>
    <row r="285" spans="1:65" ht="24.75" customHeight="1">
      <c r="A285" s="256"/>
      <c r="B285" s="256"/>
      <c r="C285" s="256"/>
      <c r="D285" s="256"/>
      <c r="E285" s="256"/>
      <c r="F285" s="256"/>
      <c r="G285" s="256"/>
      <c r="H285" s="472"/>
      <c r="I285" s="256"/>
      <c r="J285" s="256"/>
      <c r="K285" s="256"/>
      <c r="L285" s="399"/>
      <c r="M285" s="457"/>
      <c r="N285" s="256"/>
      <c r="O285" s="256"/>
      <c r="P285" s="256"/>
      <c r="Q285" s="256"/>
      <c r="R285" s="256"/>
      <c r="S285" s="472"/>
      <c r="T285" s="256"/>
      <c r="U285" s="256"/>
      <c r="V285" s="256"/>
      <c r="W285" s="256"/>
      <c r="X285" s="256"/>
      <c r="Y285" s="26" t="s">
        <v>168</v>
      </c>
      <c r="Z285" s="27">
        <v>45853</v>
      </c>
      <c r="AA285" s="26">
        <v>14067</v>
      </c>
      <c r="AB285" s="26" t="s">
        <v>388</v>
      </c>
      <c r="AC285" s="27">
        <v>45857</v>
      </c>
      <c r="AD285" s="27">
        <v>46221</v>
      </c>
      <c r="AE285" s="38"/>
      <c r="AF285" s="26"/>
      <c r="AG285" s="30"/>
      <c r="AH285" s="26"/>
      <c r="AI285" s="26"/>
      <c r="AJ285" s="26"/>
      <c r="AK285" s="26"/>
      <c r="AL285" s="256"/>
      <c r="AM285" s="256"/>
      <c r="AN285" s="256"/>
      <c r="AO285" s="256"/>
      <c r="AP285" s="33"/>
      <c r="AQ285" s="33"/>
      <c r="AR285" s="33"/>
      <c r="AS285" s="33"/>
      <c r="AT285" s="33"/>
      <c r="AU285" s="33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</row>
    <row r="286" spans="1:65" ht="24.75" customHeight="1">
      <c r="A286" s="294">
        <v>72</v>
      </c>
      <c r="B286" s="290" t="s">
        <v>406</v>
      </c>
      <c r="C286" s="290" t="s">
        <v>407</v>
      </c>
      <c r="D286" s="303" t="s">
        <v>157</v>
      </c>
      <c r="E286" s="290" t="s">
        <v>158</v>
      </c>
      <c r="F286" s="290" t="s">
        <v>332</v>
      </c>
      <c r="G286" s="290"/>
      <c r="H286" s="461" t="s">
        <v>409</v>
      </c>
      <c r="I286" s="290"/>
      <c r="J286" s="290"/>
      <c r="K286" s="303" t="s">
        <v>434</v>
      </c>
      <c r="L286" s="400" t="s">
        <v>435</v>
      </c>
      <c r="M286" s="461" t="s">
        <v>436</v>
      </c>
      <c r="N286" s="302">
        <v>44760</v>
      </c>
      <c r="O286" s="301">
        <v>69456</v>
      </c>
      <c r="P286" s="289">
        <v>13345</v>
      </c>
      <c r="Q286" s="302">
        <v>44760</v>
      </c>
      <c r="R286" s="302">
        <v>45125</v>
      </c>
      <c r="S286" s="461">
        <v>1</v>
      </c>
      <c r="T286" s="290"/>
      <c r="U286" s="290"/>
      <c r="V286" s="99"/>
      <c r="W286" s="290" t="s">
        <v>284</v>
      </c>
      <c r="X286" s="290" t="s">
        <v>413</v>
      </c>
      <c r="Y286" s="26" t="s">
        <v>149</v>
      </c>
      <c r="Z286" s="27">
        <v>45124</v>
      </c>
      <c r="AA286" s="26">
        <v>13588</v>
      </c>
      <c r="AB286" s="26" t="s">
        <v>203</v>
      </c>
      <c r="AC286" s="27">
        <v>45126</v>
      </c>
      <c r="AD286" s="27">
        <v>45491</v>
      </c>
      <c r="AE286" s="26"/>
      <c r="AF286" s="26"/>
      <c r="AG286" s="30">
        <v>2784</v>
      </c>
      <c r="AH286" s="26"/>
      <c r="AI286" s="26"/>
      <c r="AJ286" s="26"/>
      <c r="AK286" s="26"/>
      <c r="AL286" s="30">
        <f>SUM(AG286+O286)</f>
        <v>72240</v>
      </c>
      <c r="AM286" s="280">
        <v>86591.28</v>
      </c>
      <c r="AN286" s="281">
        <v>21067.06</v>
      </c>
      <c r="AO286" s="280">
        <f>AM286+AN286</f>
        <v>107658.34</v>
      </c>
      <c r="AP286" s="33"/>
      <c r="AQ286" s="33"/>
      <c r="AR286" s="33"/>
      <c r="AS286" s="33"/>
      <c r="AT286" s="33"/>
      <c r="AU286" s="33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</row>
    <row r="287" spans="1:65" ht="24.75" customHeight="1">
      <c r="A287" s="255"/>
      <c r="B287" s="255"/>
      <c r="C287" s="255"/>
      <c r="D287" s="255"/>
      <c r="E287" s="255"/>
      <c r="F287" s="255"/>
      <c r="G287" s="255"/>
      <c r="H287" s="474"/>
      <c r="I287" s="255"/>
      <c r="J287" s="255"/>
      <c r="K287" s="255"/>
      <c r="L287" s="401"/>
      <c r="M287" s="459"/>
      <c r="N287" s="255"/>
      <c r="O287" s="255"/>
      <c r="P287" s="255"/>
      <c r="Q287" s="255"/>
      <c r="R287" s="255"/>
      <c r="S287" s="474"/>
      <c r="T287" s="255"/>
      <c r="U287" s="255"/>
      <c r="V287" s="100"/>
      <c r="W287" s="255"/>
      <c r="X287" s="255"/>
      <c r="Y287" s="26" t="s">
        <v>152</v>
      </c>
      <c r="Z287" s="27">
        <v>45484</v>
      </c>
      <c r="AA287" s="26">
        <v>13832</v>
      </c>
      <c r="AB287" s="26" t="s">
        <v>203</v>
      </c>
      <c r="AC287" s="27">
        <v>45492</v>
      </c>
      <c r="AD287" s="27">
        <v>45856</v>
      </c>
      <c r="AE287" s="38">
        <v>29279</v>
      </c>
      <c r="AF287" s="26"/>
      <c r="AG287" s="30">
        <v>2112</v>
      </c>
      <c r="AH287" s="26"/>
      <c r="AI287" s="26"/>
      <c r="AJ287" s="26"/>
      <c r="AK287" s="26"/>
      <c r="AL287" s="30">
        <f>SUM(AL286+AG287)</f>
        <v>74352</v>
      </c>
      <c r="AM287" s="255"/>
      <c r="AN287" s="255"/>
      <c r="AO287" s="255"/>
      <c r="AP287" s="33"/>
      <c r="AQ287" s="33"/>
      <c r="AR287" s="33"/>
      <c r="AS287" s="33"/>
      <c r="AT287" s="33"/>
      <c r="AU287" s="33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</row>
    <row r="288" spans="1:65" ht="24.75" customHeight="1">
      <c r="A288" s="256"/>
      <c r="B288" s="256"/>
      <c r="C288" s="256"/>
      <c r="D288" s="256"/>
      <c r="E288" s="256"/>
      <c r="F288" s="256"/>
      <c r="G288" s="256"/>
      <c r="H288" s="472"/>
      <c r="I288" s="256"/>
      <c r="J288" s="256"/>
      <c r="K288" s="256"/>
      <c r="L288" s="399"/>
      <c r="M288" s="457"/>
      <c r="N288" s="256"/>
      <c r="O288" s="256"/>
      <c r="P288" s="256"/>
      <c r="Q288" s="256"/>
      <c r="R288" s="256"/>
      <c r="S288" s="472"/>
      <c r="T288" s="256"/>
      <c r="U288" s="256"/>
      <c r="V288" s="101"/>
      <c r="W288" s="256"/>
      <c r="X288" s="256"/>
      <c r="Y288" s="26" t="s">
        <v>168</v>
      </c>
      <c r="Z288" s="27" t="s">
        <v>437</v>
      </c>
      <c r="AA288" s="26">
        <v>14067</v>
      </c>
      <c r="AB288" s="26" t="s">
        <v>388</v>
      </c>
      <c r="AC288" s="27">
        <v>45857</v>
      </c>
      <c r="AD288" s="27">
        <v>46221</v>
      </c>
      <c r="AE288" s="38"/>
      <c r="AF288" s="26"/>
      <c r="AG288" s="30"/>
      <c r="AH288" s="26"/>
      <c r="AI288" s="27">
        <v>45908</v>
      </c>
      <c r="AJ288" s="38">
        <v>48613.17</v>
      </c>
      <c r="AK288" s="30">
        <v>3624</v>
      </c>
      <c r="AL288" s="30">
        <f>SUM(AL287+AK288)</f>
        <v>77976</v>
      </c>
      <c r="AM288" s="256"/>
      <c r="AN288" s="256"/>
      <c r="AO288" s="256"/>
      <c r="AP288" s="33"/>
      <c r="AQ288" s="33"/>
      <c r="AR288" s="33"/>
      <c r="AS288" s="33"/>
      <c r="AT288" s="33"/>
      <c r="AU288" s="33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</row>
    <row r="289" spans="1:65" ht="24.75" customHeight="1">
      <c r="A289" s="294">
        <v>73</v>
      </c>
      <c r="B289" s="290" t="s">
        <v>406</v>
      </c>
      <c r="C289" s="290" t="s">
        <v>407</v>
      </c>
      <c r="D289" s="303" t="s">
        <v>157</v>
      </c>
      <c r="E289" s="290" t="s">
        <v>158</v>
      </c>
      <c r="F289" s="290" t="s">
        <v>438</v>
      </c>
      <c r="G289" s="290"/>
      <c r="H289" s="461" t="s">
        <v>409</v>
      </c>
      <c r="I289" s="290"/>
      <c r="J289" s="290"/>
      <c r="K289" s="303" t="s">
        <v>439</v>
      </c>
      <c r="L289" s="400" t="s">
        <v>310</v>
      </c>
      <c r="M289" s="461" t="s">
        <v>311</v>
      </c>
      <c r="N289" s="302">
        <v>44760</v>
      </c>
      <c r="O289" s="301">
        <v>127200</v>
      </c>
      <c r="P289" s="289">
        <v>13345</v>
      </c>
      <c r="Q289" s="302">
        <v>44760</v>
      </c>
      <c r="R289" s="302">
        <v>45125</v>
      </c>
      <c r="S289" s="461">
        <v>1</v>
      </c>
      <c r="T289" s="290"/>
      <c r="U289" s="290"/>
      <c r="V289" s="290"/>
      <c r="W289" s="290" t="s">
        <v>284</v>
      </c>
      <c r="X289" s="290" t="s">
        <v>413</v>
      </c>
      <c r="Y289" s="26" t="s">
        <v>149</v>
      </c>
      <c r="Z289" s="27">
        <v>45117</v>
      </c>
      <c r="AA289" s="28">
        <v>13576</v>
      </c>
      <c r="AB289" s="26" t="s">
        <v>388</v>
      </c>
      <c r="AC289" s="27">
        <v>45126</v>
      </c>
      <c r="AD289" s="27">
        <v>45491</v>
      </c>
      <c r="AE289" s="26"/>
      <c r="AF289" s="26"/>
      <c r="AG289" s="30"/>
      <c r="AH289" s="26"/>
      <c r="AI289" s="27">
        <v>45331</v>
      </c>
      <c r="AJ289" s="38">
        <v>39989.1</v>
      </c>
      <c r="AK289" s="30">
        <v>5088</v>
      </c>
      <c r="AL289" s="49">
        <v>132288</v>
      </c>
      <c r="AM289" s="280">
        <v>156746.60999999999</v>
      </c>
      <c r="AN289" s="281">
        <v>44010.7</v>
      </c>
      <c r="AO289" s="280">
        <f>AM289+AN289</f>
        <v>200757.31</v>
      </c>
      <c r="AP289" s="33"/>
      <c r="AQ289" s="33"/>
      <c r="AR289" s="33"/>
      <c r="AS289" s="33"/>
      <c r="AT289" s="33"/>
      <c r="AU289" s="33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</row>
    <row r="290" spans="1:65" ht="24.75" customHeight="1">
      <c r="A290" s="255"/>
      <c r="B290" s="255"/>
      <c r="C290" s="255"/>
      <c r="D290" s="255"/>
      <c r="E290" s="255"/>
      <c r="F290" s="255"/>
      <c r="G290" s="255"/>
      <c r="H290" s="474"/>
      <c r="I290" s="255"/>
      <c r="J290" s="255"/>
      <c r="K290" s="255"/>
      <c r="L290" s="401"/>
      <c r="M290" s="459"/>
      <c r="N290" s="255"/>
      <c r="O290" s="255"/>
      <c r="P290" s="255"/>
      <c r="Q290" s="255"/>
      <c r="R290" s="255"/>
      <c r="S290" s="474"/>
      <c r="T290" s="255"/>
      <c r="U290" s="255"/>
      <c r="V290" s="255"/>
      <c r="W290" s="255"/>
      <c r="X290" s="255"/>
      <c r="Y290" s="63" t="s">
        <v>152</v>
      </c>
      <c r="Z290" s="45">
        <v>45489</v>
      </c>
      <c r="AA290" s="77">
        <v>13832</v>
      </c>
      <c r="AB290" s="63" t="s">
        <v>203</v>
      </c>
      <c r="AC290" s="45">
        <v>45492</v>
      </c>
      <c r="AD290" s="45">
        <v>45856</v>
      </c>
      <c r="AE290" s="69">
        <v>29378.39</v>
      </c>
      <c r="AF290" s="63"/>
      <c r="AG290" s="47">
        <v>3888</v>
      </c>
      <c r="AH290" s="63"/>
      <c r="AI290" s="27">
        <v>45331</v>
      </c>
      <c r="AJ290" s="38">
        <v>39989.1</v>
      </c>
      <c r="AK290" s="30"/>
      <c r="AL290" s="30">
        <f>SUM(AL289+AG290)</f>
        <v>136176</v>
      </c>
      <c r="AM290" s="255"/>
      <c r="AN290" s="255"/>
      <c r="AO290" s="255"/>
      <c r="AP290" s="33"/>
      <c r="AQ290" s="33"/>
      <c r="AR290" s="33"/>
      <c r="AS290" s="33"/>
      <c r="AT290" s="33"/>
      <c r="AU290" s="33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</row>
    <row r="291" spans="1:65" ht="24.75" customHeight="1">
      <c r="A291" s="256"/>
      <c r="B291" s="256"/>
      <c r="C291" s="256"/>
      <c r="D291" s="256"/>
      <c r="E291" s="256"/>
      <c r="F291" s="256"/>
      <c r="G291" s="256"/>
      <c r="H291" s="472"/>
      <c r="I291" s="256"/>
      <c r="J291" s="256"/>
      <c r="K291" s="256"/>
      <c r="L291" s="399"/>
      <c r="M291" s="457"/>
      <c r="N291" s="256"/>
      <c r="O291" s="256"/>
      <c r="P291" s="256"/>
      <c r="Q291" s="256"/>
      <c r="R291" s="256"/>
      <c r="S291" s="472"/>
      <c r="T291" s="256"/>
      <c r="U291" s="256"/>
      <c r="V291" s="256"/>
      <c r="W291" s="256"/>
      <c r="X291" s="256"/>
      <c r="Y291" s="26" t="s">
        <v>168</v>
      </c>
      <c r="Z291" s="27" t="s">
        <v>440</v>
      </c>
      <c r="AA291" s="28">
        <v>14067</v>
      </c>
      <c r="AB291" s="26" t="s">
        <v>202</v>
      </c>
      <c r="AC291" s="45">
        <v>45857</v>
      </c>
      <c r="AD291" s="45">
        <v>46221</v>
      </c>
      <c r="AE291" s="26"/>
      <c r="AF291" s="26"/>
      <c r="AG291" s="30"/>
      <c r="AH291" s="26"/>
      <c r="AI291" s="27">
        <v>45925</v>
      </c>
      <c r="AJ291" s="38">
        <v>48494.44</v>
      </c>
      <c r="AK291" s="30">
        <v>6600</v>
      </c>
      <c r="AL291" s="30">
        <v>142776</v>
      </c>
      <c r="AM291" s="256"/>
      <c r="AN291" s="256"/>
      <c r="AO291" s="256"/>
      <c r="AP291" s="33"/>
      <c r="AQ291" s="33"/>
      <c r="AR291" s="33"/>
      <c r="AS291" s="33"/>
      <c r="AT291" s="33"/>
      <c r="AU291" s="33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</row>
    <row r="292" spans="1:65" ht="24.75" customHeight="1">
      <c r="A292" s="294">
        <v>74</v>
      </c>
      <c r="B292" s="290" t="s">
        <v>406</v>
      </c>
      <c r="C292" s="290" t="s">
        <v>407</v>
      </c>
      <c r="D292" s="303" t="s">
        <v>157</v>
      </c>
      <c r="E292" s="290" t="s">
        <v>158</v>
      </c>
      <c r="F292" s="290" t="s">
        <v>332</v>
      </c>
      <c r="G292" s="290"/>
      <c r="H292" s="461" t="s">
        <v>409</v>
      </c>
      <c r="I292" s="290"/>
      <c r="J292" s="290"/>
      <c r="K292" s="303" t="s">
        <v>441</v>
      </c>
      <c r="L292" s="400" t="s">
        <v>442</v>
      </c>
      <c r="M292" s="461" t="s">
        <v>443</v>
      </c>
      <c r="N292" s="302">
        <v>44760</v>
      </c>
      <c r="O292" s="301">
        <v>68400</v>
      </c>
      <c r="P292" s="289">
        <v>13345</v>
      </c>
      <c r="Q292" s="302">
        <v>44760</v>
      </c>
      <c r="R292" s="302">
        <v>45125</v>
      </c>
      <c r="S292" s="461">
        <v>1</v>
      </c>
      <c r="T292" s="290"/>
      <c r="U292" s="290"/>
      <c r="V292" s="290"/>
      <c r="W292" s="290" t="s">
        <v>284</v>
      </c>
      <c r="X292" s="290" t="s">
        <v>413</v>
      </c>
      <c r="Y292" s="26" t="s">
        <v>149</v>
      </c>
      <c r="Z292" s="27">
        <v>45124</v>
      </c>
      <c r="AA292" s="26">
        <v>13588</v>
      </c>
      <c r="AB292" s="26" t="s">
        <v>203</v>
      </c>
      <c r="AC292" s="27">
        <v>45126</v>
      </c>
      <c r="AD292" s="27">
        <v>45491</v>
      </c>
      <c r="AE292" s="26"/>
      <c r="AF292" s="26"/>
      <c r="AG292" s="30">
        <v>2736</v>
      </c>
      <c r="AH292" s="26"/>
      <c r="AI292" s="26"/>
      <c r="AJ292" s="26"/>
      <c r="AK292" s="26"/>
      <c r="AL292" s="30">
        <f>SUM(AG292+O292)</f>
        <v>71136</v>
      </c>
      <c r="AM292" s="280">
        <v>82559.740000000005</v>
      </c>
      <c r="AN292" s="281">
        <v>4263.2</v>
      </c>
      <c r="AO292" s="280">
        <f>AM292+AN292</f>
        <v>86822.94</v>
      </c>
      <c r="AP292" s="33"/>
      <c r="AQ292" s="33"/>
      <c r="AR292" s="33"/>
      <c r="AS292" s="33"/>
      <c r="AT292" s="33"/>
      <c r="AU292" s="33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</row>
    <row r="293" spans="1:65" ht="24.75" customHeight="1">
      <c r="A293" s="255"/>
      <c r="B293" s="255"/>
      <c r="C293" s="255"/>
      <c r="D293" s="255"/>
      <c r="E293" s="255"/>
      <c r="F293" s="255"/>
      <c r="G293" s="255"/>
      <c r="H293" s="474"/>
      <c r="I293" s="255"/>
      <c r="J293" s="255"/>
      <c r="K293" s="255"/>
      <c r="L293" s="401"/>
      <c r="M293" s="459"/>
      <c r="N293" s="255"/>
      <c r="O293" s="255"/>
      <c r="P293" s="255"/>
      <c r="Q293" s="255"/>
      <c r="R293" s="255"/>
      <c r="S293" s="474"/>
      <c r="T293" s="255"/>
      <c r="U293" s="255"/>
      <c r="V293" s="255"/>
      <c r="W293" s="255"/>
      <c r="X293" s="255"/>
      <c r="Y293" s="26" t="s">
        <v>152</v>
      </c>
      <c r="Z293" s="27">
        <v>45489</v>
      </c>
      <c r="AA293" s="26">
        <v>13832</v>
      </c>
      <c r="AB293" s="26" t="s">
        <v>203</v>
      </c>
      <c r="AC293" s="27">
        <v>45492</v>
      </c>
      <c r="AD293" s="27">
        <v>45856</v>
      </c>
      <c r="AE293" s="38">
        <v>29378.39</v>
      </c>
      <c r="AF293" s="26"/>
      <c r="AG293" s="30">
        <v>2088</v>
      </c>
      <c r="AH293" s="26"/>
      <c r="AI293" s="26"/>
      <c r="AJ293" s="26"/>
      <c r="AK293" s="26"/>
      <c r="AL293" s="30">
        <f>SUM(AL292+AG293)</f>
        <v>73224</v>
      </c>
      <c r="AM293" s="255"/>
      <c r="AN293" s="255"/>
      <c r="AO293" s="255"/>
      <c r="AP293" s="33"/>
      <c r="AQ293" s="33"/>
      <c r="AR293" s="33"/>
      <c r="AS293" s="33"/>
      <c r="AT293" s="33"/>
      <c r="AU293" s="33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</row>
    <row r="294" spans="1:65" ht="24.75" customHeight="1">
      <c r="A294" s="256"/>
      <c r="B294" s="256"/>
      <c r="C294" s="256"/>
      <c r="D294" s="256"/>
      <c r="E294" s="256"/>
      <c r="F294" s="256"/>
      <c r="G294" s="256"/>
      <c r="H294" s="472"/>
      <c r="I294" s="256"/>
      <c r="J294" s="256"/>
      <c r="K294" s="256"/>
      <c r="L294" s="399"/>
      <c r="M294" s="457"/>
      <c r="N294" s="256"/>
      <c r="O294" s="256"/>
      <c r="P294" s="256"/>
      <c r="Q294" s="256"/>
      <c r="R294" s="256"/>
      <c r="S294" s="472"/>
      <c r="T294" s="256"/>
      <c r="U294" s="256"/>
      <c r="V294" s="256"/>
      <c r="W294" s="256"/>
      <c r="X294" s="256"/>
      <c r="Y294" s="26" t="s">
        <v>168</v>
      </c>
      <c r="Z294" s="27">
        <v>45853</v>
      </c>
      <c r="AA294" s="26">
        <v>14069</v>
      </c>
      <c r="AB294" s="26" t="s">
        <v>388</v>
      </c>
      <c r="AC294" s="27">
        <v>45857</v>
      </c>
      <c r="AD294" s="27">
        <v>46221</v>
      </c>
      <c r="AE294" s="38"/>
      <c r="AF294" s="26"/>
      <c r="AG294" s="30"/>
      <c r="AH294" s="26"/>
      <c r="AI294" s="27">
        <v>45908</v>
      </c>
      <c r="AJ294" s="38">
        <v>48494.44</v>
      </c>
      <c r="AK294" s="30">
        <v>3552</v>
      </c>
      <c r="AL294" s="30">
        <f>SUM(AL293+AK294)</f>
        <v>76776</v>
      </c>
      <c r="AM294" s="256"/>
      <c r="AN294" s="256"/>
      <c r="AO294" s="256"/>
      <c r="AP294" s="33"/>
      <c r="AQ294" s="33"/>
      <c r="AR294" s="33"/>
      <c r="AS294" s="33"/>
      <c r="AT294" s="33"/>
      <c r="AU294" s="33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</row>
    <row r="295" spans="1:65" ht="24.75" customHeight="1">
      <c r="A295" s="294">
        <v>75</v>
      </c>
      <c r="B295" s="290" t="s">
        <v>406</v>
      </c>
      <c r="C295" s="290" t="s">
        <v>407</v>
      </c>
      <c r="D295" s="303" t="s">
        <v>157</v>
      </c>
      <c r="E295" s="290" t="s">
        <v>158</v>
      </c>
      <c r="F295" s="290" t="s">
        <v>171</v>
      </c>
      <c r="G295" s="290"/>
      <c r="H295" s="461" t="s">
        <v>409</v>
      </c>
      <c r="I295" s="290"/>
      <c r="J295" s="290"/>
      <c r="K295" s="303" t="s">
        <v>444</v>
      </c>
      <c r="L295" s="400" t="s">
        <v>445</v>
      </c>
      <c r="M295" s="461" t="s">
        <v>446</v>
      </c>
      <c r="N295" s="302">
        <v>44784</v>
      </c>
      <c r="O295" s="301">
        <v>50400</v>
      </c>
      <c r="P295" s="289">
        <v>13352</v>
      </c>
      <c r="Q295" s="302">
        <v>44784</v>
      </c>
      <c r="R295" s="302">
        <v>45149</v>
      </c>
      <c r="S295" s="461">
        <v>1</v>
      </c>
      <c r="T295" s="290"/>
      <c r="U295" s="290"/>
      <c r="V295" s="290"/>
      <c r="W295" s="290" t="s">
        <v>284</v>
      </c>
      <c r="X295" s="290" t="s">
        <v>413</v>
      </c>
      <c r="Y295" s="26" t="s">
        <v>149</v>
      </c>
      <c r="Z295" s="27">
        <v>45141</v>
      </c>
      <c r="AA295" s="26">
        <v>13592</v>
      </c>
      <c r="AB295" s="26" t="s">
        <v>203</v>
      </c>
      <c r="AC295" s="27">
        <v>45150</v>
      </c>
      <c r="AD295" s="27">
        <v>45515</v>
      </c>
      <c r="AE295" s="26"/>
      <c r="AF295" s="26"/>
      <c r="AG295" s="30"/>
      <c r="AH295" s="26"/>
      <c r="AI295" s="27">
        <v>45141</v>
      </c>
      <c r="AJ295" s="38">
        <v>36510.080000000002</v>
      </c>
      <c r="AK295" s="30">
        <v>1840.08</v>
      </c>
      <c r="AL295" s="30">
        <f>O295-AH295+AG295+AK295</f>
        <v>52240.08</v>
      </c>
      <c r="AM295" s="280">
        <v>70906.7</v>
      </c>
      <c r="AN295" s="281">
        <v>18880.759999999998</v>
      </c>
      <c r="AO295" s="280">
        <f>AM295+AN295</f>
        <v>89787.459999999992</v>
      </c>
      <c r="AP295" s="33"/>
      <c r="AQ295" s="33"/>
      <c r="AR295" s="33"/>
      <c r="AS295" s="33"/>
      <c r="AT295" s="33"/>
      <c r="AU295" s="33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</row>
    <row r="296" spans="1:65" ht="24.75" customHeight="1">
      <c r="A296" s="255"/>
      <c r="B296" s="255"/>
      <c r="C296" s="255"/>
      <c r="D296" s="255"/>
      <c r="E296" s="255"/>
      <c r="F296" s="255"/>
      <c r="G296" s="255"/>
      <c r="H296" s="474"/>
      <c r="I296" s="255"/>
      <c r="J296" s="255"/>
      <c r="K296" s="255"/>
      <c r="L296" s="401"/>
      <c r="M296" s="459"/>
      <c r="N296" s="255"/>
      <c r="O296" s="255"/>
      <c r="P296" s="255"/>
      <c r="Q296" s="255"/>
      <c r="R296" s="255"/>
      <c r="S296" s="474"/>
      <c r="T296" s="255"/>
      <c r="U296" s="255"/>
      <c r="V296" s="255"/>
      <c r="W296" s="255"/>
      <c r="X296" s="255"/>
      <c r="Y296" s="26" t="s">
        <v>179</v>
      </c>
      <c r="Z296" s="27">
        <v>45513</v>
      </c>
      <c r="AA296" s="28">
        <v>13843</v>
      </c>
      <c r="AB296" s="26" t="s">
        <v>202</v>
      </c>
      <c r="AC296" s="27">
        <v>45516</v>
      </c>
      <c r="AD296" s="27">
        <v>45880</v>
      </c>
      <c r="AE296" s="102"/>
      <c r="AF296" s="26"/>
      <c r="AG296" s="102"/>
      <c r="AH296" s="26"/>
      <c r="AI296" s="27">
        <v>45538</v>
      </c>
      <c r="AJ296" s="37">
        <v>3.220158E-2</v>
      </c>
      <c r="AK296" s="30">
        <v>1682.16</v>
      </c>
      <c r="AL296" s="30">
        <v>53922.239999999998</v>
      </c>
      <c r="AM296" s="255"/>
      <c r="AN296" s="255"/>
      <c r="AO296" s="255"/>
      <c r="AP296" s="33"/>
      <c r="AQ296" s="33"/>
      <c r="AR296" s="33"/>
      <c r="AS296" s="33"/>
      <c r="AT296" s="33"/>
      <c r="AU296" s="33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</row>
    <row r="297" spans="1:65" ht="24.75" customHeight="1">
      <c r="A297" s="256"/>
      <c r="B297" s="256"/>
      <c r="C297" s="256"/>
      <c r="D297" s="256"/>
      <c r="E297" s="256"/>
      <c r="F297" s="256"/>
      <c r="G297" s="256"/>
      <c r="H297" s="472"/>
      <c r="I297" s="256"/>
      <c r="J297" s="256"/>
      <c r="K297" s="256"/>
      <c r="L297" s="399"/>
      <c r="M297" s="457"/>
      <c r="N297" s="256"/>
      <c r="O297" s="256"/>
      <c r="P297" s="256"/>
      <c r="Q297" s="256"/>
      <c r="R297" s="256"/>
      <c r="S297" s="472"/>
      <c r="T297" s="256"/>
      <c r="U297" s="256"/>
      <c r="V297" s="256"/>
      <c r="W297" s="256"/>
      <c r="X297" s="256"/>
      <c r="Y297" s="26" t="s">
        <v>168</v>
      </c>
      <c r="Z297" s="27" t="s">
        <v>447</v>
      </c>
      <c r="AA297" s="28">
        <v>14076</v>
      </c>
      <c r="AB297" s="26" t="s">
        <v>388</v>
      </c>
      <c r="AC297" s="27">
        <v>45881</v>
      </c>
      <c r="AD297" s="27">
        <v>46245</v>
      </c>
      <c r="AE297" s="102"/>
      <c r="AF297" s="26"/>
      <c r="AG297" s="102"/>
      <c r="AH297" s="26"/>
      <c r="AI297" s="27">
        <v>45925</v>
      </c>
      <c r="AJ297" s="37">
        <v>50443.81</v>
      </c>
      <c r="AK297" s="30">
        <v>2720.04</v>
      </c>
      <c r="AL297" s="30">
        <f>SUM(AL296+AK297)</f>
        <v>56642.28</v>
      </c>
      <c r="AM297" s="256"/>
      <c r="AN297" s="256"/>
      <c r="AO297" s="256"/>
      <c r="AP297" s="33"/>
      <c r="AQ297" s="33"/>
      <c r="AR297" s="33"/>
      <c r="AS297" s="33"/>
      <c r="AT297" s="33"/>
      <c r="AU297" s="33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</row>
    <row r="298" spans="1:65" ht="24.75" customHeight="1">
      <c r="A298" s="294">
        <v>76</v>
      </c>
      <c r="B298" s="290" t="s">
        <v>406</v>
      </c>
      <c r="C298" s="290" t="s">
        <v>407</v>
      </c>
      <c r="D298" s="303" t="s">
        <v>157</v>
      </c>
      <c r="E298" s="290" t="s">
        <v>158</v>
      </c>
      <c r="F298" s="290" t="s">
        <v>171</v>
      </c>
      <c r="G298" s="290"/>
      <c r="H298" s="461" t="s">
        <v>409</v>
      </c>
      <c r="I298" s="290"/>
      <c r="J298" s="290"/>
      <c r="K298" s="303" t="s">
        <v>448</v>
      </c>
      <c r="L298" s="400" t="s">
        <v>449</v>
      </c>
      <c r="M298" s="461" t="s">
        <v>450</v>
      </c>
      <c r="N298" s="302">
        <v>44774</v>
      </c>
      <c r="O298" s="301">
        <v>42000</v>
      </c>
      <c r="P298" s="289">
        <v>13352</v>
      </c>
      <c r="Q298" s="302">
        <v>44774</v>
      </c>
      <c r="R298" s="302">
        <v>45139</v>
      </c>
      <c r="S298" s="461">
        <v>1</v>
      </c>
      <c r="T298" s="290"/>
      <c r="U298" s="290"/>
      <c r="V298" s="290"/>
      <c r="W298" s="290" t="s">
        <v>284</v>
      </c>
      <c r="X298" s="290" t="s">
        <v>413</v>
      </c>
      <c r="Y298" s="26" t="s">
        <v>149</v>
      </c>
      <c r="Z298" s="27">
        <v>45139</v>
      </c>
      <c r="AA298" s="26">
        <v>13591</v>
      </c>
      <c r="AB298" s="26" t="s">
        <v>203</v>
      </c>
      <c r="AC298" s="27">
        <v>45140</v>
      </c>
      <c r="AD298" s="27">
        <v>45505</v>
      </c>
      <c r="AE298" s="26"/>
      <c r="AF298" s="26"/>
      <c r="AG298" s="30"/>
      <c r="AH298" s="26"/>
      <c r="AI298" s="27">
        <v>45139</v>
      </c>
      <c r="AJ298" s="38">
        <v>40106.839999999997</v>
      </c>
      <c r="AK298" s="30">
        <v>1684.44</v>
      </c>
      <c r="AL298" s="30">
        <f>O298-AH298+AG298+AK298</f>
        <v>43684.44</v>
      </c>
      <c r="AM298" s="280">
        <v>60342.22</v>
      </c>
      <c r="AN298" s="281">
        <v>15718.24</v>
      </c>
      <c r="AO298" s="280">
        <f>AM298+AN298</f>
        <v>76060.460000000006</v>
      </c>
      <c r="AP298" s="33"/>
      <c r="AQ298" s="33"/>
      <c r="AR298" s="33"/>
      <c r="AS298" s="33"/>
      <c r="AT298" s="33"/>
      <c r="AU298" s="33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</row>
    <row r="299" spans="1:65" ht="24.75" customHeight="1">
      <c r="A299" s="255"/>
      <c r="B299" s="255"/>
      <c r="C299" s="255"/>
      <c r="D299" s="255"/>
      <c r="E299" s="255"/>
      <c r="F299" s="255"/>
      <c r="G299" s="255"/>
      <c r="H299" s="474"/>
      <c r="I299" s="255"/>
      <c r="J299" s="255"/>
      <c r="K299" s="255"/>
      <c r="L299" s="401"/>
      <c r="M299" s="459"/>
      <c r="N299" s="255"/>
      <c r="O299" s="255"/>
      <c r="P299" s="255"/>
      <c r="Q299" s="255"/>
      <c r="R299" s="255"/>
      <c r="S299" s="474"/>
      <c r="T299" s="255"/>
      <c r="U299" s="255"/>
      <c r="V299" s="255"/>
      <c r="W299" s="255"/>
      <c r="X299" s="255"/>
      <c r="Y299" s="26" t="s">
        <v>152</v>
      </c>
      <c r="Z299" s="27">
        <v>45496</v>
      </c>
      <c r="AA299" s="26">
        <v>13830</v>
      </c>
      <c r="AB299" s="26" t="s">
        <v>203</v>
      </c>
      <c r="AC299" s="27">
        <v>45506</v>
      </c>
      <c r="AD299" s="27">
        <v>45870</v>
      </c>
      <c r="AE299" s="38">
        <v>29279</v>
      </c>
      <c r="AF299" s="26"/>
      <c r="AG299" s="30">
        <v>1279.08</v>
      </c>
      <c r="AH299" s="26"/>
      <c r="AI299" s="27"/>
      <c r="AJ299" s="38"/>
      <c r="AK299" s="30"/>
      <c r="AL299" s="30">
        <f>SUM(AL298+AG299)</f>
        <v>44963.520000000004</v>
      </c>
      <c r="AM299" s="255"/>
      <c r="AN299" s="255"/>
      <c r="AO299" s="255"/>
      <c r="AP299" s="33"/>
      <c r="AQ299" s="33"/>
      <c r="AR299" s="33"/>
      <c r="AS299" s="33"/>
      <c r="AT299" s="33"/>
      <c r="AU299" s="33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4"/>
      <c r="BM299" s="34"/>
    </row>
    <row r="300" spans="1:65" ht="24.75" customHeight="1">
      <c r="A300" s="256"/>
      <c r="B300" s="256"/>
      <c r="C300" s="256"/>
      <c r="D300" s="256"/>
      <c r="E300" s="256"/>
      <c r="F300" s="256"/>
      <c r="G300" s="256"/>
      <c r="H300" s="472"/>
      <c r="I300" s="256"/>
      <c r="J300" s="256"/>
      <c r="K300" s="256"/>
      <c r="L300" s="399"/>
      <c r="M300" s="457"/>
      <c r="N300" s="256"/>
      <c r="O300" s="256"/>
      <c r="P300" s="256"/>
      <c r="Q300" s="256"/>
      <c r="R300" s="256"/>
      <c r="S300" s="472"/>
      <c r="T300" s="256"/>
      <c r="U300" s="256"/>
      <c r="V300" s="256"/>
      <c r="W300" s="256"/>
      <c r="X300" s="256"/>
      <c r="Y300" s="26" t="s">
        <v>168</v>
      </c>
      <c r="Z300" s="27">
        <v>45855</v>
      </c>
      <c r="AA300" s="26">
        <v>14070</v>
      </c>
      <c r="AB300" s="26" t="s">
        <v>388</v>
      </c>
      <c r="AC300" s="27">
        <v>45871</v>
      </c>
      <c r="AD300" s="27">
        <v>46235</v>
      </c>
      <c r="AE300" s="38"/>
      <c r="AF300" s="26"/>
      <c r="AG300" s="30"/>
      <c r="AH300" s="26"/>
      <c r="AI300" s="27">
        <v>45904</v>
      </c>
      <c r="AJ300" s="38">
        <v>4.8731919999999998E-2</v>
      </c>
      <c r="AK300" s="30">
        <v>2191.1999999999998</v>
      </c>
      <c r="AL300" s="30">
        <f>SUM(AL299+AK300)</f>
        <v>47154.720000000001</v>
      </c>
      <c r="AM300" s="256"/>
      <c r="AN300" s="256"/>
      <c r="AO300" s="256"/>
      <c r="AP300" s="33"/>
      <c r="AQ300" s="33"/>
      <c r="AR300" s="33"/>
      <c r="AS300" s="33"/>
      <c r="AT300" s="33"/>
      <c r="AU300" s="33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4"/>
      <c r="BM300" s="34"/>
    </row>
    <row r="301" spans="1:65" ht="24.75" customHeight="1">
      <c r="A301" s="294">
        <v>77</v>
      </c>
      <c r="B301" s="290" t="s">
        <v>406</v>
      </c>
      <c r="C301" s="290" t="s">
        <v>407</v>
      </c>
      <c r="D301" s="303" t="s">
        <v>157</v>
      </c>
      <c r="E301" s="290" t="s">
        <v>158</v>
      </c>
      <c r="F301" s="290" t="s">
        <v>332</v>
      </c>
      <c r="G301" s="290"/>
      <c r="H301" s="461" t="s">
        <v>409</v>
      </c>
      <c r="I301" s="290"/>
      <c r="J301" s="290"/>
      <c r="K301" s="303" t="s">
        <v>451</v>
      </c>
      <c r="L301" s="400" t="s">
        <v>452</v>
      </c>
      <c r="M301" s="461" t="s">
        <v>453</v>
      </c>
      <c r="N301" s="302">
        <v>44774</v>
      </c>
      <c r="O301" s="301">
        <v>69192</v>
      </c>
      <c r="P301" s="289">
        <v>13352</v>
      </c>
      <c r="Q301" s="302">
        <v>44774</v>
      </c>
      <c r="R301" s="302">
        <v>45139</v>
      </c>
      <c r="S301" s="461">
        <v>1</v>
      </c>
      <c r="T301" s="290"/>
      <c r="U301" s="290"/>
      <c r="V301" s="290"/>
      <c r="W301" s="290" t="s">
        <v>284</v>
      </c>
      <c r="X301" s="290" t="s">
        <v>413</v>
      </c>
      <c r="Y301" s="26" t="s">
        <v>149</v>
      </c>
      <c r="Z301" s="27">
        <v>45139</v>
      </c>
      <c r="AA301" s="26">
        <v>13591</v>
      </c>
      <c r="AB301" s="26" t="s">
        <v>203</v>
      </c>
      <c r="AC301" s="27">
        <v>45140</v>
      </c>
      <c r="AD301" s="27">
        <v>45505</v>
      </c>
      <c r="AE301" s="26"/>
      <c r="AF301" s="26"/>
      <c r="AG301" s="30"/>
      <c r="AH301" s="26"/>
      <c r="AI301" s="27">
        <v>45139</v>
      </c>
      <c r="AJ301" s="38">
        <v>39999.5</v>
      </c>
      <c r="AK301" s="30">
        <v>2760</v>
      </c>
      <c r="AL301" s="30">
        <f>SUM(AK301+O301)</f>
        <v>71952</v>
      </c>
      <c r="AM301" s="280">
        <v>84634</v>
      </c>
      <c r="AN301" s="281">
        <v>20723.34</v>
      </c>
      <c r="AO301" s="280">
        <f>AM301+AN301</f>
        <v>105357.34</v>
      </c>
      <c r="AP301" s="33"/>
      <c r="AQ301" s="33"/>
      <c r="AR301" s="33"/>
      <c r="AS301" s="33"/>
      <c r="AT301" s="33"/>
      <c r="AU301" s="33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</row>
    <row r="302" spans="1:65" ht="24.75" customHeight="1">
      <c r="A302" s="255"/>
      <c r="B302" s="255"/>
      <c r="C302" s="255"/>
      <c r="D302" s="255"/>
      <c r="E302" s="255"/>
      <c r="F302" s="255"/>
      <c r="G302" s="255"/>
      <c r="H302" s="474"/>
      <c r="I302" s="255"/>
      <c r="J302" s="255"/>
      <c r="K302" s="255"/>
      <c r="L302" s="401"/>
      <c r="M302" s="459"/>
      <c r="N302" s="255"/>
      <c r="O302" s="255"/>
      <c r="P302" s="255"/>
      <c r="Q302" s="255"/>
      <c r="R302" s="255"/>
      <c r="S302" s="474"/>
      <c r="T302" s="255"/>
      <c r="U302" s="255"/>
      <c r="V302" s="255"/>
      <c r="W302" s="255"/>
      <c r="X302" s="255"/>
      <c r="Y302" s="26" t="s">
        <v>152</v>
      </c>
      <c r="Z302" s="27">
        <v>45498</v>
      </c>
      <c r="AA302" s="28">
        <v>13833</v>
      </c>
      <c r="AB302" s="26" t="s">
        <v>203</v>
      </c>
      <c r="AC302" s="27">
        <v>45506</v>
      </c>
      <c r="AD302" s="27">
        <v>45870</v>
      </c>
      <c r="AE302" s="26">
        <v>2.9279000000000002</v>
      </c>
      <c r="AF302" s="26"/>
      <c r="AG302" s="30">
        <v>2112</v>
      </c>
      <c r="AH302" s="26"/>
      <c r="AI302" s="27"/>
      <c r="AJ302" s="38"/>
      <c r="AK302" s="30"/>
      <c r="AL302" s="30">
        <f>SUM(AL301+AG302)</f>
        <v>74064</v>
      </c>
      <c r="AM302" s="255"/>
      <c r="AN302" s="255"/>
      <c r="AO302" s="255"/>
      <c r="AP302" s="33"/>
      <c r="AQ302" s="33"/>
      <c r="AR302" s="33"/>
      <c r="AS302" s="33"/>
      <c r="AT302" s="33"/>
      <c r="AU302" s="33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</row>
    <row r="303" spans="1:65" ht="24.75" customHeight="1">
      <c r="A303" s="256"/>
      <c r="B303" s="256"/>
      <c r="C303" s="256"/>
      <c r="D303" s="256"/>
      <c r="E303" s="256"/>
      <c r="F303" s="256"/>
      <c r="G303" s="256"/>
      <c r="H303" s="472"/>
      <c r="I303" s="256"/>
      <c r="J303" s="256"/>
      <c r="K303" s="256"/>
      <c r="L303" s="399"/>
      <c r="M303" s="457"/>
      <c r="N303" s="256"/>
      <c r="O303" s="256"/>
      <c r="P303" s="256"/>
      <c r="Q303" s="256"/>
      <c r="R303" s="256"/>
      <c r="S303" s="472"/>
      <c r="T303" s="256"/>
      <c r="U303" s="256"/>
      <c r="V303" s="256"/>
      <c r="W303" s="256"/>
      <c r="X303" s="256"/>
      <c r="Y303" s="26" t="s">
        <v>168</v>
      </c>
      <c r="Z303" s="27">
        <v>45856</v>
      </c>
      <c r="AA303" s="28">
        <v>14069</v>
      </c>
      <c r="AB303" s="26" t="s">
        <v>388</v>
      </c>
      <c r="AC303" s="27">
        <v>45871</v>
      </c>
      <c r="AD303" s="27">
        <v>46235</v>
      </c>
      <c r="AE303" s="26"/>
      <c r="AF303" s="26"/>
      <c r="AG303" s="30"/>
      <c r="AH303" s="26"/>
      <c r="AI303" s="27">
        <v>45926</v>
      </c>
      <c r="AJ303" s="38">
        <v>4.8613169999999997E-2</v>
      </c>
      <c r="AK303" s="30">
        <v>3600</v>
      </c>
      <c r="AL303" s="30">
        <f>SUM(AL302+AK303)</f>
        <v>77664</v>
      </c>
      <c r="AM303" s="256"/>
      <c r="AN303" s="256"/>
      <c r="AO303" s="256"/>
      <c r="AP303" s="33"/>
      <c r="AQ303" s="33"/>
      <c r="AR303" s="33"/>
      <c r="AS303" s="33"/>
      <c r="AT303" s="33"/>
      <c r="AU303" s="33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</row>
    <row r="304" spans="1:65" ht="24.75" customHeight="1">
      <c r="A304" s="294">
        <v>78</v>
      </c>
      <c r="B304" s="290" t="s">
        <v>406</v>
      </c>
      <c r="C304" s="290" t="s">
        <v>407</v>
      </c>
      <c r="D304" s="303" t="s">
        <v>157</v>
      </c>
      <c r="E304" s="290" t="s">
        <v>158</v>
      </c>
      <c r="F304" s="290" t="s">
        <v>332</v>
      </c>
      <c r="G304" s="290"/>
      <c r="H304" s="461" t="s">
        <v>409</v>
      </c>
      <c r="I304" s="290"/>
      <c r="J304" s="290"/>
      <c r="K304" s="303" t="s">
        <v>454</v>
      </c>
      <c r="L304" s="400" t="s">
        <v>455</v>
      </c>
      <c r="M304" s="461" t="s">
        <v>456</v>
      </c>
      <c r="N304" s="302">
        <v>44774</v>
      </c>
      <c r="O304" s="301">
        <v>69336</v>
      </c>
      <c r="P304" s="289">
        <v>13352</v>
      </c>
      <c r="Q304" s="302">
        <v>44774</v>
      </c>
      <c r="R304" s="302">
        <v>45139</v>
      </c>
      <c r="S304" s="461">
        <v>1</v>
      </c>
      <c r="T304" s="290"/>
      <c r="U304" s="290"/>
      <c r="V304" s="290"/>
      <c r="W304" s="290" t="s">
        <v>284</v>
      </c>
      <c r="X304" s="290" t="s">
        <v>413</v>
      </c>
      <c r="Y304" s="26" t="s">
        <v>149</v>
      </c>
      <c r="Z304" s="27">
        <v>45139</v>
      </c>
      <c r="AA304" s="26">
        <v>13591</v>
      </c>
      <c r="AB304" s="26" t="s">
        <v>203</v>
      </c>
      <c r="AC304" s="27">
        <v>45140</v>
      </c>
      <c r="AD304" s="27">
        <v>45505</v>
      </c>
      <c r="AE304" s="26"/>
      <c r="AF304" s="26"/>
      <c r="AG304" s="30"/>
      <c r="AH304" s="26"/>
      <c r="AI304" s="27">
        <v>45139</v>
      </c>
      <c r="AJ304" s="38">
        <v>39999.5</v>
      </c>
      <c r="AK304" s="30">
        <v>2784</v>
      </c>
      <c r="AL304" s="30">
        <f>SUM(AK304+O304)</f>
        <v>72120</v>
      </c>
      <c r="AM304" s="280">
        <v>82806.7</v>
      </c>
      <c r="AN304" s="281">
        <v>20138.93</v>
      </c>
      <c r="AO304" s="280">
        <f>AM304+AN304</f>
        <v>102945.63</v>
      </c>
      <c r="AP304" s="33"/>
      <c r="AQ304" s="33"/>
      <c r="AR304" s="33"/>
      <c r="AS304" s="33"/>
      <c r="AT304" s="33"/>
      <c r="AU304" s="33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</row>
    <row r="305" spans="1:65" ht="24.75" customHeight="1">
      <c r="A305" s="255"/>
      <c r="B305" s="255"/>
      <c r="C305" s="255"/>
      <c r="D305" s="255"/>
      <c r="E305" s="255"/>
      <c r="F305" s="255"/>
      <c r="G305" s="255"/>
      <c r="H305" s="474"/>
      <c r="I305" s="255"/>
      <c r="J305" s="255"/>
      <c r="K305" s="255"/>
      <c r="L305" s="401"/>
      <c r="M305" s="459"/>
      <c r="N305" s="255"/>
      <c r="O305" s="255"/>
      <c r="P305" s="255"/>
      <c r="Q305" s="255"/>
      <c r="R305" s="255"/>
      <c r="S305" s="474"/>
      <c r="T305" s="255"/>
      <c r="U305" s="255"/>
      <c r="V305" s="255"/>
      <c r="W305" s="255"/>
      <c r="X305" s="255"/>
      <c r="Y305" s="26" t="s">
        <v>152</v>
      </c>
      <c r="Z305" s="27">
        <v>45498</v>
      </c>
      <c r="AA305" s="28">
        <v>13833</v>
      </c>
      <c r="AB305" s="26" t="s">
        <v>203</v>
      </c>
      <c r="AC305" s="27">
        <v>45506</v>
      </c>
      <c r="AD305" s="27">
        <v>45870</v>
      </c>
      <c r="AE305" s="37">
        <v>2.9278999999999999E-2</v>
      </c>
      <c r="AF305" s="26"/>
      <c r="AG305" s="30">
        <v>2112</v>
      </c>
      <c r="AH305" s="26"/>
      <c r="AI305" s="27">
        <v>45498</v>
      </c>
      <c r="AJ305" s="38"/>
      <c r="AK305" s="30"/>
      <c r="AL305" s="30">
        <f>SUM(AL304+AG305)</f>
        <v>74232</v>
      </c>
      <c r="AM305" s="255"/>
      <c r="AN305" s="255"/>
      <c r="AO305" s="255"/>
      <c r="AP305" s="33"/>
      <c r="AQ305" s="33"/>
      <c r="AR305" s="33"/>
      <c r="AS305" s="33"/>
      <c r="AT305" s="33"/>
      <c r="AU305" s="33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</row>
    <row r="306" spans="1:65" ht="24.75" customHeight="1">
      <c r="A306" s="256"/>
      <c r="B306" s="256"/>
      <c r="C306" s="256"/>
      <c r="D306" s="256"/>
      <c r="E306" s="256"/>
      <c r="F306" s="256"/>
      <c r="G306" s="256"/>
      <c r="H306" s="472"/>
      <c r="I306" s="256"/>
      <c r="J306" s="256"/>
      <c r="K306" s="256"/>
      <c r="L306" s="399"/>
      <c r="M306" s="457"/>
      <c r="N306" s="256"/>
      <c r="O306" s="256"/>
      <c r="P306" s="256"/>
      <c r="Q306" s="256"/>
      <c r="R306" s="256"/>
      <c r="S306" s="472"/>
      <c r="T306" s="256"/>
      <c r="U306" s="256"/>
      <c r="V306" s="256"/>
      <c r="W306" s="256"/>
      <c r="X306" s="256"/>
      <c r="Y306" s="26" t="s">
        <v>168</v>
      </c>
      <c r="Z306" s="27">
        <v>45868</v>
      </c>
      <c r="AA306" s="28">
        <v>14076</v>
      </c>
      <c r="AB306" s="26" t="s">
        <v>388</v>
      </c>
      <c r="AC306" s="27">
        <v>45871</v>
      </c>
      <c r="AD306" s="27">
        <v>46235</v>
      </c>
      <c r="AE306" s="37"/>
      <c r="AF306" s="26"/>
      <c r="AG306" s="30"/>
      <c r="AH306" s="26"/>
      <c r="AI306" s="27">
        <v>45904</v>
      </c>
      <c r="AJ306" s="38">
        <v>4.8613169999999997E-2</v>
      </c>
      <c r="AK306" s="30">
        <v>3600</v>
      </c>
      <c r="AL306" s="30">
        <f>SUM(AL305+AK306)</f>
        <v>77832</v>
      </c>
      <c r="AM306" s="256"/>
      <c r="AN306" s="256"/>
      <c r="AO306" s="256"/>
      <c r="AP306" s="33"/>
      <c r="AQ306" s="33"/>
      <c r="AR306" s="33"/>
      <c r="AS306" s="33"/>
      <c r="AT306" s="33"/>
      <c r="AU306" s="33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</row>
    <row r="307" spans="1:65" ht="24.75" customHeight="1">
      <c r="A307" s="294">
        <v>79</v>
      </c>
      <c r="B307" s="290" t="s">
        <v>406</v>
      </c>
      <c r="C307" s="290" t="s">
        <v>407</v>
      </c>
      <c r="D307" s="303" t="s">
        <v>157</v>
      </c>
      <c r="E307" s="290" t="s">
        <v>158</v>
      </c>
      <c r="F307" s="290" t="s">
        <v>438</v>
      </c>
      <c r="G307" s="290"/>
      <c r="H307" s="461" t="s">
        <v>409</v>
      </c>
      <c r="I307" s="290"/>
      <c r="J307" s="290"/>
      <c r="K307" s="303" t="s">
        <v>457</v>
      </c>
      <c r="L307" s="400" t="s">
        <v>458</v>
      </c>
      <c r="M307" s="461" t="s">
        <v>321</v>
      </c>
      <c r="N307" s="302">
        <v>44789</v>
      </c>
      <c r="O307" s="301">
        <v>128328</v>
      </c>
      <c r="P307" s="289">
        <v>13356</v>
      </c>
      <c r="Q307" s="302">
        <v>44789</v>
      </c>
      <c r="R307" s="302">
        <v>45154</v>
      </c>
      <c r="S307" s="461">
        <v>1</v>
      </c>
      <c r="T307" s="290"/>
      <c r="U307" s="290"/>
      <c r="V307" s="290"/>
      <c r="W307" s="290" t="s">
        <v>271</v>
      </c>
      <c r="X307" s="290" t="s">
        <v>413</v>
      </c>
      <c r="Y307" s="92" t="s">
        <v>149</v>
      </c>
      <c r="Z307" s="93">
        <v>45146</v>
      </c>
      <c r="AA307" s="103">
        <v>13596</v>
      </c>
      <c r="AB307" s="92" t="s">
        <v>203</v>
      </c>
      <c r="AC307" s="93">
        <v>45155</v>
      </c>
      <c r="AD307" s="93">
        <v>45520</v>
      </c>
      <c r="AE307" s="92"/>
      <c r="AF307" s="92"/>
      <c r="AG307" s="94"/>
      <c r="AH307" s="92"/>
      <c r="AI307" s="93">
        <v>45146</v>
      </c>
      <c r="AJ307" s="95">
        <v>39999.5</v>
      </c>
      <c r="AK307" s="94">
        <v>5136</v>
      </c>
      <c r="AL307" s="309">
        <f>SUM(AK307+O307)</f>
        <v>133464</v>
      </c>
      <c r="AM307" s="280">
        <v>121293.12</v>
      </c>
      <c r="AN307" s="281">
        <v>34504.14</v>
      </c>
      <c r="AO307" s="280">
        <f>AM307+AN307</f>
        <v>155797.26</v>
      </c>
      <c r="AP307" s="33"/>
      <c r="AQ307" s="33"/>
      <c r="AR307" s="33"/>
      <c r="AS307" s="33"/>
      <c r="AT307" s="33"/>
      <c r="AU307" s="33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</row>
    <row r="308" spans="1:65" ht="24.75" customHeight="1">
      <c r="A308" s="255"/>
      <c r="B308" s="255"/>
      <c r="C308" s="255"/>
      <c r="D308" s="255"/>
      <c r="E308" s="255"/>
      <c r="F308" s="255"/>
      <c r="G308" s="255"/>
      <c r="H308" s="474"/>
      <c r="I308" s="255"/>
      <c r="J308" s="255"/>
      <c r="K308" s="255"/>
      <c r="L308" s="401"/>
      <c r="M308" s="459"/>
      <c r="N308" s="255"/>
      <c r="O308" s="255"/>
      <c r="P308" s="255"/>
      <c r="Q308" s="255"/>
      <c r="R308" s="255"/>
      <c r="S308" s="474"/>
      <c r="T308" s="255"/>
      <c r="U308" s="255"/>
      <c r="V308" s="255"/>
      <c r="W308" s="255"/>
      <c r="X308" s="255"/>
      <c r="Y308" s="92" t="s">
        <v>152</v>
      </c>
      <c r="Z308" s="93">
        <v>45520</v>
      </c>
      <c r="AA308" s="103">
        <v>13846</v>
      </c>
      <c r="AB308" s="92" t="s">
        <v>246</v>
      </c>
      <c r="AC308" s="93">
        <v>45521</v>
      </c>
      <c r="AD308" s="93">
        <v>45885</v>
      </c>
      <c r="AE308" s="92"/>
      <c r="AF308" s="92"/>
      <c r="AG308" s="94"/>
      <c r="AH308" s="92"/>
      <c r="AI308" s="93"/>
      <c r="AJ308" s="95"/>
      <c r="AK308" s="94"/>
      <c r="AL308" s="255"/>
      <c r="AM308" s="255"/>
      <c r="AN308" s="255"/>
      <c r="AO308" s="255"/>
      <c r="AP308" s="33"/>
      <c r="AQ308" s="33"/>
      <c r="AR308" s="33"/>
      <c r="AS308" s="33"/>
      <c r="AT308" s="33"/>
      <c r="AU308" s="33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</row>
    <row r="309" spans="1:65" ht="24.75" customHeight="1">
      <c r="A309" s="256"/>
      <c r="B309" s="256"/>
      <c r="C309" s="256"/>
      <c r="D309" s="256"/>
      <c r="E309" s="256"/>
      <c r="F309" s="256"/>
      <c r="G309" s="256"/>
      <c r="H309" s="472"/>
      <c r="I309" s="256"/>
      <c r="J309" s="256"/>
      <c r="K309" s="256"/>
      <c r="L309" s="399"/>
      <c r="M309" s="457"/>
      <c r="N309" s="256"/>
      <c r="O309" s="256"/>
      <c r="P309" s="256"/>
      <c r="Q309" s="256"/>
      <c r="R309" s="256"/>
      <c r="S309" s="472"/>
      <c r="T309" s="256"/>
      <c r="U309" s="256"/>
      <c r="V309" s="256"/>
      <c r="W309" s="256"/>
      <c r="X309" s="256"/>
      <c r="Y309" s="92" t="s">
        <v>168</v>
      </c>
      <c r="Z309" s="93">
        <v>45863</v>
      </c>
      <c r="AA309" s="103">
        <v>14076</v>
      </c>
      <c r="AB309" s="92" t="s">
        <v>246</v>
      </c>
      <c r="AC309" s="93">
        <v>45886</v>
      </c>
      <c r="AD309" s="93">
        <v>46250</v>
      </c>
      <c r="AE309" s="92"/>
      <c r="AF309" s="92"/>
      <c r="AG309" s="94"/>
      <c r="AH309" s="104"/>
      <c r="AI309" s="92"/>
      <c r="AJ309" s="95"/>
      <c r="AK309" s="94"/>
      <c r="AL309" s="256"/>
      <c r="AM309" s="256"/>
      <c r="AN309" s="256"/>
      <c r="AO309" s="256"/>
      <c r="AP309" s="33"/>
      <c r="AQ309" s="33"/>
      <c r="AR309" s="33"/>
      <c r="AS309" s="33"/>
      <c r="AT309" s="33"/>
      <c r="AU309" s="33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</row>
    <row r="310" spans="1:65" ht="24.75" customHeight="1">
      <c r="A310" s="294">
        <v>80</v>
      </c>
      <c r="B310" s="290" t="s">
        <v>459</v>
      </c>
      <c r="C310" s="290" t="s">
        <v>460</v>
      </c>
      <c r="D310" s="303" t="s">
        <v>157</v>
      </c>
      <c r="E310" s="290" t="s">
        <v>158</v>
      </c>
      <c r="F310" s="290" t="s">
        <v>461</v>
      </c>
      <c r="G310" s="290"/>
      <c r="H310" s="461" t="s">
        <v>462</v>
      </c>
      <c r="I310" s="290"/>
      <c r="J310" s="290"/>
      <c r="K310" s="303" t="s">
        <v>463</v>
      </c>
      <c r="L310" s="400" t="s">
        <v>464</v>
      </c>
      <c r="M310" s="461" t="s">
        <v>465</v>
      </c>
      <c r="N310" s="302">
        <v>44812</v>
      </c>
      <c r="O310" s="301">
        <v>81999.960000000006</v>
      </c>
      <c r="P310" s="289">
        <v>13371</v>
      </c>
      <c r="Q310" s="302">
        <v>44812</v>
      </c>
      <c r="R310" s="302">
        <v>45177</v>
      </c>
      <c r="S310" s="461">
        <v>119</v>
      </c>
      <c r="T310" s="290"/>
      <c r="U310" s="290"/>
      <c r="V310" s="290"/>
      <c r="W310" s="290" t="s">
        <v>271</v>
      </c>
      <c r="X310" s="290" t="s">
        <v>413</v>
      </c>
      <c r="Y310" s="26" t="s">
        <v>149</v>
      </c>
      <c r="Z310" s="27">
        <v>45175</v>
      </c>
      <c r="AA310" s="26">
        <v>13615</v>
      </c>
      <c r="AB310" s="26" t="s">
        <v>202</v>
      </c>
      <c r="AC310" s="27">
        <v>45178</v>
      </c>
      <c r="AD310" s="27">
        <v>45543</v>
      </c>
      <c r="AE310" s="26"/>
      <c r="AF310" s="26"/>
      <c r="AG310" s="26"/>
      <c r="AH310" s="26"/>
      <c r="AI310" s="26"/>
      <c r="AJ310" s="26"/>
      <c r="AK310" s="26"/>
      <c r="AL310" s="30">
        <v>81999.960000000006</v>
      </c>
      <c r="AM310" s="311">
        <v>90655.53</v>
      </c>
      <c r="AN310" s="281">
        <v>28423.72</v>
      </c>
      <c r="AO310" s="280">
        <f>AM310+AN310</f>
        <v>119079.25</v>
      </c>
      <c r="AP310" s="33"/>
      <c r="AQ310" s="33"/>
      <c r="AR310" s="33"/>
      <c r="AS310" s="33"/>
      <c r="AT310" s="33"/>
      <c r="AU310" s="33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</row>
    <row r="311" spans="1:65" ht="24.75" customHeight="1">
      <c r="A311" s="255"/>
      <c r="B311" s="255"/>
      <c r="C311" s="255"/>
      <c r="D311" s="255"/>
      <c r="E311" s="255"/>
      <c r="F311" s="255"/>
      <c r="G311" s="255"/>
      <c r="H311" s="474"/>
      <c r="I311" s="255"/>
      <c r="J311" s="255"/>
      <c r="K311" s="255"/>
      <c r="L311" s="401"/>
      <c r="M311" s="459"/>
      <c r="N311" s="255"/>
      <c r="O311" s="255"/>
      <c r="P311" s="255"/>
      <c r="Q311" s="255"/>
      <c r="R311" s="255"/>
      <c r="S311" s="474"/>
      <c r="T311" s="255"/>
      <c r="U311" s="255"/>
      <c r="V311" s="255"/>
      <c r="W311" s="255"/>
      <c r="X311" s="255"/>
      <c r="Y311" s="26" t="s">
        <v>152</v>
      </c>
      <c r="Z311" s="27">
        <v>45537</v>
      </c>
      <c r="AA311" s="28">
        <v>13858</v>
      </c>
      <c r="AB311" s="26" t="s">
        <v>202</v>
      </c>
      <c r="AC311" s="27">
        <v>45544</v>
      </c>
      <c r="AD311" s="27">
        <v>45908</v>
      </c>
      <c r="AE311" s="26"/>
      <c r="AF311" s="26"/>
      <c r="AG311" s="26"/>
      <c r="AH311" s="26"/>
      <c r="AI311" s="27">
        <v>45295</v>
      </c>
      <c r="AJ311" s="38">
        <v>39892.17</v>
      </c>
      <c r="AK311" s="30">
        <v>3271.2</v>
      </c>
      <c r="AL311" s="301">
        <f>SUM(AL310+AK311)</f>
        <v>85271.16</v>
      </c>
      <c r="AM311" s="255"/>
      <c r="AN311" s="255"/>
      <c r="AO311" s="255"/>
      <c r="AP311" s="33"/>
      <c r="AQ311" s="33"/>
      <c r="AR311" s="33"/>
      <c r="AS311" s="33"/>
      <c r="AT311" s="33"/>
      <c r="AU311" s="33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</row>
    <row r="312" spans="1:65" ht="24.75" customHeight="1">
      <c r="A312" s="256"/>
      <c r="B312" s="256"/>
      <c r="C312" s="256"/>
      <c r="D312" s="256"/>
      <c r="E312" s="256"/>
      <c r="F312" s="256"/>
      <c r="G312" s="256"/>
      <c r="H312" s="472"/>
      <c r="I312" s="256"/>
      <c r="J312" s="256"/>
      <c r="K312" s="256"/>
      <c r="L312" s="399"/>
      <c r="M312" s="457"/>
      <c r="N312" s="256"/>
      <c r="O312" s="256"/>
      <c r="P312" s="256"/>
      <c r="Q312" s="256"/>
      <c r="R312" s="256"/>
      <c r="S312" s="472"/>
      <c r="T312" s="256"/>
      <c r="U312" s="256"/>
      <c r="V312" s="256"/>
      <c r="W312" s="256"/>
      <c r="X312" s="256"/>
      <c r="Y312" s="26" t="s">
        <v>168</v>
      </c>
      <c r="Z312" s="27">
        <v>45891</v>
      </c>
      <c r="AA312" s="28">
        <v>14095</v>
      </c>
      <c r="AB312" s="26" t="s">
        <v>202</v>
      </c>
      <c r="AC312" s="27">
        <v>45909</v>
      </c>
      <c r="AD312" s="27">
        <v>46273</v>
      </c>
      <c r="AE312" s="26"/>
      <c r="AF312" s="26"/>
      <c r="AG312" s="26"/>
      <c r="AH312" s="26"/>
      <c r="AI312" s="27"/>
      <c r="AJ312" s="38"/>
      <c r="AK312" s="30"/>
      <c r="AL312" s="256"/>
      <c r="AM312" s="256"/>
      <c r="AN312" s="256"/>
      <c r="AO312" s="256"/>
      <c r="AP312" s="33"/>
      <c r="AQ312" s="33"/>
      <c r="AR312" s="33"/>
      <c r="AS312" s="33"/>
      <c r="AT312" s="33"/>
      <c r="AU312" s="33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</row>
    <row r="313" spans="1:65" ht="24.75" customHeight="1">
      <c r="A313" s="294">
        <v>81</v>
      </c>
      <c r="B313" s="290" t="s">
        <v>406</v>
      </c>
      <c r="C313" s="290" t="s">
        <v>407</v>
      </c>
      <c r="D313" s="303" t="s">
        <v>157</v>
      </c>
      <c r="E313" s="290" t="s">
        <v>158</v>
      </c>
      <c r="F313" s="290" t="s">
        <v>332</v>
      </c>
      <c r="G313" s="290"/>
      <c r="H313" s="461" t="s">
        <v>409</v>
      </c>
      <c r="I313" s="290"/>
      <c r="J313" s="99"/>
      <c r="K313" s="303" t="s">
        <v>466</v>
      </c>
      <c r="L313" s="400" t="s">
        <v>467</v>
      </c>
      <c r="M313" s="461" t="s">
        <v>468</v>
      </c>
      <c r="N313" s="302">
        <v>44824</v>
      </c>
      <c r="O313" s="301">
        <v>69600</v>
      </c>
      <c r="P313" s="289">
        <v>13380</v>
      </c>
      <c r="Q313" s="302">
        <v>44824</v>
      </c>
      <c r="R313" s="302">
        <v>45189</v>
      </c>
      <c r="S313" s="461">
        <v>1</v>
      </c>
      <c r="T313" s="290"/>
      <c r="U313" s="290"/>
      <c r="V313" s="290"/>
      <c r="W313" s="290" t="s">
        <v>284</v>
      </c>
      <c r="X313" s="290" t="s">
        <v>413</v>
      </c>
      <c r="Y313" s="26" t="s">
        <v>149</v>
      </c>
      <c r="Z313" s="27">
        <v>45181</v>
      </c>
      <c r="AA313" s="28">
        <v>13621</v>
      </c>
      <c r="AB313" s="26" t="s">
        <v>202</v>
      </c>
      <c r="AC313" s="27">
        <v>45190</v>
      </c>
      <c r="AD313" s="27">
        <v>45555</v>
      </c>
      <c r="AE313" s="26"/>
      <c r="AF313" s="26"/>
      <c r="AG313" s="30"/>
      <c r="AH313" s="26"/>
      <c r="AI313" s="27">
        <v>45162</v>
      </c>
      <c r="AJ313" s="38">
        <v>39999.5</v>
      </c>
      <c r="AK313" s="30">
        <v>2784</v>
      </c>
      <c r="AL313" s="30">
        <f>SUM(AK313+O313)</f>
        <v>72384</v>
      </c>
      <c r="AM313" s="280">
        <v>74802.179999999993</v>
      </c>
      <c r="AN313" s="281">
        <v>20832</v>
      </c>
      <c r="AO313" s="280">
        <f>AM313+AN313</f>
        <v>95634.18</v>
      </c>
      <c r="AP313" s="33"/>
      <c r="AQ313" s="33"/>
      <c r="AR313" s="33"/>
      <c r="AS313" s="33"/>
      <c r="AT313" s="33"/>
      <c r="AU313" s="33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</row>
    <row r="314" spans="1:65" ht="24.75" customHeight="1">
      <c r="A314" s="255"/>
      <c r="B314" s="255"/>
      <c r="C314" s="255"/>
      <c r="D314" s="255"/>
      <c r="E314" s="255"/>
      <c r="F314" s="255"/>
      <c r="G314" s="255"/>
      <c r="H314" s="474"/>
      <c r="I314" s="255"/>
      <c r="J314" s="100"/>
      <c r="K314" s="255"/>
      <c r="L314" s="401"/>
      <c r="M314" s="459"/>
      <c r="N314" s="255"/>
      <c r="O314" s="255"/>
      <c r="P314" s="255"/>
      <c r="Q314" s="255"/>
      <c r="R314" s="255"/>
      <c r="S314" s="474"/>
      <c r="T314" s="255"/>
      <c r="U314" s="255"/>
      <c r="V314" s="255"/>
      <c r="W314" s="255"/>
      <c r="X314" s="255"/>
      <c r="Y314" s="26" t="s">
        <v>152</v>
      </c>
      <c r="Z314" s="27">
        <v>45544</v>
      </c>
      <c r="AA314" s="28">
        <v>13858</v>
      </c>
      <c r="AB314" s="26" t="s">
        <v>203</v>
      </c>
      <c r="AC314" s="27">
        <v>45556</v>
      </c>
      <c r="AD314" s="27">
        <v>45920</v>
      </c>
      <c r="AE314" s="38">
        <v>29279</v>
      </c>
      <c r="AF314" s="26"/>
      <c r="AG314" s="30">
        <v>2112</v>
      </c>
      <c r="AH314" s="26"/>
      <c r="AI314" s="27"/>
      <c r="AJ314" s="38"/>
      <c r="AK314" s="105"/>
      <c r="AL314" s="30">
        <f>SUM(AL313+AG314)</f>
        <v>74496</v>
      </c>
      <c r="AM314" s="255"/>
      <c r="AN314" s="255"/>
      <c r="AO314" s="255"/>
      <c r="AP314" s="33"/>
      <c r="AQ314" s="33"/>
      <c r="AR314" s="33"/>
      <c r="AS314" s="33"/>
      <c r="AT314" s="33"/>
      <c r="AU314" s="33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</row>
    <row r="315" spans="1:65" ht="24.75" customHeight="1">
      <c r="A315" s="256"/>
      <c r="B315" s="256"/>
      <c r="C315" s="256"/>
      <c r="D315" s="256"/>
      <c r="E315" s="256"/>
      <c r="F315" s="256"/>
      <c r="G315" s="256"/>
      <c r="H315" s="472"/>
      <c r="I315" s="256"/>
      <c r="J315" s="101"/>
      <c r="K315" s="256"/>
      <c r="L315" s="399"/>
      <c r="M315" s="457"/>
      <c r="N315" s="256"/>
      <c r="O315" s="256"/>
      <c r="P315" s="256"/>
      <c r="Q315" s="256"/>
      <c r="R315" s="256"/>
      <c r="S315" s="472"/>
      <c r="T315" s="256"/>
      <c r="U315" s="256"/>
      <c r="V315" s="256"/>
      <c r="W315" s="256"/>
      <c r="X315" s="256"/>
      <c r="Y315" s="26" t="s">
        <v>168</v>
      </c>
      <c r="Z315" s="27">
        <v>45919</v>
      </c>
      <c r="AA315" s="28">
        <v>14115</v>
      </c>
      <c r="AB315" s="26" t="s">
        <v>246</v>
      </c>
      <c r="AC315" s="27">
        <v>45921</v>
      </c>
      <c r="AD315" s="27">
        <v>46285</v>
      </c>
      <c r="AE315" s="38"/>
      <c r="AF315" s="26"/>
      <c r="AG315" s="30"/>
      <c r="AH315" s="26"/>
      <c r="AI315" s="27">
        <v>45918</v>
      </c>
      <c r="AJ315" s="38">
        <v>4.8613172000000003E-2</v>
      </c>
      <c r="AK315" s="30">
        <v>3624</v>
      </c>
      <c r="AL315" s="30">
        <f>SUM(AL314+AK315)</f>
        <v>78120</v>
      </c>
      <c r="AM315" s="256"/>
      <c r="AN315" s="256"/>
      <c r="AO315" s="256"/>
      <c r="AP315" s="33"/>
      <c r="AQ315" s="33"/>
      <c r="AR315" s="33"/>
      <c r="AS315" s="33"/>
      <c r="AT315" s="33"/>
      <c r="AU315" s="33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</row>
    <row r="316" spans="1:65" ht="24.75" customHeight="1">
      <c r="A316" s="294">
        <v>82</v>
      </c>
      <c r="B316" s="290" t="s">
        <v>277</v>
      </c>
      <c r="C316" s="290" t="s">
        <v>278</v>
      </c>
      <c r="D316" s="303" t="s">
        <v>157</v>
      </c>
      <c r="E316" s="290" t="s">
        <v>279</v>
      </c>
      <c r="F316" s="290" t="s">
        <v>171</v>
      </c>
      <c r="G316" s="290"/>
      <c r="H316" s="476" t="s">
        <v>280</v>
      </c>
      <c r="I316" s="290"/>
      <c r="J316" s="290"/>
      <c r="K316" s="303" t="s">
        <v>469</v>
      </c>
      <c r="L316" s="400" t="s">
        <v>470</v>
      </c>
      <c r="M316" s="461" t="s">
        <v>471</v>
      </c>
      <c r="N316" s="302">
        <v>44837</v>
      </c>
      <c r="O316" s="301">
        <v>276000</v>
      </c>
      <c r="P316" s="289">
        <v>13389</v>
      </c>
      <c r="Q316" s="302">
        <v>44837</v>
      </c>
      <c r="R316" s="302">
        <v>45202</v>
      </c>
      <c r="S316" s="461">
        <v>1</v>
      </c>
      <c r="T316" s="290"/>
      <c r="U316" s="290"/>
      <c r="V316" s="290"/>
      <c r="W316" s="290" t="s">
        <v>271</v>
      </c>
      <c r="X316" s="290" t="s">
        <v>148</v>
      </c>
      <c r="Y316" s="26" t="s">
        <v>149</v>
      </c>
      <c r="Z316" s="27">
        <v>45202</v>
      </c>
      <c r="AA316" s="28">
        <v>13634</v>
      </c>
      <c r="AB316" s="411" t="s">
        <v>472</v>
      </c>
      <c r="AC316" s="27">
        <v>45203</v>
      </c>
      <c r="AD316" s="27">
        <v>45568</v>
      </c>
      <c r="AE316" s="26"/>
      <c r="AF316" s="26"/>
      <c r="AG316" s="26"/>
      <c r="AH316" s="26"/>
      <c r="AI316" s="27">
        <v>45202</v>
      </c>
      <c r="AJ316" s="37">
        <v>36353.9</v>
      </c>
      <c r="AK316" s="30">
        <v>10032</v>
      </c>
      <c r="AL316" s="30">
        <f>SUM(AK316+O316)</f>
        <v>286032</v>
      </c>
      <c r="AM316" s="280">
        <v>302121.56</v>
      </c>
      <c r="AN316" s="281">
        <v>139731.97</v>
      </c>
      <c r="AO316" s="280">
        <f>AM316+AN316</f>
        <v>441853.53</v>
      </c>
      <c r="AP316" s="33"/>
      <c r="AQ316" s="33"/>
      <c r="AR316" s="33"/>
      <c r="AS316" s="33"/>
      <c r="AT316" s="33"/>
      <c r="AU316" s="33"/>
      <c r="AV316" s="34"/>
      <c r="AW316" s="34"/>
      <c r="AX316" s="60"/>
      <c r="AY316" s="61"/>
      <c r="AZ316" s="60"/>
      <c r="BA316" s="61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4"/>
      <c r="BM316" s="34"/>
    </row>
    <row r="317" spans="1:65" ht="24.75" customHeight="1">
      <c r="A317" s="255"/>
      <c r="B317" s="255"/>
      <c r="C317" s="255"/>
      <c r="D317" s="255"/>
      <c r="E317" s="255"/>
      <c r="F317" s="255"/>
      <c r="G317" s="255"/>
      <c r="H317" s="474"/>
      <c r="I317" s="255"/>
      <c r="J317" s="255"/>
      <c r="K317" s="255"/>
      <c r="L317" s="401"/>
      <c r="M317" s="459"/>
      <c r="N317" s="255"/>
      <c r="O317" s="255"/>
      <c r="P317" s="255"/>
      <c r="Q317" s="255"/>
      <c r="R317" s="255"/>
      <c r="S317" s="474"/>
      <c r="T317" s="255"/>
      <c r="U317" s="255"/>
      <c r="V317" s="255"/>
      <c r="W317" s="255"/>
      <c r="X317" s="255"/>
      <c r="Y317" s="26" t="s">
        <v>152</v>
      </c>
      <c r="Z317" s="27">
        <v>45539</v>
      </c>
      <c r="AA317" s="28">
        <v>13858</v>
      </c>
      <c r="AB317" s="26" t="s">
        <v>202</v>
      </c>
      <c r="AC317" s="27">
        <v>45569</v>
      </c>
      <c r="AD317" s="27">
        <v>45933</v>
      </c>
      <c r="AE317" s="26"/>
      <c r="AF317" s="26"/>
      <c r="AG317" s="26"/>
      <c r="AH317" s="26"/>
      <c r="AI317" s="27">
        <v>45596</v>
      </c>
      <c r="AJ317" s="37">
        <v>3.4799610000000002E-2</v>
      </c>
      <c r="AK317" s="30">
        <v>9960</v>
      </c>
      <c r="AL317" s="30">
        <f t="shared" ref="AL317:AL318" si="35">SUM(AL316+AK317)</f>
        <v>295992</v>
      </c>
      <c r="AM317" s="255"/>
      <c r="AN317" s="255"/>
      <c r="AO317" s="255"/>
      <c r="AP317" s="33"/>
      <c r="AQ317" s="33"/>
      <c r="AR317" s="33"/>
      <c r="AS317" s="33"/>
      <c r="AT317" s="33"/>
      <c r="AU317" s="33"/>
      <c r="AV317" s="34"/>
      <c r="AW317" s="34"/>
      <c r="AX317" s="60"/>
      <c r="AY317" s="61"/>
      <c r="AZ317" s="60"/>
      <c r="BA317" s="61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4"/>
      <c r="BM317" s="34"/>
    </row>
    <row r="318" spans="1:65" ht="24.75" customHeight="1">
      <c r="A318" s="256"/>
      <c r="B318" s="256"/>
      <c r="C318" s="256"/>
      <c r="D318" s="256"/>
      <c r="E318" s="256"/>
      <c r="F318" s="256"/>
      <c r="G318" s="256"/>
      <c r="H318" s="472"/>
      <c r="I318" s="256"/>
      <c r="J318" s="256"/>
      <c r="K318" s="256"/>
      <c r="L318" s="399"/>
      <c r="M318" s="457"/>
      <c r="N318" s="256"/>
      <c r="O318" s="256"/>
      <c r="P318" s="256"/>
      <c r="Q318" s="256"/>
      <c r="R318" s="256"/>
      <c r="S318" s="472"/>
      <c r="T318" s="256"/>
      <c r="U318" s="256"/>
      <c r="V318" s="256"/>
      <c r="W318" s="256"/>
      <c r="X318" s="256"/>
      <c r="Y318" s="26" t="s">
        <v>168</v>
      </c>
      <c r="Z318" s="27">
        <v>45930</v>
      </c>
      <c r="AA318" s="28">
        <v>14122</v>
      </c>
      <c r="AB318" s="26" t="s">
        <v>202</v>
      </c>
      <c r="AC318" s="27">
        <v>45934</v>
      </c>
      <c r="AD318" s="27">
        <v>46298</v>
      </c>
      <c r="AE318" s="26"/>
      <c r="AF318" s="26"/>
      <c r="AG318" s="26"/>
      <c r="AH318" s="26"/>
      <c r="AI318" s="27">
        <v>46006</v>
      </c>
      <c r="AJ318" s="37">
        <v>5.2491530000000002E-2</v>
      </c>
      <c r="AK318" s="30">
        <v>15528</v>
      </c>
      <c r="AL318" s="30">
        <f t="shared" si="35"/>
        <v>311520</v>
      </c>
      <c r="AM318" s="256"/>
      <c r="AN318" s="256"/>
      <c r="AO318" s="256"/>
      <c r="AP318" s="33"/>
      <c r="AQ318" s="33"/>
      <c r="AR318" s="33"/>
      <c r="AS318" s="33"/>
      <c r="AT318" s="33"/>
      <c r="AU318" s="33"/>
      <c r="AV318" s="34"/>
      <c r="AW318" s="34"/>
      <c r="AX318" s="60"/>
      <c r="AY318" s="61"/>
      <c r="AZ318" s="60"/>
      <c r="BA318" s="61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4"/>
      <c r="BM318" s="34"/>
    </row>
    <row r="319" spans="1:65" ht="24.75" customHeight="1">
      <c r="A319" s="294">
        <v>83</v>
      </c>
      <c r="B319" s="290" t="s">
        <v>473</v>
      </c>
      <c r="C319" s="290" t="s">
        <v>474</v>
      </c>
      <c r="D319" s="303" t="s">
        <v>157</v>
      </c>
      <c r="E319" s="290" t="s">
        <v>259</v>
      </c>
      <c r="F319" s="290" t="s">
        <v>475</v>
      </c>
      <c r="G319" s="290"/>
      <c r="H319" s="461" t="s">
        <v>476</v>
      </c>
      <c r="I319" s="290"/>
      <c r="J319" s="290"/>
      <c r="K319" s="303" t="s">
        <v>477</v>
      </c>
      <c r="L319" s="400" t="s">
        <v>478</v>
      </c>
      <c r="M319" s="461" t="s">
        <v>479</v>
      </c>
      <c r="N319" s="302">
        <v>44875</v>
      </c>
      <c r="O319" s="301">
        <v>7000000</v>
      </c>
      <c r="P319" s="289">
        <v>13416</v>
      </c>
      <c r="Q319" s="302">
        <v>44875</v>
      </c>
      <c r="R319" s="302">
        <v>45240</v>
      </c>
      <c r="S319" s="461">
        <v>119</v>
      </c>
      <c r="T319" s="290"/>
      <c r="U319" s="290"/>
      <c r="V319" s="290"/>
      <c r="W319" s="290" t="s">
        <v>271</v>
      </c>
      <c r="X319" s="290" t="s">
        <v>413</v>
      </c>
      <c r="Y319" s="26" t="s">
        <v>149</v>
      </c>
      <c r="Z319" s="27">
        <v>45029</v>
      </c>
      <c r="AA319" s="26">
        <v>13521</v>
      </c>
      <c r="AB319" s="26" t="s">
        <v>480</v>
      </c>
      <c r="AC319" s="27"/>
      <c r="AD319" s="27"/>
      <c r="AE319" s="38">
        <v>0.25</v>
      </c>
      <c r="AF319" s="26"/>
      <c r="AG319" s="30">
        <v>1750000</v>
      </c>
      <c r="AH319" s="26"/>
      <c r="AI319" s="27">
        <v>44987</v>
      </c>
      <c r="AJ319" s="26" t="s">
        <v>481</v>
      </c>
      <c r="AK319" s="30"/>
      <c r="AL319" s="301">
        <f>SUM(AG319+O319)</f>
        <v>8750000</v>
      </c>
      <c r="AM319" s="280">
        <v>6242600.3600000003</v>
      </c>
      <c r="AN319" s="281">
        <v>1968327.25</v>
      </c>
      <c r="AO319" s="280">
        <f>AM319+AN319</f>
        <v>8210927.6100000003</v>
      </c>
      <c r="AP319" s="33"/>
      <c r="AQ319" s="33"/>
      <c r="AR319" s="33"/>
      <c r="AS319" s="33"/>
      <c r="AT319" s="33"/>
      <c r="AU319" s="33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4"/>
      <c r="BM319" s="34"/>
    </row>
    <row r="320" spans="1:65" ht="24.75" customHeight="1">
      <c r="A320" s="255"/>
      <c r="B320" s="255"/>
      <c r="C320" s="255"/>
      <c r="D320" s="255"/>
      <c r="E320" s="255"/>
      <c r="F320" s="255"/>
      <c r="G320" s="255"/>
      <c r="H320" s="474"/>
      <c r="I320" s="255"/>
      <c r="J320" s="255"/>
      <c r="K320" s="255"/>
      <c r="L320" s="401"/>
      <c r="M320" s="459"/>
      <c r="N320" s="255"/>
      <c r="O320" s="255"/>
      <c r="P320" s="255"/>
      <c r="Q320" s="255"/>
      <c r="R320" s="255"/>
      <c r="S320" s="474"/>
      <c r="T320" s="255"/>
      <c r="U320" s="255"/>
      <c r="V320" s="255"/>
      <c r="W320" s="255"/>
      <c r="X320" s="255"/>
      <c r="Y320" s="26" t="s">
        <v>152</v>
      </c>
      <c r="Z320" s="27">
        <v>45237</v>
      </c>
      <c r="AA320" s="26">
        <v>13658</v>
      </c>
      <c r="AB320" s="26" t="s">
        <v>211</v>
      </c>
      <c r="AC320" s="27">
        <v>45241</v>
      </c>
      <c r="AD320" s="27">
        <v>45606</v>
      </c>
      <c r="AE320" s="38"/>
      <c r="AF320" s="26"/>
      <c r="AG320" s="30"/>
      <c r="AH320" s="26"/>
      <c r="AI320" s="26"/>
      <c r="AJ320" s="26"/>
      <c r="AK320" s="30"/>
      <c r="AL320" s="255"/>
      <c r="AM320" s="255"/>
      <c r="AN320" s="255"/>
      <c r="AO320" s="255"/>
      <c r="AP320" s="33"/>
      <c r="AQ320" s="33"/>
      <c r="AR320" s="33"/>
      <c r="AS320" s="33"/>
      <c r="AT320" s="33"/>
      <c r="AU320" s="33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4"/>
      <c r="BM320" s="34"/>
    </row>
    <row r="321" spans="1:65" ht="24.75" customHeight="1">
      <c r="A321" s="255"/>
      <c r="B321" s="255"/>
      <c r="C321" s="255"/>
      <c r="D321" s="255"/>
      <c r="E321" s="255"/>
      <c r="F321" s="255"/>
      <c r="G321" s="255"/>
      <c r="H321" s="474"/>
      <c r="I321" s="255"/>
      <c r="J321" s="255"/>
      <c r="K321" s="255"/>
      <c r="L321" s="401"/>
      <c r="M321" s="459"/>
      <c r="N321" s="255"/>
      <c r="O321" s="255"/>
      <c r="P321" s="255"/>
      <c r="Q321" s="255"/>
      <c r="R321" s="255"/>
      <c r="S321" s="474"/>
      <c r="T321" s="255"/>
      <c r="U321" s="255"/>
      <c r="V321" s="255"/>
      <c r="W321" s="255"/>
      <c r="X321" s="255"/>
      <c r="Y321" s="26" t="s">
        <v>168</v>
      </c>
      <c r="Z321" s="27">
        <v>45600</v>
      </c>
      <c r="AA321" s="26">
        <v>13902</v>
      </c>
      <c r="AB321" s="26" t="s">
        <v>246</v>
      </c>
      <c r="AC321" s="27">
        <v>45607</v>
      </c>
      <c r="AD321" s="27">
        <v>45971</v>
      </c>
      <c r="AE321" s="38"/>
      <c r="AF321" s="26"/>
      <c r="AG321" s="30"/>
      <c r="AH321" s="26"/>
      <c r="AI321" s="26"/>
      <c r="AJ321" s="26"/>
      <c r="AK321" s="30"/>
      <c r="AL321" s="255"/>
      <c r="AM321" s="255"/>
      <c r="AN321" s="255"/>
      <c r="AO321" s="255"/>
      <c r="AP321" s="33"/>
      <c r="AQ321" s="33"/>
      <c r="AR321" s="33"/>
      <c r="AS321" s="33"/>
      <c r="AT321" s="33"/>
      <c r="AU321" s="33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4"/>
      <c r="BM321" s="34"/>
    </row>
    <row r="322" spans="1:65" ht="24.75" customHeight="1">
      <c r="A322" s="256"/>
      <c r="B322" s="256"/>
      <c r="C322" s="256"/>
      <c r="D322" s="256"/>
      <c r="E322" s="256"/>
      <c r="F322" s="256"/>
      <c r="G322" s="256"/>
      <c r="H322" s="472"/>
      <c r="I322" s="256"/>
      <c r="J322" s="256"/>
      <c r="K322" s="256"/>
      <c r="L322" s="399"/>
      <c r="M322" s="457"/>
      <c r="N322" s="256"/>
      <c r="O322" s="256"/>
      <c r="P322" s="256"/>
      <c r="Q322" s="256"/>
      <c r="R322" s="256"/>
      <c r="S322" s="472"/>
      <c r="T322" s="256"/>
      <c r="U322" s="256"/>
      <c r="V322" s="256"/>
      <c r="W322" s="256"/>
      <c r="X322" s="256"/>
      <c r="Y322" s="26" t="s">
        <v>169</v>
      </c>
      <c r="Z322" s="27">
        <v>45965</v>
      </c>
      <c r="AA322" s="26">
        <v>14103</v>
      </c>
      <c r="AB322" s="26" t="s">
        <v>481</v>
      </c>
      <c r="AC322" s="27"/>
      <c r="AD322" s="27"/>
      <c r="AE322" s="38"/>
      <c r="AF322" s="26"/>
      <c r="AG322" s="30"/>
      <c r="AH322" s="26"/>
      <c r="AI322" s="26"/>
      <c r="AJ322" s="26" t="s">
        <v>481</v>
      </c>
      <c r="AK322" s="30"/>
      <c r="AL322" s="256"/>
      <c r="AM322" s="256"/>
      <c r="AN322" s="256"/>
      <c r="AO322" s="256"/>
      <c r="AP322" s="33"/>
      <c r="AQ322" s="33"/>
      <c r="AR322" s="33"/>
      <c r="AS322" s="33"/>
      <c r="AT322" s="33"/>
      <c r="AU322" s="33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4"/>
      <c r="BM322" s="34"/>
    </row>
    <row r="323" spans="1:65" ht="24.75" customHeight="1">
      <c r="A323" s="294">
        <v>84</v>
      </c>
      <c r="B323" s="290" t="s">
        <v>482</v>
      </c>
      <c r="C323" s="290" t="s">
        <v>483</v>
      </c>
      <c r="D323" s="303" t="s">
        <v>157</v>
      </c>
      <c r="E323" s="290" t="s">
        <v>484</v>
      </c>
      <c r="F323" s="290" t="s">
        <v>485</v>
      </c>
      <c r="G323" s="290"/>
      <c r="H323" s="461" t="s">
        <v>486</v>
      </c>
      <c r="I323" s="290"/>
      <c r="J323" s="290"/>
      <c r="K323" s="303" t="s">
        <v>487</v>
      </c>
      <c r="L323" s="400" t="s">
        <v>488</v>
      </c>
      <c r="M323" s="461" t="s">
        <v>489</v>
      </c>
      <c r="N323" s="302">
        <v>44903</v>
      </c>
      <c r="O323" s="301">
        <v>3677926.32</v>
      </c>
      <c r="P323" s="289">
        <v>13431</v>
      </c>
      <c r="Q323" s="302">
        <v>44904</v>
      </c>
      <c r="R323" s="302">
        <v>45268</v>
      </c>
      <c r="S323" s="461">
        <v>1</v>
      </c>
      <c r="T323" s="290"/>
      <c r="U323" s="290"/>
      <c r="V323" s="290"/>
      <c r="W323" s="290" t="s">
        <v>271</v>
      </c>
      <c r="X323" s="290" t="s">
        <v>413</v>
      </c>
      <c r="Y323" s="26" t="s">
        <v>149</v>
      </c>
      <c r="Z323" s="27">
        <v>45268</v>
      </c>
      <c r="AA323" s="90">
        <v>13677</v>
      </c>
      <c r="AB323" s="26" t="s">
        <v>246</v>
      </c>
      <c r="AC323" s="27">
        <v>45269</v>
      </c>
      <c r="AD323" s="27">
        <v>45634</v>
      </c>
      <c r="AE323" s="26"/>
      <c r="AF323" s="26"/>
      <c r="AG323" s="30"/>
      <c r="AH323" s="26"/>
      <c r="AI323" s="26"/>
      <c r="AJ323" s="26"/>
      <c r="AK323" s="26"/>
      <c r="AL323" s="301">
        <v>3677926.32</v>
      </c>
      <c r="AM323" s="280">
        <v>2848665.6000000001</v>
      </c>
      <c r="AN323" s="281">
        <v>1315900.71</v>
      </c>
      <c r="AO323" s="280">
        <f>AM323+AN323</f>
        <v>4164566.31</v>
      </c>
      <c r="AP323" s="33"/>
      <c r="AQ323" s="33"/>
      <c r="AR323" s="33"/>
      <c r="AS323" s="33"/>
      <c r="AT323" s="33"/>
      <c r="AU323" s="33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</row>
    <row r="324" spans="1:65" ht="24.75" customHeight="1">
      <c r="A324" s="255"/>
      <c r="B324" s="255"/>
      <c r="C324" s="255"/>
      <c r="D324" s="255"/>
      <c r="E324" s="255"/>
      <c r="F324" s="255"/>
      <c r="G324" s="255"/>
      <c r="H324" s="474"/>
      <c r="I324" s="255"/>
      <c r="J324" s="255"/>
      <c r="K324" s="255"/>
      <c r="L324" s="401"/>
      <c r="M324" s="459"/>
      <c r="N324" s="255"/>
      <c r="O324" s="255"/>
      <c r="P324" s="255"/>
      <c r="Q324" s="255"/>
      <c r="R324" s="255"/>
      <c r="S324" s="474"/>
      <c r="T324" s="255"/>
      <c r="U324" s="255"/>
      <c r="V324" s="255"/>
      <c r="W324" s="255"/>
      <c r="X324" s="255"/>
      <c r="Y324" s="26" t="s">
        <v>152</v>
      </c>
      <c r="Z324" s="27">
        <v>45600</v>
      </c>
      <c r="AA324" s="28">
        <v>13902</v>
      </c>
      <c r="AB324" s="26" t="s">
        <v>246</v>
      </c>
      <c r="AC324" s="27">
        <v>45635</v>
      </c>
      <c r="AD324" s="27">
        <v>45999</v>
      </c>
      <c r="AE324" s="26"/>
      <c r="AF324" s="26"/>
      <c r="AG324" s="30"/>
      <c r="AH324" s="26"/>
      <c r="AI324" s="26"/>
      <c r="AJ324" s="26" t="s">
        <v>490</v>
      </c>
      <c r="AK324" s="26"/>
      <c r="AL324" s="256"/>
      <c r="AM324" s="255"/>
      <c r="AN324" s="255"/>
      <c r="AO324" s="255"/>
      <c r="AP324" s="33"/>
      <c r="AQ324" s="33"/>
      <c r="AR324" s="33"/>
      <c r="AS324" s="33"/>
      <c r="AT324" s="33"/>
      <c r="AU324" s="33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4"/>
      <c r="BM324" s="34"/>
    </row>
    <row r="325" spans="1:65" ht="24.75" customHeight="1">
      <c r="A325" s="256"/>
      <c r="B325" s="256"/>
      <c r="C325" s="256"/>
      <c r="D325" s="256"/>
      <c r="E325" s="256"/>
      <c r="F325" s="256"/>
      <c r="G325" s="256"/>
      <c r="H325" s="472"/>
      <c r="I325" s="256"/>
      <c r="J325" s="256"/>
      <c r="K325" s="255"/>
      <c r="L325" s="401"/>
      <c r="M325" s="459"/>
      <c r="N325" s="255"/>
      <c r="O325" s="255"/>
      <c r="P325" s="255"/>
      <c r="Q325" s="255"/>
      <c r="R325" s="255"/>
      <c r="S325" s="474"/>
      <c r="T325" s="255"/>
      <c r="U325" s="255"/>
      <c r="V325" s="255"/>
      <c r="W325" s="255"/>
      <c r="X325" s="255"/>
      <c r="Y325" s="26" t="s">
        <v>168</v>
      </c>
      <c r="Z325" s="27">
        <v>45996</v>
      </c>
      <c r="AA325" s="28">
        <v>14164</v>
      </c>
      <c r="AB325" s="26" t="s">
        <v>246</v>
      </c>
      <c r="AC325" s="27">
        <v>46000</v>
      </c>
      <c r="AD325" s="27" t="s">
        <v>491</v>
      </c>
      <c r="AE325" s="26"/>
      <c r="AF325" s="26"/>
      <c r="AG325" s="30"/>
      <c r="AH325" s="26"/>
      <c r="AI325" s="26"/>
      <c r="AJ325" s="26"/>
      <c r="AK325" s="26"/>
      <c r="AL325" s="49">
        <v>919481.58</v>
      </c>
      <c r="AM325" s="255"/>
      <c r="AN325" s="255"/>
      <c r="AO325" s="255"/>
      <c r="AP325" s="33"/>
      <c r="AQ325" s="33"/>
      <c r="AR325" s="33"/>
      <c r="AS325" s="33"/>
      <c r="AT325" s="33"/>
      <c r="AU325" s="33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4"/>
      <c r="BM325" s="34"/>
    </row>
    <row r="326" spans="1:65" ht="24.75" customHeight="1">
      <c r="A326" s="294">
        <v>85</v>
      </c>
      <c r="B326" s="290" t="s">
        <v>406</v>
      </c>
      <c r="C326" s="290" t="s">
        <v>407</v>
      </c>
      <c r="D326" s="303" t="s">
        <v>157</v>
      </c>
      <c r="E326" s="290" t="s">
        <v>158</v>
      </c>
      <c r="F326" s="290" t="s">
        <v>492</v>
      </c>
      <c r="G326" s="290"/>
      <c r="H326" s="461" t="s">
        <v>409</v>
      </c>
      <c r="I326" s="290"/>
      <c r="J326" s="290"/>
      <c r="K326" s="303" t="s">
        <v>493</v>
      </c>
      <c r="L326" s="400" t="s">
        <v>494</v>
      </c>
      <c r="M326" s="461" t="s">
        <v>495</v>
      </c>
      <c r="N326" s="302">
        <v>44909</v>
      </c>
      <c r="O326" s="301">
        <v>192000</v>
      </c>
      <c r="P326" s="289">
        <v>13446</v>
      </c>
      <c r="Q326" s="302">
        <v>44909</v>
      </c>
      <c r="R326" s="302">
        <v>45274</v>
      </c>
      <c r="S326" s="461">
        <v>1</v>
      </c>
      <c r="T326" s="290"/>
      <c r="U326" s="290"/>
      <c r="V326" s="290"/>
      <c r="W326" s="290" t="s">
        <v>284</v>
      </c>
      <c r="X326" s="290" t="s">
        <v>413</v>
      </c>
      <c r="Y326" s="26" t="s">
        <v>149</v>
      </c>
      <c r="Z326" s="27">
        <v>45272</v>
      </c>
      <c r="AA326" s="28">
        <v>13688</v>
      </c>
      <c r="AB326" s="26" t="s">
        <v>388</v>
      </c>
      <c r="AC326" s="27">
        <v>45275</v>
      </c>
      <c r="AD326" s="27">
        <v>45640</v>
      </c>
      <c r="AE326" s="26"/>
      <c r="AF326" s="26"/>
      <c r="AG326" s="30"/>
      <c r="AH326" s="26"/>
      <c r="AI326" s="27">
        <v>45163</v>
      </c>
      <c r="AJ326" s="38">
        <v>3999.5</v>
      </c>
      <c r="AK326" s="30">
        <v>7680</v>
      </c>
      <c r="AL326" s="30">
        <f>SUM(AK326+O326)</f>
        <v>199680</v>
      </c>
      <c r="AM326" s="280">
        <v>173487.14</v>
      </c>
      <c r="AN326" s="281">
        <v>59242.55</v>
      </c>
      <c r="AO326" s="280">
        <f>AM326+AN326</f>
        <v>232729.69</v>
      </c>
      <c r="AP326" s="33"/>
      <c r="AQ326" s="33"/>
      <c r="AR326" s="33"/>
      <c r="AS326" s="33"/>
      <c r="AT326" s="33"/>
      <c r="AU326" s="33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4"/>
      <c r="BM326" s="34"/>
    </row>
    <row r="327" spans="1:65" ht="24.75" customHeight="1">
      <c r="A327" s="255"/>
      <c r="B327" s="255"/>
      <c r="C327" s="255"/>
      <c r="D327" s="255"/>
      <c r="E327" s="255"/>
      <c r="F327" s="255"/>
      <c r="G327" s="255"/>
      <c r="H327" s="474"/>
      <c r="I327" s="255"/>
      <c r="J327" s="255"/>
      <c r="K327" s="255"/>
      <c r="L327" s="401"/>
      <c r="M327" s="459"/>
      <c r="N327" s="255"/>
      <c r="O327" s="255"/>
      <c r="P327" s="255"/>
      <c r="Q327" s="255"/>
      <c r="R327" s="255"/>
      <c r="S327" s="474"/>
      <c r="T327" s="255"/>
      <c r="U327" s="255"/>
      <c r="V327" s="255"/>
      <c r="W327" s="255"/>
      <c r="X327" s="255"/>
      <c r="Y327" s="26" t="s">
        <v>152</v>
      </c>
      <c r="Z327" s="27">
        <v>45637</v>
      </c>
      <c r="AA327" s="28">
        <v>13928</v>
      </c>
      <c r="AB327" s="26" t="s">
        <v>203</v>
      </c>
      <c r="AC327" s="27">
        <v>45641</v>
      </c>
      <c r="AD327" s="27">
        <v>46005</v>
      </c>
      <c r="AE327" s="37">
        <v>2.9278999999999999E-2</v>
      </c>
      <c r="AF327" s="26"/>
      <c r="AG327" s="30">
        <v>5856</v>
      </c>
      <c r="AH327" s="26"/>
      <c r="AI327" s="27"/>
      <c r="AJ327" s="38"/>
      <c r="AK327" s="30"/>
      <c r="AL327" s="30">
        <f>SUM(AL326+AG327)</f>
        <v>205536</v>
      </c>
      <c r="AM327" s="255"/>
      <c r="AN327" s="255"/>
      <c r="AO327" s="255"/>
      <c r="AP327" s="33"/>
      <c r="AQ327" s="33"/>
      <c r="AR327" s="33"/>
      <c r="AS327" s="33"/>
      <c r="AT327" s="33"/>
      <c r="AU327" s="33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4"/>
      <c r="BM327" s="34"/>
    </row>
    <row r="328" spans="1:65" ht="24.75" customHeight="1">
      <c r="A328" s="256"/>
      <c r="B328" s="256"/>
      <c r="C328" s="256"/>
      <c r="D328" s="256"/>
      <c r="E328" s="256"/>
      <c r="F328" s="256"/>
      <c r="G328" s="256"/>
      <c r="H328" s="472"/>
      <c r="I328" s="256"/>
      <c r="J328" s="256"/>
      <c r="K328" s="256"/>
      <c r="L328" s="399"/>
      <c r="M328" s="457"/>
      <c r="N328" s="256"/>
      <c r="O328" s="256"/>
      <c r="P328" s="256"/>
      <c r="Q328" s="256"/>
      <c r="R328" s="256"/>
      <c r="S328" s="472"/>
      <c r="T328" s="256"/>
      <c r="U328" s="256"/>
      <c r="V328" s="256"/>
      <c r="W328" s="256"/>
      <c r="X328" s="256"/>
      <c r="Y328" s="26" t="s">
        <v>168</v>
      </c>
      <c r="Z328" s="27">
        <v>45986</v>
      </c>
      <c r="AA328" s="28">
        <v>14157</v>
      </c>
      <c r="AB328" s="26" t="s">
        <v>246</v>
      </c>
      <c r="AC328" s="27">
        <v>46006</v>
      </c>
      <c r="AD328" s="27">
        <v>46370</v>
      </c>
      <c r="AE328" s="37"/>
      <c r="AF328" s="26"/>
      <c r="AG328" s="30"/>
      <c r="AH328" s="26"/>
      <c r="AI328" s="27">
        <v>45923</v>
      </c>
      <c r="AJ328" s="38">
        <v>48613.17</v>
      </c>
      <c r="AK328" s="30">
        <v>9984</v>
      </c>
      <c r="AL328" s="30">
        <f>SUM(AL327+AK328)</f>
        <v>215520</v>
      </c>
      <c r="AM328" s="256"/>
      <c r="AN328" s="256"/>
      <c r="AO328" s="256"/>
      <c r="AP328" s="33"/>
      <c r="AQ328" s="33"/>
      <c r="AR328" s="33"/>
      <c r="AS328" s="33"/>
      <c r="AT328" s="33"/>
      <c r="AU328" s="33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4"/>
      <c r="BM328" s="34"/>
    </row>
    <row r="329" spans="1:65" ht="24.75" customHeight="1">
      <c r="A329" s="294">
        <v>86</v>
      </c>
      <c r="B329" s="290" t="s">
        <v>459</v>
      </c>
      <c r="C329" s="290" t="s">
        <v>460</v>
      </c>
      <c r="D329" s="303" t="s">
        <v>157</v>
      </c>
      <c r="E329" s="290" t="s">
        <v>496</v>
      </c>
      <c r="F329" s="290" t="s">
        <v>497</v>
      </c>
      <c r="G329" s="290"/>
      <c r="H329" s="458" t="s">
        <v>498</v>
      </c>
      <c r="I329" s="290"/>
      <c r="J329" s="290"/>
      <c r="K329" s="303" t="s">
        <v>499</v>
      </c>
      <c r="L329" s="400" t="s">
        <v>500</v>
      </c>
      <c r="M329" s="461" t="s">
        <v>501</v>
      </c>
      <c r="N329" s="302">
        <v>44940</v>
      </c>
      <c r="O329" s="301">
        <v>132666.23999999999</v>
      </c>
      <c r="P329" s="289">
        <v>13451</v>
      </c>
      <c r="Q329" s="302">
        <v>44940</v>
      </c>
      <c r="R329" s="302">
        <v>45304</v>
      </c>
      <c r="S329" s="458" t="s">
        <v>502</v>
      </c>
      <c r="T329" s="290"/>
      <c r="U329" s="290"/>
      <c r="V329" s="290"/>
      <c r="W329" s="290" t="s">
        <v>254</v>
      </c>
      <c r="X329" s="290" t="s">
        <v>413</v>
      </c>
      <c r="Y329" s="26" t="s">
        <v>149</v>
      </c>
      <c r="Z329" s="27">
        <v>45302</v>
      </c>
      <c r="AA329" s="28">
        <v>13698</v>
      </c>
      <c r="AB329" s="26" t="s">
        <v>503</v>
      </c>
      <c r="AC329" s="27">
        <v>45306</v>
      </c>
      <c r="AD329" s="27">
        <v>45671</v>
      </c>
      <c r="AE329" s="26" t="s">
        <v>504</v>
      </c>
      <c r="AF329" s="26"/>
      <c r="AG329" s="30">
        <v>5256.96</v>
      </c>
      <c r="AH329" s="26"/>
      <c r="AI329" s="26"/>
      <c r="AJ329" s="26"/>
      <c r="AK329" s="30"/>
      <c r="AL329" s="30">
        <f>SUM(AG329+O329)</f>
        <v>137923.19999999998</v>
      </c>
      <c r="AM329" s="280">
        <v>117188.52</v>
      </c>
      <c r="AN329" s="281">
        <v>61479.4</v>
      </c>
      <c r="AO329" s="280">
        <f>AM329+AN329</f>
        <v>178667.92</v>
      </c>
      <c r="AP329" s="33"/>
      <c r="AQ329" s="33"/>
      <c r="AR329" s="33"/>
      <c r="AS329" s="33"/>
      <c r="AT329" s="33"/>
      <c r="AU329" s="33"/>
      <c r="AV329" s="34"/>
      <c r="AW329" s="34"/>
      <c r="AX329" s="34"/>
      <c r="AY329" s="34"/>
      <c r="AZ329" s="60"/>
      <c r="BA329" s="61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</row>
    <row r="330" spans="1:65" ht="24.75" customHeight="1">
      <c r="A330" s="255"/>
      <c r="B330" s="255"/>
      <c r="C330" s="255"/>
      <c r="D330" s="255"/>
      <c r="E330" s="255"/>
      <c r="F330" s="255"/>
      <c r="G330" s="255"/>
      <c r="H330" s="474"/>
      <c r="I330" s="255"/>
      <c r="J330" s="255"/>
      <c r="K330" s="255"/>
      <c r="L330" s="401"/>
      <c r="M330" s="459"/>
      <c r="N330" s="255"/>
      <c r="O330" s="255"/>
      <c r="P330" s="255"/>
      <c r="Q330" s="255"/>
      <c r="R330" s="255"/>
      <c r="S330" s="474"/>
      <c r="T330" s="255"/>
      <c r="U330" s="255"/>
      <c r="V330" s="255"/>
      <c r="W330" s="255"/>
      <c r="X330" s="255"/>
      <c r="Y330" s="26" t="s">
        <v>152</v>
      </c>
      <c r="Z330" s="27">
        <v>45671</v>
      </c>
      <c r="AA330" s="28">
        <v>13945</v>
      </c>
      <c r="AB330" s="26" t="s">
        <v>503</v>
      </c>
      <c r="AC330" s="27">
        <v>45672</v>
      </c>
      <c r="AD330" s="27">
        <v>46036</v>
      </c>
      <c r="AE330" s="37">
        <v>2.9766270000000001E-2</v>
      </c>
      <c r="AF330" s="26"/>
      <c r="AG330" s="30">
        <v>4105.4399999999996</v>
      </c>
      <c r="AH330" s="26"/>
      <c r="AI330" s="26"/>
      <c r="AJ330" s="26"/>
      <c r="AK330" s="30"/>
      <c r="AL330" s="30">
        <v>142028.64000000001</v>
      </c>
      <c r="AM330" s="255"/>
      <c r="AN330" s="255"/>
      <c r="AO330" s="255"/>
      <c r="AP330" s="33"/>
      <c r="AQ330" s="33"/>
      <c r="AR330" s="33"/>
      <c r="AS330" s="33"/>
      <c r="AT330" s="33"/>
      <c r="AU330" s="33"/>
      <c r="AV330" s="34"/>
      <c r="AW330" s="34"/>
      <c r="AX330" s="34"/>
      <c r="AY330" s="34"/>
      <c r="AZ330" s="60"/>
      <c r="BA330" s="61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4"/>
      <c r="BM330" s="34"/>
    </row>
    <row r="331" spans="1:65" ht="24.75" customHeight="1">
      <c r="A331" s="256"/>
      <c r="B331" s="256"/>
      <c r="C331" s="256"/>
      <c r="D331" s="256"/>
      <c r="E331" s="256"/>
      <c r="F331" s="256"/>
      <c r="G331" s="256"/>
      <c r="H331" s="472"/>
      <c r="I331" s="256"/>
      <c r="J331" s="256"/>
      <c r="K331" s="256"/>
      <c r="L331" s="399"/>
      <c r="M331" s="457"/>
      <c r="N331" s="256"/>
      <c r="O331" s="256"/>
      <c r="P331" s="256"/>
      <c r="Q331" s="256"/>
      <c r="R331" s="256"/>
      <c r="S331" s="472"/>
      <c r="T331" s="256"/>
      <c r="U331" s="256"/>
      <c r="V331" s="256"/>
      <c r="W331" s="256"/>
      <c r="X331" s="256"/>
      <c r="Y331" s="26" t="s">
        <v>168</v>
      </c>
      <c r="Z331" s="27">
        <v>46009</v>
      </c>
      <c r="AA331" s="28">
        <v>14181</v>
      </c>
      <c r="AB331" s="26" t="s">
        <v>503</v>
      </c>
      <c r="AC331" s="27">
        <v>46037</v>
      </c>
      <c r="AD331" s="27">
        <v>46217</v>
      </c>
      <c r="AE331" s="37">
        <v>4.8598580000000002E-2</v>
      </c>
      <c r="AF331" s="26"/>
      <c r="AG331" s="30">
        <v>3451.2</v>
      </c>
      <c r="AH331" s="26"/>
      <c r="AI331" s="26"/>
      <c r="AJ331" s="26"/>
      <c r="AK331" s="30"/>
      <c r="AL331" s="30">
        <v>74465.52</v>
      </c>
      <c r="AM331" s="256"/>
      <c r="AN331" s="256"/>
      <c r="AO331" s="256"/>
      <c r="AP331" s="33"/>
      <c r="AQ331" s="33"/>
      <c r="AR331" s="33"/>
      <c r="AS331" s="33"/>
      <c r="AT331" s="33"/>
      <c r="AU331" s="33"/>
      <c r="AV331" s="34"/>
      <c r="AW331" s="34"/>
      <c r="AX331" s="34"/>
      <c r="AY331" s="34"/>
      <c r="AZ331" s="60"/>
      <c r="BA331" s="61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4"/>
      <c r="BM331" s="34"/>
    </row>
    <row r="332" spans="1:65" ht="24.75" customHeight="1">
      <c r="A332" s="294">
        <v>87</v>
      </c>
      <c r="B332" s="290" t="s">
        <v>459</v>
      </c>
      <c r="C332" s="290" t="s">
        <v>460</v>
      </c>
      <c r="D332" s="303" t="s">
        <v>157</v>
      </c>
      <c r="E332" s="290" t="s">
        <v>496</v>
      </c>
      <c r="F332" s="290" t="s">
        <v>497</v>
      </c>
      <c r="G332" s="290"/>
      <c r="H332" s="458" t="s">
        <v>498</v>
      </c>
      <c r="I332" s="290"/>
      <c r="J332" s="290"/>
      <c r="K332" s="303" t="s">
        <v>505</v>
      </c>
      <c r="L332" s="400" t="s">
        <v>464</v>
      </c>
      <c r="M332" s="461" t="s">
        <v>465</v>
      </c>
      <c r="N332" s="302">
        <v>44940</v>
      </c>
      <c r="O332" s="301">
        <v>81999.960000000006</v>
      </c>
      <c r="P332" s="289">
        <v>13451</v>
      </c>
      <c r="Q332" s="302">
        <v>44940</v>
      </c>
      <c r="R332" s="302">
        <v>45304</v>
      </c>
      <c r="S332" s="458" t="s">
        <v>502</v>
      </c>
      <c r="T332" s="290"/>
      <c r="U332" s="290"/>
      <c r="V332" s="290"/>
      <c r="W332" s="290" t="s">
        <v>254</v>
      </c>
      <c r="X332" s="290" t="s">
        <v>413</v>
      </c>
      <c r="Y332" s="26" t="s">
        <v>149</v>
      </c>
      <c r="Z332" s="27">
        <v>45295</v>
      </c>
      <c r="AA332" s="28">
        <v>13728</v>
      </c>
      <c r="AB332" s="26" t="s">
        <v>202</v>
      </c>
      <c r="AC332" s="27">
        <v>45306</v>
      </c>
      <c r="AD332" s="27">
        <v>45671</v>
      </c>
      <c r="AE332" s="26"/>
      <c r="AF332" s="26"/>
      <c r="AG332" s="26"/>
      <c r="AH332" s="26"/>
      <c r="AI332" s="27">
        <v>45505</v>
      </c>
      <c r="AJ332" s="37">
        <v>3.9892169999999998E-2</v>
      </c>
      <c r="AK332" s="106">
        <v>3271.2</v>
      </c>
      <c r="AL332" s="30">
        <f>SUM(O332+AK332)</f>
        <v>85271.16</v>
      </c>
      <c r="AM332" s="280">
        <v>72433.34</v>
      </c>
      <c r="AN332" s="281">
        <v>31040.720000000001</v>
      </c>
      <c r="AO332" s="280">
        <f>AM332+AN332</f>
        <v>103474.06</v>
      </c>
      <c r="AP332" s="33"/>
      <c r="AQ332" s="33"/>
      <c r="AR332" s="33"/>
      <c r="AS332" s="33"/>
      <c r="AT332" s="33"/>
      <c r="AU332" s="33"/>
      <c r="AV332" s="34"/>
      <c r="AW332" s="34"/>
      <c r="AX332" s="34"/>
      <c r="AY332" s="34"/>
      <c r="AZ332" s="60"/>
      <c r="BA332" s="61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4"/>
      <c r="BM332" s="34"/>
    </row>
    <row r="333" spans="1:65" ht="24.75" customHeight="1">
      <c r="A333" s="255"/>
      <c r="B333" s="255"/>
      <c r="C333" s="255"/>
      <c r="D333" s="255"/>
      <c r="E333" s="255"/>
      <c r="F333" s="255"/>
      <c r="G333" s="255"/>
      <c r="H333" s="474"/>
      <c r="I333" s="255"/>
      <c r="J333" s="255"/>
      <c r="K333" s="255"/>
      <c r="L333" s="401"/>
      <c r="M333" s="459"/>
      <c r="N333" s="255"/>
      <c r="O333" s="255"/>
      <c r="P333" s="255"/>
      <c r="Q333" s="255"/>
      <c r="R333" s="255"/>
      <c r="S333" s="474"/>
      <c r="T333" s="255"/>
      <c r="U333" s="255"/>
      <c r="V333" s="255"/>
      <c r="W333" s="255"/>
      <c r="X333" s="255"/>
      <c r="Y333" s="26" t="s">
        <v>152</v>
      </c>
      <c r="Z333" s="27">
        <v>45642</v>
      </c>
      <c r="AA333" s="28">
        <v>13929</v>
      </c>
      <c r="AB333" s="26" t="s">
        <v>503</v>
      </c>
      <c r="AC333" s="27">
        <v>45672</v>
      </c>
      <c r="AD333" s="27">
        <v>46036</v>
      </c>
      <c r="AE333" s="37">
        <v>2.9467489999999999E-2</v>
      </c>
      <c r="AF333" s="26"/>
      <c r="AG333" s="30">
        <v>2512.6799999999998</v>
      </c>
      <c r="AH333" s="26"/>
      <c r="AI333" s="26"/>
      <c r="AJ333" s="26"/>
      <c r="AK333" s="26"/>
      <c r="AL333" s="30">
        <v>87783.84</v>
      </c>
      <c r="AM333" s="255"/>
      <c r="AN333" s="255"/>
      <c r="AO333" s="255"/>
      <c r="AP333" s="33"/>
      <c r="AQ333" s="33"/>
      <c r="AR333" s="33"/>
      <c r="AS333" s="33"/>
      <c r="AT333" s="33"/>
      <c r="AU333" s="33"/>
      <c r="AV333" s="34"/>
      <c r="AW333" s="34"/>
      <c r="AX333" s="34"/>
      <c r="AY333" s="34"/>
      <c r="AZ333" s="60"/>
      <c r="BA333" s="61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4"/>
      <c r="BM333" s="34"/>
    </row>
    <row r="334" spans="1:65" ht="24.75" customHeight="1">
      <c r="A334" s="256"/>
      <c r="B334" s="256"/>
      <c r="C334" s="256"/>
      <c r="D334" s="256"/>
      <c r="E334" s="256"/>
      <c r="F334" s="256"/>
      <c r="G334" s="256"/>
      <c r="H334" s="472"/>
      <c r="I334" s="256"/>
      <c r="J334" s="256"/>
      <c r="K334" s="256"/>
      <c r="L334" s="399"/>
      <c r="M334" s="457"/>
      <c r="N334" s="256"/>
      <c r="O334" s="256"/>
      <c r="P334" s="256"/>
      <c r="Q334" s="256"/>
      <c r="R334" s="256"/>
      <c r="S334" s="472"/>
      <c r="T334" s="256"/>
      <c r="U334" s="256"/>
      <c r="V334" s="256"/>
      <c r="W334" s="256"/>
      <c r="X334" s="256"/>
      <c r="Y334" s="26" t="s">
        <v>168</v>
      </c>
      <c r="Z334" s="27"/>
      <c r="AA334" s="28"/>
      <c r="AB334" s="26" t="s">
        <v>503</v>
      </c>
      <c r="AC334" s="27">
        <v>46037</v>
      </c>
      <c r="AD334" s="27">
        <v>46217</v>
      </c>
      <c r="AE334" s="37">
        <v>4.849444E-2</v>
      </c>
      <c r="AF334" s="26"/>
      <c r="AG334" s="30">
        <v>2128.5</v>
      </c>
      <c r="AH334" s="26"/>
      <c r="AI334" s="26"/>
      <c r="AJ334" s="26"/>
      <c r="AK334" s="26"/>
      <c r="AL334" s="47">
        <v>46020.42</v>
      </c>
      <c r="AM334" s="256"/>
      <c r="AN334" s="256"/>
      <c r="AO334" s="256"/>
      <c r="AP334" s="33"/>
      <c r="AQ334" s="33"/>
      <c r="AR334" s="33"/>
      <c r="AS334" s="33"/>
      <c r="AT334" s="33"/>
      <c r="AU334" s="33"/>
      <c r="AV334" s="34"/>
      <c r="AW334" s="34"/>
      <c r="AX334" s="34"/>
      <c r="AY334" s="34"/>
      <c r="AZ334" s="60"/>
      <c r="BA334" s="61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4"/>
      <c r="BM334" s="34"/>
    </row>
    <row r="335" spans="1:65" ht="24.75" customHeight="1">
      <c r="A335" s="294">
        <v>88</v>
      </c>
      <c r="B335" s="290" t="s">
        <v>506</v>
      </c>
      <c r="C335" s="290" t="s">
        <v>507</v>
      </c>
      <c r="D335" s="303" t="s">
        <v>508</v>
      </c>
      <c r="E335" s="290"/>
      <c r="F335" s="290" t="s">
        <v>509</v>
      </c>
      <c r="G335" s="290"/>
      <c r="H335" s="461"/>
      <c r="I335" s="290"/>
      <c r="J335" s="290"/>
      <c r="K335" s="303" t="s">
        <v>510</v>
      </c>
      <c r="L335" s="400" t="s">
        <v>511</v>
      </c>
      <c r="M335" s="461" t="s">
        <v>512</v>
      </c>
      <c r="N335" s="302">
        <v>44936</v>
      </c>
      <c r="O335" s="301">
        <v>12960000</v>
      </c>
      <c r="P335" s="289">
        <v>13468</v>
      </c>
      <c r="Q335" s="302">
        <v>44936</v>
      </c>
      <c r="R335" s="302">
        <v>45301</v>
      </c>
      <c r="S335" s="461">
        <v>119</v>
      </c>
      <c r="T335" s="290"/>
      <c r="U335" s="290"/>
      <c r="V335" s="290"/>
      <c r="W335" s="290" t="s">
        <v>271</v>
      </c>
      <c r="X335" s="290" t="s">
        <v>413</v>
      </c>
      <c r="Y335" s="26" t="s">
        <v>149</v>
      </c>
      <c r="Z335" s="27">
        <v>45294</v>
      </c>
      <c r="AA335" s="28">
        <v>13691</v>
      </c>
      <c r="AB335" s="26" t="s">
        <v>246</v>
      </c>
      <c r="AC335" s="27">
        <v>45302</v>
      </c>
      <c r="AD335" s="27">
        <v>45667</v>
      </c>
      <c r="AE335" s="26"/>
      <c r="AF335" s="26"/>
      <c r="AG335" s="26"/>
      <c r="AH335" s="26"/>
      <c r="AI335" s="26"/>
      <c r="AJ335" s="26"/>
      <c r="AK335" s="30"/>
      <c r="AL335" s="301">
        <v>12960000</v>
      </c>
      <c r="AM335" s="280">
        <v>8925947.8599999994</v>
      </c>
      <c r="AN335" s="281">
        <v>4716602.8</v>
      </c>
      <c r="AO335" s="280">
        <f>AM335+AN335</f>
        <v>13642550.66</v>
      </c>
      <c r="AP335" s="33"/>
      <c r="AQ335" s="33"/>
      <c r="AR335" s="33"/>
      <c r="AS335" s="33"/>
      <c r="AT335" s="33"/>
      <c r="AU335" s="33"/>
      <c r="AV335" s="34" t="s">
        <v>513</v>
      </c>
      <c r="AW335" s="34" t="s">
        <v>514</v>
      </c>
      <c r="AX335" s="60">
        <v>13447</v>
      </c>
      <c r="AY335" s="61">
        <v>44932</v>
      </c>
      <c r="AZ335" s="60">
        <v>13441</v>
      </c>
      <c r="BA335" s="61">
        <v>44924</v>
      </c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4"/>
      <c r="BM335" s="34"/>
    </row>
    <row r="336" spans="1:65" ht="24.75" customHeight="1">
      <c r="A336" s="255"/>
      <c r="B336" s="255"/>
      <c r="C336" s="255"/>
      <c r="D336" s="255"/>
      <c r="E336" s="255"/>
      <c r="F336" s="255"/>
      <c r="G336" s="255"/>
      <c r="H336" s="474"/>
      <c r="I336" s="255"/>
      <c r="J336" s="255"/>
      <c r="K336" s="255"/>
      <c r="L336" s="401"/>
      <c r="M336" s="459"/>
      <c r="N336" s="255"/>
      <c r="O336" s="255"/>
      <c r="P336" s="255"/>
      <c r="Q336" s="255"/>
      <c r="R336" s="255"/>
      <c r="S336" s="474"/>
      <c r="T336" s="255"/>
      <c r="U336" s="255"/>
      <c r="V336" s="255"/>
      <c r="W336" s="255"/>
      <c r="X336" s="255"/>
      <c r="Y336" s="26" t="s">
        <v>152</v>
      </c>
      <c r="Z336" s="27">
        <v>45652</v>
      </c>
      <c r="AA336" s="28">
        <v>13938</v>
      </c>
      <c r="AB336" s="26" t="s">
        <v>246</v>
      </c>
      <c r="AC336" s="27">
        <v>45668</v>
      </c>
      <c r="AD336" s="27">
        <v>46032</v>
      </c>
      <c r="AE336" s="26"/>
      <c r="AF336" s="26"/>
      <c r="AG336" s="26"/>
      <c r="AH336" s="26"/>
      <c r="AI336" s="26"/>
      <c r="AJ336" s="26"/>
      <c r="AK336" s="30"/>
      <c r="AL336" s="255"/>
      <c r="AM336" s="255"/>
      <c r="AN336" s="255"/>
      <c r="AO336" s="255"/>
      <c r="AP336" s="33"/>
      <c r="AQ336" s="33"/>
      <c r="AR336" s="33"/>
      <c r="AS336" s="33"/>
      <c r="AT336" s="33"/>
      <c r="AU336" s="33"/>
      <c r="AV336" s="34"/>
      <c r="AW336" s="34"/>
      <c r="AX336" s="60"/>
      <c r="AY336" s="61"/>
      <c r="AZ336" s="60"/>
      <c r="BA336" s="61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4"/>
      <c r="BM336" s="34"/>
    </row>
    <row r="337" spans="1:65" ht="24.75" customHeight="1">
      <c r="A337" s="256"/>
      <c r="B337" s="256"/>
      <c r="C337" s="256"/>
      <c r="D337" s="256"/>
      <c r="E337" s="256"/>
      <c r="F337" s="256"/>
      <c r="G337" s="256"/>
      <c r="H337" s="472"/>
      <c r="I337" s="256"/>
      <c r="J337" s="256"/>
      <c r="K337" s="256"/>
      <c r="L337" s="399"/>
      <c r="M337" s="457"/>
      <c r="N337" s="256"/>
      <c r="O337" s="256"/>
      <c r="P337" s="256"/>
      <c r="Q337" s="256"/>
      <c r="R337" s="256"/>
      <c r="S337" s="472"/>
      <c r="T337" s="256"/>
      <c r="U337" s="256"/>
      <c r="V337" s="256"/>
      <c r="W337" s="256"/>
      <c r="X337" s="256"/>
      <c r="Y337" s="26" t="s">
        <v>168</v>
      </c>
      <c r="Z337" s="27">
        <v>45996</v>
      </c>
      <c r="AA337" s="28">
        <v>14168</v>
      </c>
      <c r="AB337" s="26" t="s">
        <v>246</v>
      </c>
      <c r="AC337" s="27">
        <v>46033</v>
      </c>
      <c r="AD337" s="27">
        <v>46397</v>
      </c>
      <c r="AE337" s="26"/>
      <c r="AF337" s="26"/>
      <c r="AG337" s="26"/>
      <c r="AH337" s="26"/>
      <c r="AI337" s="26"/>
      <c r="AJ337" s="26"/>
      <c r="AK337" s="30"/>
      <c r="AL337" s="256"/>
      <c r="AM337" s="256"/>
      <c r="AN337" s="256"/>
      <c r="AO337" s="256"/>
      <c r="AP337" s="33"/>
      <c r="AQ337" s="33"/>
      <c r="AR337" s="33"/>
      <c r="AS337" s="33"/>
      <c r="AT337" s="33"/>
      <c r="AU337" s="33"/>
      <c r="AV337" s="34"/>
      <c r="AW337" s="34"/>
      <c r="AX337" s="60"/>
      <c r="AY337" s="61"/>
      <c r="AZ337" s="60"/>
      <c r="BA337" s="61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</row>
    <row r="338" spans="1:65" ht="24.75" customHeight="1">
      <c r="A338" s="294">
        <v>89</v>
      </c>
      <c r="B338" s="290" t="s">
        <v>515</v>
      </c>
      <c r="C338" s="290" t="s">
        <v>516</v>
      </c>
      <c r="D338" s="303" t="s">
        <v>157</v>
      </c>
      <c r="E338" s="290" t="s">
        <v>496</v>
      </c>
      <c r="F338" s="290" t="s">
        <v>517</v>
      </c>
      <c r="G338" s="290"/>
      <c r="H338" s="458" t="s">
        <v>518</v>
      </c>
      <c r="I338" s="290"/>
      <c r="J338" s="290"/>
      <c r="K338" s="303" t="s">
        <v>519</v>
      </c>
      <c r="L338" s="400" t="s">
        <v>520</v>
      </c>
      <c r="M338" s="461" t="s">
        <v>521</v>
      </c>
      <c r="N338" s="302">
        <v>44944</v>
      </c>
      <c r="O338" s="301">
        <v>70512</v>
      </c>
      <c r="P338" s="289">
        <v>13471</v>
      </c>
      <c r="Q338" s="302">
        <v>44944</v>
      </c>
      <c r="R338" s="302">
        <v>45308</v>
      </c>
      <c r="S338" s="458" t="s">
        <v>146</v>
      </c>
      <c r="T338" s="290"/>
      <c r="U338" s="290"/>
      <c r="V338" s="290"/>
      <c r="W338" s="290" t="s">
        <v>522</v>
      </c>
      <c r="X338" s="290" t="s">
        <v>413</v>
      </c>
      <c r="Y338" s="26" t="s">
        <v>149</v>
      </c>
      <c r="Z338" s="27">
        <v>45303</v>
      </c>
      <c r="AA338" s="28">
        <v>13703</v>
      </c>
      <c r="AB338" s="26" t="s">
        <v>202</v>
      </c>
      <c r="AC338" s="27">
        <v>45310</v>
      </c>
      <c r="AD338" s="27">
        <v>45675</v>
      </c>
      <c r="AE338" s="26"/>
      <c r="AF338" s="26"/>
      <c r="AG338" s="26"/>
      <c r="AH338" s="26"/>
      <c r="AI338" s="27">
        <v>45163</v>
      </c>
      <c r="AJ338" s="38">
        <v>39999.5</v>
      </c>
      <c r="AK338" s="30">
        <v>2832</v>
      </c>
      <c r="AL338" s="65">
        <f>SUM(AK338+O338)</f>
        <v>73344</v>
      </c>
      <c r="AM338" s="280">
        <v>58116.72</v>
      </c>
      <c r="AN338" s="281">
        <v>20150.900000000001</v>
      </c>
      <c r="AO338" s="280">
        <f>AM338+AN338</f>
        <v>78267.62</v>
      </c>
      <c r="AP338" s="33"/>
      <c r="AQ338" s="33"/>
      <c r="AR338" s="33"/>
      <c r="AS338" s="33"/>
      <c r="AT338" s="33"/>
      <c r="AU338" s="33"/>
      <c r="AV338" s="34"/>
      <c r="AW338" s="34"/>
      <c r="AX338" s="34"/>
      <c r="AY338" s="34"/>
      <c r="AZ338" s="60"/>
      <c r="BA338" s="61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</row>
    <row r="339" spans="1:65" ht="24.75" customHeight="1">
      <c r="A339" s="255"/>
      <c r="B339" s="255"/>
      <c r="C339" s="255"/>
      <c r="D339" s="255"/>
      <c r="E339" s="255"/>
      <c r="F339" s="255"/>
      <c r="G339" s="255"/>
      <c r="H339" s="474"/>
      <c r="I339" s="255"/>
      <c r="J339" s="255"/>
      <c r="K339" s="255"/>
      <c r="L339" s="401"/>
      <c r="M339" s="459"/>
      <c r="N339" s="255"/>
      <c r="O339" s="255"/>
      <c r="P339" s="255"/>
      <c r="Q339" s="255"/>
      <c r="R339" s="255"/>
      <c r="S339" s="474"/>
      <c r="T339" s="255"/>
      <c r="U339" s="255"/>
      <c r="V339" s="255"/>
      <c r="W339" s="255"/>
      <c r="X339" s="255"/>
      <c r="Y339" s="290" t="s">
        <v>152</v>
      </c>
      <c r="Z339" s="302">
        <v>45671</v>
      </c>
      <c r="AA339" s="289">
        <v>13948</v>
      </c>
      <c r="AB339" s="290" t="s">
        <v>202</v>
      </c>
      <c r="AC339" s="302">
        <v>45676</v>
      </c>
      <c r="AD339" s="302">
        <v>46040</v>
      </c>
      <c r="AE339" s="26"/>
      <c r="AF339" s="26"/>
      <c r="AG339" s="26"/>
      <c r="AH339" s="26"/>
      <c r="AI339" s="27"/>
      <c r="AJ339" s="38"/>
      <c r="AK339" s="30"/>
      <c r="AL339" s="78"/>
      <c r="AM339" s="255"/>
      <c r="AN339" s="255"/>
      <c r="AO339" s="255"/>
      <c r="AP339" s="33"/>
      <c r="AQ339" s="33"/>
      <c r="AR339" s="33"/>
      <c r="AS339" s="33"/>
      <c r="AT339" s="33"/>
      <c r="AU339" s="33"/>
      <c r="AV339" s="34"/>
      <c r="AW339" s="34"/>
      <c r="AX339" s="34"/>
      <c r="AY339" s="34"/>
      <c r="AZ339" s="60"/>
      <c r="BA339" s="61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</row>
    <row r="340" spans="1:65" ht="24.75" customHeight="1">
      <c r="A340" s="255"/>
      <c r="B340" s="255"/>
      <c r="C340" s="255"/>
      <c r="D340" s="255"/>
      <c r="E340" s="255"/>
      <c r="F340" s="255"/>
      <c r="G340" s="255"/>
      <c r="H340" s="474"/>
      <c r="I340" s="255"/>
      <c r="J340" s="255"/>
      <c r="K340" s="255"/>
      <c r="L340" s="401"/>
      <c r="M340" s="459"/>
      <c r="N340" s="255"/>
      <c r="O340" s="255"/>
      <c r="P340" s="255"/>
      <c r="Q340" s="255"/>
      <c r="R340" s="255"/>
      <c r="S340" s="474"/>
      <c r="T340" s="255"/>
      <c r="U340" s="255"/>
      <c r="V340" s="255"/>
      <c r="W340" s="255"/>
      <c r="X340" s="255"/>
      <c r="Y340" s="256"/>
      <c r="Z340" s="256"/>
      <c r="AA340" s="256"/>
      <c r="AB340" s="256"/>
      <c r="AC340" s="256"/>
      <c r="AD340" s="256"/>
      <c r="AE340" s="26"/>
      <c r="AF340" s="26"/>
      <c r="AG340" s="26"/>
      <c r="AH340" s="26"/>
      <c r="AI340" s="27">
        <v>45930</v>
      </c>
      <c r="AJ340" s="38">
        <v>4.8613169999999997E-2</v>
      </c>
      <c r="AK340" s="30">
        <v>3576</v>
      </c>
      <c r="AL340" s="301">
        <v>76920</v>
      </c>
      <c r="AM340" s="255"/>
      <c r="AN340" s="255"/>
      <c r="AO340" s="255"/>
      <c r="AP340" s="33"/>
      <c r="AQ340" s="33"/>
      <c r="AR340" s="33"/>
      <c r="AS340" s="33"/>
      <c r="AT340" s="33"/>
      <c r="AU340" s="33"/>
      <c r="AV340" s="34"/>
      <c r="AW340" s="34"/>
      <c r="AX340" s="34"/>
      <c r="AY340" s="34"/>
      <c r="AZ340" s="60"/>
      <c r="BA340" s="61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</row>
    <row r="341" spans="1:65" ht="24.75" customHeight="1">
      <c r="A341" s="256"/>
      <c r="B341" s="256"/>
      <c r="C341" s="256"/>
      <c r="D341" s="256"/>
      <c r="E341" s="256"/>
      <c r="F341" s="256"/>
      <c r="G341" s="256"/>
      <c r="H341" s="472"/>
      <c r="I341" s="256"/>
      <c r="J341" s="256"/>
      <c r="K341" s="256"/>
      <c r="L341" s="399"/>
      <c r="M341" s="457"/>
      <c r="N341" s="256"/>
      <c r="O341" s="256"/>
      <c r="P341" s="256"/>
      <c r="Q341" s="256"/>
      <c r="R341" s="256"/>
      <c r="S341" s="472"/>
      <c r="T341" s="256"/>
      <c r="U341" s="256"/>
      <c r="V341" s="256"/>
      <c r="W341" s="256"/>
      <c r="X341" s="256"/>
      <c r="Y341" s="26" t="s">
        <v>168</v>
      </c>
      <c r="Z341" s="27" t="s">
        <v>523</v>
      </c>
      <c r="AA341" s="28">
        <v>14182</v>
      </c>
      <c r="AB341" s="26" t="s">
        <v>202</v>
      </c>
      <c r="AC341" s="27">
        <v>46041</v>
      </c>
      <c r="AD341" s="27">
        <v>46405</v>
      </c>
      <c r="AE341" s="26"/>
      <c r="AF341" s="26"/>
      <c r="AG341" s="26"/>
      <c r="AH341" s="26"/>
      <c r="AI341" s="27"/>
      <c r="AJ341" s="38"/>
      <c r="AK341" s="30"/>
      <c r="AL341" s="256"/>
      <c r="AM341" s="256"/>
      <c r="AN341" s="256"/>
      <c r="AO341" s="256"/>
      <c r="AP341" s="33"/>
      <c r="AQ341" s="33"/>
      <c r="AR341" s="33"/>
      <c r="AS341" s="33"/>
      <c r="AT341" s="33"/>
      <c r="AU341" s="33"/>
      <c r="AV341" s="34"/>
      <c r="AW341" s="34"/>
      <c r="AX341" s="34"/>
      <c r="AY341" s="34"/>
      <c r="AZ341" s="60"/>
      <c r="BA341" s="61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</row>
    <row r="342" spans="1:65" ht="24.75" customHeight="1">
      <c r="A342" s="294">
        <v>91</v>
      </c>
      <c r="B342" s="290" t="s">
        <v>524</v>
      </c>
      <c r="C342" s="290" t="s">
        <v>407</v>
      </c>
      <c r="D342" s="303" t="s">
        <v>157</v>
      </c>
      <c r="E342" s="290" t="s">
        <v>496</v>
      </c>
      <c r="F342" s="290" t="s">
        <v>517</v>
      </c>
      <c r="G342" s="290"/>
      <c r="H342" s="458" t="s">
        <v>525</v>
      </c>
      <c r="I342" s="290"/>
      <c r="J342" s="290"/>
      <c r="K342" s="303" t="s">
        <v>526</v>
      </c>
      <c r="L342" s="400" t="s">
        <v>527</v>
      </c>
      <c r="M342" s="461" t="s">
        <v>528</v>
      </c>
      <c r="N342" s="302">
        <v>44944</v>
      </c>
      <c r="O342" s="301">
        <v>70800</v>
      </c>
      <c r="P342" s="289">
        <v>13471</v>
      </c>
      <c r="Q342" s="302">
        <v>44944</v>
      </c>
      <c r="R342" s="302">
        <v>45308</v>
      </c>
      <c r="S342" s="458" t="s">
        <v>146</v>
      </c>
      <c r="T342" s="290"/>
      <c r="U342" s="290"/>
      <c r="V342" s="290"/>
      <c r="W342" s="290" t="s">
        <v>522</v>
      </c>
      <c r="X342" s="290" t="s">
        <v>413</v>
      </c>
      <c r="Y342" s="26" t="s">
        <v>149</v>
      </c>
      <c r="Z342" s="27">
        <v>45303</v>
      </c>
      <c r="AA342" s="28">
        <v>13698</v>
      </c>
      <c r="AB342" s="26" t="s">
        <v>202</v>
      </c>
      <c r="AC342" s="27">
        <v>45310</v>
      </c>
      <c r="AD342" s="27">
        <v>45675</v>
      </c>
      <c r="AE342" s="26"/>
      <c r="AF342" s="26"/>
      <c r="AG342" s="26"/>
      <c r="AH342" s="26"/>
      <c r="AI342" s="27">
        <v>45156</v>
      </c>
      <c r="AJ342" s="38">
        <v>39999.5</v>
      </c>
      <c r="AK342" s="30">
        <v>2832</v>
      </c>
      <c r="AL342" s="30">
        <f>SUM(AK342+O342)</f>
        <v>73632</v>
      </c>
      <c r="AM342" s="280">
        <v>58597.75</v>
      </c>
      <c r="AN342" s="281">
        <v>9746.44</v>
      </c>
      <c r="AO342" s="280">
        <f>AM342+AN342</f>
        <v>68344.19</v>
      </c>
      <c r="AP342" s="33"/>
      <c r="AQ342" s="33"/>
      <c r="AR342" s="33"/>
      <c r="AS342" s="33"/>
      <c r="AT342" s="33"/>
      <c r="AU342" s="33"/>
      <c r="AV342" s="34"/>
      <c r="AW342" s="34"/>
      <c r="AX342" s="34"/>
      <c r="AY342" s="34"/>
      <c r="AZ342" s="60"/>
      <c r="BA342" s="61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</row>
    <row r="343" spans="1:65" ht="24.75" customHeight="1">
      <c r="A343" s="256"/>
      <c r="B343" s="256"/>
      <c r="C343" s="256"/>
      <c r="D343" s="256"/>
      <c r="E343" s="256"/>
      <c r="F343" s="256"/>
      <c r="G343" s="256"/>
      <c r="H343" s="472"/>
      <c r="I343" s="256"/>
      <c r="J343" s="256"/>
      <c r="K343" s="256"/>
      <c r="L343" s="401"/>
      <c r="M343" s="459"/>
      <c r="N343" s="255"/>
      <c r="O343" s="255"/>
      <c r="P343" s="255"/>
      <c r="Q343" s="255"/>
      <c r="R343" s="255"/>
      <c r="S343" s="474"/>
      <c r="T343" s="255"/>
      <c r="U343" s="255"/>
      <c r="V343" s="255"/>
      <c r="W343" s="255"/>
      <c r="X343" s="255"/>
      <c r="Y343" s="26" t="s">
        <v>152</v>
      </c>
      <c r="Z343" s="27">
        <v>45671</v>
      </c>
      <c r="AA343" s="28">
        <v>13948</v>
      </c>
      <c r="AB343" s="26" t="s">
        <v>202</v>
      </c>
      <c r="AC343" s="27">
        <v>45676</v>
      </c>
      <c r="AD343" s="27">
        <v>46040</v>
      </c>
      <c r="AE343" s="26"/>
      <c r="AF343" s="26"/>
      <c r="AG343" s="26"/>
      <c r="AH343" s="26"/>
      <c r="AI343" s="27">
        <v>45932</v>
      </c>
      <c r="AJ343" s="38">
        <v>4.8613169999999997E-2</v>
      </c>
      <c r="AK343" s="30">
        <v>3576</v>
      </c>
      <c r="AL343" s="30">
        <f>SUM(AL342+AK343)</f>
        <v>77208</v>
      </c>
      <c r="AM343" s="256"/>
      <c r="AN343" s="256"/>
      <c r="AO343" s="256"/>
      <c r="AP343" s="33"/>
      <c r="AQ343" s="33"/>
      <c r="AR343" s="33"/>
      <c r="AS343" s="33"/>
      <c r="AT343" s="33"/>
      <c r="AU343" s="33"/>
      <c r="AV343" s="34"/>
      <c r="AW343" s="34"/>
      <c r="AX343" s="34"/>
      <c r="AY343" s="34"/>
      <c r="AZ343" s="60"/>
      <c r="BA343" s="61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4"/>
      <c r="BM343" s="34"/>
    </row>
    <row r="344" spans="1:65" ht="24.75" customHeight="1">
      <c r="A344" s="294">
        <v>92</v>
      </c>
      <c r="B344" s="343" t="s">
        <v>406</v>
      </c>
      <c r="C344" s="343" t="s">
        <v>407</v>
      </c>
      <c r="D344" s="345" t="s">
        <v>530</v>
      </c>
      <c r="E344" s="290" t="s">
        <v>496</v>
      </c>
      <c r="F344" s="290" t="s">
        <v>531</v>
      </c>
      <c r="G344" s="290"/>
      <c r="H344" s="458" t="s">
        <v>525</v>
      </c>
      <c r="I344" s="290"/>
      <c r="J344" s="290"/>
      <c r="K344" s="303" t="s">
        <v>532</v>
      </c>
      <c r="L344" s="405" t="s">
        <v>533</v>
      </c>
      <c r="M344" s="464" t="s">
        <v>534</v>
      </c>
      <c r="N344" s="302">
        <v>45026</v>
      </c>
      <c r="O344" s="344">
        <v>127200</v>
      </c>
      <c r="P344" s="289">
        <v>13513</v>
      </c>
      <c r="Q344" s="302">
        <v>45026</v>
      </c>
      <c r="R344" s="302">
        <v>45392</v>
      </c>
      <c r="S344" s="458"/>
      <c r="T344" s="290"/>
      <c r="U344" s="290"/>
      <c r="V344" s="290"/>
      <c r="W344" s="290" t="s">
        <v>254</v>
      </c>
      <c r="X344" s="290" t="s">
        <v>148</v>
      </c>
      <c r="Y344" s="26" t="s">
        <v>149</v>
      </c>
      <c r="Z344" s="27">
        <v>45341</v>
      </c>
      <c r="AA344" s="28">
        <v>13728</v>
      </c>
      <c r="AB344" s="26" t="s">
        <v>202</v>
      </c>
      <c r="AC344" s="27">
        <v>45393</v>
      </c>
      <c r="AD344" s="27">
        <v>45757</v>
      </c>
      <c r="AE344" s="26"/>
      <c r="AF344" s="26"/>
      <c r="AG344" s="26"/>
      <c r="AH344" s="26"/>
      <c r="AI344" s="27">
        <v>45337</v>
      </c>
      <c r="AJ344" s="38">
        <v>35881.300000000003</v>
      </c>
      <c r="AK344" s="30">
        <v>4560</v>
      </c>
      <c r="AL344" s="301">
        <f>SUM(AK344+O344)</f>
        <v>131760</v>
      </c>
      <c r="AM344" s="280">
        <v>81233.98</v>
      </c>
      <c r="AN344" s="298">
        <v>38775.39</v>
      </c>
      <c r="AO344" s="335">
        <f>AM344+AN344</f>
        <v>120009.37</v>
      </c>
      <c r="AP344" s="33"/>
      <c r="AQ344" s="33"/>
      <c r="AR344" s="33"/>
      <c r="AS344" s="33"/>
      <c r="AT344" s="33"/>
      <c r="AU344" s="33"/>
      <c r="AV344" s="34"/>
      <c r="AW344" s="34"/>
      <c r="AX344" s="34"/>
      <c r="AY344" s="34"/>
      <c r="AZ344" s="60"/>
      <c r="BA344" s="61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4"/>
      <c r="BM344" s="34"/>
    </row>
    <row r="345" spans="1:65" ht="24.75" customHeight="1">
      <c r="A345" s="255"/>
      <c r="B345" s="255"/>
      <c r="C345" s="255"/>
      <c r="D345" s="255"/>
      <c r="E345" s="255"/>
      <c r="F345" s="255"/>
      <c r="G345" s="255"/>
      <c r="H345" s="474"/>
      <c r="I345" s="255"/>
      <c r="J345" s="255"/>
      <c r="K345" s="255"/>
      <c r="L345" s="401"/>
      <c r="M345" s="459"/>
      <c r="N345" s="255"/>
      <c r="O345" s="255"/>
      <c r="P345" s="255"/>
      <c r="Q345" s="255"/>
      <c r="R345" s="255"/>
      <c r="S345" s="474"/>
      <c r="T345" s="255"/>
      <c r="U345" s="255"/>
      <c r="V345" s="255"/>
      <c r="W345" s="255"/>
      <c r="X345" s="255"/>
      <c r="Y345" s="290" t="s">
        <v>152</v>
      </c>
      <c r="Z345" s="302">
        <v>45719</v>
      </c>
      <c r="AA345" s="289">
        <v>13998</v>
      </c>
      <c r="AB345" s="26" t="s">
        <v>202</v>
      </c>
      <c r="AC345" s="27">
        <v>45758</v>
      </c>
      <c r="AD345" s="27">
        <v>46122</v>
      </c>
      <c r="AE345" s="26"/>
      <c r="AF345" s="26"/>
      <c r="AG345" s="26"/>
      <c r="AH345" s="26"/>
      <c r="AI345" s="27"/>
      <c r="AJ345" s="38"/>
      <c r="AK345" s="30"/>
      <c r="AL345" s="256"/>
      <c r="AM345" s="255"/>
      <c r="AN345" s="255"/>
      <c r="AO345" s="255"/>
      <c r="AP345" s="33"/>
      <c r="AQ345" s="33"/>
      <c r="AR345" s="33"/>
      <c r="AS345" s="33"/>
      <c r="AT345" s="33"/>
      <c r="AU345" s="33"/>
      <c r="AV345" s="34"/>
      <c r="AW345" s="34"/>
      <c r="AX345" s="34"/>
      <c r="AY345" s="34"/>
      <c r="AZ345" s="60"/>
      <c r="BA345" s="61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4"/>
      <c r="BM345" s="34"/>
    </row>
    <row r="346" spans="1:65" ht="24.75" customHeight="1">
      <c r="A346" s="256"/>
      <c r="B346" s="256"/>
      <c r="C346" s="256"/>
      <c r="D346" s="256"/>
      <c r="E346" s="256"/>
      <c r="F346" s="256"/>
      <c r="G346" s="256"/>
      <c r="H346" s="472"/>
      <c r="I346" s="256"/>
      <c r="J346" s="256"/>
      <c r="K346" s="256"/>
      <c r="L346" s="401"/>
      <c r="M346" s="459"/>
      <c r="N346" s="255"/>
      <c r="O346" s="255"/>
      <c r="P346" s="255"/>
      <c r="Q346" s="255"/>
      <c r="R346" s="255"/>
      <c r="S346" s="474"/>
      <c r="T346" s="255"/>
      <c r="U346" s="255"/>
      <c r="V346" s="255"/>
      <c r="W346" s="255"/>
      <c r="X346" s="255"/>
      <c r="Y346" s="256"/>
      <c r="Z346" s="256"/>
      <c r="AA346" s="256"/>
      <c r="AB346" s="26" t="s">
        <v>202</v>
      </c>
      <c r="AC346" s="27"/>
      <c r="AD346" s="27"/>
      <c r="AE346" s="26"/>
      <c r="AF346" s="26"/>
      <c r="AG346" s="26"/>
      <c r="AH346" s="26"/>
      <c r="AI346" s="27">
        <v>45932</v>
      </c>
      <c r="AJ346" s="38">
        <v>50349.04</v>
      </c>
      <c r="AK346" s="30">
        <v>6624</v>
      </c>
      <c r="AL346" s="72">
        <v>138384</v>
      </c>
      <c r="AM346" s="256"/>
      <c r="AN346" s="256"/>
      <c r="AO346" s="256"/>
      <c r="AP346" s="33"/>
      <c r="AQ346" s="33"/>
      <c r="AR346" s="33"/>
      <c r="AS346" s="33"/>
      <c r="AT346" s="33"/>
      <c r="AU346" s="33"/>
      <c r="AV346" s="34"/>
      <c r="AW346" s="34"/>
      <c r="AX346" s="34"/>
      <c r="AY346" s="34"/>
      <c r="AZ346" s="60"/>
      <c r="BA346" s="61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4"/>
      <c r="BM346" s="34"/>
    </row>
    <row r="347" spans="1:65" ht="24.75" customHeight="1">
      <c r="A347" s="294">
        <v>93</v>
      </c>
      <c r="B347" s="290" t="s">
        <v>535</v>
      </c>
      <c r="C347" s="290" t="s">
        <v>536</v>
      </c>
      <c r="D347" s="303" t="s">
        <v>157</v>
      </c>
      <c r="E347" s="290" t="s">
        <v>496</v>
      </c>
      <c r="F347" s="290" t="s">
        <v>537</v>
      </c>
      <c r="G347" s="290"/>
      <c r="H347" s="461" t="s">
        <v>538</v>
      </c>
      <c r="I347" s="290"/>
      <c r="J347" s="290"/>
      <c r="K347" s="303" t="s">
        <v>539</v>
      </c>
      <c r="L347" s="400" t="s">
        <v>540</v>
      </c>
      <c r="M347" s="461" t="s">
        <v>541</v>
      </c>
      <c r="N347" s="290" t="s">
        <v>542</v>
      </c>
      <c r="O347" s="301">
        <v>50400</v>
      </c>
      <c r="P347" s="289">
        <v>13558</v>
      </c>
      <c r="Q347" s="302">
        <v>45083</v>
      </c>
      <c r="R347" s="302">
        <v>45449</v>
      </c>
      <c r="S347" s="458" t="s">
        <v>146</v>
      </c>
      <c r="T347" s="290"/>
      <c r="U347" s="290"/>
      <c r="V347" s="290"/>
      <c r="W347" s="290" t="s">
        <v>522</v>
      </c>
      <c r="X347" s="290" t="s">
        <v>148</v>
      </c>
      <c r="Y347" s="26" t="s">
        <v>149</v>
      </c>
      <c r="Z347" s="27">
        <v>45448</v>
      </c>
      <c r="AA347" s="26">
        <v>13793</v>
      </c>
      <c r="AB347" s="26" t="s">
        <v>543</v>
      </c>
      <c r="AC347" s="27">
        <v>45450</v>
      </c>
      <c r="AD347" s="27">
        <v>45844</v>
      </c>
      <c r="AE347" s="26">
        <v>2.7396039999999999</v>
      </c>
      <c r="AF347" s="26"/>
      <c r="AG347" s="30">
        <v>1380.72</v>
      </c>
      <c r="AH347" s="26"/>
      <c r="AI347" s="26"/>
      <c r="AJ347" s="26"/>
      <c r="AK347" s="30">
        <f>SUM(O347+AG347)</f>
        <v>51780.72</v>
      </c>
      <c r="AL347" s="301">
        <f>SUM(O347+AG347)</f>
        <v>51780.72</v>
      </c>
      <c r="AM347" s="31">
        <v>28700</v>
      </c>
      <c r="AN347" s="32">
        <v>18131.560000000001</v>
      </c>
      <c r="AO347" s="31">
        <f>AM347+AN347</f>
        <v>46831.56</v>
      </c>
      <c r="AP347" s="33"/>
      <c r="AQ347" s="33"/>
      <c r="AR347" s="33"/>
      <c r="AS347" s="33"/>
      <c r="AT347" s="33"/>
      <c r="AU347" s="33"/>
      <c r="AV347" s="34"/>
      <c r="AW347" s="34"/>
      <c r="AX347" s="34"/>
      <c r="AY347" s="34"/>
      <c r="AZ347" s="60"/>
      <c r="BA347" s="61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4"/>
      <c r="BM347" s="34"/>
    </row>
    <row r="348" spans="1:65" ht="24.75" customHeight="1">
      <c r="A348" s="255"/>
      <c r="B348" s="255"/>
      <c r="C348" s="255"/>
      <c r="D348" s="255"/>
      <c r="E348" s="255"/>
      <c r="F348" s="255"/>
      <c r="G348" s="255"/>
      <c r="H348" s="474"/>
      <c r="I348" s="255"/>
      <c r="J348" s="255"/>
      <c r="K348" s="255"/>
      <c r="L348" s="401"/>
      <c r="M348" s="459"/>
      <c r="N348" s="255"/>
      <c r="O348" s="255"/>
      <c r="P348" s="255"/>
      <c r="Q348" s="255"/>
      <c r="R348" s="255"/>
      <c r="S348" s="474"/>
      <c r="T348" s="255"/>
      <c r="U348" s="255"/>
      <c r="V348" s="255"/>
      <c r="W348" s="255"/>
      <c r="X348" s="255"/>
      <c r="Y348" s="290" t="s">
        <v>152</v>
      </c>
      <c r="Z348" s="302">
        <v>45811</v>
      </c>
      <c r="AA348" s="290">
        <v>14041</v>
      </c>
      <c r="AB348" s="290" t="s">
        <v>202</v>
      </c>
      <c r="AC348" s="27">
        <v>45815</v>
      </c>
      <c r="AD348" s="27">
        <v>46209</v>
      </c>
      <c r="AE348" s="26"/>
      <c r="AF348" s="26"/>
      <c r="AG348" s="30"/>
      <c r="AH348" s="26"/>
      <c r="AI348" s="26"/>
      <c r="AJ348" s="26"/>
      <c r="AK348" s="30"/>
      <c r="AL348" s="256"/>
      <c r="AM348" s="7"/>
      <c r="AN348" s="7"/>
      <c r="AO348" s="7"/>
      <c r="AP348" s="33"/>
      <c r="AQ348" s="33"/>
      <c r="AR348" s="33"/>
      <c r="AS348" s="33"/>
      <c r="AT348" s="33"/>
      <c r="AU348" s="33"/>
      <c r="AV348" s="34"/>
      <c r="AW348" s="34"/>
      <c r="AX348" s="34"/>
      <c r="AY348" s="34"/>
      <c r="AZ348" s="60"/>
      <c r="BA348" s="61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4"/>
      <c r="BM348" s="34"/>
    </row>
    <row r="349" spans="1:65" ht="24.75" customHeight="1">
      <c r="A349" s="255"/>
      <c r="B349" s="255"/>
      <c r="C349" s="255"/>
      <c r="D349" s="255"/>
      <c r="E349" s="255"/>
      <c r="F349" s="255"/>
      <c r="G349" s="255"/>
      <c r="H349" s="474"/>
      <c r="I349" s="255"/>
      <c r="J349" s="255"/>
      <c r="K349" s="255"/>
      <c r="L349" s="401"/>
      <c r="M349" s="459"/>
      <c r="N349" s="255"/>
      <c r="O349" s="255"/>
      <c r="P349" s="255"/>
      <c r="Q349" s="255"/>
      <c r="R349" s="255"/>
      <c r="S349" s="474"/>
      <c r="T349" s="255"/>
      <c r="U349" s="255"/>
      <c r="V349" s="255"/>
      <c r="W349" s="255"/>
      <c r="X349" s="255"/>
      <c r="Y349" s="256"/>
      <c r="Z349" s="256"/>
      <c r="AA349" s="256"/>
      <c r="AB349" s="256"/>
      <c r="AC349" s="27"/>
      <c r="AD349" s="27"/>
      <c r="AE349" s="26"/>
      <c r="AF349" s="26"/>
      <c r="AG349" s="30"/>
      <c r="AH349" s="26"/>
      <c r="AI349" s="27">
        <v>45923</v>
      </c>
      <c r="AJ349" s="38">
        <v>5.0480780000000003E-2</v>
      </c>
      <c r="AK349" s="30">
        <v>2613.96</v>
      </c>
      <c r="AL349" s="72">
        <v>54394.68</v>
      </c>
      <c r="AM349" s="7"/>
      <c r="AN349" s="7"/>
      <c r="AO349" s="7"/>
      <c r="AP349" s="33"/>
      <c r="AQ349" s="33"/>
      <c r="AR349" s="33"/>
      <c r="AS349" s="33"/>
      <c r="AT349" s="33"/>
      <c r="AU349" s="33"/>
      <c r="AV349" s="34"/>
      <c r="AW349" s="34"/>
      <c r="AX349" s="34"/>
      <c r="AY349" s="34"/>
      <c r="AZ349" s="60"/>
      <c r="BA349" s="61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4"/>
      <c r="BM349" s="34"/>
    </row>
    <row r="350" spans="1:65" ht="24.75" customHeight="1">
      <c r="A350" s="256"/>
      <c r="B350" s="256"/>
      <c r="C350" s="256"/>
      <c r="D350" s="256"/>
      <c r="E350" s="256"/>
      <c r="F350" s="256"/>
      <c r="G350" s="256"/>
      <c r="H350" s="472"/>
      <c r="I350" s="256"/>
      <c r="J350" s="256"/>
      <c r="K350" s="256"/>
      <c r="L350" s="399"/>
      <c r="M350" s="457"/>
      <c r="N350" s="256"/>
      <c r="O350" s="256"/>
      <c r="P350" s="256"/>
      <c r="Q350" s="256"/>
      <c r="R350" s="256"/>
      <c r="S350" s="472"/>
      <c r="T350" s="256"/>
      <c r="U350" s="256"/>
      <c r="V350" s="256"/>
      <c r="W350" s="256"/>
      <c r="X350" s="256"/>
      <c r="Y350" s="10"/>
      <c r="Z350" s="10"/>
      <c r="AA350" s="10"/>
      <c r="AB350" s="33"/>
      <c r="AC350" s="33"/>
      <c r="AD350" s="33"/>
      <c r="AE350" s="33"/>
      <c r="AF350" s="33"/>
      <c r="AG350" s="33"/>
      <c r="AH350" s="34"/>
      <c r="AI350" s="34"/>
      <c r="AJ350" s="34"/>
      <c r="AK350" s="34"/>
      <c r="AL350" s="60"/>
      <c r="AM350" s="61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</row>
    <row r="351" spans="1:65" ht="24.75" customHeight="1">
      <c r="A351" s="294">
        <v>94</v>
      </c>
      <c r="B351" s="290" t="s">
        <v>406</v>
      </c>
      <c r="C351" s="290" t="s">
        <v>407</v>
      </c>
      <c r="D351" s="303" t="s">
        <v>157</v>
      </c>
      <c r="E351" s="290" t="s">
        <v>496</v>
      </c>
      <c r="F351" s="290" t="s">
        <v>517</v>
      </c>
      <c r="G351" s="290"/>
      <c r="H351" s="461" t="s">
        <v>409</v>
      </c>
      <c r="I351" s="290"/>
      <c r="J351" s="290"/>
      <c r="K351" s="303" t="s">
        <v>544</v>
      </c>
      <c r="L351" s="400" t="s">
        <v>545</v>
      </c>
      <c r="M351" s="461" t="s">
        <v>546</v>
      </c>
      <c r="N351" s="302">
        <v>45083</v>
      </c>
      <c r="O351" s="301">
        <v>71760</v>
      </c>
      <c r="P351" s="289">
        <v>13558</v>
      </c>
      <c r="Q351" s="302">
        <v>45083</v>
      </c>
      <c r="R351" s="302">
        <v>45449</v>
      </c>
      <c r="S351" s="458" t="s">
        <v>146</v>
      </c>
      <c r="T351" s="290"/>
      <c r="U351" s="290"/>
      <c r="V351" s="290"/>
      <c r="W351" s="290" t="s">
        <v>522</v>
      </c>
      <c r="X351" s="290" t="s">
        <v>148</v>
      </c>
      <c r="Y351" s="26" t="s">
        <v>149</v>
      </c>
      <c r="Z351" s="27">
        <v>45448</v>
      </c>
      <c r="AA351" s="28">
        <v>13794</v>
      </c>
      <c r="AB351" s="26" t="s">
        <v>202</v>
      </c>
      <c r="AC351" s="27">
        <v>45450</v>
      </c>
      <c r="AD351" s="27">
        <v>45814</v>
      </c>
      <c r="AE351" s="26"/>
      <c r="AF351" s="26"/>
      <c r="AG351" s="26"/>
      <c r="AH351" s="26"/>
      <c r="AI351" s="27">
        <v>45195</v>
      </c>
      <c r="AJ351" s="38">
        <v>40106.839999999997</v>
      </c>
      <c r="AK351" s="30">
        <v>2880</v>
      </c>
      <c r="AL351" s="30">
        <f>SUM(AK351+O351)</f>
        <v>74640</v>
      </c>
      <c r="AM351" s="280">
        <v>35837.57</v>
      </c>
      <c r="AN351" s="281">
        <v>20778.150000000001</v>
      </c>
      <c r="AO351" s="280">
        <f>AM351+AN351</f>
        <v>56615.72</v>
      </c>
      <c r="AP351" s="33"/>
      <c r="AQ351" s="33"/>
      <c r="AR351" s="33"/>
      <c r="AS351" s="33"/>
      <c r="AT351" s="33"/>
      <c r="AU351" s="33"/>
      <c r="AV351" s="34"/>
      <c r="AW351" s="34"/>
      <c r="AX351" s="34"/>
      <c r="AY351" s="34"/>
      <c r="AZ351" s="60"/>
      <c r="BA351" s="61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4"/>
      <c r="BM351" s="34"/>
    </row>
    <row r="352" spans="1:65" ht="24.75" customHeight="1">
      <c r="A352" s="255"/>
      <c r="B352" s="255"/>
      <c r="C352" s="255"/>
      <c r="D352" s="255"/>
      <c r="E352" s="255"/>
      <c r="F352" s="255"/>
      <c r="G352" s="255"/>
      <c r="H352" s="474"/>
      <c r="I352" s="255"/>
      <c r="J352" s="255"/>
      <c r="K352" s="255"/>
      <c r="L352" s="401"/>
      <c r="M352" s="459"/>
      <c r="N352" s="255"/>
      <c r="O352" s="255"/>
      <c r="P352" s="255"/>
      <c r="Q352" s="255"/>
      <c r="R352" s="255"/>
      <c r="S352" s="474"/>
      <c r="T352" s="255"/>
      <c r="U352" s="255"/>
      <c r="V352" s="255"/>
      <c r="W352" s="255"/>
      <c r="X352" s="255"/>
      <c r="Y352" s="26"/>
      <c r="Z352" s="27"/>
      <c r="AA352" s="28"/>
      <c r="AB352" s="26"/>
      <c r="AC352" s="27"/>
      <c r="AD352" s="27"/>
      <c r="AE352" s="26"/>
      <c r="AF352" s="26"/>
      <c r="AG352" s="26"/>
      <c r="AH352" s="26"/>
      <c r="AI352" s="27">
        <v>45484</v>
      </c>
      <c r="AJ352" s="38">
        <v>2.9278999999999999E-2</v>
      </c>
      <c r="AK352" s="30">
        <v>2184</v>
      </c>
      <c r="AL352" s="30">
        <f t="shared" ref="AL352:AL353" si="36">SUM(AL351+AK352)</f>
        <v>76824</v>
      </c>
      <c r="AM352" s="255"/>
      <c r="AN352" s="255"/>
      <c r="AO352" s="255"/>
      <c r="AP352" s="33"/>
      <c r="AQ352" s="33"/>
      <c r="AR352" s="33"/>
      <c r="AS352" s="33"/>
      <c r="AT352" s="33"/>
      <c r="AU352" s="33"/>
      <c r="AV352" s="34"/>
      <c r="AW352" s="34"/>
      <c r="AX352" s="34"/>
      <c r="AY352" s="34"/>
      <c r="AZ352" s="60"/>
      <c r="BA352" s="61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</row>
    <row r="353" spans="1:65" ht="24.75" customHeight="1">
      <c r="A353" s="255"/>
      <c r="B353" s="255"/>
      <c r="C353" s="255"/>
      <c r="D353" s="255"/>
      <c r="E353" s="255"/>
      <c r="F353" s="255"/>
      <c r="G353" s="255"/>
      <c r="H353" s="474"/>
      <c r="I353" s="255"/>
      <c r="J353" s="255"/>
      <c r="K353" s="255"/>
      <c r="L353" s="401"/>
      <c r="M353" s="459"/>
      <c r="N353" s="255"/>
      <c r="O353" s="255"/>
      <c r="P353" s="255"/>
      <c r="Q353" s="255"/>
      <c r="R353" s="255"/>
      <c r="S353" s="474"/>
      <c r="T353" s="255"/>
      <c r="U353" s="255"/>
      <c r="V353" s="255"/>
      <c r="W353" s="255"/>
      <c r="X353" s="255"/>
      <c r="Y353" s="26" t="s">
        <v>152</v>
      </c>
      <c r="Z353" s="27">
        <v>45807</v>
      </c>
      <c r="AA353" s="28">
        <v>14038</v>
      </c>
      <c r="AB353" s="26" t="s">
        <v>202</v>
      </c>
      <c r="AC353" s="27" t="s">
        <v>547</v>
      </c>
      <c r="AD353" s="27">
        <v>46179</v>
      </c>
      <c r="AE353" s="26"/>
      <c r="AF353" s="26"/>
      <c r="AG353" s="26"/>
      <c r="AH353" s="26"/>
      <c r="AI353" s="27"/>
      <c r="AJ353" s="38"/>
      <c r="AK353" s="30"/>
      <c r="AL353" s="30">
        <f t="shared" si="36"/>
        <v>76824</v>
      </c>
      <c r="AM353" s="255"/>
      <c r="AN353" s="255"/>
      <c r="AO353" s="255"/>
      <c r="AP353" s="33"/>
      <c r="AQ353" s="33"/>
      <c r="AR353" s="33"/>
      <c r="AS353" s="33"/>
      <c r="AT353" s="33"/>
      <c r="AU353" s="33"/>
      <c r="AV353" s="34"/>
      <c r="AW353" s="34"/>
      <c r="AX353" s="34"/>
      <c r="AY353" s="34"/>
      <c r="AZ353" s="60"/>
      <c r="BA353" s="61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</row>
    <row r="354" spans="1:65" ht="24.75" customHeight="1">
      <c r="A354" s="256"/>
      <c r="B354" s="256"/>
      <c r="C354" s="256"/>
      <c r="D354" s="256"/>
      <c r="E354" s="256"/>
      <c r="F354" s="256"/>
      <c r="G354" s="256"/>
      <c r="H354" s="472"/>
      <c r="I354" s="256"/>
      <c r="J354" s="256"/>
      <c r="K354" s="256"/>
      <c r="L354" s="399"/>
      <c r="M354" s="457"/>
      <c r="N354" s="256"/>
      <c r="O354" s="256"/>
      <c r="P354" s="256"/>
      <c r="Q354" s="256"/>
      <c r="R354" s="256"/>
      <c r="S354" s="472"/>
      <c r="T354" s="256"/>
      <c r="U354" s="256"/>
      <c r="V354" s="256"/>
      <c r="W354" s="256"/>
      <c r="X354" s="256"/>
      <c r="Y354" s="26"/>
      <c r="Z354" s="27"/>
      <c r="AA354" s="28"/>
      <c r="AB354" s="26"/>
      <c r="AC354" s="27"/>
      <c r="AD354" s="27"/>
      <c r="AE354" s="26"/>
      <c r="AF354" s="26"/>
      <c r="AG354" s="26"/>
      <c r="AH354" s="26"/>
      <c r="AI354" s="27">
        <v>45918</v>
      </c>
      <c r="AJ354" s="38">
        <v>48613.17</v>
      </c>
      <c r="AK354" s="30">
        <v>3744</v>
      </c>
      <c r="AL354" s="30">
        <v>80568</v>
      </c>
      <c r="AM354" s="256"/>
      <c r="AN354" s="256"/>
      <c r="AO354" s="256"/>
      <c r="AP354" s="33"/>
      <c r="AQ354" s="33"/>
      <c r="AR354" s="33"/>
      <c r="AS354" s="33"/>
      <c r="AT354" s="33"/>
      <c r="AU354" s="33"/>
      <c r="AV354" s="34"/>
      <c r="AW354" s="34"/>
      <c r="AX354" s="34"/>
      <c r="AY354" s="34"/>
      <c r="AZ354" s="60"/>
      <c r="BA354" s="61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4"/>
      <c r="BM354" s="34"/>
    </row>
    <row r="355" spans="1:65" ht="24.75" customHeight="1">
      <c r="A355" s="294">
        <v>95</v>
      </c>
      <c r="B355" s="290" t="s">
        <v>406</v>
      </c>
      <c r="C355" s="290" t="s">
        <v>407</v>
      </c>
      <c r="D355" s="303" t="s">
        <v>157</v>
      </c>
      <c r="E355" s="290" t="s">
        <v>496</v>
      </c>
      <c r="F355" s="290" t="s">
        <v>517</v>
      </c>
      <c r="G355" s="290"/>
      <c r="H355" s="461" t="s">
        <v>409</v>
      </c>
      <c r="I355" s="290"/>
      <c r="J355" s="290"/>
      <c r="K355" s="331" t="s">
        <v>548</v>
      </c>
      <c r="L355" s="406" t="s">
        <v>549</v>
      </c>
      <c r="M355" s="464" t="s">
        <v>550</v>
      </c>
      <c r="N355" s="330">
        <v>45083</v>
      </c>
      <c r="O355" s="332">
        <v>71520</v>
      </c>
      <c r="P355" s="333">
        <v>13558</v>
      </c>
      <c r="Q355" s="330">
        <v>45083</v>
      </c>
      <c r="R355" s="330">
        <v>45449</v>
      </c>
      <c r="S355" s="492" t="s">
        <v>146</v>
      </c>
      <c r="T355" s="294"/>
      <c r="U355" s="294"/>
      <c r="V355" s="294"/>
      <c r="W355" s="290" t="s">
        <v>522</v>
      </c>
      <c r="X355" s="290" t="s">
        <v>148</v>
      </c>
      <c r="Y355" s="26" t="s">
        <v>149</v>
      </c>
      <c r="Z355" s="27">
        <v>45448</v>
      </c>
      <c r="AA355" s="28">
        <v>13794</v>
      </c>
      <c r="AB355" s="26" t="s">
        <v>202</v>
      </c>
      <c r="AC355" s="27">
        <v>45450</v>
      </c>
      <c r="AD355" s="27">
        <v>45814</v>
      </c>
      <c r="AE355" s="26"/>
      <c r="AF355" s="26"/>
      <c r="AG355" s="26"/>
      <c r="AH355" s="26"/>
      <c r="AI355" s="27">
        <v>45197</v>
      </c>
      <c r="AJ355" s="38">
        <v>40106.839999999997</v>
      </c>
      <c r="AK355" s="30">
        <v>2880</v>
      </c>
      <c r="AL355" s="30">
        <f>SUM(AK355+O355)</f>
        <v>74400</v>
      </c>
      <c r="AM355" s="280">
        <v>34099.480000000003</v>
      </c>
      <c r="AN355" s="281">
        <v>20838.419999999998</v>
      </c>
      <c r="AO355" s="280">
        <f>AM355+AN355</f>
        <v>54937.9</v>
      </c>
      <c r="AP355" s="33"/>
      <c r="AQ355" s="33"/>
      <c r="AR355" s="33"/>
      <c r="AS355" s="33"/>
      <c r="AT355" s="33"/>
      <c r="AU355" s="33"/>
      <c r="AV355" s="34"/>
      <c r="AW355" s="34"/>
      <c r="AX355" s="34"/>
      <c r="AY355" s="34"/>
      <c r="AZ355" s="60"/>
      <c r="BA355" s="61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</row>
    <row r="356" spans="1:65" ht="24.75" customHeight="1">
      <c r="A356" s="255"/>
      <c r="B356" s="255"/>
      <c r="C356" s="255"/>
      <c r="D356" s="255"/>
      <c r="E356" s="255"/>
      <c r="F356" s="255"/>
      <c r="G356" s="255"/>
      <c r="H356" s="474"/>
      <c r="I356" s="255"/>
      <c r="J356" s="255"/>
      <c r="K356" s="255"/>
      <c r="L356" s="401"/>
      <c r="M356" s="459"/>
      <c r="N356" s="255"/>
      <c r="O356" s="255"/>
      <c r="P356" s="255"/>
      <c r="Q356" s="255"/>
      <c r="R356" s="255"/>
      <c r="S356" s="474"/>
      <c r="T356" s="255"/>
      <c r="U356" s="255"/>
      <c r="V356" s="255"/>
      <c r="W356" s="255"/>
      <c r="X356" s="255"/>
      <c r="Y356" s="26"/>
      <c r="Z356" s="27"/>
      <c r="AA356" s="28"/>
      <c r="AB356" s="26"/>
      <c r="AC356" s="27"/>
      <c r="AD356" s="27"/>
      <c r="AE356" s="26"/>
      <c r="AF356" s="26"/>
      <c r="AG356" s="26"/>
      <c r="AH356" s="26"/>
      <c r="AI356" s="27">
        <v>45484</v>
      </c>
      <c r="AJ356" s="38">
        <v>2.9278999999999999E-2</v>
      </c>
      <c r="AK356" s="30">
        <v>2184</v>
      </c>
      <c r="AL356" s="301">
        <f>SUM(AL355+AK356)</f>
        <v>76584</v>
      </c>
      <c r="AM356" s="255"/>
      <c r="AN356" s="255"/>
      <c r="AO356" s="255"/>
      <c r="AP356" s="33"/>
      <c r="AQ356" s="33"/>
      <c r="AR356" s="33"/>
      <c r="AS356" s="33"/>
      <c r="AT356" s="33"/>
      <c r="AU356" s="33"/>
      <c r="AV356" s="34"/>
      <c r="AW356" s="34"/>
      <c r="AX356" s="34"/>
      <c r="AY356" s="34"/>
      <c r="AZ356" s="60"/>
      <c r="BA356" s="61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4"/>
      <c r="BM356" s="34"/>
    </row>
    <row r="357" spans="1:65" ht="24.75" customHeight="1">
      <c r="A357" s="255"/>
      <c r="B357" s="255"/>
      <c r="C357" s="255"/>
      <c r="D357" s="255"/>
      <c r="E357" s="255"/>
      <c r="F357" s="255"/>
      <c r="G357" s="255"/>
      <c r="H357" s="474"/>
      <c r="I357" s="255"/>
      <c r="J357" s="255"/>
      <c r="K357" s="255"/>
      <c r="L357" s="401"/>
      <c r="M357" s="459"/>
      <c r="N357" s="255"/>
      <c r="O357" s="255"/>
      <c r="P357" s="255"/>
      <c r="Q357" s="255"/>
      <c r="R357" s="255"/>
      <c r="S357" s="474"/>
      <c r="T357" s="255"/>
      <c r="U357" s="255"/>
      <c r="V357" s="255"/>
      <c r="W357" s="255"/>
      <c r="X357" s="255"/>
      <c r="Y357" s="26" t="s">
        <v>152</v>
      </c>
      <c r="Z357" s="27">
        <v>45811</v>
      </c>
      <c r="AA357" s="28">
        <v>14041</v>
      </c>
      <c r="AB357" s="26"/>
      <c r="AC357" s="27" t="s">
        <v>547</v>
      </c>
      <c r="AD357" s="27">
        <v>46179</v>
      </c>
      <c r="AE357" s="26"/>
      <c r="AF357" s="26"/>
      <c r="AG357" s="26"/>
      <c r="AH357" s="26"/>
      <c r="AI357" s="27"/>
      <c r="AJ357" s="38"/>
      <c r="AK357" s="30"/>
      <c r="AL357" s="256"/>
      <c r="AM357" s="255"/>
      <c r="AN357" s="255"/>
      <c r="AO357" s="255"/>
      <c r="AP357" s="33"/>
      <c r="AQ357" s="33"/>
      <c r="AR357" s="33"/>
      <c r="AS357" s="33"/>
      <c r="AT357" s="33"/>
      <c r="AU357" s="33"/>
      <c r="AV357" s="34"/>
      <c r="AW357" s="34"/>
      <c r="AX357" s="34"/>
      <c r="AY357" s="34"/>
      <c r="AZ357" s="60"/>
      <c r="BA357" s="61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</row>
    <row r="358" spans="1:65" ht="24.75" customHeight="1">
      <c r="A358" s="256"/>
      <c r="B358" s="256"/>
      <c r="C358" s="256"/>
      <c r="D358" s="256"/>
      <c r="E358" s="256"/>
      <c r="F358" s="256"/>
      <c r="G358" s="256"/>
      <c r="H358" s="472"/>
      <c r="I358" s="256"/>
      <c r="J358" s="256"/>
      <c r="K358" s="256"/>
      <c r="L358" s="399"/>
      <c r="M358" s="457"/>
      <c r="N358" s="256"/>
      <c r="O358" s="256"/>
      <c r="P358" s="256"/>
      <c r="Q358" s="256"/>
      <c r="R358" s="256"/>
      <c r="S358" s="472"/>
      <c r="T358" s="256"/>
      <c r="U358" s="256"/>
      <c r="V358" s="256"/>
      <c r="W358" s="256"/>
      <c r="X358" s="256"/>
      <c r="Y358" s="26"/>
      <c r="Z358" s="27"/>
      <c r="AA358" s="28"/>
      <c r="AB358" s="26"/>
      <c r="AC358" s="27"/>
      <c r="AD358" s="27"/>
      <c r="AE358" s="26"/>
      <c r="AF358" s="26"/>
      <c r="AG358" s="26"/>
      <c r="AH358" s="26"/>
      <c r="AI358" s="27">
        <v>45938</v>
      </c>
      <c r="AJ358" s="38">
        <v>4.8731919999999998E-2</v>
      </c>
      <c r="AK358" s="30">
        <v>3744</v>
      </c>
      <c r="AL358" s="30">
        <v>80328</v>
      </c>
      <c r="AM358" s="256"/>
      <c r="AN358" s="256"/>
      <c r="AO358" s="256"/>
      <c r="AP358" s="33"/>
      <c r="AQ358" s="33"/>
      <c r="AR358" s="33"/>
      <c r="AS358" s="33"/>
      <c r="AT358" s="33"/>
      <c r="AU358" s="33"/>
      <c r="AV358" s="34"/>
      <c r="AW358" s="34"/>
      <c r="AX358" s="34"/>
      <c r="AY358" s="34"/>
      <c r="AZ358" s="60"/>
      <c r="BA358" s="61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</row>
    <row r="359" spans="1:65" ht="24.75" customHeight="1">
      <c r="A359" s="294">
        <v>96</v>
      </c>
      <c r="B359" s="290" t="s">
        <v>406</v>
      </c>
      <c r="C359" s="290" t="s">
        <v>407</v>
      </c>
      <c r="D359" s="303" t="s">
        <v>157</v>
      </c>
      <c r="E359" s="290" t="s">
        <v>496</v>
      </c>
      <c r="F359" s="290" t="s">
        <v>517</v>
      </c>
      <c r="G359" s="290"/>
      <c r="H359" s="461" t="s">
        <v>409</v>
      </c>
      <c r="I359" s="290"/>
      <c r="J359" s="290"/>
      <c r="K359" s="303" t="s">
        <v>551</v>
      </c>
      <c r="L359" s="400" t="s">
        <v>552</v>
      </c>
      <c r="M359" s="461" t="s">
        <v>553</v>
      </c>
      <c r="N359" s="302">
        <v>45083</v>
      </c>
      <c r="O359" s="301">
        <v>71496</v>
      </c>
      <c r="P359" s="289">
        <v>13558</v>
      </c>
      <c r="Q359" s="302">
        <v>45083</v>
      </c>
      <c r="R359" s="302">
        <v>45449</v>
      </c>
      <c r="S359" s="458" t="s">
        <v>146</v>
      </c>
      <c r="T359" s="290"/>
      <c r="U359" s="290"/>
      <c r="V359" s="290"/>
      <c r="W359" s="290" t="s">
        <v>522</v>
      </c>
      <c r="X359" s="290" t="s">
        <v>413</v>
      </c>
      <c r="Y359" s="26" t="s">
        <v>149</v>
      </c>
      <c r="Z359" s="27">
        <v>45448</v>
      </c>
      <c r="AA359" s="28">
        <v>13794</v>
      </c>
      <c r="AB359" s="26" t="s">
        <v>202</v>
      </c>
      <c r="AC359" s="27">
        <v>45450</v>
      </c>
      <c r="AD359" s="27">
        <v>45814</v>
      </c>
      <c r="AE359" s="26"/>
      <c r="AF359" s="26"/>
      <c r="AG359" s="26"/>
      <c r="AH359" s="26"/>
      <c r="AI359" s="27">
        <v>45271</v>
      </c>
      <c r="AJ359" s="38">
        <v>40009.9</v>
      </c>
      <c r="AK359" s="30">
        <v>2856</v>
      </c>
      <c r="AL359" s="30">
        <f>SUM(AK359+O359)</f>
        <v>74352</v>
      </c>
      <c r="AM359" s="280">
        <v>34693.919999999998</v>
      </c>
      <c r="AN359" s="281">
        <v>21273.94</v>
      </c>
      <c r="AO359" s="280">
        <f>AM359+AN359</f>
        <v>55967.86</v>
      </c>
      <c r="AP359" s="33"/>
      <c r="AQ359" s="33"/>
      <c r="AR359" s="33"/>
      <c r="AS359" s="33"/>
      <c r="AT359" s="33"/>
      <c r="AU359" s="33"/>
      <c r="AV359" s="34"/>
      <c r="AW359" s="34"/>
      <c r="AX359" s="34"/>
      <c r="AY359" s="34"/>
      <c r="AZ359" s="60"/>
      <c r="BA359" s="61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4"/>
      <c r="BM359" s="34"/>
    </row>
    <row r="360" spans="1:65" ht="24.75" customHeight="1">
      <c r="A360" s="255"/>
      <c r="B360" s="255"/>
      <c r="C360" s="255"/>
      <c r="D360" s="255"/>
      <c r="E360" s="255"/>
      <c r="F360" s="255"/>
      <c r="G360" s="255"/>
      <c r="H360" s="474"/>
      <c r="I360" s="255"/>
      <c r="J360" s="255"/>
      <c r="K360" s="255"/>
      <c r="L360" s="401"/>
      <c r="M360" s="459"/>
      <c r="N360" s="255"/>
      <c r="O360" s="255"/>
      <c r="P360" s="255"/>
      <c r="Q360" s="255"/>
      <c r="R360" s="255"/>
      <c r="S360" s="474"/>
      <c r="T360" s="255"/>
      <c r="U360" s="255"/>
      <c r="V360" s="255"/>
      <c r="W360" s="255"/>
      <c r="X360" s="255"/>
      <c r="Y360" s="26"/>
      <c r="Z360" s="27"/>
      <c r="AA360" s="28"/>
      <c r="AB360" s="26"/>
      <c r="AC360" s="27"/>
      <c r="AD360" s="27"/>
      <c r="AE360" s="26"/>
      <c r="AF360" s="26"/>
      <c r="AG360" s="26"/>
      <c r="AH360" s="26"/>
      <c r="AI360" s="27">
        <v>45484</v>
      </c>
      <c r="AJ360" s="38">
        <v>2.9278999999999999E-2</v>
      </c>
      <c r="AK360" s="30">
        <v>2184</v>
      </c>
      <c r="AL360" s="301">
        <f>SUM(AL359+AK360)</f>
        <v>76536</v>
      </c>
      <c r="AM360" s="255"/>
      <c r="AN360" s="255"/>
      <c r="AO360" s="255"/>
      <c r="AP360" s="33"/>
      <c r="AQ360" s="33"/>
      <c r="AR360" s="33"/>
      <c r="AS360" s="33"/>
      <c r="AT360" s="33"/>
      <c r="AU360" s="33"/>
      <c r="AV360" s="34"/>
      <c r="AW360" s="34"/>
      <c r="AX360" s="34"/>
      <c r="AY360" s="34"/>
      <c r="AZ360" s="60"/>
      <c r="BA360" s="61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4"/>
      <c r="BM360" s="34"/>
    </row>
    <row r="361" spans="1:65" ht="24.75" customHeight="1">
      <c r="A361" s="255"/>
      <c r="B361" s="255"/>
      <c r="C361" s="255"/>
      <c r="D361" s="255"/>
      <c r="E361" s="255"/>
      <c r="F361" s="255"/>
      <c r="G361" s="255"/>
      <c r="H361" s="474"/>
      <c r="I361" s="255"/>
      <c r="J361" s="255"/>
      <c r="K361" s="255"/>
      <c r="L361" s="401"/>
      <c r="M361" s="459"/>
      <c r="N361" s="255"/>
      <c r="O361" s="255"/>
      <c r="P361" s="255"/>
      <c r="Q361" s="255"/>
      <c r="R361" s="255"/>
      <c r="S361" s="474"/>
      <c r="T361" s="255"/>
      <c r="U361" s="255"/>
      <c r="V361" s="255"/>
      <c r="W361" s="255"/>
      <c r="X361" s="255"/>
      <c r="Y361" s="26" t="s">
        <v>152</v>
      </c>
      <c r="Z361" s="27">
        <v>45811</v>
      </c>
      <c r="AA361" s="28">
        <v>14047</v>
      </c>
      <c r="AB361" s="26" t="s">
        <v>202</v>
      </c>
      <c r="AC361" s="27">
        <v>45815</v>
      </c>
      <c r="AD361" s="27">
        <v>46179</v>
      </c>
      <c r="AE361" s="26"/>
      <c r="AF361" s="26"/>
      <c r="AG361" s="26"/>
      <c r="AH361" s="26"/>
      <c r="AI361" s="27"/>
      <c r="AJ361" s="38"/>
      <c r="AK361" s="30"/>
      <c r="AL361" s="256"/>
      <c r="AM361" s="255"/>
      <c r="AN361" s="255"/>
      <c r="AO361" s="255"/>
      <c r="AP361" s="33"/>
      <c r="AQ361" s="33"/>
      <c r="AR361" s="33"/>
      <c r="AS361" s="33"/>
      <c r="AT361" s="33"/>
      <c r="AU361" s="33"/>
      <c r="AV361" s="34"/>
      <c r="AW361" s="34"/>
      <c r="AX361" s="34"/>
      <c r="AY361" s="34"/>
      <c r="AZ361" s="60"/>
      <c r="BA361" s="61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4"/>
      <c r="BM361" s="34"/>
    </row>
    <row r="362" spans="1:65" ht="24.75" customHeight="1">
      <c r="A362" s="256"/>
      <c r="B362" s="256"/>
      <c r="C362" s="256"/>
      <c r="D362" s="256"/>
      <c r="E362" s="256"/>
      <c r="F362" s="256"/>
      <c r="G362" s="256"/>
      <c r="H362" s="472"/>
      <c r="I362" s="256"/>
      <c r="J362" s="256"/>
      <c r="K362" s="256"/>
      <c r="L362" s="399"/>
      <c r="M362" s="457"/>
      <c r="N362" s="256"/>
      <c r="O362" s="256"/>
      <c r="P362" s="256"/>
      <c r="Q362" s="256"/>
      <c r="R362" s="256"/>
      <c r="S362" s="472"/>
      <c r="T362" s="256"/>
      <c r="U362" s="256"/>
      <c r="V362" s="256"/>
      <c r="W362" s="256"/>
      <c r="X362" s="256"/>
      <c r="Y362" s="26"/>
      <c r="Z362" s="27"/>
      <c r="AA362" s="28"/>
      <c r="AB362" s="26"/>
      <c r="AC362" s="27"/>
      <c r="AD362" s="27"/>
      <c r="AE362" s="26"/>
      <c r="AF362" s="26"/>
      <c r="AG362" s="26"/>
      <c r="AH362" s="26"/>
      <c r="AI362" s="27">
        <v>45915</v>
      </c>
      <c r="AJ362" s="38">
        <v>4.8731919999999998E-2</v>
      </c>
      <c r="AK362" s="30">
        <v>3720</v>
      </c>
      <c r="AL362" s="30">
        <v>80256</v>
      </c>
      <c r="AM362" s="256"/>
      <c r="AN362" s="256"/>
      <c r="AO362" s="256"/>
      <c r="AP362" s="33"/>
      <c r="AQ362" s="33"/>
      <c r="AR362" s="33"/>
      <c r="AS362" s="33"/>
      <c r="AT362" s="33"/>
      <c r="AU362" s="33"/>
      <c r="AV362" s="34"/>
      <c r="AW362" s="34"/>
      <c r="AX362" s="34"/>
      <c r="AY362" s="34"/>
      <c r="AZ362" s="60"/>
      <c r="BA362" s="61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4"/>
      <c r="BM362" s="34"/>
    </row>
    <row r="363" spans="1:65" ht="24.75" customHeight="1">
      <c r="A363" s="294">
        <v>97</v>
      </c>
      <c r="B363" s="290" t="s">
        <v>406</v>
      </c>
      <c r="C363" s="290" t="s">
        <v>407</v>
      </c>
      <c r="D363" s="303" t="s">
        <v>157</v>
      </c>
      <c r="E363" s="290" t="s">
        <v>496</v>
      </c>
      <c r="F363" s="290" t="s">
        <v>517</v>
      </c>
      <c r="G363" s="290"/>
      <c r="H363" s="461" t="s">
        <v>409</v>
      </c>
      <c r="I363" s="290"/>
      <c r="J363" s="290"/>
      <c r="K363" s="303" t="s">
        <v>554</v>
      </c>
      <c r="L363" s="400" t="s">
        <v>555</v>
      </c>
      <c r="M363" s="461" t="s">
        <v>556</v>
      </c>
      <c r="N363" s="302">
        <v>45083</v>
      </c>
      <c r="O363" s="301">
        <v>70920</v>
      </c>
      <c r="P363" s="289">
        <v>13561</v>
      </c>
      <c r="Q363" s="302">
        <v>45083</v>
      </c>
      <c r="R363" s="302">
        <v>45449</v>
      </c>
      <c r="S363" s="458" t="s">
        <v>146</v>
      </c>
      <c r="T363" s="290"/>
      <c r="U363" s="290"/>
      <c r="V363" s="290"/>
      <c r="W363" s="290" t="s">
        <v>522</v>
      </c>
      <c r="X363" s="290" t="s">
        <v>413</v>
      </c>
      <c r="Y363" s="26" t="s">
        <v>149</v>
      </c>
      <c r="Z363" s="27">
        <v>45448</v>
      </c>
      <c r="AA363" s="28">
        <v>13794</v>
      </c>
      <c r="AB363" s="26" t="s">
        <v>202</v>
      </c>
      <c r="AC363" s="27">
        <v>45450</v>
      </c>
      <c r="AD363" s="27">
        <v>45814</v>
      </c>
      <c r="AE363" s="26"/>
      <c r="AF363" s="26"/>
      <c r="AG363" s="26"/>
      <c r="AH363" s="26"/>
      <c r="AI363" s="27">
        <v>45266</v>
      </c>
      <c r="AJ363" s="38">
        <v>4009.9</v>
      </c>
      <c r="AK363" s="30">
        <v>2832</v>
      </c>
      <c r="AL363" s="30">
        <f>SUM(AK363+O363)</f>
        <v>73752</v>
      </c>
      <c r="AM363" s="280">
        <v>35023.660000000003</v>
      </c>
      <c r="AN363" s="281">
        <v>20906.490000000002</v>
      </c>
      <c r="AO363" s="280">
        <f>AM363+AN363</f>
        <v>55930.150000000009</v>
      </c>
      <c r="AP363" s="33"/>
      <c r="AQ363" s="33"/>
      <c r="AR363" s="33"/>
      <c r="AS363" s="33"/>
      <c r="AT363" s="33"/>
      <c r="AU363" s="33"/>
      <c r="AV363" s="34"/>
      <c r="AW363" s="34"/>
      <c r="AX363" s="34"/>
      <c r="AY363" s="34"/>
      <c r="AZ363" s="60"/>
      <c r="BA363" s="61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</row>
    <row r="364" spans="1:65" ht="24.75" customHeight="1">
      <c r="A364" s="255"/>
      <c r="B364" s="255"/>
      <c r="C364" s="255"/>
      <c r="D364" s="255"/>
      <c r="E364" s="255"/>
      <c r="F364" s="255"/>
      <c r="G364" s="255"/>
      <c r="H364" s="474"/>
      <c r="I364" s="255"/>
      <c r="J364" s="255"/>
      <c r="K364" s="255"/>
      <c r="L364" s="401"/>
      <c r="M364" s="459"/>
      <c r="N364" s="255"/>
      <c r="O364" s="255"/>
      <c r="P364" s="255"/>
      <c r="Q364" s="255"/>
      <c r="R364" s="255"/>
      <c r="S364" s="474"/>
      <c r="T364" s="255"/>
      <c r="U364" s="255"/>
      <c r="V364" s="255"/>
      <c r="W364" s="255"/>
      <c r="X364" s="255"/>
      <c r="Y364" s="26"/>
      <c r="Z364" s="27"/>
      <c r="AA364" s="28"/>
      <c r="AB364" s="26"/>
      <c r="AC364" s="27"/>
      <c r="AD364" s="27"/>
      <c r="AE364" s="26"/>
      <c r="AF364" s="26"/>
      <c r="AG364" s="26"/>
      <c r="AH364" s="26"/>
      <c r="AI364" s="27">
        <v>45484</v>
      </c>
      <c r="AJ364" s="38">
        <v>2.9278999999999999E-2</v>
      </c>
      <c r="AK364" s="30">
        <v>2160</v>
      </c>
      <c r="AL364" s="301">
        <f>SUM(AL363+AK364)</f>
        <v>75912</v>
      </c>
      <c r="AM364" s="255"/>
      <c r="AN364" s="255"/>
      <c r="AO364" s="255"/>
      <c r="AP364" s="33"/>
      <c r="AQ364" s="33"/>
      <c r="AR364" s="33"/>
      <c r="AS364" s="33"/>
      <c r="AT364" s="33"/>
      <c r="AU364" s="33"/>
      <c r="AV364" s="34"/>
      <c r="AW364" s="34"/>
      <c r="AX364" s="34"/>
      <c r="AY364" s="34"/>
      <c r="AZ364" s="60"/>
      <c r="BA364" s="61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</row>
    <row r="365" spans="1:65" ht="24.75" customHeight="1">
      <c r="A365" s="255"/>
      <c r="B365" s="255"/>
      <c r="C365" s="255"/>
      <c r="D365" s="255"/>
      <c r="E365" s="255"/>
      <c r="F365" s="255"/>
      <c r="G365" s="255"/>
      <c r="H365" s="474"/>
      <c r="I365" s="255"/>
      <c r="J365" s="255"/>
      <c r="K365" s="255"/>
      <c r="L365" s="401"/>
      <c r="M365" s="459"/>
      <c r="N365" s="255"/>
      <c r="O365" s="255"/>
      <c r="P365" s="255"/>
      <c r="Q365" s="255"/>
      <c r="R365" s="255"/>
      <c r="S365" s="474"/>
      <c r="T365" s="255"/>
      <c r="U365" s="255"/>
      <c r="V365" s="255"/>
      <c r="W365" s="255"/>
      <c r="X365" s="255"/>
      <c r="Y365" s="26" t="s">
        <v>152</v>
      </c>
      <c r="Z365" s="27">
        <v>45814</v>
      </c>
      <c r="AA365" s="28">
        <v>14041</v>
      </c>
      <c r="AB365" s="26" t="s">
        <v>202</v>
      </c>
      <c r="AC365" s="27">
        <v>45815</v>
      </c>
      <c r="AD365" s="27">
        <v>46179</v>
      </c>
      <c r="AE365" s="26"/>
      <c r="AF365" s="26"/>
      <c r="AG365" s="26"/>
      <c r="AH365" s="26"/>
      <c r="AI365" s="27"/>
      <c r="AJ365" s="38"/>
      <c r="AK365" s="30"/>
      <c r="AL365" s="256"/>
      <c r="AM365" s="255"/>
      <c r="AN365" s="255"/>
      <c r="AO365" s="255"/>
      <c r="AP365" s="33"/>
      <c r="AQ365" s="33"/>
      <c r="AR365" s="33"/>
      <c r="AS365" s="33"/>
      <c r="AT365" s="33"/>
      <c r="AU365" s="33"/>
      <c r="AV365" s="34"/>
      <c r="AW365" s="34"/>
      <c r="AX365" s="34"/>
      <c r="AY365" s="34"/>
      <c r="AZ365" s="60"/>
      <c r="BA365" s="61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</row>
    <row r="366" spans="1:65" ht="24.75" customHeight="1">
      <c r="A366" s="256"/>
      <c r="B366" s="256"/>
      <c r="C366" s="256"/>
      <c r="D366" s="256"/>
      <c r="E366" s="256"/>
      <c r="F366" s="256"/>
      <c r="G366" s="256"/>
      <c r="H366" s="472"/>
      <c r="I366" s="256"/>
      <c r="J366" s="256"/>
      <c r="K366" s="256"/>
      <c r="L366" s="399"/>
      <c r="M366" s="457"/>
      <c r="N366" s="256"/>
      <c r="O366" s="256"/>
      <c r="P366" s="256"/>
      <c r="Q366" s="256"/>
      <c r="R366" s="256"/>
      <c r="S366" s="472"/>
      <c r="T366" s="256"/>
      <c r="U366" s="256"/>
      <c r="V366" s="256"/>
      <c r="W366" s="256"/>
      <c r="X366" s="256"/>
      <c r="Y366" s="26"/>
      <c r="Z366" s="27"/>
      <c r="AA366" s="28"/>
      <c r="AB366" s="26"/>
      <c r="AC366" s="27"/>
      <c r="AD366" s="27"/>
      <c r="AE366" s="26"/>
      <c r="AF366" s="26"/>
      <c r="AG366" s="26"/>
      <c r="AH366" s="26"/>
      <c r="AI366" s="27">
        <v>45908</v>
      </c>
      <c r="AJ366" s="38">
        <v>4.8613169999999997E-2</v>
      </c>
      <c r="AK366" s="30">
        <v>3696</v>
      </c>
      <c r="AL366" s="30">
        <v>79608</v>
      </c>
      <c r="AM366" s="256"/>
      <c r="AN366" s="256"/>
      <c r="AO366" s="256"/>
      <c r="AP366" s="33"/>
      <c r="AQ366" s="33"/>
      <c r="AR366" s="33"/>
      <c r="AS366" s="33"/>
      <c r="AT366" s="33"/>
      <c r="AU366" s="33"/>
      <c r="AV366" s="34"/>
      <c r="AW366" s="34"/>
      <c r="AX366" s="34"/>
      <c r="AY366" s="34"/>
      <c r="AZ366" s="60"/>
      <c r="BA366" s="61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</row>
    <row r="367" spans="1:65" ht="24.75" customHeight="1">
      <c r="A367" s="294">
        <v>98</v>
      </c>
      <c r="B367" s="290" t="s">
        <v>406</v>
      </c>
      <c r="C367" s="290" t="s">
        <v>407</v>
      </c>
      <c r="D367" s="303" t="s">
        <v>157</v>
      </c>
      <c r="E367" s="290" t="s">
        <v>496</v>
      </c>
      <c r="F367" s="290" t="s">
        <v>517</v>
      </c>
      <c r="G367" s="290"/>
      <c r="H367" s="461" t="s">
        <v>409</v>
      </c>
      <c r="I367" s="290"/>
      <c r="J367" s="290"/>
      <c r="K367" s="303" t="s">
        <v>557</v>
      </c>
      <c r="L367" s="400" t="s">
        <v>558</v>
      </c>
      <c r="M367" s="461" t="s">
        <v>559</v>
      </c>
      <c r="N367" s="302">
        <v>45083</v>
      </c>
      <c r="O367" s="301">
        <v>71640</v>
      </c>
      <c r="P367" s="289">
        <v>13558</v>
      </c>
      <c r="Q367" s="302">
        <v>45083</v>
      </c>
      <c r="R367" s="302">
        <v>45449</v>
      </c>
      <c r="S367" s="458" t="s">
        <v>146</v>
      </c>
      <c r="T367" s="290"/>
      <c r="U367" s="290"/>
      <c r="V367" s="290"/>
      <c r="W367" s="290" t="s">
        <v>522</v>
      </c>
      <c r="X367" s="290" t="s">
        <v>413</v>
      </c>
      <c r="Y367" s="26" t="s">
        <v>149</v>
      </c>
      <c r="Z367" s="27">
        <v>45448</v>
      </c>
      <c r="AA367" s="28">
        <v>13558</v>
      </c>
      <c r="AB367" s="26" t="s">
        <v>202</v>
      </c>
      <c r="AC367" s="27">
        <v>45450</v>
      </c>
      <c r="AD367" s="27">
        <v>45814</v>
      </c>
      <c r="AE367" s="26"/>
      <c r="AF367" s="26"/>
      <c r="AG367" s="26"/>
      <c r="AH367" s="26"/>
      <c r="AI367" s="27">
        <v>45337</v>
      </c>
      <c r="AJ367" s="38">
        <v>40009.9</v>
      </c>
      <c r="AK367" s="30">
        <v>2856</v>
      </c>
      <c r="AL367" s="30">
        <f>SUM(AK367+O367)</f>
        <v>74496</v>
      </c>
      <c r="AM367" s="280">
        <v>33488.720000000001</v>
      </c>
      <c r="AN367" s="281">
        <v>21539.95</v>
      </c>
      <c r="AO367" s="280">
        <f>AM367+AN367</f>
        <v>55028.67</v>
      </c>
      <c r="AP367" s="33"/>
      <c r="AQ367" s="33"/>
      <c r="AR367" s="33"/>
      <c r="AS367" s="33"/>
      <c r="AT367" s="33"/>
      <c r="AU367" s="33"/>
      <c r="AV367" s="34"/>
      <c r="AW367" s="34"/>
      <c r="AX367" s="34"/>
      <c r="AY367" s="34"/>
      <c r="AZ367" s="60"/>
      <c r="BA367" s="61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</row>
    <row r="368" spans="1:65" ht="24.75" customHeight="1">
      <c r="A368" s="255"/>
      <c r="B368" s="255"/>
      <c r="C368" s="255"/>
      <c r="D368" s="255"/>
      <c r="E368" s="255"/>
      <c r="F368" s="255"/>
      <c r="G368" s="255"/>
      <c r="H368" s="474"/>
      <c r="I368" s="255"/>
      <c r="J368" s="255"/>
      <c r="K368" s="255"/>
      <c r="L368" s="401"/>
      <c r="M368" s="459"/>
      <c r="N368" s="255"/>
      <c r="O368" s="255"/>
      <c r="P368" s="255"/>
      <c r="Q368" s="255"/>
      <c r="R368" s="255"/>
      <c r="S368" s="474"/>
      <c r="T368" s="255"/>
      <c r="U368" s="255"/>
      <c r="V368" s="255"/>
      <c r="W368" s="255"/>
      <c r="X368" s="255"/>
      <c r="Y368" s="26"/>
      <c r="Z368" s="27"/>
      <c r="AA368" s="28"/>
      <c r="AB368" s="26"/>
      <c r="AC368" s="27"/>
      <c r="AD368" s="27"/>
      <c r="AE368" s="26"/>
      <c r="AF368" s="26"/>
      <c r="AG368" s="26"/>
      <c r="AH368" s="26"/>
      <c r="AI368" s="27">
        <v>45484</v>
      </c>
      <c r="AJ368" s="38">
        <v>2.9278999999999999E-2</v>
      </c>
      <c r="AK368" s="30">
        <v>2184</v>
      </c>
      <c r="AL368" s="301">
        <v>76680</v>
      </c>
      <c r="AM368" s="255"/>
      <c r="AN368" s="255"/>
      <c r="AO368" s="255"/>
      <c r="AP368" s="33"/>
      <c r="AQ368" s="33"/>
      <c r="AR368" s="33"/>
      <c r="AS368" s="33"/>
      <c r="AT368" s="33"/>
      <c r="AU368" s="33"/>
      <c r="AV368" s="34"/>
      <c r="AW368" s="34"/>
      <c r="AX368" s="34"/>
      <c r="AY368" s="34"/>
      <c r="AZ368" s="60"/>
      <c r="BA368" s="61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</row>
    <row r="369" spans="1:65" ht="24.75" customHeight="1">
      <c r="A369" s="255"/>
      <c r="B369" s="255"/>
      <c r="C369" s="255"/>
      <c r="D369" s="255"/>
      <c r="E369" s="255"/>
      <c r="F369" s="255"/>
      <c r="G369" s="255"/>
      <c r="H369" s="474"/>
      <c r="I369" s="255"/>
      <c r="J369" s="255"/>
      <c r="K369" s="255"/>
      <c r="L369" s="401"/>
      <c r="M369" s="459"/>
      <c r="N369" s="255"/>
      <c r="O369" s="255"/>
      <c r="P369" s="255"/>
      <c r="Q369" s="255"/>
      <c r="R369" s="255"/>
      <c r="S369" s="474"/>
      <c r="T369" s="255"/>
      <c r="U369" s="255"/>
      <c r="V369" s="255"/>
      <c r="W369" s="255"/>
      <c r="X369" s="255"/>
      <c r="Y369" s="26" t="s">
        <v>152</v>
      </c>
      <c r="Z369" s="27">
        <v>45811</v>
      </c>
      <c r="AA369" s="28">
        <v>14047</v>
      </c>
      <c r="AB369" s="26" t="s">
        <v>202</v>
      </c>
      <c r="AC369" s="27">
        <v>45815</v>
      </c>
      <c r="AD369" s="27">
        <v>46179</v>
      </c>
      <c r="AE369" s="26"/>
      <c r="AF369" s="26"/>
      <c r="AG369" s="26"/>
      <c r="AH369" s="26"/>
      <c r="AI369" s="27"/>
      <c r="AJ369" s="38"/>
      <c r="AK369" s="30"/>
      <c r="AL369" s="256"/>
      <c r="AM369" s="255"/>
      <c r="AN369" s="255"/>
      <c r="AO369" s="255"/>
      <c r="AP369" s="33"/>
      <c r="AQ369" s="33"/>
      <c r="AR369" s="33"/>
      <c r="AS369" s="33"/>
      <c r="AT369" s="33"/>
      <c r="AU369" s="33"/>
      <c r="AV369" s="34"/>
      <c r="AW369" s="34"/>
      <c r="AX369" s="34"/>
      <c r="AY369" s="34"/>
      <c r="AZ369" s="60"/>
      <c r="BA369" s="61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</row>
    <row r="370" spans="1:65" ht="24.75" customHeight="1">
      <c r="A370" s="255"/>
      <c r="B370" s="255"/>
      <c r="C370" s="255"/>
      <c r="D370" s="255"/>
      <c r="E370" s="255"/>
      <c r="F370" s="255"/>
      <c r="G370" s="255"/>
      <c r="H370" s="474"/>
      <c r="I370" s="255"/>
      <c r="J370" s="255"/>
      <c r="K370" s="255"/>
      <c r="L370" s="401"/>
      <c r="M370" s="459"/>
      <c r="N370" s="255"/>
      <c r="O370" s="255"/>
      <c r="P370" s="255"/>
      <c r="Q370" s="255"/>
      <c r="R370" s="255"/>
      <c r="S370" s="474"/>
      <c r="T370" s="255"/>
      <c r="U370" s="255"/>
      <c r="V370" s="255"/>
      <c r="W370" s="255"/>
      <c r="X370" s="255"/>
      <c r="Y370" s="26"/>
      <c r="Z370" s="27"/>
      <c r="AA370" s="28"/>
      <c r="AB370" s="26"/>
      <c r="AC370" s="27"/>
      <c r="AD370" s="27"/>
      <c r="AE370" s="26"/>
      <c r="AF370" s="26"/>
      <c r="AG370" s="26"/>
      <c r="AH370" s="26"/>
      <c r="AI370" s="27">
        <v>45916</v>
      </c>
      <c r="AJ370" s="38">
        <v>4.8613169999999997E-2</v>
      </c>
      <c r="AK370" s="30">
        <v>3720</v>
      </c>
      <c r="AL370" s="30">
        <v>80400</v>
      </c>
      <c r="AM370" s="255"/>
      <c r="AN370" s="255"/>
      <c r="AO370" s="255"/>
      <c r="AP370" s="33"/>
      <c r="AQ370" s="33"/>
      <c r="AR370" s="33"/>
      <c r="AS370" s="33"/>
      <c r="AT370" s="33"/>
      <c r="AU370" s="33"/>
      <c r="AV370" s="34"/>
      <c r="AW370" s="34"/>
      <c r="AX370" s="34"/>
      <c r="AY370" s="34"/>
      <c r="AZ370" s="60"/>
      <c r="BA370" s="61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4"/>
      <c r="BM370" s="34"/>
    </row>
    <row r="371" spans="1:65" ht="24.75" customHeight="1">
      <c r="A371" s="256"/>
      <c r="B371" s="256"/>
      <c r="C371" s="256"/>
      <c r="D371" s="256"/>
      <c r="E371" s="256"/>
      <c r="F371" s="256"/>
      <c r="G371" s="256"/>
      <c r="H371" s="472"/>
      <c r="I371" s="256"/>
      <c r="J371" s="256"/>
      <c r="K371" s="256"/>
      <c r="L371" s="399"/>
      <c r="M371" s="457"/>
      <c r="N371" s="256"/>
      <c r="O371" s="256"/>
      <c r="P371" s="256"/>
      <c r="Q371" s="256"/>
      <c r="R371" s="256"/>
      <c r="S371" s="472"/>
      <c r="T371" s="256"/>
      <c r="U371" s="256"/>
      <c r="V371" s="256"/>
      <c r="W371" s="256"/>
      <c r="X371" s="256"/>
      <c r="Y371" s="26"/>
      <c r="Z371" s="27"/>
      <c r="AA371" s="28"/>
      <c r="AB371" s="26"/>
      <c r="AC371" s="27"/>
      <c r="AD371" s="27"/>
      <c r="AE371" s="26"/>
      <c r="AF371" s="26"/>
      <c r="AG371" s="26"/>
      <c r="AH371" s="26"/>
      <c r="AI371" s="27">
        <v>45454</v>
      </c>
      <c r="AJ371" s="38">
        <v>2.9278999999999999E-2</v>
      </c>
      <c r="AK371" s="30">
        <v>2184</v>
      </c>
      <c r="AL371" s="30">
        <f>SUM(AL367+AK371)</f>
        <v>76680</v>
      </c>
      <c r="AM371" s="256"/>
      <c r="AN371" s="256"/>
      <c r="AO371" s="256"/>
      <c r="AP371" s="33"/>
      <c r="AQ371" s="33"/>
      <c r="AR371" s="33"/>
      <c r="AS371" s="33"/>
      <c r="AT371" s="33"/>
      <c r="AU371" s="33"/>
      <c r="AV371" s="34"/>
      <c r="AW371" s="34"/>
      <c r="AX371" s="34"/>
      <c r="AY371" s="34"/>
      <c r="AZ371" s="60"/>
      <c r="BA371" s="61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</row>
    <row r="372" spans="1:65" ht="24.75" customHeight="1">
      <c r="A372" s="294">
        <v>99</v>
      </c>
      <c r="B372" s="290" t="s">
        <v>406</v>
      </c>
      <c r="C372" s="290" t="s">
        <v>407</v>
      </c>
      <c r="D372" s="303" t="s">
        <v>157</v>
      </c>
      <c r="E372" s="290" t="s">
        <v>496</v>
      </c>
      <c r="F372" s="290" t="s">
        <v>517</v>
      </c>
      <c r="G372" s="290"/>
      <c r="H372" s="461" t="s">
        <v>409</v>
      </c>
      <c r="I372" s="290"/>
      <c r="J372" s="290"/>
      <c r="K372" s="303" t="s">
        <v>560</v>
      </c>
      <c r="L372" s="400" t="s">
        <v>561</v>
      </c>
      <c r="M372" s="461" t="s">
        <v>562</v>
      </c>
      <c r="N372" s="302">
        <v>45083</v>
      </c>
      <c r="O372" s="301">
        <v>71760</v>
      </c>
      <c r="P372" s="289">
        <v>13558</v>
      </c>
      <c r="Q372" s="302">
        <v>45083</v>
      </c>
      <c r="R372" s="302">
        <v>45449</v>
      </c>
      <c r="S372" s="458" t="s">
        <v>146</v>
      </c>
      <c r="T372" s="290"/>
      <c r="U372" s="290"/>
      <c r="V372" s="290"/>
      <c r="W372" s="290" t="s">
        <v>522</v>
      </c>
      <c r="X372" s="290" t="s">
        <v>413</v>
      </c>
      <c r="Y372" s="26" t="s">
        <v>149</v>
      </c>
      <c r="Z372" s="27">
        <v>45448</v>
      </c>
      <c r="AA372" s="26"/>
      <c r="AB372" s="26" t="s">
        <v>202</v>
      </c>
      <c r="AC372" s="27">
        <v>45450</v>
      </c>
      <c r="AD372" s="27">
        <v>45814</v>
      </c>
      <c r="AE372" s="26"/>
      <c r="AF372" s="26"/>
      <c r="AG372" s="26"/>
      <c r="AH372" s="26"/>
      <c r="AI372" s="27">
        <v>45197</v>
      </c>
      <c r="AJ372" s="38">
        <v>40106.839999999997</v>
      </c>
      <c r="AK372" s="30">
        <v>2880</v>
      </c>
      <c r="AL372" s="30">
        <f>SUM(AK372+O372)</f>
        <v>74640</v>
      </c>
      <c r="AM372" s="280">
        <v>36587.08</v>
      </c>
      <c r="AN372" s="281">
        <v>22381.68</v>
      </c>
      <c r="AO372" s="280">
        <f>AM372+AN372</f>
        <v>58968.76</v>
      </c>
      <c r="AP372" s="33"/>
      <c r="AQ372" s="33"/>
      <c r="AR372" s="33"/>
      <c r="AS372" s="33"/>
      <c r="AT372" s="33"/>
      <c r="AU372" s="33"/>
      <c r="AV372" s="34"/>
      <c r="AW372" s="34"/>
      <c r="AX372" s="34"/>
      <c r="AY372" s="34"/>
      <c r="AZ372" s="60"/>
      <c r="BA372" s="61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</row>
    <row r="373" spans="1:65" ht="24.75" customHeight="1">
      <c r="A373" s="255"/>
      <c r="B373" s="255"/>
      <c r="C373" s="255"/>
      <c r="D373" s="255"/>
      <c r="E373" s="255"/>
      <c r="F373" s="255"/>
      <c r="G373" s="255"/>
      <c r="H373" s="474"/>
      <c r="I373" s="255"/>
      <c r="J373" s="255"/>
      <c r="K373" s="255"/>
      <c r="L373" s="401"/>
      <c r="M373" s="459"/>
      <c r="N373" s="255"/>
      <c r="O373" s="255"/>
      <c r="P373" s="255"/>
      <c r="Q373" s="255"/>
      <c r="R373" s="255"/>
      <c r="S373" s="474"/>
      <c r="T373" s="255"/>
      <c r="U373" s="255"/>
      <c r="V373" s="255"/>
      <c r="W373" s="255"/>
      <c r="X373" s="255"/>
      <c r="Y373" s="26"/>
      <c r="Z373" s="27"/>
      <c r="AA373" s="26"/>
      <c r="AB373" s="26"/>
      <c r="AC373" s="27"/>
      <c r="AD373" s="27"/>
      <c r="AE373" s="26"/>
      <c r="AF373" s="26"/>
      <c r="AG373" s="26"/>
      <c r="AH373" s="26"/>
      <c r="AI373" s="27">
        <v>45484</v>
      </c>
      <c r="AJ373" s="38">
        <v>29279</v>
      </c>
      <c r="AK373" s="30">
        <v>2184</v>
      </c>
      <c r="AL373" s="301">
        <f>SUM(AL372+AK373)</f>
        <v>76824</v>
      </c>
      <c r="AM373" s="255"/>
      <c r="AN373" s="255"/>
      <c r="AO373" s="255"/>
      <c r="AP373" s="33"/>
      <c r="AQ373" s="33"/>
      <c r="AR373" s="33"/>
      <c r="AS373" s="33"/>
      <c r="AT373" s="33"/>
      <c r="AU373" s="33"/>
      <c r="AV373" s="34"/>
      <c r="AW373" s="34"/>
      <c r="AX373" s="34"/>
      <c r="AY373" s="34"/>
      <c r="AZ373" s="60"/>
      <c r="BA373" s="61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</row>
    <row r="374" spans="1:65" ht="24.75" customHeight="1">
      <c r="A374" s="255"/>
      <c r="B374" s="255"/>
      <c r="C374" s="255"/>
      <c r="D374" s="255"/>
      <c r="E374" s="255"/>
      <c r="F374" s="255"/>
      <c r="G374" s="255"/>
      <c r="H374" s="474"/>
      <c r="I374" s="255"/>
      <c r="J374" s="255"/>
      <c r="K374" s="255"/>
      <c r="L374" s="401"/>
      <c r="M374" s="459"/>
      <c r="N374" s="255"/>
      <c r="O374" s="255"/>
      <c r="P374" s="255"/>
      <c r="Q374" s="255"/>
      <c r="R374" s="255"/>
      <c r="S374" s="474"/>
      <c r="T374" s="255"/>
      <c r="U374" s="255"/>
      <c r="V374" s="255"/>
      <c r="W374" s="255"/>
      <c r="X374" s="255"/>
      <c r="Y374" s="26" t="s">
        <v>152</v>
      </c>
      <c r="Z374" s="27">
        <v>45811</v>
      </c>
      <c r="AA374" s="26">
        <v>14042</v>
      </c>
      <c r="AB374" s="26" t="s">
        <v>202</v>
      </c>
      <c r="AC374" s="27">
        <v>45815</v>
      </c>
      <c r="AD374" s="27">
        <v>46179</v>
      </c>
      <c r="AE374" s="26"/>
      <c r="AF374" s="26"/>
      <c r="AG374" s="26"/>
      <c r="AH374" s="26"/>
      <c r="AI374" s="27"/>
      <c r="AJ374" s="38"/>
      <c r="AK374" s="30"/>
      <c r="AL374" s="256"/>
      <c r="AM374" s="255"/>
      <c r="AN374" s="255"/>
      <c r="AO374" s="255"/>
      <c r="AP374" s="33"/>
      <c r="AQ374" s="33"/>
      <c r="AR374" s="33"/>
      <c r="AS374" s="33"/>
      <c r="AT374" s="33"/>
      <c r="AU374" s="33"/>
      <c r="AV374" s="34"/>
      <c r="AW374" s="34"/>
      <c r="AX374" s="34"/>
      <c r="AY374" s="34"/>
      <c r="AZ374" s="60"/>
      <c r="BA374" s="61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</row>
    <row r="375" spans="1:65" ht="24.75" customHeight="1">
      <c r="A375" s="256"/>
      <c r="B375" s="256"/>
      <c r="C375" s="256"/>
      <c r="D375" s="256"/>
      <c r="E375" s="256"/>
      <c r="F375" s="256"/>
      <c r="G375" s="256"/>
      <c r="H375" s="472"/>
      <c r="I375" s="256"/>
      <c r="J375" s="256"/>
      <c r="K375" s="256"/>
      <c r="L375" s="399"/>
      <c r="M375" s="457"/>
      <c r="N375" s="256"/>
      <c r="O375" s="256"/>
      <c r="P375" s="256"/>
      <c r="Q375" s="256"/>
      <c r="R375" s="256"/>
      <c r="S375" s="472"/>
      <c r="T375" s="256"/>
      <c r="U375" s="256"/>
      <c r="V375" s="256"/>
      <c r="W375" s="256"/>
      <c r="X375" s="256"/>
      <c r="Y375" s="26"/>
      <c r="Z375" s="27"/>
      <c r="AA375" s="26"/>
      <c r="AB375" s="26"/>
      <c r="AC375" s="27"/>
      <c r="AD375" s="27"/>
      <c r="AE375" s="26"/>
      <c r="AF375" s="26"/>
      <c r="AG375" s="26"/>
      <c r="AH375" s="26"/>
      <c r="AI375" s="27">
        <v>45932</v>
      </c>
      <c r="AJ375" s="38">
        <v>4.8613169999999997E-2</v>
      </c>
      <c r="AK375" s="30">
        <v>3744</v>
      </c>
      <c r="AL375" s="30">
        <v>80568</v>
      </c>
      <c r="AM375" s="256"/>
      <c r="AN375" s="256"/>
      <c r="AO375" s="256"/>
      <c r="AP375" s="33"/>
      <c r="AQ375" s="33"/>
      <c r="AR375" s="33"/>
      <c r="AS375" s="33"/>
      <c r="AT375" s="33"/>
      <c r="AU375" s="33"/>
      <c r="AV375" s="34"/>
      <c r="AW375" s="34"/>
      <c r="AX375" s="34"/>
      <c r="AY375" s="34"/>
      <c r="AZ375" s="60"/>
      <c r="BA375" s="61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</row>
    <row r="376" spans="1:65" ht="24.75" customHeight="1">
      <c r="A376" s="294">
        <v>100</v>
      </c>
      <c r="B376" s="290" t="s">
        <v>406</v>
      </c>
      <c r="C376" s="290" t="s">
        <v>407</v>
      </c>
      <c r="D376" s="303" t="s">
        <v>157</v>
      </c>
      <c r="E376" s="290" t="s">
        <v>496</v>
      </c>
      <c r="F376" s="290" t="s">
        <v>517</v>
      </c>
      <c r="G376" s="290"/>
      <c r="H376" s="461" t="s">
        <v>409</v>
      </c>
      <c r="I376" s="290"/>
      <c r="J376" s="290"/>
      <c r="K376" s="303" t="s">
        <v>563</v>
      </c>
      <c r="L376" s="400" t="s">
        <v>564</v>
      </c>
      <c r="M376" s="461" t="s">
        <v>565</v>
      </c>
      <c r="N376" s="302">
        <v>45083</v>
      </c>
      <c r="O376" s="301">
        <v>71640</v>
      </c>
      <c r="P376" s="289">
        <v>13558</v>
      </c>
      <c r="Q376" s="302">
        <v>45083</v>
      </c>
      <c r="R376" s="302">
        <v>45449</v>
      </c>
      <c r="S376" s="458" t="s">
        <v>146</v>
      </c>
      <c r="T376" s="290"/>
      <c r="U376" s="290"/>
      <c r="V376" s="290"/>
      <c r="W376" s="290" t="s">
        <v>522</v>
      </c>
      <c r="X376" s="290" t="s">
        <v>413</v>
      </c>
      <c r="Y376" s="26" t="s">
        <v>149</v>
      </c>
      <c r="Z376" s="27">
        <v>45447</v>
      </c>
      <c r="AA376" s="26">
        <v>13792</v>
      </c>
      <c r="AB376" s="26" t="s">
        <v>202</v>
      </c>
      <c r="AC376" s="27">
        <v>45450</v>
      </c>
      <c r="AD376" s="27">
        <v>45814</v>
      </c>
      <c r="AE376" s="26"/>
      <c r="AF376" s="26"/>
      <c r="AG376" s="26"/>
      <c r="AH376" s="26"/>
      <c r="AI376" s="27">
        <v>45331</v>
      </c>
      <c r="AJ376" s="38">
        <v>40009.9</v>
      </c>
      <c r="AK376" s="30">
        <v>2856</v>
      </c>
      <c r="AL376" s="30">
        <f>SUM(AK376+O376)</f>
        <v>74496</v>
      </c>
      <c r="AM376" s="280">
        <v>34797.65</v>
      </c>
      <c r="AN376" s="281">
        <v>21294.49</v>
      </c>
      <c r="AO376" s="280">
        <f>AM376+AN376</f>
        <v>56092.14</v>
      </c>
      <c r="AP376" s="33"/>
      <c r="AQ376" s="33"/>
      <c r="AR376" s="33"/>
      <c r="AS376" s="33"/>
      <c r="AT376" s="33"/>
      <c r="AU376" s="33"/>
      <c r="AV376" s="34"/>
      <c r="AW376" s="34"/>
      <c r="AX376" s="34"/>
      <c r="AY376" s="34"/>
      <c r="AZ376" s="60"/>
      <c r="BA376" s="61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</row>
    <row r="377" spans="1:65" ht="24.75" customHeight="1">
      <c r="A377" s="255"/>
      <c r="B377" s="255"/>
      <c r="C377" s="255"/>
      <c r="D377" s="255"/>
      <c r="E377" s="255"/>
      <c r="F377" s="255"/>
      <c r="G377" s="255"/>
      <c r="H377" s="474"/>
      <c r="I377" s="255"/>
      <c r="J377" s="255"/>
      <c r="K377" s="255"/>
      <c r="L377" s="401"/>
      <c r="M377" s="459"/>
      <c r="N377" s="255"/>
      <c r="O377" s="255"/>
      <c r="P377" s="255"/>
      <c r="Q377" s="255"/>
      <c r="R377" s="255"/>
      <c r="S377" s="474"/>
      <c r="T377" s="255"/>
      <c r="U377" s="255"/>
      <c r="V377" s="255"/>
      <c r="W377" s="255"/>
      <c r="X377" s="255"/>
      <c r="Y377" s="26"/>
      <c r="Z377" s="27"/>
      <c r="AA377" s="26"/>
      <c r="AB377" s="26"/>
      <c r="AC377" s="27"/>
      <c r="AD377" s="27"/>
      <c r="AE377" s="26"/>
      <c r="AF377" s="26"/>
      <c r="AG377" s="26"/>
      <c r="AH377" s="26"/>
      <c r="AI377" s="27">
        <v>45484</v>
      </c>
      <c r="AJ377" s="38">
        <v>29279</v>
      </c>
      <c r="AK377" s="30">
        <v>2184</v>
      </c>
      <c r="AL377" s="301">
        <f>SUM(AL376+AK377)</f>
        <v>76680</v>
      </c>
      <c r="AM377" s="255"/>
      <c r="AN377" s="255"/>
      <c r="AO377" s="255"/>
      <c r="AP377" s="33"/>
      <c r="AQ377" s="33"/>
      <c r="AR377" s="33"/>
      <c r="AS377" s="33"/>
      <c r="AT377" s="33"/>
      <c r="AU377" s="33"/>
      <c r="AV377" s="34"/>
      <c r="AW377" s="34"/>
      <c r="AX377" s="34"/>
      <c r="AY377" s="34"/>
      <c r="AZ377" s="60"/>
      <c r="BA377" s="61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</row>
    <row r="378" spans="1:65" ht="24.75" customHeight="1">
      <c r="A378" s="255"/>
      <c r="B378" s="255"/>
      <c r="C378" s="255"/>
      <c r="D378" s="255"/>
      <c r="E378" s="255"/>
      <c r="F378" s="255"/>
      <c r="G378" s="255"/>
      <c r="H378" s="474"/>
      <c r="I378" s="255"/>
      <c r="J378" s="255"/>
      <c r="K378" s="255"/>
      <c r="L378" s="401"/>
      <c r="M378" s="459"/>
      <c r="N378" s="255"/>
      <c r="O378" s="255"/>
      <c r="P378" s="255"/>
      <c r="Q378" s="255"/>
      <c r="R378" s="255"/>
      <c r="S378" s="474"/>
      <c r="T378" s="255"/>
      <c r="U378" s="255"/>
      <c r="V378" s="255"/>
      <c r="W378" s="255"/>
      <c r="X378" s="255"/>
      <c r="Y378" s="26" t="s">
        <v>152</v>
      </c>
      <c r="Z378" s="27">
        <v>45814</v>
      </c>
      <c r="AA378" s="28">
        <v>14047</v>
      </c>
      <c r="AB378" s="26" t="s">
        <v>202</v>
      </c>
      <c r="AC378" s="27">
        <v>45815</v>
      </c>
      <c r="AD378" s="27">
        <v>46179</v>
      </c>
      <c r="AE378" s="26"/>
      <c r="AF378" s="26"/>
      <c r="AG378" s="26"/>
      <c r="AH378" s="26"/>
      <c r="AI378" s="27"/>
      <c r="AJ378" s="38"/>
      <c r="AK378" s="30"/>
      <c r="AL378" s="256"/>
      <c r="AM378" s="255"/>
      <c r="AN378" s="255"/>
      <c r="AO378" s="255"/>
      <c r="AP378" s="33"/>
      <c r="AQ378" s="33"/>
      <c r="AR378" s="33"/>
      <c r="AS378" s="33"/>
      <c r="AT378" s="33"/>
      <c r="AU378" s="33"/>
      <c r="AV378" s="34"/>
      <c r="AW378" s="34"/>
      <c r="AX378" s="34"/>
      <c r="AY378" s="34"/>
      <c r="AZ378" s="60"/>
      <c r="BA378" s="61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</row>
    <row r="379" spans="1:65" ht="24.75" customHeight="1">
      <c r="A379" s="256"/>
      <c r="B379" s="256"/>
      <c r="C379" s="256"/>
      <c r="D379" s="256"/>
      <c r="E379" s="256"/>
      <c r="F379" s="256"/>
      <c r="G379" s="256"/>
      <c r="H379" s="472"/>
      <c r="I379" s="256"/>
      <c r="J379" s="256"/>
      <c r="K379" s="256"/>
      <c r="L379" s="399"/>
      <c r="M379" s="457"/>
      <c r="N379" s="256"/>
      <c r="O379" s="256"/>
      <c r="P379" s="256"/>
      <c r="Q379" s="256"/>
      <c r="R379" s="256"/>
      <c r="S379" s="472"/>
      <c r="T379" s="256"/>
      <c r="U379" s="256"/>
      <c r="V379" s="256"/>
      <c r="W379" s="256"/>
      <c r="X379" s="256"/>
      <c r="Y379" s="26" t="s">
        <v>529</v>
      </c>
      <c r="Z379" s="27">
        <v>46174</v>
      </c>
      <c r="AA379" s="28">
        <v>14289</v>
      </c>
      <c r="AB379" s="26" t="s">
        <v>202</v>
      </c>
      <c r="AC379" s="27">
        <v>45083</v>
      </c>
      <c r="AD379" s="27">
        <v>46544</v>
      </c>
      <c r="AE379" s="26"/>
      <c r="AF379" s="26"/>
      <c r="AG379" s="26"/>
      <c r="AH379" s="26"/>
      <c r="AI379" s="27">
        <v>45917</v>
      </c>
      <c r="AJ379" s="38">
        <v>4.8731919999999998E-2</v>
      </c>
      <c r="AK379" s="30">
        <v>3744</v>
      </c>
      <c r="AL379" s="30">
        <v>80424</v>
      </c>
      <c r="AM379" s="256"/>
      <c r="AN379" s="256"/>
      <c r="AO379" s="256"/>
      <c r="AP379" s="33"/>
      <c r="AQ379" s="33"/>
      <c r="AR379" s="33"/>
      <c r="AS379" s="33"/>
      <c r="AT379" s="33"/>
      <c r="AU379" s="33"/>
      <c r="AV379" s="34"/>
      <c r="AW379" s="34"/>
      <c r="AX379" s="34"/>
      <c r="AY379" s="34"/>
      <c r="AZ379" s="60"/>
      <c r="BA379" s="61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</row>
    <row r="380" spans="1:65" ht="24.75" customHeight="1">
      <c r="A380" s="294">
        <v>102</v>
      </c>
      <c r="B380" s="290" t="s">
        <v>406</v>
      </c>
      <c r="C380" s="290" t="s">
        <v>407</v>
      </c>
      <c r="D380" s="303" t="s">
        <v>157</v>
      </c>
      <c r="E380" s="290" t="s">
        <v>496</v>
      </c>
      <c r="F380" s="290" t="s">
        <v>517</v>
      </c>
      <c r="G380" s="290"/>
      <c r="H380" s="461" t="s">
        <v>409</v>
      </c>
      <c r="I380" s="290"/>
      <c r="J380" s="290"/>
      <c r="K380" s="303" t="s">
        <v>566</v>
      </c>
      <c r="L380" s="400" t="s">
        <v>567</v>
      </c>
      <c r="M380" s="461" t="s">
        <v>568</v>
      </c>
      <c r="N380" s="302">
        <v>45083</v>
      </c>
      <c r="O380" s="301">
        <v>70800</v>
      </c>
      <c r="P380" s="289">
        <v>13558</v>
      </c>
      <c r="Q380" s="302">
        <v>45083</v>
      </c>
      <c r="R380" s="302">
        <v>45449</v>
      </c>
      <c r="S380" s="458" t="s">
        <v>146</v>
      </c>
      <c r="T380" s="290"/>
      <c r="U380" s="290"/>
      <c r="V380" s="290"/>
      <c r="W380" s="290" t="s">
        <v>522</v>
      </c>
      <c r="X380" s="290" t="s">
        <v>413</v>
      </c>
      <c r="Y380" s="26" t="s">
        <v>149</v>
      </c>
      <c r="Z380" s="27">
        <v>45447</v>
      </c>
      <c r="AA380" s="26">
        <v>13790</v>
      </c>
      <c r="AB380" s="26" t="s">
        <v>202</v>
      </c>
      <c r="AC380" s="27">
        <v>45451</v>
      </c>
      <c r="AD380" s="27">
        <v>45815</v>
      </c>
      <c r="AE380" s="26"/>
      <c r="AF380" s="26"/>
      <c r="AG380" s="26"/>
      <c r="AH380" s="26"/>
      <c r="AI380" s="27">
        <v>45331</v>
      </c>
      <c r="AJ380" s="38">
        <v>40009.9</v>
      </c>
      <c r="AK380" s="30">
        <v>2832</v>
      </c>
      <c r="AL380" s="30">
        <v>73632</v>
      </c>
      <c r="AM380" s="280">
        <v>35514.07</v>
      </c>
      <c r="AN380" s="281">
        <v>23813.279999999999</v>
      </c>
      <c r="AO380" s="280">
        <f>AM380+AN380</f>
        <v>59327.35</v>
      </c>
      <c r="AP380" s="33"/>
      <c r="AQ380" s="33"/>
      <c r="AR380" s="33"/>
      <c r="AS380" s="33"/>
      <c r="AT380" s="33"/>
      <c r="AU380" s="33"/>
      <c r="AV380" s="34"/>
      <c r="AW380" s="34"/>
      <c r="AX380" s="34"/>
      <c r="AY380" s="34"/>
      <c r="AZ380" s="60"/>
      <c r="BA380" s="61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</row>
    <row r="381" spans="1:65" ht="24.75" customHeight="1">
      <c r="A381" s="255"/>
      <c r="B381" s="255"/>
      <c r="C381" s="255"/>
      <c r="D381" s="255"/>
      <c r="E381" s="255"/>
      <c r="F381" s="255"/>
      <c r="G381" s="255"/>
      <c r="H381" s="474"/>
      <c r="I381" s="255"/>
      <c r="J381" s="255"/>
      <c r="K381" s="255"/>
      <c r="L381" s="401"/>
      <c r="M381" s="459"/>
      <c r="N381" s="255"/>
      <c r="O381" s="255"/>
      <c r="P381" s="255"/>
      <c r="Q381" s="255"/>
      <c r="R381" s="255"/>
      <c r="S381" s="474"/>
      <c r="T381" s="255"/>
      <c r="U381" s="255"/>
      <c r="V381" s="255"/>
      <c r="W381" s="255"/>
      <c r="X381" s="255"/>
      <c r="Y381" s="26"/>
      <c r="Z381" s="27"/>
      <c r="AA381" s="26"/>
      <c r="AB381" s="26"/>
      <c r="AC381" s="27"/>
      <c r="AD381" s="27"/>
      <c r="AE381" s="26"/>
      <c r="AF381" s="26"/>
      <c r="AG381" s="26"/>
      <c r="AH381" s="26"/>
      <c r="AI381" s="27">
        <v>45492</v>
      </c>
      <c r="AJ381" s="38">
        <v>29279</v>
      </c>
      <c r="AK381" s="30">
        <v>2160</v>
      </c>
      <c r="AL381" s="301">
        <f>SUM(AL380+AK381)</f>
        <v>75792</v>
      </c>
      <c r="AM381" s="255"/>
      <c r="AN381" s="255"/>
      <c r="AO381" s="255"/>
      <c r="AP381" s="33"/>
      <c r="AQ381" s="33"/>
      <c r="AR381" s="33"/>
      <c r="AS381" s="33"/>
      <c r="AT381" s="33"/>
      <c r="AU381" s="33"/>
      <c r="AV381" s="34"/>
      <c r="AW381" s="34"/>
      <c r="AX381" s="34"/>
      <c r="AY381" s="34"/>
      <c r="AZ381" s="60"/>
      <c r="BA381" s="61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</row>
    <row r="382" spans="1:65" ht="24.75" customHeight="1">
      <c r="A382" s="255"/>
      <c r="B382" s="255"/>
      <c r="C382" s="255"/>
      <c r="D382" s="255"/>
      <c r="E382" s="255"/>
      <c r="F382" s="255"/>
      <c r="G382" s="255"/>
      <c r="H382" s="474"/>
      <c r="I382" s="255"/>
      <c r="J382" s="255"/>
      <c r="K382" s="255"/>
      <c r="L382" s="401"/>
      <c r="M382" s="459"/>
      <c r="N382" s="255"/>
      <c r="O382" s="255"/>
      <c r="P382" s="255"/>
      <c r="Q382" s="255"/>
      <c r="R382" s="255"/>
      <c r="S382" s="474"/>
      <c r="T382" s="255"/>
      <c r="U382" s="255"/>
      <c r="V382" s="255"/>
      <c r="W382" s="255"/>
      <c r="X382" s="255"/>
      <c r="Y382" s="26" t="s">
        <v>152</v>
      </c>
      <c r="Z382" s="27">
        <v>45811</v>
      </c>
      <c r="AA382" s="28">
        <v>14041</v>
      </c>
      <c r="AB382" s="26" t="s">
        <v>202</v>
      </c>
      <c r="AC382" s="27">
        <v>45816</v>
      </c>
      <c r="AD382" s="27">
        <v>46180</v>
      </c>
      <c r="AE382" s="26"/>
      <c r="AF382" s="26"/>
      <c r="AG382" s="26"/>
      <c r="AH382" s="26"/>
      <c r="AI382" s="27"/>
      <c r="AJ382" s="38"/>
      <c r="AK382" s="30"/>
      <c r="AL382" s="256"/>
      <c r="AM382" s="255"/>
      <c r="AN382" s="255"/>
      <c r="AO382" s="255"/>
      <c r="AP382" s="33"/>
      <c r="AQ382" s="33"/>
      <c r="AR382" s="33"/>
      <c r="AS382" s="33"/>
      <c r="AT382" s="33"/>
      <c r="AU382" s="33"/>
      <c r="AV382" s="34"/>
      <c r="AW382" s="34"/>
      <c r="AX382" s="34"/>
      <c r="AY382" s="34"/>
      <c r="AZ382" s="60"/>
      <c r="BA382" s="61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</row>
    <row r="383" spans="1:65" ht="24.75" customHeight="1">
      <c r="A383" s="256"/>
      <c r="B383" s="256"/>
      <c r="C383" s="256"/>
      <c r="D383" s="256"/>
      <c r="E383" s="256"/>
      <c r="F383" s="256"/>
      <c r="G383" s="256"/>
      <c r="H383" s="472"/>
      <c r="I383" s="256"/>
      <c r="J383" s="256"/>
      <c r="K383" s="256"/>
      <c r="L383" s="399"/>
      <c r="M383" s="457"/>
      <c r="N383" s="256"/>
      <c r="O383" s="256"/>
      <c r="P383" s="256"/>
      <c r="Q383" s="256"/>
      <c r="R383" s="256"/>
      <c r="S383" s="472"/>
      <c r="T383" s="256"/>
      <c r="U383" s="256"/>
      <c r="V383" s="256"/>
      <c r="W383" s="256"/>
      <c r="X383" s="256"/>
      <c r="Y383" s="26"/>
      <c r="Z383" s="27"/>
      <c r="AA383" s="28"/>
      <c r="AB383" s="26"/>
      <c r="AC383" s="27"/>
      <c r="AD383" s="27"/>
      <c r="AE383" s="26"/>
      <c r="AF383" s="26"/>
      <c r="AG383" s="26"/>
      <c r="AH383" s="26"/>
      <c r="AI383" s="27">
        <v>45926</v>
      </c>
      <c r="AJ383" s="38">
        <v>4.8613169999999997E-2</v>
      </c>
      <c r="AK383" s="30">
        <v>3696</v>
      </c>
      <c r="AL383" s="72">
        <v>79488</v>
      </c>
      <c r="AM383" s="256"/>
      <c r="AN383" s="256"/>
      <c r="AO383" s="256"/>
      <c r="AP383" s="33"/>
      <c r="AQ383" s="33"/>
      <c r="AR383" s="33"/>
      <c r="AS383" s="33"/>
      <c r="AT383" s="33"/>
      <c r="AU383" s="33"/>
      <c r="AV383" s="34"/>
      <c r="AW383" s="34"/>
      <c r="AX383" s="34"/>
      <c r="AY383" s="34"/>
      <c r="AZ383" s="60"/>
      <c r="BA383" s="61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</row>
    <row r="384" spans="1:65" ht="24.75" customHeight="1">
      <c r="A384" s="294">
        <v>106</v>
      </c>
      <c r="B384" s="290" t="s">
        <v>535</v>
      </c>
      <c r="C384" s="303" t="s">
        <v>536</v>
      </c>
      <c r="D384" s="303" t="s">
        <v>157</v>
      </c>
      <c r="E384" s="290" t="s">
        <v>496</v>
      </c>
      <c r="F384" s="290" t="s">
        <v>537</v>
      </c>
      <c r="G384" s="290"/>
      <c r="H384" s="461" t="s">
        <v>538</v>
      </c>
      <c r="I384" s="290"/>
      <c r="J384" s="290"/>
      <c r="K384" s="303" t="s">
        <v>569</v>
      </c>
      <c r="L384" s="400" t="s">
        <v>570</v>
      </c>
      <c r="M384" s="461" t="s">
        <v>571</v>
      </c>
      <c r="N384" s="302">
        <v>45096</v>
      </c>
      <c r="O384" s="301">
        <v>52764</v>
      </c>
      <c r="P384" s="289">
        <v>13558</v>
      </c>
      <c r="Q384" s="302">
        <v>45096</v>
      </c>
      <c r="R384" s="302">
        <v>45462</v>
      </c>
      <c r="S384" s="458" t="s">
        <v>146</v>
      </c>
      <c r="T384" s="290"/>
      <c r="U384" s="290"/>
      <c r="V384" s="290"/>
      <c r="W384" s="290" t="s">
        <v>522</v>
      </c>
      <c r="X384" s="290" t="s">
        <v>413</v>
      </c>
      <c r="Y384" s="26" t="s">
        <v>149</v>
      </c>
      <c r="Z384" s="27">
        <v>45454</v>
      </c>
      <c r="AA384" s="26">
        <v>13798</v>
      </c>
      <c r="AB384" s="26" t="s">
        <v>572</v>
      </c>
      <c r="AC384" s="27">
        <v>45463</v>
      </c>
      <c r="AD384" s="27">
        <v>45827</v>
      </c>
      <c r="AE384" s="26"/>
      <c r="AF384" s="26"/>
      <c r="AG384" s="30">
        <v>1445.52</v>
      </c>
      <c r="AH384" s="26"/>
      <c r="AI384" s="30"/>
      <c r="AJ384" s="30"/>
      <c r="AK384" s="30"/>
      <c r="AL384" s="301">
        <f>SUM(AG384+O384)</f>
        <v>54209.52</v>
      </c>
      <c r="AM384" s="280">
        <v>27994.23</v>
      </c>
      <c r="AN384" s="281">
        <v>18069.84</v>
      </c>
      <c r="AO384" s="280">
        <f>AM384+AN384</f>
        <v>46064.07</v>
      </c>
      <c r="AP384" s="33"/>
      <c r="AQ384" s="33"/>
      <c r="AR384" s="33"/>
      <c r="AS384" s="33"/>
      <c r="AT384" s="33"/>
      <c r="AU384" s="33"/>
      <c r="AV384" s="34"/>
      <c r="AW384" s="34"/>
      <c r="AX384" s="34"/>
      <c r="AY384" s="34"/>
      <c r="AZ384" s="60"/>
      <c r="BA384" s="61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</row>
    <row r="385" spans="1:65" ht="24.75" customHeight="1">
      <c r="A385" s="256"/>
      <c r="B385" s="256"/>
      <c r="C385" s="256"/>
      <c r="D385" s="256"/>
      <c r="E385" s="256"/>
      <c r="F385" s="256"/>
      <c r="G385" s="256"/>
      <c r="H385" s="472"/>
      <c r="I385" s="256"/>
      <c r="J385" s="256"/>
      <c r="K385" s="256"/>
      <c r="L385" s="399"/>
      <c r="M385" s="457"/>
      <c r="N385" s="256"/>
      <c r="O385" s="256"/>
      <c r="P385" s="256"/>
      <c r="Q385" s="256"/>
      <c r="R385" s="256"/>
      <c r="S385" s="472"/>
      <c r="T385" s="256"/>
      <c r="U385" s="256"/>
      <c r="V385" s="256"/>
      <c r="W385" s="256"/>
      <c r="X385" s="256"/>
      <c r="Y385" s="26" t="s">
        <v>152</v>
      </c>
      <c r="Z385" s="27">
        <v>45826</v>
      </c>
      <c r="AA385" s="26">
        <v>14059</v>
      </c>
      <c r="AB385" s="26" t="s">
        <v>202</v>
      </c>
      <c r="AC385" s="27">
        <v>45828</v>
      </c>
      <c r="AD385" s="27">
        <v>46192</v>
      </c>
      <c r="AE385" s="26"/>
      <c r="AF385" s="26"/>
      <c r="AG385" s="30"/>
      <c r="AH385" s="26"/>
      <c r="AI385" s="30"/>
      <c r="AJ385" s="30"/>
      <c r="AK385" s="30"/>
      <c r="AL385" s="256"/>
      <c r="AM385" s="256"/>
      <c r="AN385" s="256"/>
      <c r="AO385" s="256"/>
      <c r="AP385" s="33"/>
      <c r="AQ385" s="33"/>
      <c r="AR385" s="33"/>
      <c r="AS385" s="33"/>
      <c r="AT385" s="33"/>
      <c r="AU385" s="33"/>
      <c r="AV385" s="34"/>
      <c r="AW385" s="34"/>
      <c r="AX385" s="34"/>
      <c r="AY385" s="34"/>
      <c r="AZ385" s="60"/>
      <c r="BA385" s="61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</row>
    <row r="386" spans="1:65" ht="24.75" customHeight="1">
      <c r="A386" s="294">
        <v>108</v>
      </c>
      <c r="B386" s="290" t="s">
        <v>406</v>
      </c>
      <c r="C386" s="290" t="s">
        <v>407</v>
      </c>
      <c r="D386" s="303" t="s">
        <v>157</v>
      </c>
      <c r="E386" s="290" t="s">
        <v>496</v>
      </c>
      <c r="F386" s="290" t="s">
        <v>573</v>
      </c>
      <c r="G386" s="290"/>
      <c r="H386" s="461" t="s">
        <v>409</v>
      </c>
      <c r="I386" s="290"/>
      <c r="J386" s="290"/>
      <c r="K386" s="303" t="s">
        <v>574</v>
      </c>
      <c r="L386" s="400" t="s">
        <v>575</v>
      </c>
      <c r="M386" s="461" t="s">
        <v>576</v>
      </c>
      <c r="N386" s="302">
        <v>45096</v>
      </c>
      <c r="O386" s="301">
        <v>132000</v>
      </c>
      <c r="P386" s="289">
        <v>13558</v>
      </c>
      <c r="Q386" s="302">
        <v>45096</v>
      </c>
      <c r="R386" s="302">
        <v>45462</v>
      </c>
      <c r="S386" s="458" t="s">
        <v>146</v>
      </c>
      <c r="T386" s="290"/>
      <c r="U386" s="290"/>
      <c r="V386" s="290"/>
      <c r="W386" s="290" t="s">
        <v>522</v>
      </c>
      <c r="X386" s="290" t="s">
        <v>413</v>
      </c>
      <c r="Y386" s="26" t="s">
        <v>149</v>
      </c>
      <c r="Z386" s="27">
        <v>45453</v>
      </c>
      <c r="AA386" s="26">
        <v>13798</v>
      </c>
      <c r="AB386" s="26" t="s">
        <v>202</v>
      </c>
      <c r="AC386" s="27">
        <v>45463</v>
      </c>
      <c r="AD386" s="27">
        <v>45827</v>
      </c>
      <c r="AE386" s="26"/>
      <c r="AF386" s="26"/>
      <c r="AG386" s="26"/>
      <c r="AH386" s="26"/>
      <c r="AI386" s="27">
        <v>45191</v>
      </c>
      <c r="AJ386" s="38">
        <v>37071.81</v>
      </c>
      <c r="AK386" s="30">
        <v>4896</v>
      </c>
      <c r="AL386" s="30">
        <f>SUM(AK386+O386)</f>
        <v>136896</v>
      </c>
      <c r="AM386" s="280">
        <v>120145.5</v>
      </c>
      <c r="AN386" s="281">
        <v>38691.620000000003</v>
      </c>
      <c r="AO386" s="280">
        <f>AM386+AN386</f>
        <v>158837.12</v>
      </c>
      <c r="AP386" s="33"/>
      <c r="AQ386" s="33"/>
      <c r="AR386" s="33"/>
      <c r="AS386" s="33"/>
      <c r="AT386" s="33"/>
      <c r="AU386" s="33"/>
      <c r="AV386" s="34"/>
      <c r="AW386" s="34"/>
      <c r="AX386" s="34"/>
      <c r="AY386" s="34"/>
      <c r="AZ386" s="60"/>
      <c r="BA386" s="61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</row>
    <row r="387" spans="1:65" ht="24.75" customHeight="1">
      <c r="A387" s="255"/>
      <c r="B387" s="255"/>
      <c r="C387" s="255"/>
      <c r="D387" s="255"/>
      <c r="E387" s="255"/>
      <c r="F387" s="255"/>
      <c r="G387" s="255"/>
      <c r="H387" s="474"/>
      <c r="I387" s="255"/>
      <c r="J387" s="255"/>
      <c r="K387" s="255"/>
      <c r="L387" s="401"/>
      <c r="M387" s="459"/>
      <c r="N387" s="255"/>
      <c r="O387" s="255"/>
      <c r="P387" s="255"/>
      <c r="Q387" s="255"/>
      <c r="R387" s="255"/>
      <c r="S387" s="474"/>
      <c r="T387" s="255"/>
      <c r="U387" s="255"/>
      <c r="V387" s="255"/>
      <c r="W387" s="255"/>
      <c r="X387" s="255"/>
      <c r="Y387" s="26"/>
      <c r="Z387" s="27"/>
      <c r="AA387" s="26"/>
      <c r="AB387" s="26"/>
      <c r="AC387" s="27"/>
      <c r="AD387" s="27"/>
      <c r="AE387" s="26"/>
      <c r="AF387" s="26"/>
      <c r="AG387" s="26"/>
      <c r="AH387" s="26"/>
      <c r="AI387" s="27">
        <v>45484</v>
      </c>
      <c r="AJ387" s="38">
        <v>29279</v>
      </c>
      <c r="AK387" s="30">
        <v>4008</v>
      </c>
      <c r="AL387" s="301">
        <f>SUM(O386+AK386+AK387)</f>
        <v>140904</v>
      </c>
      <c r="AM387" s="255"/>
      <c r="AN387" s="255"/>
      <c r="AO387" s="255"/>
      <c r="AP387" s="33"/>
      <c r="AQ387" s="33"/>
      <c r="AR387" s="33"/>
      <c r="AS387" s="33"/>
      <c r="AT387" s="33"/>
      <c r="AU387" s="33"/>
      <c r="AV387" s="34"/>
      <c r="AW387" s="34"/>
      <c r="AX387" s="34"/>
      <c r="AY387" s="34"/>
      <c r="AZ387" s="60"/>
      <c r="BA387" s="61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</row>
    <row r="388" spans="1:65" ht="24.75" customHeight="1">
      <c r="A388" s="255"/>
      <c r="B388" s="255"/>
      <c r="C388" s="255"/>
      <c r="D388" s="255"/>
      <c r="E388" s="255"/>
      <c r="F388" s="255"/>
      <c r="G388" s="255"/>
      <c r="H388" s="474"/>
      <c r="I388" s="255"/>
      <c r="J388" s="255"/>
      <c r="K388" s="255"/>
      <c r="L388" s="401"/>
      <c r="M388" s="459"/>
      <c r="N388" s="255"/>
      <c r="O388" s="255"/>
      <c r="P388" s="255"/>
      <c r="Q388" s="255"/>
      <c r="R388" s="255"/>
      <c r="S388" s="474"/>
      <c r="T388" s="255"/>
      <c r="U388" s="255"/>
      <c r="V388" s="255"/>
      <c r="W388" s="255"/>
      <c r="X388" s="255"/>
      <c r="Y388" s="26" t="s">
        <v>152</v>
      </c>
      <c r="Z388" s="27">
        <v>45811</v>
      </c>
      <c r="AA388" s="28">
        <v>14047</v>
      </c>
      <c r="AB388" s="26" t="s">
        <v>202</v>
      </c>
      <c r="AC388" s="27">
        <v>45828</v>
      </c>
      <c r="AD388" s="27">
        <v>46192</v>
      </c>
      <c r="AE388" s="26"/>
      <c r="AF388" s="26"/>
      <c r="AG388" s="26"/>
      <c r="AH388" s="26"/>
      <c r="AI388" s="27"/>
      <c r="AJ388" s="38"/>
      <c r="AK388" s="30"/>
      <c r="AL388" s="256"/>
      <c r="AM388" s="255"/>
      <c r="AN388" s="255"/>
      <c r="AO388" s="255"/>
      <c r="AP388" s="33"/>
      <c r="AQ388" s="33"/>
      <c r="AR388" s="33"/>
      <c r="AS388" s="33"/>
      <c r="AT388" s="33"/>
      <c r="AU388" s="33"/>
      <c r="AV388" s="34"/>
      <c r="AW388" s="34"/>
      <c r="AX388" s="34"/>
      <c r="AY388" s="34"/>
      <c r="AZ388" s="60"/>
      <c r="BA388" s="61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</row>
    <row r="389" spans="1:65" ht="24.75" customHeight="1">
      <c r="A389" s="256"/>
      <c r="B389" s="256"/>
      <c r="C389" s="256"/>
      <c r="D389" s="256"/>
      <c r="E389" s="256"/>
      <c r="F389" s="256"/>
      <c r="G389" s="256"/>
      <c r="H389" s="472"/>
      <c r="I389" s="256"/>
      <c r="J389" s="256"/>
      <c r="K389" s="256"/>
      <c r="L389" s="399"/>
      <c r="M389" s="457"/>
      <c r="N389" s="256"/>
      <c r="O389" s="256"/>
      <c r="P389" s="256"/>
      <c r="Q389" s="256"/>
      <c r="R389" s="256"/>
      <c r="S389" s="472"/>
      <c r="T389" s="256"/>
      <c r="U389" s="256"/>
      <c r="V389" s="256"/>
      <c r="W389" s="256"/>
      <c r="X389" s="256"/>
      <c r="Y389" s="26"/>
      <c r="Z389" s="27"/>
      <c r="AA389" s="28"/>
      <c r="AB389" s="26"/>
      <c r="AC389" s="27"/>
      <c r="AD389" s="27"/>
      <c r="AE389" s="26"/>
      <c r="AF389" s="26"/>
      <c r="AG389" s="26"/>
      <c r="AH389" s="26"/>
      <c r="AI389" s="27">
        <v>45923</v>
      </c>
      <c r="AJ389" s="38">
        <v>4.8731919999999998E-2</v>
      </c>
      <c r="AK389" s="30">
        <v>6865</v>
      </c>
      <c r="AL389" s="72">
        <v>147769</v>
      </c>
      <c r="AM389" s="256"/>
      <c r="AN389" s="256"/>
      <c r="AO389" s="256"/>
      <c r="AP389" s="33"/>
      <c r="AQ389" s="33"/>
      <c r="AR389" s="33"/>
      <c r="AS389" s="33"/>
      <c r="AT389" s="33"/>
      <c r="AU389" s="33"/>
      <c r="AV389" s="34"/>
      <c r="AW389" s="34"/>
      <c r="AX389" s="34"/>
      <c r="AY389" s="34"/>
      <c r="AZ389" s="60"/>
      <c r="BA389" s="61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</row>
    <row r="390" spans="1:65" ht="24.75" customHeight="1">
      <c r="A390" s="294">
        <v>109</v>
      </c>
      <c r="B390" s="290" t="s">
        <v>406</v>
      </c>
      <c r="C390" s="290" t="s">
        <v>407</v>
      </c>
      <c r="D390" s="303" t="s">
        <v>157</v>
      </c>
      <c r="E390" s="290" t="s">
        <v>496</v>
      </c>
      <c r="F390" s="290" t="s">
        <v>573</v>
      </c>
      <c r="G390" s="290"/>
      <c r="H390" s="461" t="s">
        <v>409</v>
      </c>
      <c r="I390" s="290"/>
      <c r="J390" s="290"/>
      <c r="K390" s="303" t="s">
        <v>577</v>
      </c>
      <c r="L390" s="400" t="s">
        <v>578</v>
      </c>
      <c r="M390" s="461" t="s">
        <v>579</v>
      </c>
      <c r="N390" s="302" t="s">
        <v>580</v>
      </c>
      <c r="O390" s="301">
        <v>128376</v>
      </c>
      <c r="P390" s="289">
        <v>13558</v>
      </c>
      <c r="Q390" s="302">
        <v>45096</v>
      </c>
      <c r="R390" s="302">
        <v>45462</v>
      </c>
      <c r="S390" s="458" t="s">
        <v>146</v>
      </c>
      <c r="T390" s="290"/>
      <c r="U390" s="290"/>
      <c r="V390" s="290"/>
      <c r="W390" s="290" t="s">
        <v>522</v>
      </c>
      <c r="X390" s="290" t="s">
        <v>413</v>
      </c>
      <c r="Y390" s="26" t="s">
        <v>149</v>
      </c>
      <c r="Z390" s="27">
        <v>45460</v>
      </c>
      <c r="AA390" s="26">
        <v>13806</v>
      </c>
      <c r="AB390" s="26" t="s">
        <v>202</v>
      </c>
      <c r="AC390" s="27">
        <v>45463</v>
      </c>
      <c r="AD390" s="27">
        <v>45827</v>
      </c>
      <c r="AE390" s="26"/>
      <c r="AF390" s="26"/>
      <c r="AG390" s="26"/>
      <c r="AH390" s="26"/>
      <c r="AI390" s="27">
        <v>45194</v>
      </c>
      <c r="AJ390" s="38">
        <v>39999.5</v>
      </c>
      <c r="AK390" s="30">
        <v>5136</v>
      </c>
      <c r="AL390" s="301">
        <f>SUM(AK390+O390)</f>
        <v>133512</v>
      </c>
      <c r="AM390" s="280">
        <v>62090.5</v>
      </c>
      <c r="AN390" s="281">
        <v>37509.11</v>
      </c>
      <c r="AO390" s="280">
        <f>AM390+AN390</f>
        <v>99599.61</v>
      </c>
      <c r="AP390" s="33"/>
      <c r="AQ390" s="33"/>
      <c r="AR390" s="33"/>
      <c r="AS390" s="33"/>
      <c r="AT390" s="33"/>
      <c r="AU390" s="33"/>
      <c r="AV390" s="34"/>
      <c r="AW390" s="34"/>
      <c r="AX390" s="34"/>
      <c r="AY390" s="34"/>
      <c r="AZ390" s="60"/>
      <c r="BA390" s="61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4"/>
      <c r="BM390" s="34"/>
    </row>
    <row r="391" spans="1:65" ht="24.75" customHeight="1">
      <c r="A391" s="255"/>
      <c r="B391" s="255"/>
      <c r="C391" s="255"/>
      <c r="D391" s="255"/>
      <c r="E391" s="255"/>
      <c r="F391" s="255"/>
      <c r="G391" s="255"/>
      <c r="H391" s="474"/>
      <c r="I391" s="255"/>
      <c r="J391" s="255"/>
      <c r="K391" s="255"/>
      <c r="L391" s="401"/>
      <c r="M391" s="459"/>
      <c r="N391" s="255"/>
      <c r="O391" s="255"/>
      <c r="P391" s="255"/>
      <c r="Q391" s="255"/>
      <c r="R391" s="255"/>
      <c r="S391" s="474"/>
      <c r="T391" s="255"/>
      <c r="U391" s="255"/>
      <c r="V391" s="255"/>
      <c r="W391" s="255"/>
      <c r="X391" s="255"/>
      <c r="Y391" s="26" t="s">
        <v>152</v>
      </c>
      <c r="Z391" s="27">
        <v>45824</v>
      </c>
      <c r="AA391" s="28">
        <v>14046</v>
      </c>
      <c r="AB391" s="26" t="s">
        <v>202</v>
      </c>
      <c r="AC391" s="27">
        <v>45828</v>
      </c>
      <c r="AD391" s="27">
        <v>46192</v>
      </c>
      <c r="AE391" s="26"/>
      <c r="AF391" s="26"/>
      <c r="AG391" s="26"/>
      <c r="AH391" s="26"/>
      <c r="AI391" s="27"/>
      <c r="AJ391" s="38"/>
      <c r="AK391" s="30"/>
      <c r="AL391" s="256"/>
      <c r="AM391" s="255"/>
      <c r="AN391" s="255"/>
      <c r="AO391" s="255"/>
      <c r="AP391" s="33"/>
      <c r="AQ391" s="33"/>
      <c r="AR391" s="33"/>
      <c r="AS391" s="33"/>
      <c r="AT391" s="33"/>
      <c r="AU391" s="33"/>
      <c r="AV391" s="34"/>
      <c r="AW391" s="34"/>
      <c r="AX391" s="34"/>
      <c r="AY391" s="34"/>
      <c r="AZ391" s="60"/>
      <c r="BA391" s="61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</row>
    <row r="392" spans="1:65" ht="24.75" customHeight="1">
      <c r="A392" s="256"/>
      <c r="B392" s="256"/>
      <c r="C392" s="256"/>
      <c r="D392" s="256"/>
      <c r="E392" s="256"/>
      <c r="F392" s="256"/>
      <c r="G392" s="256"/>
      <c r="H392" s="472"/>
      <c r="I392" s="256"/>
      <c r="J392" s="256"/>
      <c r="K392" s="256"/>
      <c r="L392" s="399"/>
      <c r="M392" s="457"/>
      <c r="N392" s="256"/>
      <c r="O392" s="256"/>
      <c r="P392" s="256"/>
      <c r="Q392" s="256"/>
      <c r="R392" s="256"/>
      <c r="S392" s="472"/>
      <c r="T392" s="256"/>
      <c r="U392" s="256"/>
      <c r="V392" s="256"/>
      <c r="W392" s="256"/>
      <c r="X392" s="256"/>
      <c r="Y392" s="26" t="s">
        <v>529</v>
      </c>
      <c r="Z392" s="27">
        <v>46174</v>
      </c>
      <c r="AA392" s="28">
        <v>14289</v>
      </c>
      <c r="AB392" s="26" t="s">
        <v>581</v>
      </c>
      <c r="AC392" s="27">
        <v>45096</v>
      </c>
      <c r="AD392" s="27">
        <v>46557</v>
      </c>
      <c r="AE392" s="26"/>
      <c r="AF392" s="26"/>
      <c r="AG392" s="26"/>
      <c r="AH392" s="26"/>
      <c r="AI392" s="27">
        <v>45936</v>
      </c>
      <c r="AJ392" s="38">
        <v>4.8613169999999997E-2</v>
      </c>
      <c r="AK392" s="30">
        <v>6480</v>
      </c>
      <c r="AL392" s="30">
        <v>139992</v>
      </c>
      <c r="AM392" s="256"/>
      <c r="AN392" s="256"/>
      <c r="AO392" s="256"/>
      <c r="AP392" s="33"/>
      <c r="AQ392" s="33"/>
      <c r="AR392" s="33"/>
      <c r="AS392" s="33"/>
      <c r="AT392" s="33"/>
      <c r="AU392" s="33"/>
      <c r="AV392" s="34"/>
      <c r="AW392" s="34"/>
      <c r="AX392" s="34"/>
      <c r="AY392" s="34"/>
      <c r="AZ392" s="60"/>
      <c r="BA392" s="61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</row>
    <row r="393" spans="1:65" ht="24.75" customHeight="1">
      <c r="A393" s="294">
        <v>111</v>
      </c>
      <c r="B393" s="290" t="s">
        <v>535</v>
      </c>
      <c r="C393" s="303" t="s">
        <v>536</v>
      </c>
      <c r="D393" s="303" t="s">
        <v>157</v>
      </c>
      <c r="E393" s="290" t="s">
        <v>496</v>
      </c>
      <c r="F393" s="290" t="s">
        <v>537</v>
      </c>
      <c r="G393" s="290"/>
      <c r="H393" s="461" t="s">
        <v>538</v>
      </c>
      <c r="I393" s="290"/>
      <c r="J393" s="290"/>
      <c r="K393" s="303" t="s">
        <v>582</v>
      </c>
      <c r="L393" s="400" t="s">
        <v>193</v>
      </c>
      <c r="M393" s="461" t="s">
        <v>194</v>
      </c>
      <c r="N393" s="302">
        <v>45096</v>
      </c>
      <c r="O393" s="301">
        <v>53400</v>
      </c>
      <c r="P393" s="289">
        <v>13558</v>
      </c>
      <c r="Q393" s="302">
        <v>45096</v>
      </c>
      <c r="R393" s="302">
        <v>45462</v>
      </c>
      <c r="S393" s="458" t="s">
        <v>146</v>
      </c>
      <c r="T393" s="290"/>
      <c r="U393" s="290"/>
      <c r="V393" s="290"/>
      <c r="W393" s="290" t="s">
        <v>254</v>
      </c>
      <c r="X393" s="290" t="s">
        <v>413</v>
      </c>
      <c r="Y393" s="26" t="s">
        <v>149</v>
      </c>
      <c r="Z393" s="27">
        <v>45453</v>
      </c>
      <c r="AA393" s="26">
        <v>13798</v>
      </c>
      <c r="AB393" s="26" t="s">
        <v>572</v>
      </c>
      <c r="AC393" s="27">
        <v>45463</v>
      </c>
      <c r="AD393" s="27">
        <v>45827</v>
      </c>
      <c r="AE393" s="38">
        <v>27396.04</v>
      </c>
      <c r="AF393" s="26"/>
      <c r="AG393" s="30">
        <v>1462.92</v>
      </c>
      <c r="AH393" s="26"/>
      <c r="AI393" s="30"/>
      <c r="AJ393" s="30"/>
      <c r="AK393" s="30"/>
      <c r="AL393" s="301">
        <f>SUM(O393+AG393)</f>
        <v>54862.92</v>
      </c>
      <c r="AM393" s="280">
        <v>0</v>
      </c>
      <c r="AN393" s="281">
        <v>19210.8</v>
      </c>
      <c r="AO393" s="280">
        <f>AM393+AN393</f>
        <v>19210.8</v>
      </c>
      <c r="AP393" s="33"/>
      <c r="AQ393" s="33"/>
      <c r="AR393" s="33"/>
      <c r="AS393" s="33"/>
      <c r="AT393" s="33"/>
      <c r="AU393" s="33"/>
      <c r="AV393" s="34"/>
      <c r="AW393" s="34"/>
      <c r="AX393" s="34"/>
      <c r="AY393" s="34"/>
      <c r="AZ393" s="60"/>
      <c r="BA393" s="61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</row>
    <row r="394" spans="1:65" ht="24.75" customHeight="1">
      <c r="A394" s="255"/>
      <c r="B394" s="255"/>
      <c r="C394" s="255"/>
      <c r="D394" s="255"/>
      <c r="E394" s="255"/>
      <c r="F394" s="255"/>
      <c r="G394" s="255"/>
      <c r="H394" s="474"/>
      <c r="I394" s="255"/>
      <c r="J394" s="255"/>
      <c r="K394" s="255"/>
      <c r="L394" s="401"/>
      <c r="M394" s="459"/>
      <c r="N394" s="255"/>
      <c r="O394" s="255"/>
      <c r="P394" s="255"/>
      <c r="Q394" s="255"/>
      <c r="R394" s="255"/>
      <c r="S394" s="474"/>
      <c r="T394" s="255"/>
      <c r="U394" s="255"/>
      <c r="V394" s="255"/>
      <c r="W394" s="255"/>
      <c r="X394" s="255"/>
      <c r="Y394" s="26" t="s">
        <v>152</v>
      </c>
      <c r="Z394" s="27">
        <v>45812</v>
      </c>
      <c r="AA394" s="28">
        <v>14051</v>
      </c>
      <c r="AB394" s="26" t="s">
        <v>202</v>
      </c>
      <c r="AC394" s="27">
        <v>45828</v>
      </c>
      <c r="AD394" s="27">
        <v>46192</v>
      </c>
      <c r="AE394" s="38"/>
      <c r="AF394" s="26"/>
      <c r="AG394" s="30"/>
      <c r="AH394" s="26"/>
      <c r="AI394" s="30"/>
      <c r="AJ394" s="30"/>
      <c r="AK394" s="30"/>
      <c r="AL394" s="256"/>
      <c r="AM394" s="255"/>
      <c r="AN394" s="255"/>
      <c r="AO394" s="255"/>
      <c r="AP394" s="33"/>
      <c r="AQ394" s="33"/>
      <c r="AR394" s="33"/>
      <c r="AS394" s="33"/>
      <c r="AT394" s="33"/>
      <c r="AU394" s="33"/>
      <c r="AV394" s="34"/>
      <c r="AW394" s="34"/>
      <c r="AX394" s="34"/>
      <c r="AY394" s="34"/>
      <c r="AZ394" s="60"/>
      <c r="BA394" s="61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</row>
    <row r="395" spans="1:65" ht="24.75" customHeight="1">
      <c r="A395" s="256"/>
      <c r="B395" s="256"/>
      <c r="C395" s="256"/>
      <c r="D395" s="256"/>
      <c r="E395" s="256"/>
      <c r="F395" s="256"/>
      <c r="G395" s="256"/>
      <c r="H395" s="472"/>
      <c r="I395" s="256"/>
      <c r="J395" s="256"/>
      <c r="K395" s="256"/>
      <c r="L395" s="399"/>
      <c r="M395" s="457"/>
      <c r="N395" s="256"/>
      <c r="O395" s="256"/>
      <c r="P395" s="256"/>
      <c r="Q395" s="256"/>
      <c r="R395" s="256"/>
      <c r="S395" s="472"/>
      <c r="T395" s="256"/>
      <c r="U395" s="256"/>
      <c r="V395" s="256"/>
      <c r="W395" s="256"/>
      <c r="X395" s="256"/>
      <c r="Y395" s="26" t="s">
        <v>318</v>
      </c>
      <c r="Z395" s="27">
        <v>46174</v>
      </c>
      <c r="AA395" s="28">
        <v>14289</v>
      </c>
      <c r="AB395" s="26" t="s">
        <v>211</v>
      </c>
      <c r="AC395" s="27">
        <v>45096</v>
      </c>
      <c r="AD395" s="27">
        <v>46557</v>
      </c>
      <c r="AE395" s="38"/>
      <c r="AF395" s="26"/>
      <c r="AG395" s="30"/>
      <c r="AH395" s="26"/>
      <c r="AI395" s="27">
        <v>45916</v>
      </c>
      <c r="AJ395" s="30">
        <v>5.0480780000000003</v>
      </c>
      <c r="AK395" s="30">
        <v>2764.48</v>
      </c>
      <c r="AL395" s="72">
        <v>57632.4</v>
      </c>
      <c r="AM395" s="256"/>
      <c r="AN395" s="256"/>
      <c r="AO395" s="256"/>
      <c r="AP395" s="33"/>
      <c r="AQ395" s="33"/>
      <c r="AR395" s="33"/>
      <c r="AS395" s="33"/>
      <c r="AT395" s="33"/>
      <c r="AU395" s="33"/>
      <c r="AV395" s="34"/>
      <c r="AW395" s="34"/>
      <c r="AX395" s="34"/>
      <c r="AY395" s="34"/>
      <c r="AZ395" s="60"/>
      <c r="BA395" s="61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</row>
    <row r="396" spans="1:65" ht="24.75" customHeight="1">
      <c r="A396" s="294">
        <v>114</v>
      </c>
      <c r="B396" s="290" t="s">
        <v>406</v>
      </c>
      <c r="C396" s="290" t="s">
        <v>407</v>
      </c>
      <c r="D396" s="303" t="s">
        <v>157</v>
      </c>
      <c r="E396" s="294" t="s">
        <v>496</v>
      </c>
      <c r="F396" s="290" t="s">
        <v>517</v>
      </c>
      <c r="G396" s="290"/>
      <c r="H396" s="458" t="s">
        <v>525</v>
      </c>
      <c r="I396" s="290"/>
      <c r="J396" s="290"/>
      <c r="K396" s="303" t="s">
        <v>583</v>
      </c>
      <c r="L396" s="400" t="s">
        <v>584</v>
      </c>
      <c r="M396" s="461" t="s">
        <v>585</v>
      </c>
      <c r="N396" s="302">
        <v>45111</v>
      </c>
      <c r="O396" s="301">
        <v>71808</v>
      </c>
      <c r="P396" s="289">
        <v>13578</v>
      </c>
      <c r="Q396" s="302">
        <v>45111</v>
      </c>
      <c r="R396" s="302">
        <v>45477</v>
      </c>
      <c r="S396" s="458" t="s">
        <v>146</v>
      </c>
      <c r="T396" s="290"/>
      <c r="U396" s="290"/>
      <c r="V396" s="290"/>
      <c r="W396" s="290" t="s">
        <v>586</v>
      </c>
      <c r="X396" s="290" t="s">
        <v>413</v>
      </c>
      <c r="Y396" s="26" t="s">
        <v>149</v>
      </c>
      <c r="Z396" s="27">
        <v>45476</v>
      </c>
      <c r="AA396" s="26">
        <v>13813</v>
      </c>
      <c r="AB396" s="26" t="s">
        <v>587</v>
      </c>
      <c r="AC396" s="27">
        <v>45478</v>
      </c>
      <c r="AD396" s="27">
        <v>45842</v>
      </c>
      <c r="AE396" s="26"/>
      <c r="AF396" s="26"/>
      <c r="AG396" s="26"/>
      <c r="AH396" s="26"/>
      <c r="AI396" s="27">
        <v>45331</v>
      </c>
      <c r="AJ396" s="38">
        <v>39784.86</v>
      </c>
      <c r="AK396" s="30">
        <v>2856</v>
      </c>
      <c r="AL396" s="30">
        <f>SUM(AK396+O396)</f>
        <v>74664</v>
      </c>
      <c r="AM396" s="280">
        <v>66035.81</v>
      </c>
      <c r="AN396" s="281">
        <v>6669.24</v>
      </c>
      <c r="AO396" s="280">
        <f>AM396+AN396</f>
        <v>72705.05</v>
      </c>
      <c r="AP396" s="33"/>
      <c r="AQ396" s="33"/>
      <c r="AR396" s="33"/>
      <c r="AS396" s="33"/>
      <c r="AT396" s="33"/>
      <c r="AU396" s="33"/>
      <c r="AV396" s="34"/>
      <c r="AW396" s="34"/>
      <c r="AX396" s="34"/>
      <c r="AY396" s="34"/>
      <c r="AZ396" s="60"/>
      <c r="BA396" s="61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</row>
    <row r="397" spans="1:65" ht="24.75" customHeight="1">
      <c r="A397" s="256"/>
      <c r="B397" s="256"/>
      <c r="C397" s="256"/>
      <c r="D397" s="256"/>
      <c r="E397" s="256"/>
      <c r="F397" s="256"/>
      <c r="G397" s="256"/>
      <c r="H397" s="472"/>
      <c r="I397" s="256"/>
      <c r="J397" s="256"/>
      <c r="K397" s="256"/>
      <c r="L397" s="399"/>
      <c r="M397" s="457"/>
      <c r="N397" s="256"/>
      <c r="O397" s="256"/>
      <c r="P397" s="256"/>
      <c r="Q397" s="256"/>
      <c r="R397" s="256"/>
      <c r="S397" s="472"/>
      <c r="T397" s="256"/>
      <c r="U397" s="256"/>
      <c r="V397" s="256"/>
      <c r="W397" s="256"/>
      <c r="X397" s="256"/>
      <c r="Y397" s="26"/>
      <c r="Z397" s="27"/>
      <c r="AA397" s="26"/>
      <c r="AB397" s="26"/>
      <c r="AC397" s="27"/>
      <c r="AD397" s="27"/>
      <c r="AE397" s="26"/>
      <c r="AF397" s="26"/>
      <c r="AG397" s="26"/>
      <c r="AH397" s="26"/>
      <c r="AI397" s="27">
        <v>45517</v>
      </c>
      <c r="AJ397" s="38">
        <v>2.9378390000000001E-2</v>
      </c>
      <c r="AK397" s="30">
        <v>2184</v>
      </c>
      <c r="AL397" s="30">
        <f>SUM(AL396+AK397)</f>
        <v>76848</v>
      </c>
      <c r="AM397" s="256"/>
      <c r="AN397" s="256"/>
      <c r="AO397" s="256"/>
      <c r="AP397" s="33"/>
      <c r="AQ397" s="33"/>
      <c r="AR397" s="33"/>
      <c r="AS397" s="33"/>
      <c r="AT397" s="33"/>
      <c r="AU397" s="33"/>
      <c r="AV397" s="34"/>
      <c r="AW397" s="34"/>
      <c r="AX397" s="34"/>
      <c r="AY397" s="34"/>
      <c r="AZ397" s="60"/>
      <c r="BA397" s="61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</row>
    <row r="398" spans="1:65" ht="24.75" customHeight="1">
      <c r="A398" s="294">
        <v>115</v>
      </c>
      <c r="B398" s="290" t="s">
        <v>406</v>
      </c>
      <c r="C398" s="290" t="s">
        <v>407</v>
      </c>
      <c r="D398" s="303" t="s">
        <v>157</v>
      </c>
      <c r="E398" s="290" t="s">
        <v>496</v>
      </c>
      <c r="F398" s="290" t="s">
        <v>588</v>
      </c>
      <c r="G398" s="290"/>
      <c r="H398" s="458" t="s">
        <v>525</v>
      </c>
      <c r="I398" s="290"/>
      <c r="J398" s="290"/>
      <c r="K398" s="303" t="s">
        <v>589</v>
      </c>
      <c r="L398" s="400" t="s">
        <v>590</v>
      </c>
      <c r="M398" s="461" t="s">
        <v>591</v>
      </c>
      <c r="N398" s="302">
        <v>45119</v>
      </c>
      <c r="O398" s="301">
        <v>29364</v>
      </c>
      <c r="P398" s="289">
        <v>13590</v>
      </c>
      <c r="Q398" s="302">
        <v>45119</v>
      </c>
      <c r="R398" s="302">
        <v>45485</v>
      </c>
      <c r="S398" s="458" t="s">
        <v>146</v>
      </c>
      <c r="T398" s="290"/>
      <c r="U398" s="290"/>
      <c r="V398" s="290"/>
      <c r="W398" s="290" t="s">
        <v>522</v>
      </c>
      <c r="X398" s="290" t="s">
        <v>413</v>
      </c>
      <c r="Y398" s="26"/>
      <c r="Z398" s="27"/>
      <c r="AA398" s="26"/>
      <c r="AB398" s="26"/>
      <c r="AC398" s="27"/>
      <c r="AD398" s="27"/>
      <c r="AE398" s="38"/>
      <c r="AF398" s="26"/>
      <c r="AG398" s="30"/>
      <c r="AH398" s="26"/>
      <c r="AI398" s="27">
        <v>45271</v>
      </c>
      <c r="AJ398" s="38">
        <v>40009.9</v>
      </c>
      <c r="AK398" s="30">
        <v>1174.8</v>
      </c>
      <c r="AL398" s="30">
        <f>SUM(AK398+O398)</f>
        <v>30538.799999999999</v>
      </c>
      <c r="AM398" s="280">
        <v>13784.77</v>
      </c>
      <c r="AN398" s="281">
        <v>10987.28</v>
      </c>
      <c r="AO398" s="280">
        <f>AM398+AN398</f>
        <v>24772.050000000003</v>
      </c>
      <c r="AP398" s="33"/>
      <c r="AQ398" s="33"/>
      <c r="AR398" s="33"/>
      <c r="AS398" s="33"/>
      <c r="AT398" s="33"/>
      <c r="AU398" s="33"/>
      <c r="AV398" s="34"/>
      <c r="AW398" s="34"/>
      <c r="AX398" s="34"/>
      <c r="AY398" s="34"/>
      <c r="AZ398" s="60"/>
      <c r="BA398" s="61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</row>
    <row r="399" spans="1:65" ht="24.75" customHeight="1">
      <c r="A399" s="255"/>
      <c r="B399" s="255"/>
      <c r="C399" s="255"/>
      <c r="D399" s="255"/>
      <c r="E399" s="255"/>
      <c r="F399" s="255"/>
      <c r="G399" s="255"/>
      <c r="H399" s="474"/>
      <c r="I399" s="255"/>
      <c r="J399" s="255"/>
      <c r="K399" s="255"/>
      <c r="L399" s="401"/>
      <c r="M399" s="459"/>
      <c r="N399" s="255"/>
      <c r="O399" s="255"/>
      <c r="P399" s="255"/>
      <c r="Q399" s="255"/>
      <c r="R399" s="255"/>
      <c r="S399" s="474"/>
      <c r="T399" s="255"/>
      <c r="U399" s="255"/>
      <c r="V399" s="255"/>
      <c r="W399" s="255"/>
      <c r="X399" s="255"/>
      <c r="Y399" s="26" t="s">
        <v>149</v>
      </c>
      <c r="Z399" s="27">
        <v>45484</v>
      </c>
      <c r="AA399" s="26">
        <v>13832</v>
      </c>
      <c r="AB399" s="26" t="s">
        <v>592</v>
      </c>
      <c r="AC399" s="27">
        <v>45486</v>
      </c>
      <c r="AD399" s="27">
        <v>45850</v>
      </c>
      <c r="AE399" s="38">
        <v>29279</v>
      </c>
      <c r="AF399" s="26"/>
      <c r="AG399" s="30">
        <v>894.12</v>
      </c>
      <c r="AH399" s="63"/>
      <c r="AI399" s="27"/>
      <c r="AJ399" s="38"/>
      <c r="AK399" s="47"/>
      <c r="AL399" s="47">
        <v>31432.92</v>
      </c>
      <c r="AM399" s="255"/>
      <c r="AN399" s="255"/>
      <c r="AO399" s="255"/>
      <c r="AP399" s="33"/>
      <c r="AQ399" s="33"/>
      <c r="AR399" s="33"/>
      <c r="AS399" s="33"/>
      <c r="AT399" s="33"/>
      <c r="AU399" s="33"/>
      <c r="AV399" s="34"/>
      <c r="AW399" s="34"/>
      <c r="AX399" s="34"/>
      <c r="AY399" s="34"/>
      <c r="AZ399" s="60"/>
      <c r="BA399" s="61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</row>
    <row r="400" spans="1:65" ht="24.75" customHeight="1">
      <c r="A400" s="256"/>
      <c r="B400" s="256"/>
      <c r="C400" s="256"/>
      <c r="D400" s="256"/>
      <c r="E400" s="256"/>
      <c r="F400" s="256"/>
      <c r="G400" s="256"/>
      <c r="H400" s="472"/>
      <c r="I400" s="256"/>
      <c r="J400" s="256"/>
      <c r="K400" s="256"/>
      <c r="L400" s="399"/>
      <c r="M400" s="457"/>
      <c r="N400" s="256"/>
      <c r="O400" s="256"/>
      <c r="P400" s="256"/>
      <c r="Q400" s="256"/>
      <c r="R400" s="256"/>
      <c r="S400" s="472"/>
      <c r="T400" s="256"/>
      <c r="U400" s="256"/>
      <c r="V400" s="256"/>
      <c r="W400" s="256"/>
      <c r="X400" s="256"/>
      <c r="Y400" s="26" t="s">
        <v>152</v>
      </c>
      <c r="Z400" s="45"/>
      <c r="AA400" s="63"/>
      <c r="AB400" s="26" t="s">
        <v>592</v>
      </c>
      <c r="AC400" s="27">
        <v>45851</v>
      </c>
      <c r="AD400" s="27">
        <v>46215</v>
      </c>
      <c r="AE400" s="69">
        <v>4.8641150000000001E-2</v>
      </c>
      <c r="AF400" s="63"/>
      <c r="AG400" s="47">
        <v>1528.92</v>
      </c>
      <c r="AH400" s="63"/>
      <c r="AI400" s="27"/>
      <c r="AJ400" s="38"/>
      <c r="AK400" s="47"/>
      <c r="AL400" s="47">
        <v>32961.839999999997</v>
      </c>
      <c r="AM400" s="256"/>
      <c r="AN400" s="256"/>
      <c r="AO400" s="256"/>
      <c r="AP400" s="33"/>
      <c r="AQ400" s="33"/>
      <c r="AR400" s="33"/>
      <c r="AS400" s="33"/>
      <c r="AT400" s="33"/>
      <c r="AU400" s="33"/>
      <c r="AV400" s="34"/>
      <c r="AW400" s="34"/>
      <c r="AX400" s="34"/>
      <c r="AY400" s="34"/>
      <c r="AZ400" s="60"/>
      <c r="BA400" s="61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</row>
    <row r="401" spans="1:65" ht="24.75" customHeight="1">
      <c r="A401" s="294">
        <v>116</v>
      </c>
      <c r="B401" s="290" t="s">
        <v>593</v>
      </c>
      <c r="C401" s="290" t="s">
        <v>594</v>
      </c>
      <c r="D401" s="303" t="s">
        <v>157</v>
      </c>
      <c r="E401" s="290" t="s">
        <v>496</v>
      </c>
      <c r="F401" s="290" t="s">
        <v>595</v>
      </c>
      <c r="G401" s="290"/>
      <c r="H401" s="458" t="s">
        <v>518</v>
      </c>
      <c r="I401" s="290"/>
      <c r="J401" s="290"/>
      <c r="K401" s="303" t="s">
        <v>596</v>
      </c>
      <c r="L401" s="400" t="s">
        <v>597</v>
      </c>
      <c r="M401" s="461" t="s">
        <v>598</v>
      </c>
      <c r="N401" s="302">
        <v>45218</v>
      </c>
      <c r="O401" s="301">
        <v>7933003.2000000002</v>
      </c>
      <c r="P401" s="289">
        <v>13641</v>
      </c>
      <c r="Q401" s="302">
        <v>45218</v>
      </c>
      <c r="R401" s="302">
        <v>45584</v>
      </c>
      <c r="S401" s="458" t="s">
        <v>146</v>
      </c>
      <c r="T401" s="290"/>
      <c r="U401" s="290"/>
      <c r="V401" s="290"/>
      <c r="W401" s="290" t="s">
        <v>254</v>
      </c>
      <c r="X401" s="290" t="s">
        <v>148</v>
      </c>
      <c r="Y401" s="290" t="s">
        <v>149</v>
      </c>
      <c r="Z401" s="302">
        <v>45585</v>
      </c>
      <c r="AA401" s="289">
        <v>13887</v>
      </c>
      <c r="AB401" s="290" t="s">
        <v>246</v>
      </c>
      <c r="AC401" s="302">
        <v>45585</v>
      </c>
      <c r="AD401" s="302">
        <v>45949</v>
      </c>
      <c r="AE401" s="290"/>
      <c r="AF401" s="290"/>
      <c r="AG401" s="290"/>
      <c r="AH401" s="290"/>
      <c r="AI401" s="27">
        <v>45539</v>
      </c>
      <c r="AJ401" s="26" t="s">
        <v>599</v>
      </c>
      <c r="AK401" s="301">
        <v>150782.39999999999</v>
      </c>
      <c r="AL401" s="301">
        <v>8083785.5999999996</v>
      </c>
      <c r="AM401" s="280">
        <v>1490852.26</v>
      </c>
      <c r="AN401" s="281">
        <v>2467064.34</v>
      </c>
      <c r="AO401" s="280">
        <f>AM401+AN401</f>
        <v>3957916.5999999996</v>
      </c>
      <c r="AP401" s="33"/>
      <c r="AQ401" s="33"/>
      <c r="AR401" s="33"/>
      <c r="AS401" s="33"/>
      <c r="AT401" s="33"/>
      <c r="AU401" s="33"/>
      <c r="AV401" s="34"/>
      <c r="AW401" s="34"/>
      <c r="AX401" s="34"/>
      <c r="AY401" s="34"/>
      <c r="AZ401" s="60"/>
      <c r="BA401" s="61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</row>
    <row r="402" spans="1:65" ht="24.75" customHeight="1">
      <c r="A402" s="255"/>
      <c r="B402" s="255"/>
      <c r="C402" s="255"/>
      <c r="D402" s="255"/>
      <c r="E402" s="255"/>
      <c r="F402" s="255"/>
      <c r="G402" s="255"/>
      <c r="H402" s="474"/>
      <c r="I402" s="255"/>
      <c r="J402" s="255"/>
      <c r="K402" s="255"/>
      <c r="L402" s="401"/>
      <c r="M402" s="459"/>
      <c r="N402" s="255"/>
      <c r="O402" s="255"/>
      <c r="P402" s="255"/>
      <c r="Q402" s="255"/>
      <c r="R402" s="255"/>
      <c r="S402" s="474"/>
      <c r="T402" s="255"/>
      <c r="U402" s="255"/>
      <c r="V402" s="255"/>
      <c r="W402" s="255"/>
      <c r="X402" s="255"/>
      <c r="Y402" s="255"/>
      <c r="Z402" s="255"/>
      <c r="AA402" s="255"/>
      <c r="AB402" s="255"/>
      <c r="AC402" s="255"/>
      <c r="AD402" s="255"/>
      <c r="AE402" s="255"/>
      <c r="AF402" s="255"/>
      <c r="AG402" s="255"/>
      <c r="AH402" s="255"/>
      <c r="AI402" s="27">
        <v>45574</v>
      </c>
      <c r="AJ402" s="26" t="s">
        <v>275</v>
      </c>
      <c r="AK402" s="255"/>
      <c r="AL402" s="255"/>
      <c r="AM402" s="255"/>
      <c r="AN402" s="255"/>
      <c r="AO402" s="255"/>
      <c r="AP402" s="33"/>
      <c r="AQ402" s="33"/>
      <c r="AR402" s="33"/>
      <c r="AS402" s="33"/>
      <c r="AT402" s="33"/>
      <c r="AU402" s="33"/>
      <c r="AV402" s="34"/>
      <c r="AW402" s="34"/>
      <c r="AX402" s="34"/>
      <c r="AY402" s="34"/>
      <c r="AZ402" s="60"/>
      <c r="BA402" s="61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</row>
    <row r="403" spans="1:65" ht="24.75" customHeight="1">
      <c r="A403" s="255"/>
      <c r="B403" s="255"/>
      <c r="C403" s="255"/>
      <c r="D403" s="255"/>
      <c r="E403" s="255"/>
      <c r="F403" s="255"/>
      <c r="G403" s="255"/>
      <c r="H403" s="474"/>
      <c r="I403" s="255"/>
      <c r="J403" s="255"/>
      <c r="K403" s="255"/>
      <c r="L403" s="401"/>
      <c r="M403" s="459"/>
      <c r="N403" s="255"/>
      <c r="O403" s="255"/>
      <c r="P403" s="255"/>
      <c r="Q403" s="255"/>
      <c r="R403" s="255"/>
      <c r="S403" s="474"/>
      <c r="T403" s="255"/>
      <c r="U403" s="255"/>
      <c r="V403" s="255"/>
      <c r="W403" s="255"/>
      <c r="X403" s="255"/>
      <c r="Y403" s="256"/>
      <c r="Z403" s="256"/>
      <c r="AA403" s="256"/>
      <c r="AB403" s="256"/>
      <c r="AC403" s="256"/>
      <c r="AD403" s="256"/>
      <c r="AE403" s="256"/>
      <c r="AF403" s="256"/>
      <c r="AG403" s="256"/>
      <c r="AH403" s="256"/>
      <c r="AI403" s="27">
        <v>45628</v>
      </c>
      <c r="AJ403" s="26" t="s">
        <v>490</v>
      </c>
      <c r="AK403" s="256"/>
      <c r="AL403" s="255"/>
      <c r="AM403" s="255"/>
      <c r="AN403" s="255"/>
      <c r="AO403" s="255"/>
      <c r="AP403" s="33"/>
      <c r="AQ403" s="33"/>
      <c r="AR403" s="33"/>
      <c r="AS403" s="33"/>
      <c r="AT403" s="33"/>
      <c r="AU403" s="33"/>
      <c r="AV403" s="34"/>
      <c r="AW403" s="34"/>
      <c r="AX403" s="34"/>
      <c r="AY403" s="34"/>
      <c r="AZ403" s="60"/>
      <c r="BA403" s="61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</row>
    <row r="404" spans="1:65" ht="24.75" customHeight="1">
      <c r="A404" s="256"/>
      <c r="B404" s="256"/>
      <c r="C404" s="256"/>
      <c r="D404" s="256"/>
      <c r="E404" s="256"/>
      <c r="F404" s="256"/>
      <c r="G404" s="256"/>
      <c r="H404" s="472"/>
      <c r="I404" s="256"/>
      <c r="J404" s="256"/>
      <c r="K404" s="256"/>
      <c r="L404" s="399"/>
      <c r="M404" s="457"/>
      <c r="N404" s="256"/>
      <c r="O404" s="256"/>
      <c r="P404" s="256"/>
      <c r="Q404" s="256"/>
      <c r="R404" s="256"/>
      <c r="S404" s="472"/>
      <c r="T404" s="256"/>
      <c r="U404" s="256"/>
      <c r="V404" s="256"/>
      <c r="W404" s="256"/>
      <c r="X404" s="256"/>
      <c r="Y404" s="26" t="s">
        <v>152</v>
      </c>
      <c r="Z404" s="50">
        <v>45940</v>
      </c>
      <c r="AA404" s="51">
        <v>14127</v>
      </c>
      <c r="AB404" s="26" t="s">
        <v>202</v>
      </c>
      <c r="AC404" s="50">
        <v>45950</v>
      </c>
      <c r="AD404" s="50">
        <v>46314</v>
      </c>
      <c r="AE404" s="52"/>
      <c r="AF404" s="52"/>
      <c r="AG404" s="52"/>
      <c r="AH404" s="52"/>
      <c r="AI404" s="27"/>
      <c r="AJ404" s="26"/>
      <c r="AK404" s="72"/>
      <c r="AL404" s="256"/>
      <c r="AM404" s="256"/>
      <c r="AN404" s="256"/>
      <c r="AO404" s="256"/>
      <c r="AP404" s="33"/>
      <c r="AQ404" s="33"/>
      <c r="AR404" s="33"/>
      <c r="AS404" s="33"/>
      <c r="AT404" s="33"/>
      <c r="AU404" s="33"/>
      <c r="AV404" s="34"/>
      <c r="AW404" s="34"/>
      <c r="AX404" s="34"/>
      <c r="AY404" s="34"/>
      <c r="AZ404" s="60"/>
      <c r="BA404" s="61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</row>
    <row r="405" spans="1:65" ht="24.75" customHeight="1">
      <c r="A405" s="294">
        <v>117</v>
      </c>
      <c r="B405" s="290" t="s">
        <v>482</v>
      </c>
      <c r="C405" s="290" t="s">
        <v>483</v>
      </c>
      <c r="D405" s="303" t="s">
        <v>157</v>
      </c>
      <c r="E405" s="290" t="s">
        <v>496</v>
      </c>
      <c r="F405" s="290" t="s">
        <v>600</v>
      </c>
      <c r="G405" s="290"/>
      <c r="H405" s="458" t="s">
        <v>601</v>
      </c>
      <c r="I405" s="290"/>
      <c r="J405" s="290"/>
      <c r="K405" s="303" t="s">
        <v>602</v>
      </c>
      <c r="L405" s="400" t="s">
        <v>488</v>
      </c>
      <c r="M405" s="461" t="s">
        <v>489</v>
      </c>
      <c r="N405" s="302">
        <v>45230</v>
      </c>
      <c r="O405" s="301">
        <v>3143273.16</v>
      </c>
      <c r="P405" s="289">
        <v>13654</v>
      </c>
      <c r="Q405" s="302">
        <v>45230</v>
      </c>
      <c r="R405" s="302">
        <v>45596</v>
      </c>
      <c r="S405" s="458" t="s">
        <v>146</v>
      </c>
      <c r="T405" s="290"/>
      <c r="U405" s="290"/>
      <c r="V405" s="290"/>
      <c r="W405" s="290" t="s">
        <v>254</v>
      </c>
      <c r="X405" s="290" t="s">
        <v>413</v>
      </c>
      <c r="Y405" s="26" t="s">
        <v>149</v>
      </c>
      <c r="Z405" s="27">
        <v>45539</v>
      </c>
      <c r="AA405" s="28">
        <v>13857</v>
      </c>
      <c r="AB405" s="290" t="s">
        <v>202</v>
      </c>
      <c r="AC405" s="27">
        <v>45597</v>
      </c>
      <c r="AD405" s="27">
        <v>45961</v>
      </c>
      <c r="AE405" s="26"/>
      <c r="AF405" s="26"/>
      <c r="AG405" s="26"/>
      <c r="AH405" s="26"/>
      <c r="AI405" s="27">
        <v>45400</v>
      </c>
      <c r="AJ405" s="26" t="s">
        <v>490</v>
      </c>
      <c r="AK405" s="30"/>
      <c r="AL405" s="30">
        <v>3143273.16</v>
      </c>
      <c r="AM405" s="280">
        <v>5888.97</v>
      </c>
      <c r="AN405" s="281">
        <v>802981.57</v>
      </c>
      <c r="AO405" s="280">
        <f>AM405+AN405</f>
        <v>808870.53999999992</v>
      </c>
      <c r="AP405" s="33"/>
      <c r="AQ405" s="33"/>
      <c r="AR405" s="33"/>
      <c r="AS405" s="33"/>
      <c r="AT405" s="33"/>
      <c r="AU405" s="33"/>
      <c r="AV405" s="34"/>
      <c r="AW405" s="34"/>
      <c r="AX405" s="34"/>
      <c r="AY405" s="34"/>
      <c r="AZ405" s="60"/>
      <c r="BA405" s="61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</row>
    <row r="406" spans="1:65" ht="24.75" customHeight="1">
      <c r="A406" s="255"/>
      <c r="B406" s="255"/>
      <c r="C406" s="255"/>
      <c r="D406" s="255"/>
      <c r="E406" s="255"/>
      <c r="F406" s="255"/>
      <c r="G406" s="255"/>
      <c r="H406" s="474"/>
      <c r="I406" s="255"/>
      <c r="J406" s="255"/>
      <c r="K406" s="255"/>
      <c r="L406" s="401"/>
      <c r="M406" s="459"/>
      <c r="N406" s="255"/>
      <c r="O406" s="255"/>
      <c r="P406" s="255"/>
      <c r="Q406" s="255"/>
      <c r="R406" s="255"/>
      <c r="S406" s="474"/>
      <c r="T406" s="255"/>
      <c r="U406" s="255"/>
      <c r="V406" s="255"/>
      <c r="W406" s="255"/>
      <c r="X406" s="255"/>
      <c r="Y406" s="26" t="s">
        <v>152</v>
      </c>
      <c r="Z406" s="27">
        <v>45957</v>
      </c>
      <c r="AA406" s="28">
        <v>14138</v>
      </c>
      <c r="AB406" s="255"/>
      <c r="AC406" s="27">
        <v>45962</v>
      </c>
      <c r="AD406" s="27">
        <v>46053</v>
      </c>
      <c r="AE406" s="26"/>
      <c r="AF406" s="26"/>
      <c r="AG406" s="26"/>
      <c r="AH406" s="26"/>
      <c r="AI406" s="27"/>
      <c r="AJ406" s="26"/>
      <c r="AK406" s="30"/>
      <c r="AL406" s="30">
        <v>785818.29</v>
      </c>
      <c r="AM406" s="255"/>
      <c r="AN406" s="255"/>
      <c r="AO406" s="255"/>
      <c r="AP406" s="33"/>
      <c r="AQ406" s="33"/>
      <c r="AR406" s="33"/>
      <c r="AS406" s="33"/>
      <c r="AT406" s="33"/>
      <c r="AU406" s="33"/>
      <c r="AV406" s="34"/>
      <c r="AW406" s="34"/>
      <c r="AX406" s="34"/>
      <c r="AY406" s="34"/>
      <c r="AZ406" s="60"/>
      <c r="BA406" s="61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</row>
    <row r="407" spans="1:65" ht="24.75" customHeight="1">
      <c r="A407" s="255"/>
      <c r="B407" s="255"/>
      <c r="C407" s="255"/>
      <c r="D407" s="255"/>
      <c r="E407" s="255"/>
      <c r="F407" s="255"/>
      <c r="G407" s="255"/>
      <c r="H407" s="474"/>
      <c r="I407" s="255"/>
      <c r="J407" s="255"/>
      <c r="K407" s="255"/>
      <c r="L407" s="401"/>
      <c r="M407" s="459"/>
      <c r="N407" s="255"/>
      <c r="O407" s="255"/>
      <c r="P407" s="255"/>
      <c r="Q407" s="255"/>
      <c r="R407" s="255"/>
      <c r="S407" s="474"/>
      <c r="T407" s="255"/>
      <c r="U407" s="255"/>
      <c r="V407" s="255"/>
      <c r="W407" s="255"/>
      <c r="X407" s="255"/>
      <c r="Y407" s="26" t="s">
        <v>168</v>
      </c>
      <c r="Z407" s="27">
        <v>46049</v>
      </c>
      <c r="AA407" s="28">
        <v>14199</v>
      </c>
      <c r="AB407" s="256"/>
      <c r="AC407" s="27">
        <v>46054</v>
      </c>
      <c r="AD407" s="27">
        <v>46053</v>
      </c>
      <c r="AE407" s="26"/>
      <c r="AF407" s="26"/>
      <c r="AG407" s="26"/>
      <c r="AH407" s="26"/>
      <c r="AI407" s="27"/>
      <c r="AJ407" s="26"/>
      <c r="AK407" s="30"/>
      <c r="AL407" s="30">
        <v>523878.86</v>
      </c>
      <c r="AM407" s="255"/>
      <c r="AN407" s="255"/>
      <c r="AO407" s="255"/>
      <c r="AP407" s="33"/>
      <c r="AQ407" s="33"/>
      <c r="AR407" s="33"/>
      <c r="AS407" s="33"/>
      <c r="AT407" s="33"/>
      <c r="AU407" s="33"/>
      <c r="AV407" s="34"/>
      <c r="AW407" s="34"/>
      <c r="AX407" s="34"/>
      <c r="AY407" s="34"/>
      <c r="AZ407" s="60"/>
      <c r="BA407" s="61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</row>
    <row r="408" spans="1:65" ht="24.75" customHeight="1">
      <c r="A408" s="256"/>
      <c r="B408" s="256"/>
      <c r="C408" s="256"/>
      <c r="D408" s="256"/>
      <c r="E408" s="256"/>
      <c r="F408" s="256"/>
      <c r="G408" s="256"/>
      <c r="H408" s="472"/>
      <c r="I408" s="256"/>
      <c r="J408" s="256"/>
      <c r="K408" s="256"/>
      <c r="L408" s="399"/>
      <c r="M408" s="457"/>
      <c r="N408" s="256"/>
      <c r="O408" s="256"/>
      <c r="P408" s="256"/>
      <c r="Q408" s="256"/>
      <c r="R408" s="256"/>
      <c r="S408" s="472"/>
      <c r="T408" s="256"/>
      <c r="U408" s="256"/>
      <c r="V408" s="256"/>
      <c r="W408" s="256"/>
      <c r="X408" s="256"/>
      <c r="Y408" s="26" t="s">
        <v>274</v>
      </c>
      <c r="Z408" s="27">
        <v>46099</v>
      </c>
      <c r="AA408" s="28">
        <v>14230</v>
      </c>
      <c r="AB408" s="26" t="s">
        <v>202</v>
      </c>
      <c r="AC408" s="27">
        <v>45230</v>
      </c>
      <c r="AD408" s="27">
        <v>46387</v>
      </c>
      <c r="AE408" s="26"/>
      <c r="AF408" s="26"/>
      <c r="AG408" s="106"/>
      <c r="AH408" s="26"/>
      <c r="AI408" s="26"/>
      <c r="AJ408" s="26"/>
      <c r="AK408" s="26"/>
      <c r="AL408" s="30"/>
      <c r="AM408" s="256"/>
      <c r="AN408" s="256"/>
      <c r="AO408" s="256"/>
      <c r="AP408" s="33"/>
      <c r="AQ408" s="33"/>
      <c r="AR408" s="33"/>
      <c r="AS408" s="33"/>
      <c r="AT408" s="33"/>
      <c r="AU408" s="33"/>
      <c r="AV408" s="34"/>
      <c r="AW408" s="34"/>
      <c r="AX408" s="34"/>
      <c r="AY408" s="34"/>
      <c r="AZ408" s="60"/>
      <c r="BA408" s="61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</row>
    <row r="409" spans="1:65" ht="24.75" customHeight="1">
      <c r="A409" s="294">
        <v>129</v>
      </c>
      <c r="B409" s="290" t="s">
        <v>603</v>
      </c>
      <c r="C409" s="294" t="s">
        <v>604</v>
      </c>
      <c r="D409" s="303" t="s">
        <v>157</v>
      </c>
      <c r="E409" s="290" t="s">
        <v>259</v>
      </c>
      <c r="F409" s="290" t="s">
        <v>605</v>
      </c>
      <c r="G409" s="290"/>
      <c r="H409" s="458" t="s">
        <v>606</v>
      </c>
      <c r="I409" s="290"/>
      <c r="J409" s="290"/>
      <c r="K409" s="303" t="s">
        <v>607</v>
      </c>
      <c r="L409" s="406" t="s">
        <v>608</v>
      </c>
      <c r="M409" s="464" t="s">
        <v>609</v>
      </c>
      <c r="N409" s="302">
        <v>45328</v>
      </c>
      <c r="O409" s="332">
        <v>500020.66</v>
      </c>
      <c r="P409" s="289">
        <v>13710</v>
      </c>
      <c r="Q409" s="302">
        <v>45328</v>
      </c>
      <c r="R409" s="302">
        <v>45694</v>
      </c>
      <c r="S409" s="479" t="s">
        <v>502</v>
      </c>
      <c r="T409" s="290"/>
      <c r="U409" s="290"/>
      <c r="V409" s="290"/>
      <c r="W409" s="290" t="s">
        <v>254</v>
      </c>
      <c r="X409" s="290" t="s">
        <v>413</v>
      </c>
      <c r="Y409" s="290" t="s">
        <v>610</v>
      </c>
      <c r="Z409" s="302">
        <v>45694</v>
      </c>
      <c r="AA409" s="289">
        <v>13978</v>
      </c>
      <c r="AB409" s="66" t="s">
        <v>202</v>
      </c>
      <c r="AC409" s="302">
        <v>45695</v>
      </c>
      <c r="AD409" s="302">
        <v>46059</v>
      </c>
      <c r="AE409" s="290" t="s">
        <v>611</v>
      </c>
      <c r="AF409" s="290"/>
      <c r="AG409" s="336">
        <v>37189.919999999998</v>
      </c>
      <c r="AH409" s="290"/>
      <c r="AI409" s="290"/>
      <c r="AJ409" s="290"/>
      <c r="AK409" s="290"/>
      <c r="AL409" s="301">
        <v>537210.57999999996</v>
      </c>
      <c r="AM409" s="280">
        <v>368836.45</v>
      </c>
      <c r="AN409" s="334">
        <v>359657.94</v>
      </c>
      <c r="AO409" s="280">
        <f>AM409+AN409</f>
        <v>728494.39</v>
      </c>
      <c r="AP409" s="33"/>
      <c r="AQ409" s="33"/>
      <c r="AR409" s="33"/>
      <c r="AS409" s="33"/>
      <c r="AT409" s="33"/>
      <c r="AU409" s="33"/>
      <c r="AV409" s="34"/>
      <c r="AW409" s="34"/>
      <c r="AX409" s="34"/>
      <c r="AY409" s="34"/>
      <c r="AZ409" s="60"/>
      <c r="BA409" s="61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</row>
    <row r="410" spans="1:65" ht="24.75" customHeight="1">
      <c r="A410" s="255"/>
      <c r="B410" s="255"/>
      <c r="C410" s="255"/>
      <c r="D410" s="255"/>
      <c r="E410" s="255"/>
      <c r="F410" s="427"/>
      <c r="G410" s="255"/>
      <c r="H410" s="474"/>
      <c r="I410" s="255"/>
      <c r="J410" s="255"/>
      <c r="K410" s="255"/>
      <c r="L410" s="401"/>
      <c r="M410" s="459"/>
      <c r="N410" s="255"/>
      <c r="O410" s="255"/>
      <c r="P410" s="255"/>
      <c r="Q410" s="255"/>
      <c r="R410" s="255"/>
      <c r="S410" s="458" t="s">
        <v>146</v>
      </c>
      <c r="T410" s="255"/>
      <c r="U410" s="255"/>
      <c r="V410" s="255"/>
      <c r="W410" s="255"/>
      <c r="X410" s="255"/>
      <c r="Y410" s="256"/>
      <c r="Z410" s="256"/>
      <c r="AA410" s="256"/>
      <c r="AB410" s="52" t="s">
        <v>202</v>
      </c>
      <c r="AC410" s="256"/>
      <c r="AD410" s="256"/>
      <c r="AE410" s="256"/>
      <c r="AF410" s="256"/>
      <c r="AG410" s="256"/>
      <c r="AH410" s="256"/>
      <c r="AI410" s="256"/>
      <c r="AJ410" s="256"/>
      <c r="AK410" s="256"/>
      <c r="AL410" s="255"/>
      <c r="AM410" s="255"/>
      <c r="AN410" s="255"/>
      <c r="AO410" s="255"/>
      <c r="AP410" s="33"/>
      <c r="AQ410" s="33"/>
      <c r="AR410" s="33"/>
      <c r="AS410" s="33"/>
      <c r="AT410" s="33"/>
      <c r="AU410" s="33"/>
      <c r="AV410" s="34"/>
      <c r="AW410" s="34"/>
      <c r="AX410" s="34"/>
      <c r="AY410" s="34"/>
      <c r="AZ410" s="60"/>
      <c r="BA410" s="61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</row>
    <row r="411" spans="1:65" ht="24.75" customHeight="1">
      <c r="A411" s="256"/>
      <c r="B411" s="256"/>
      <c r="C411" s="256"/>
      <c r="D411" s="256"/>
      <c r="E411" s="256"/>
      <c r="F411" s="439"/>
      <c r="G411" s="256"/>
      <c r="H411" s="472"/>
      <c r="I411" s="256"/>
      <c r="J411" s="256"/>
      <c r="K411" s="256"/>
      <c r="L411" s="399"/>
      <c r="M411" s="457"/>
      <c r="N411" s="256"/>
      <c r="O411" s="256"/>
      <c r="P411" s="256"/>
      <c r="Q411" s="256"/>
      <c r="R411" s="256"/>
      <c r="S411" s="472"/>
      <c r="T411" s="256"/>
      <c r="U411" s="256"/>
      <c r="V411" s="256"/>
      <c r="W411" s="256"/>
      <c r="X411" s="256"/>
      <c r="Y411" s="66" t="s">
        <v>152</v>
      </c>
      <c r="Z411" s="67">
        <v>46058</v>
      </c>
      <c r="AA411" s="68">
        <v>14205</v>
      </c>
      <c r="AB411" s="26" t="s">
        <v>202</v>
      </c>
      <c r="AC411" s="67">
        <v>46060</v>
      </c>
      <c r="AD411" s="67">
        <v>46424</v>
      </c>
      <c r="AE411" s="66"/>
      <c r="AF411" s="66"/>
      <c r="AG411" s="66"/>
      <c r="AH411" s="66"/>
      <c r="AI411" s="66"/>
      <c r="AJ411" s="66"/>
      <c r="AK411" s="66"/>
      <c r="AL411" s="256"/>
      <c r="AM411" s="256"/>
      <c r="AN411" s="256"/>
      <c r="AO411" s="256"/>
      <c r="AP411" s="33"/>
      <c r="AQ411" s="33"/>
      <c r="AR411" s="33"/>
      <c r="AS411" s="33"/>
      <c r="AT411" s="33"/>
      <c r="AU411" s="33"/>
      <c r="AV411" s="34"/>
      <c r="AW411" s="34"/>
      <c r="AX411" s="34"/>
      <c r="AY411" s="34"/>
      <c r="AZ411" s="60"/>
      <c r="BA411" s="61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</row>
    <row r="412" spans="1:65" ht="24.75" customHeight="1">
      <c r="A412" s="294">
        <v>130</v>
      </c>
      <c r="B412" s="290" t="s">
        <v>612</v>
      </c>
      <c r="C412" s="294" t="s">
        <v>613</v>
      </c>
      <c r="D412" s="303" t="s">
        <v>157</v>
      </c>
      <c r="E412" s="290" t="s">
        <v>484</v>
      </c>
      <c r="F412" s="440" t="s">
        <v>614</v>
      </c>
      <c r="G412" s="290"/>
      <c r="H412" s="458" t="s">
        <v>615</v>
      </c>
      <c r="I412" s="290"/>
      <c r="J412" s="290"/>
      <c r="K412" s="303" t="s">
        <v>616</v>
      </c>
      <c r="L412" s="406" t="s">
        <v>617</v>
      </c>
      <c r="M412" s="464" t="s">
        <v>618</v>
      </c>
      <c r="N412" s="302">
        <v>45328</v>
      </c>
      <c r="O412" s="332">
        <v>130023.33</v>
      </c>
      <c r="P412" s="289">
        <v>13710</v>
      </c>
      <c r="Q412" s="302">
        <v>45328</v>
      </c>
      <c r="R412" s="302">
        <v>45694</v>
      </c>
      <c r="S412" s="479" t="s">
        <v>502</v>
      </c>
      <c r="T412" s="290"/>
      <c r="U412" s="290"/>
      <c r="V412" s="290"/>
      <c r="W412" s="290" t="s">
        <v>254</v>
      </c>
      <c r="X412" s="290" t="s">
        <v>413</v>
      </c>
      <c r="Y412" s="290" t="s">
        <v>610</v>
      </c>
      <c r="Z412" s="302">
        <v>45694</v>
      </c>
      <c r="AA412" s="289">
        <v>13973</v>
      </c>
      <c r="AB412" s="290" t="s">
        <v>592</v>
      </c>
      <c r="AC412" s="302">
        <v>45695</v>
      </c>
      <c r="AD412" s="330">
        <v>46059</v>
      </c>
      <c r="AE412" s="294">
        <v>3.543002</v>
      </c>
      <c r="AF412" s="294"/>
      <c r="AG412" s="340">
        <v>6678.84</v>
      </c>
      <c r="AH412" s="294"/>
      <c r="AI412" s="294"/>
      <c r="AJ412" s="294"/>
      <c r="AK412" s="294"/>
      <c r="AL412" s="332">
        <v>136701.17000000001</v>
      </c>
      <c r="AM412" s="280">
        <v>16374.52</v>
      </c>
      <c r="AN412" s="281">
        <v>15764.64</v>
      </c>
      <c r="AO412" s="280">
        <f>AM413+AN412</f>
        <v>15764.64</v>
      </c>
      <c r="AP412" s="33" t="s">
        <v>615</v>
      </c>
      <c r="AQ412" s="108">
        <v>45190</v>
      </c>
      <c r="AR412" s="108">
        <v>45556</v>
      </c>
      <c r="AS412" s="109">
        <v>13625</v>
      </c>
      <c r="AT412" s="33" t="s">
        <v>619</v>
      </c>
      <c r="AU412" s="109">
        <v>13625</v>
      </c>
      <c r="AV412" s="34"/>
      <c r="AW412" s="34"/>
      <c r="AX412" s="34"/>
      <c r="AY412" s="34"/>
      <c r="AZ412" s="60"/>
      <c r="BA412" s="61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</row>
    <row r="413" spans="1:65" ht="24.75" customHeight="1">
      <c r="A413" s="255"/>
      <c r="B413" s="255"/>
      <c r="C413" s="255"/>
      <c r="D413" s="255"/>
      <c r="E413" s="255"/>
      <c r="F413" s="441"/>
      <c r="G413" s="255"/>
      <c r="H413" s="474"/>
      <c r="I413" s="255"/>
      <c r="J413" s="255"/>
      <c r="K413" s="255"/>
      <c r="L413" s="401"/>
      <c r="M413" s="459"/>
      <c r="N413" s="255"/>
      <c r="O413" s="255"/>
      <c r="P413" s="255"/>
      <c r="Q413" s="255"/>
      <c r="R413" s="255"/>
      <c r="S413" s="479" t="s">
        <v>146</v>
      </c>
      <c r="T413" s="255"/>
      <c r="U413" s="255"/>
      <c r="V413" s="255"/>
      <c r="W413" s="255"/>
      <c r="X413" s="255"/>
      <c r="Y413" s="256"/>
      <c r="Z413" s="256"/>
      <c r="AA413" s="256"/>
      <c r="AB413" s="256"/>
      <c r="AC413" s="256"/>
      <c r="AD413" s="256"/>
      <c r="AE413" s="256"/>
      <c r="AF413" s="256"/>
      <c r="AG413" s="256"/>
      <c r="AH413" s="256"/>
      <c r="AI413" s="256"/>
      <c r="AJ413" s="256"/>
      <c r="AK413" s="256"/>
      <c r="AL413" s="256"/>
      <c r="AM413" s="255"/>
      <c r="AN413" s="255"/>
      <c r="AO413" s="255"/>
      <c r="AP413" s="33"/>
      <c r="AQ413" s="108"/>
      <c r="AR413" s="108"/>
      <c r="AS413" s="109"/>
      <c r="AT413" s="33"/>
      <c r="AU413" s="109"/>
      <c r="AV413" s="34"/>
      <c r="AW413" s="34"/>
      <c r="AX413" s="34"/>
      <c r="AY413" s="34"/>
      <c r="AZ413" s="60"/>
      <c r="BA413" s="61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</row>
    <row r="414" spans="1:65" ht="24.75" customHeight="1">
      <c r="A414" s="256"/>
      <c r="B414" s="256"/>
      <c r="C414" s="256"/>
      <c r="D414" s="256"/>
      <c r="E414" s="256"/>
      <c r="F414" s="442"/>
      <c r="G414" s="256"/>
      <c r="H414" s="472"/>
      <c r="I414" s="256"/>
      <c r="J414" s="256"/>
      <c r="K414" s="256"/>
      <c r="L414" s="399"/>
      <c r="M414" s="457"/>
      <c r="N414" s="256"/>
      <c r="O414" s="256"/>
      <c r="P414" s="256"/>
      <c r="Q414" s="256"/>
      <c r="R414" s="256"/>
      <c r="S414" s="479"/>
      <c r="T414" s="256"/>
      <c r="U414" s="256"/>
      <c r="V414" s="256"/>
      <c r="W414" s="256"/>
      <c r="X414" s="256"/>
      <c r="Y414" s="66" t="s">
        <v>152</v>
      </c>
      <c r="Z414" s="67">
        <v>46055</v>
      </c>
      <c r="AA414" s="68">
        <v>14201</v>
      </c>
      <c r="AB414" s="26" t="s">
        <v>592</v>
      </c>
      <c r="AC414" s="66" t="s">
        <v>620</v>
      </c>
      <c r="AD414" s="110">
        <v>46424</v>
      </c>
      <c r="AE414" s="111">
        <v>4.9459790000000003</v>
      </c>
      <c r="AF414" s="111"/>
      <c r="AG414" s="112">
        <v>6733.86</v>
      </c>
      <c r="AH414" s="111"/>
      <c r="AI414" s="111"/>
      <c r="AJ414" s="111"/>
      <c r="AK414" s="111"/>
      <c r="AL414" s="113">
        <v>143435.03</v>
      </c>
      <c r="AM414" s="256"/>
      <c r="AN414" s="256"/>
      <c r="AO414" s="256"/>
      <c r="AP414" s="33"/>
      <c r="AQ414" s="108"/>
      <c r="AR414" s="108"/>
      <c r="AS414" s="109"/>
      <c r="AT414" s="33"/>
      <c r="AU414" s="109"/>
      <c r="AV414" s="34"/>
      <c r="AW414" s="34"/>
      <c r="AX414" s="34"/>
      <c r="AY414" s="34"/>
      <c r="AZ414" s="60"/>
      <c r="BA414" s="61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</row>
    <row r="415" spans="1:65" ht="24.75" customHeight="1">
      <c r="A415" s="294">
        <v>139</v>
      </c>
      <c r="B415" s="290" t="s">
        <v>535</v>
      </c>
      <c r="C415" s="294" t="s">
        <v>536</v>
      </c>
      <c r="D415" s="303" t="s">
        <v>157</v>
      </c>
      <c r="E415" s="290" t="s">
        <v>496</v>
      </c>
      <c r="F415" s="290" t="s">
        <v>621</v>
      </c>
      <c r="G415" s="294"/>
      <c r="H415" s="458" t="s">
        <v>622</v>
      </c>
      <c r="I415" s="290"/>
      <c r="J415" s="290"/>
      <c r="K415" s="303" t="s">
        <v>623</v>
      </c>
      <c r="L415" s="406" t="s">
        <v>590</v>
      </c>
      <c r="M415" s="464" t="s">
        <v>591</v>
      </c>
      <c r="N415" s="302">
        <v>45415</v>
      </c>
      <c r="O415" s="332">
        <v>37320</v>
      </c>
      <c r="P415" s="289">
        <v>13769</v>
      </c>
      <c r="Q415" s="302">
        <v>45415</v>
      </c>
      <c r="R415" s="302">
        <v>45780</v>
      </c>
      <c r="S415" s="458" t="s">
        <v>146</v>
      </c>
      <c r="T415" s="290"/>
      <c r="U415" s="290"/>
      <c r="V415" s="290"/>
      <c r="W415" s="290" t="s">
        <v>522</v>
      </c>
      <c r="X415" s="290" t="s">
        <v>413</v>
      </c>
      <c r="Y415" s="290" t="s">
        <v>149</v>
      </c>
      <c r="Z415" s="302">
        <v>45777</v>
      </c>
      <c r="AA415" s="289">
        <v>14015</v>
      </c>
      <c r="AB415" s="290" t="s">
        <v>587</v>
      </c>
      <c r="AC415" s="302">
        <v>45781</v>
      </c>
      <c r="AD415" s="302">
        <v>46145</v>
      </c>
      <c r="AE415" s="290"/>
      <c r="AF415" s="290"/>
      <c r="AG415" s="290"/>
      <c r="AH415" s="290"/>
      <c r="AI415" s="290"/>
      <c r="AJ415" s="290"/>
      <c r="AK415" s="290"/>
      <c r="AL415" s="301">
        <v>37320</v>
      </c>
      <c r="AM415" s="280">
        <v>24679.35</v>
      </c>
      <c r="AN415" s="281">
        <v>13068.72</v>
      </c>
      <c r="AO415" s="280">
        <f>AM415+AN415</f>
        <v>37748.07</v>
      </c>
      <c r="AP415" s="33"/>
      <c r="AQ415" s="108"/>
      <c r="AR415" s="108"/>
      <c r="AS415" s="33"/>
      <c r="AT415" s="33"/>
      <c r="AU415" s="33"/>
      <c r="AV415" s="34"/>
      <c r="AW415" s="34"/>
      <c r="AX415" s="34"/>
      <c r="AY415" s="34"/>
      <c r="AZ415" s="60"/>
      <c r="BA415" s="61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</row>
    <row r="416" spans="1:65" ht="24.75" customHeight="1">
      <c r="A416" s="255"/>
      <c r="B416" s="255"/>
      <c r="C416" s="255"/>
      <c r="D416" s="255"/>
      <c r="E416" s="255"/>
      <c r="F416" s="427"/>
      <c r="G416" s="255"/>
      <c r="H416" s="474"/>
      <c r="I416" s="255"/>
      <c r="J416" s="255"/>
      <c r="K416" s="255"/>
      <c r="L416" s="401"/>
      <c r="M416" s="459"/>
      <c r="N416" s="255"/>
      <c r="O416" s="255"/>
      <c r="P416" s="255"/>
      <c r="Q416" s="255"/>
      <c r="R416" s="255"/>
      <c r="S416" s="474"/>
      <c r="T416" s="255"/>
      <c r="U416" s="255"/>
      <c r="V416" s="255"/>
      <c r="W416" s="255"/>
      <c r="X416" s="255"/>
      <c r="Y416" s="256"/>
      <c r="Z416" s="256"/>
      <c r="AA416" s="256"/>
      <c r="AB416" s="256"/>
      <c r="AC416" s="256"/>
      <c r="AD416" s="256"/>
      <c r="AE416" s="256"/>
      <c r="AF416" s="256"/>
      <c r="AG416" s="256"/>
      <c r="AH416" s="256"/>
      <c r="AI416" s="256"/>
      <c r="AJ416" s="256"/>
      <c r="AK416" s="256"/>
      <c r="AL416" s="256"/>
      <c r="AM416" s="255"/>
      <c r="AN416" s="255"/>
      <c r="AO416" s="255"/>
      <c r="AP416" s="33"/>
      <c r="AQ416" s="108"/>
      <c r="AR416" s="108"/>
      <c r="AS416" s="33"/>
      <c r="AT416" s="33"/>
      <c r="AU416" s="33"/>
      <c r="AV416" s="34"/>
      <c r="AW416" s="34"/>
      <c r="AX416" s="34"/>
      <c r="AY416" s="34"/>
      <c r="AZ416" s="60"/>
      <c r="BA416" s="61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</row>
    <row r="417" spans="1:65" ht="24.75" customHeight="1">
      <c r="A417" s="256"/>
      <c r="B417" s="256"/>
      <c r="C417" s="256"/>
      <c r="D417" s="256"/>
      <c r="E417" s="256"/>
      <c r="F417" s="439"/>
      <c r="G417" s="256"/>
      <c r="H417" s="472"/>
      <c r="I417" s="256"/>
      <c r="J417" s="256"/>
      <c r="K417" s="256"/>
      <c r="L417" s="399"/>
      <c r="M417" s="457"/>
      <c r="N417" s="256"/>
      <c r="O417" s="256"/>
      <c r="P417" s="256"/>
      <c r="Q417" s="256"/>
      <c r="R417" s="256"/>
      <c r="S417" s="472"/>
      <c r="T417" s="256"/>
      <c r="U417" s="256"/>
      <c r="V417" s="256"/>
      <c r="W417" s="256"/>
      <c r="X417" s="256"/>
      <c r="Y417" s="26" t="s">
        <v>179</v>
      </c>
      <c r="Z417" s="27">
        <v>46142</v>
      </c>
      <c r="AA417" s="28">
        <v>14260</v>
      </c>
      <c r="AB417" s="26"/>
      <c r="AC417" s="27">
        <v>45415</v>
      </c>
      <c r="AD417" s="27">
        <v>46510</v>
      </c>
      <c r="AE417" s="26"/>
      <c r="AF417" s="26"/>
      <c r="AG417" s="106"/>
      <c r="AH417" s="26"/>
      <c r="AI417" s="27">
        <v>45931</v>
      </c>
      <c r="AJ417" s="38">
        <v>5.0541660000000002E-2</v>
      </c>
      <c r="AK417" s="30">
        <v>1886.16</v>
      </c>
      <c r="AL417" s="30">
        <v>39206.160000000003</v>
      </c>
      <c r="AM417" s="256"/>
      <c r="AN417" s="256"/>
      <c r="AO417" s="256"/>
      <c r="AP417" s="33"/>
      <c r="AQ417" s="108"/>
      <c r="AR417" s="108"/>
      <c r="AS417" s="33"/>
      <c r="AT417" s="33"/>
      <c r="AU417" s="33"/>
      <c r="AV417" s="34"/>
      <c r="AW417" s="34"/>
      <c r="AX417" s="34"/>
      <c r="AY417" s="34"/>
      <c r="AZ417" s="60"/>
      <c r="BA417" s="61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</row>
    <row r="418" spans="1:65" ht="24.75" customHeight="1">
      <c r="A418" s="294">
        <v>140</v>
      </c>
      <c r="B418" s="290" t="s">
        <v>624</v>
      </c>
      <c r="C418" s="331" t="s">
        <v>625</v>
      </c>
      <c r="D418" s="303" t="s">
        <v>157</v>
      </c>
      <c r="E418" s="290" t="s">
        <v>496</v>
      </c>
      <c r="F418" s="290" t="s">
        <v>626</v>
      </c>
      <c r="G418" s="294"/>
      <c r="H418" s="458" t="s">
        <v>627</v>
      </c>
      <c r="I418" s="302">
        <v>45786</v>
      </c>
      <c r="J418" s="302">
        <v>46151</v>
      </c>
      <c r="K418" s="303" t="s">
        <v>628</v>
      </c>
      <c r="L418" s="406" t="s">
        <v>629</v>
      </c>
      <c r="M418" s="464" t="s">
        <v>630</v>
      </c>
      <c r="N418" s="302">
        <v>45426</v>
      </c>
      <c r="O418" s="332">
        <v>86800</v>
      </c>
      <c r="P418" s="289">
        <v>13780</v>
      </c>
      <c r="Q418" s="302">
        <v>45426</v>
      </c>
      <c r="R418" s="302">
        <v>45657</v>
      </c>
      <c r="S418" s="458" t="s">
        <v>631</v>
      </c>
      <c r="T418" s="290"/>
      <c r="U418" s="290"/>
      <c r="V418" s="290"/>
      <c r="W418" s="290" t="s">
        <v>586</v>
      </c>
      <c r="X418" s="290" t="s">
        <v>413</v>
      </c>
      <c r="Y418" s="290" t="s">
        <v>149</v>
      </c>
      <c r="Z418" s="27">
        <v>45653</v>
      </c>
      <c r="AA418" s="28">
        <v>13941</v>
      </c>
      <c r="AB418" s="26" t="s">
        <v>587</v>
      </c>
      <c r="AC418" s="27">
        <v>45658</v>
      </c>
      <c r="AD418" s="27">
        <v>46022</v>
      </c>
      <c r="AE418" s="26"/>
      <c r="AF418" s="26"/>
      <c r="AG418" s="26"/>
      <c r="AH418" s="26"/>
      <c r="AI418" s="26"/>
      <c r="AJ418" s="26"/>
      <c r="AK418" s="30"/>
      <c r="AL418" s="30">
        <v>86800</v>
      </c>
      <c r="AM418" s="280">
        <v>86800</v>
      </c>
      <c r="AN418" s="281">
        <v>57884.21</v>
      </c>
      <c r="AO418" s="280">
        <f>AM418+AN418</f>
        <v>144684.21</v>
      </c>
      <c r="AP418" s="33"/>
      <c r="AQ418" s="108"/>
      <c r="AR418" s="108"/>
      <c r="AS418" s="33"/>
      <c r="AT418" s="33"/>
      <c r="AU418" s="33"/>
      <c r="AV418" s="34"/>
      <c r="AW418" s="34"/>
      <c r="AX418" s="34"/>
      <c r="AY418" s="34"/>
      <c r="AZ418" s="60"/>
      <c r="BA418" s="61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</row>
    <row r="419" spans="1:65" ht="24.75" customHeight="1">
      <c r="A419" s="255"/>
      <c r="B419" s="255"/>
      <c r="C419" s="255"/>
      <c r="D419" s="255"/>
      <c r="E419" s="255"/>
      <c r="F419" s="255"/>
      <c r="G419" s="255"/>
      <c r="H419" s="474"/>
      <c r="I419" s="255"/>
      <c r="J419" s="255"/>
      <c r="K419" s="255"/>
      <c r="L419" s="401"/>
      <c r="M419" s="459"/>
      <c r="N419" s="255"/>
      <c r="O419" s="255"/>
      <c r="P419" s="255"/>
      <c r="Q419" s="255"/>
      <c r="R419" s="255"/>
      <c r="S419" s="474"/>
      <c r="T419" s="255"/>
      <c r="U419" s="255"/>
      <c r="V419" s="255"/>
      <c r="W419" s="255"/>
      <c r="X419" s="255"/>
      <c r="Y419" s="256"/>
      <c r="Z419" s="27"/>
      <c r="AA419" s="28"/>
      <c r="AB419" s="26"/>
      <c r="AC419" s="27"/>
      <c r="AD419" s="27"/>
      <c r="AE419" s="26"/>
      <c r="AF419" s="26"/>
      <c r="AG419" s="26"/>
      <c r="AH419" s="26"/>
      <c r="AI419" s="27">
        <v>45728</v>
      </c>
      <c r="AJ419" s="38">
        <v>4.694806E-2</v>
      </c>
      <c r="AK419" s="30">
        <v>4030</v>
      </c>
      <c r="AL419" s="30">
        <v>90830</v>
      </c>
      <c r="AM419" s="255"/>
      <c r="AN419" s="255"/>
      <c r="AO419" s="255"/>
      <c r="AP419" s="33"/>
      <c r="AQ419" s="108"/>
      <c r="AR419" s="108"/>
      <c r="AS419" s="33"/>
      <c r="AT419" s="33"/>
      <c r="AU419" s="33"/>
      <c r="AV419" s="34"/>
      <c r="AW419" s="34"/>
      <c r="AX419" s="34"/>
      <c r="AY419" s="34"/>
      <c r="AZ419" s="60"/>
      <c r="BA419" s="61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</row>
    <row r="420" spans="1:65" ht="24.75" customHeight="1">
      <c r="A420" s="255"/>
      <c r="B420" s="255"/>
      <c r="C420" s="255"/>
      <c r="D420" s="255"/>
      <c r="E420" s="255"/>
      <c r="F420" s="255"/>
      <c r="G420" s="255"/>
      <c r="H420" s="474"/>
      <c r="I420" s="255"/>
      <c r="J420" s="255"/>
      <c r="K420" s="255"/>
      <c r="L420" s="401"/>
      <c r="M420" s="459"/>
      <c r="N420" s="255"/>
      <c r="O420" s="255"/>
      <c r="P420" s="255"/>
      <c r="Q420" s="255"/>
      <c r="R420" s="255"/>
      <c r="S420" s="474"/>
      <c r="T420" s="255"/>
      <c r="U420" s="255"/>
      <c r="V420" s="255"/>
      <c r="W420" s="255"/>
      <c r="X420" s="255"/>
      <c r="Y420" s="290" t="s">
        <v>152</v>
      </c>
      <c r="Z420" s="27">
        <v>46013</v>
      </c>
      <c r="AA420" s="28">
        <v>14187</v>
      </c>
      <c r="AB420" s="26" t="s">
        <v>587</v>
      </c>
      <c r="AC420" s="27">
        <v>46023</v>
      </c>
      <c r="AD420" s="27">
        <v>46387</v>
      </c>
      <c r="AE420" s="26"/>
      <c r="AF420" s="26"/>
      <c r="AG420" s="26"/>
      <c r="AH420" s="26"/>
      <c r="AI420" s="27"/>
      <c r="AJ420" s="38"/>
      <c r="AK420" s="30"/>
      <c r="AL420" s="30">
        <v>90830</v>
      </c>
      <c r="AM420" s="255"/>
      <c r="AN420" s="255"/>
      <c r="AO420" s="255"/>
      <c r="AP420" s="33"/>
      <c r="AQ420" s="108"/>
      <c r="AR420" s="108"/>
      <c r="AS420" s="33"/>
      <c r="AT420" s="33"/>
      <c r="AU420" s="33"/>
      <c r="AV420" s="34"/>
      <c r="AW420" s="34"/>
      <c r="AX420" s="34"/>
      <c r="AY420" s="34"/>
      <c r="AZ420" s="60"/>
      <c r="BA420" s="61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</row>
    <row r="421" spans="1:65" ht="24.75" customHeight="1">
      <c r="A421" s="256"/>
      <c r="B421" s="256"/>
      <c r="C421" s="256"/>
      <c r="D421" s="256"/>
      <c r="E421" s="256"/>
      <c r="F421" s="256"/>
      <c r="G421" s="256"/>
      <c r="H421" s="472"/>
      <c r="I421" s="256"/>
      <c r="J421" s="256"/>
      <c r="K421" s="256"/>
      <c r="L421" s="399"/>
      <c r="M421" s="457"/>
      <c r="N421" s="256"/>
      <c r="O421" s="256"/>
      <c r="P421" s="256"/>
      <c r="Q421" s="256"/>
      <c r="R421" s="256"/>
      <c r="S421" s="472"/>
      <c r="T421" s="256"/>
      <c r="U421" s="256"/>
      <c r="V421" s="256"/>
      <c r="W421" s="256"/>
      <c r="X421" s="256"/>
      <c r="Y421" s="256"/>
      <c r="Z421" s="27"/>
      <c r="AA421" s="28"/>
      <c r="AB421" s="26" t="s">
        <v>641</v>
      </c>
      <c r="AC421" s="27"/>
      <c r="AD421" s="27"/>
      <c r="AE421" s="26"/>
      <c r="AF421" s="26"/>
      <c r="AG421" s="26"/>
      <c r="AH421" s="26"/>
      <c r="AI421" s="27">
        <v>46052</v>
      </c>
      <c r="AJ421" s="38">
        <v>3.8458470000000002E-2</v>
      </c>
      <c r="AK421" s="30">
        <v>3565</v>
      </c>
      <c r="AL421" s="30">
        <v>94395</v>
      </c>
      <c r="AM421" s="256"/>
      <c r="AN421" s="256"/>
      <c r="AO421" s="256"/>
      <c r="AP421" s="33"/>
      <c r="AQ421" s="108"/>
      <c r="AR421" s="108"/>
      <c r="AS421" s="33"/>
      <c r="AT421" s="33"/>
      <c r="AU421" s="33"/>
      <c r="AV421" s="34"/>
      <c r="AW421" s="34"/>
      <c r="AX421" s="34"/>
      <c r="AY421" s="34"/>
      <c r="AZ421" s="60"/>
      <c r="BA421" s="61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</row>
    <row r="422" spans="1:65" ht="24.75" customHeight="1">
      <c r="A422" s="294">
        <v>141</v>
      </c>
      <c r="B422" s="290" t="s">
        <v>632</v>
      </c>
      <c r="C422" s="294" t="s">
        <v>524</v>
      </c>
      <c r="D422" s="303" t="s">
        <v>157</v>
      </c>
      <c r="E422" s="290" t="s">
        <v>496</v>
      </c>
      <c r="F422" s="290" t="s">
        <v>633</v>
      </c>
      <c r="G422" s="294"/>
      <c r="H422" s="458" t="s">
        <v>634</v>
      </c>
      <c r="I422" s="290"/>
      <c r="J422" s="290"/>
      <c r="K422" s="303" t="s">
        <v>635</v>
      </c>
      <c r="L422" s="400" t="s">
        <v>636</v>
      </c>
      <c r="M422" s="464" t="s">
        <v>637</v>
      </c>
      <c r="N422" s="302">
        <v>45428</v>
      </c>
      <c r="O422" s="332">
        <v>217725</v>
      </c>
      <c r="P422" s="289">
        <v>13780</v>
      </c>
      <c r="Q422" s="302">
        <v>45428</v>
      </c>
      <c r="R422" s="302">
        <v>45793</v>
      </c>
      <c r="S422" s="458" t="s">
        <v>638</v>
      </c>
      <c r="T422" s="290"/>
      <c r="U422" s="290"/>
      <c r="V422" s="290"/>
      <c r="W422" s="290" t="s">
        <v>254</v>
      </c>
      <c r="X422" s="290" t="s">
        <v>413</v>
      </c>
      <c r="Y422" s="26" t="s">
        <v>149</v>
      </c>
      <c r="Z422" s="27">
        <v>45771</v>
      </c>
      <c r="AA422" s="28">
        <v>14011</v>
      </c>
      <c r="AB422" s="26" t="s">
        <v>587</v>
      </c>
      <c r="AC422" s="27">
        <v>45794</v>
      </c>
      <c r="AD422" s="27">
        <v>46158</v>
      </c>
      <c r="AE422" s="26"/>
      <c r="AF422" s="26"/>
      <c r="AG422" s="26"/>
      <c r="AH422" s="26"/>
      <c r="AI422" s="26"/>
      <c r="AJ422" s="26"/>
      <c r="AK422" s="106"/>
      <c r="AL422" s="30">
        <v>217725</v>
      </c>
      <c r="AM422" s="280">
        <v>119602.53</v>
      </c>
      <c r="AN422" s="281">
        <v>83768.75</v>
      </c>
      <c r="AO422" s="280">
        <f>AM422+AN422</f>
        <v>203371.28</v>
      </c>
      <c r="AP422" s="33" t="s">
        <v>634</v>
      </c>
      <c r="AQ422" s="108">
        <v>45218</v>
      </c>
      <c r="AR422" s="108">
        <v>45584</v>
      </c>
      <c r="AS422" s="33" t="s">
        <v>639</v>
      </c>
      <c r="AT422" s="33" t="s">
        <v>640</v>
      </c>
      <c r="AU422" s="33" t="s">
        <v>639</v>
      </c>
      <c r="AV422" s="34"/>
      <c r="AW422" s="34"/>
      <c r="AX422" s="34"/>
      <c r="AY422" s="34"/>
      <c r="AZ422" s="60"/>
      <c r="BA422" s="61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</row>
    <row r="423" spans="1:65" ht="34.5" customHeight="1">
      <c r="A423" s="256"/>
      <c r="B423" s="256"/>
      <c r="C423" s="256"/>
      <c r="D423" s="256"/>
      <c r="E423" s="256"/>
      <c r="F423" s="439"/>
      <c r="G423" s="256"/>
      <c r="H423" s="472"/>
      <c r="I423" s="256"/>
      <c r="J423" s="256"/>
      <c r="K423" s="256"/>
      <c r="L423" s="399"/>
      <c r="M423" s="457"/>
      <c r="N423" s="256"/>
      <c r="O423" s="256"/>
      <c r="P423" s="256"/>
      <c r="Q423" s="256"/>
      <c r="R423" s="256"/>
      <c r="S423" s="472"/>
      <c r="T423" s="256"/>
      <c r="U423" s="256"/>
      <c r="V423" s="256"/>
      <c r="W423" s="256"/>
      <c r="X423" s="256"/>
      <c r="Y423" s="26" t="s">
        <v>152</v>
      </c>
      <c r="Z423" s="27">
        <v>46041</v>
      </c>
      <c r="AA423" s="28"/>
      <c r="AB423" s="26"/>
      <c r="AC423" s="27"/>
      <c r="AD423" s="27"/>
      <c r="AE423" s="38">
        <v>0.25</v>
      </c>
      <c r="AF423" s="26"/>
      <c r="AG423" s="30">
        <v>44775</v>
      </c>
      <c r="AH423" s="26"/>
      <c r="AI423" s="26"/>
      <c r="AJ423" s="38"/>
      <c r="AK423" s="106"/>
      <c r="AL423" s="30">
        <v>262500</v>
      </c>
      <c r="AM423" s="256"/>
      <c r="AN423" s="256"/>
      <c r="AO423" s="256"/>
      <c r="AP423" s="33"/>
      <c r="AQ423" s="108"/>
      <c r="AR423" s="108"/>
      <c r="AS423" s="33"/>
      <c r="AT423" s="33"/>
      <c r="AU423" s="33"/>
      <c r="AV423" s="34"/>
      <c r="AW423" s="34"/>
      <c r="AX423" s="34"/>
      <c r="AY423" s="34"/>
      <c r="AZ423" s="60"/>
      <c r="BA423" s="61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</row>
    <row r="424" spans="1:65" ht="24.75" customHeight="1">
      <c r="A424" s="294">
        <v>143</v>
      </c>
      <c r="B424" s="290" t="s">
        <v>642</v>
      </c>
      <c r="C424" s="294" t="s">
        <v>643</v>
      </c>
      <c r="D424" s="303" t="s">
        <v>157</v>
      </c>
      <c r="E424" s="290" t="s">
        <v>496</v>
      </c>
      <c r="F424" s="290" t="s">
        <v>644</v>
      </c>
      <c r="G424" s="294"/>
      <c r="H424" s="458" t="s">
        <v>645</v>
      </c>
      <c r="I424" s="290"/>
      <c r="J424" s="290"/>
      <c r="K424" s="303" t="s">
        <v>646</v>
      </c>
      <c r="L424" s="406" t="s">
        <v>647</v>
      </c>
      <c r="M424" s="464" t="s">
        <v>648</v>
      </c>
      <c r="N424" s="302">
        <v>45441</v>
      </c>
      <c r="O424" s="332">
        <v>733349</v>
      </c>
      <c r="P424" s="289">
        <v>13790</v>
      </c>
      <c r="Q424" s="302">
        <v>45441</v>
      </c>
      <c r="R424" s="302">
        <v>45657</v>
      </c>
      <c r="S424" s="458" t="s">
        <v>638</v>
      </c>
      <c r="T424" s="290"/>
      <c r="U424" s="290"/>
      <c r="V424" s="290"/>
      <c r="W424" s="290" t="s">
        <v>649</v>
      </c>
      <c r="X424" s="290" t="s">
        <v>413</v>
      </c>
      <c r="Y424" s="26" t="s">
        <v>149</v>
      </c>
      <c r="Z424" s="27">
        <v>45653</v>
      </c>
      <c r="AA424" s="28">
        <v>13941</v>
      </c>
      <c r="AB424" s="26" t="s">
        <v>587</v>
      </c>
      <c r="AC424" s="27">
        <v>45658</v>
      </c>
      <c r="AD424" s="27">
        <v>46022</v>
      </c>
      <c r="AE424" s="26"/>
      <c r="AF424" s="26"/>
      <c r="AG424" s="26"/>
      <c r="AH424" s="26"/>
      <c r="AI424" s="26"/>
      <c r="AJ424" s="26"/>
      <c r="AK424" s="26"/>
      <c r="AL424" s="30">
        <f>SUM(O424)</f>
        <v>733349</v>
      </c>
      <c r="AM424" s="280">
        <v>406309.92</v>
      </c>
      <c r="AN424" s="281">
        <v>391230.26</v>
      </c>
      <c r="AO424" s="280">
        <f>AM424+AN424</f>
        <v>797540.17999999993</v>
      </c>
      <c r="AP424" s="33"/>
      <c r="AQ424" s="108"/>
      <c r="AR424" s="108"/>
      <c r="AS424" s="33"/>
      <c r="AT424" s="33"/>
      <c r="AU424" s="33"/>
      <c r="AV424" s="34"/>
      <c r="AW424" s="34"/>
      <c r="AX424" s="34"/>
      <c r="AY424" s="34"/>
      <c r="AZ424" s="60"/>
      <c r="BA424" s="61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</row>
    <row r="425" spans="1:65" ht="24.75" customHeight="1">
      <c r="A425" s="255"/>
      <c r="B425" s="255"/>
      <c r="C425" s="255"/>
      <c r="D425" s="255"/>
      <c r="E425" s="255"/>
      <c r="F425" s="255"/>
      <c r="G425" s="255"/>
      <c r="H425" s="474"/>
      <c r="I425" s="255"/>
      <c r="J425" s="255"/>
      <c r="K425" s="255"/>
      <c r="L425" s="401"/>
      <c r="M425" s="459"/>
      <c r="N425" s="255"/>
      <c r="O425" s="255"/>
      <c r="P425" s="255"/>
      <c r="Q425" s="255"/>
      <c r="R425" s="255"/>
      <c r="S425" s="474"/>
      <c r="T425" s="255"/>
      <c r="U425" s="255"/>
      <c r="V425" s="255"/>
      <c r="W425" s="255"/>
      <c r="X425" s="255"/>
      <c r="Y425" s="26"/>
      <c r="Z425" s="27"/>
      <c r="AA425" s="26"/>
      <c r="AB425" s="26"/>
      <c r="AC425" s="27"/>
      <c r="AD425" s="27"/>
      <c r="AE425" s="26"/>
      <c r="AF425" s="26"/>
      <c r="AG425" s="26"/>
      <c r="AH425" s="26"/>
      <c r="AI425" s="27">
        <v>45734</v>
      </c>
      <c r="AJ425" s="38" t="s">
        <v>611</v>
      </c>
      <c r="AK425" s="30">
        <v>22055.74</v>
      </c>
      <c r="AL425" s="30">
        <v>735604.74</v>
      </c>
      <c r="AM425" s="255"/>
      <c r="AN425" s="255"/>
      <c r="AO425" s="255"/>
      <c r="AP425" s="33"/>
      <c r="AQ425" s="108"/>
      <c r="AR425" s="108"/>
      <c r="AS425" s="33"/>
      <c r="AT425" s="33"/>
      <c r="AU425" s="33"/>
      <c r="AV425" s="34"/>
      <c r="AW425" s="34"/>
      <c r="AX425" s="34"/>
      <c r="AY425" s="34"/>
      <c r="AZ425" s="60"/>
      <c r="BA425" s="61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</row>
    <row r="426" spans="1:65" ht="24.75" customHeight="1">
      <c r="A426" s="255"/>
      <c r="B426" s="255"/>
      <c r="C426" s="255"/>
      <c r="D426" s="255"/>
      <c r="E426" s="255"/>
      <c r="F426" s="255"/>
      <c r="G426" s="255"/>
      <c r="H426" s="474"/>
      <c r="I426" s="255"/>
      <c r="J426" s="255"/>
      <c r="K426" s="255"/>
      <c r="L426" s="401"/>
      <c r="M426" s="459"/>
      <c r="N426" s="255"/>
      <c r="O426" s="255"/>
      <c r="P426" s="255"/>
      <c r="Q426" s="255"/>
      <c r="R426" s="255"/>
      <c r="S426" s="474"/>
      <c r="T426" s="255"/>
      <c r="U426" s="255"/>
      <c r="V426" s="255"/>
      <c r="W426" s="255"/>
      <c r="X426" s="255"/>
      <c r="Y426" s="26" t="s">
        <v>152</v>
      </c>
      <c r="Z426" s="27">
        <v>46013</v>
      </c>
      <c r="AA426" s="28">
        <v>14181</v>
      </c>
      <c r="AB426" s="26" t="s">
        <v>655</v>
      </c>
      <c r="AC426" s="27">
        <v>46023</v>
      </c>
      <c r="AD426" s="27">
        <v>46387</v>
      </c>
      <c r="AE426" s="26"/>
      <c r="AF426" s="26"/>
      <c r="AG426" s="26"/>
      <c r="AH426" s="26"/>
      <c r="AI426" s="26"/>
      <c r="AJ426" s="26"/>
      <c r="AK426" s="26"/>
      <c r="AL426" s="30">
        <v>755404.74</v>
      </c>
      <c r="AM426" s="255"/>
      <c r="AN426" s="255"/>
      <c r="AO426" s="255"/>
      <c r="AP426" s="33"/>
      <c r="AQ426" s="108"/>
      <c r="AR426" s="108"/>
      <c r="AS426" s="33"/>
      <c r="AT426" s="33"/>
      <c r="AU426" s="33"/>
      <c r="AV426" s="34"/>
      <c r="AW426" s="34"/>
      <c r="AX426" s="34"/>
      <c r="AY426" s="34"/>
      <c r="AZ426" s="60"/>
      <c r="BA426" s="61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</row>
    <row r="427" spans="1:65" ht="24" customHeight="1">
      <c r="A427" s="256"/>
      <c r="B427" s="256"/>
      <c r="C427" s="256"/>
      <c r="D427" s="256"/>
      <c r="E427" s="256"/>
      <c r="F427" s="256"/>
      <c r="G427" s="256"/>
      <c r="H427" s="472"/>
      <c r="I427" s="256"/>
      <c r="J427" s="256"/>
      <c r="K427" s="256"/>
      <c r="L427" s="399"/>
      <c r="M427" s="457"/>
      <c r="N427" s="256"/>
      <c r="O427" s="256"/>
      <c r="P427" s="256"/>
      <c r="Q427" s="256"/>
      <c r="R427" s="256"/>
      <c r="S427" s="472"/>
      <c r="T427" s="256"/>
      <c r="U427" s="256"/>
      <c r="V427" s="256"/>
      <c r="W427" s="256"/>
      <c r="X427" s="256"/>
      <c r="Y427" s="26"/>
      <c r="Z427" s="27"/>
      <c r="AA427" s="26"/>
      <c r="AB427" s="26" t="s">
        <v>655</v>
      </c>
      <c r="AC427" s="27"/>
      <c r="AD427" s="27"/>
      <c r="AE427" s="26"/>
      <c r="AF427" s="26"/>
      <c r="AG427" s="26"/>
      <c r="AH427" s="26"/>
      <c r="AI427" s="27">
        <v>46052</v>
      </c>
      <c r="AJ427" s="114">
        <v>4.5047820000000002E-2</v>
      </c>
      <c r="AK427" s="30">
        <v>34029.33</v>
      </c>
      <c r="AL427" s="30">
        <v>789434.07</v>
      </c>
      <c r="AM427" s="256"/>
      <c r="AN427" s="256"/>
      <c r="AO427" s="256"/>
      <c r="AP427" s="33"/>
      <c r="AQ427" s="108"/>
      <c r="AR427" s="108"/>
      <c r="AS427" s="33"/>
      <c r="AT427" s="33"/>
      <c r="AU427" s="33"/>
      <c r="AV427" s="34"/>
      <c r="AW427" s="34"/>
      <c r="AX427" s="34"/>
      <c r="AY427" s="34"/>
      <c r="AZ427" s="60"/>
      <c r="BA427" s="61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</row>
    <row r="428" spans="1:65" ht="24.75" customHeight="1">
      <c r="A428" s="294">
        <v>147</v>
      </c>
      <c r="B428" s="303" t="s">
        <v>625</v>
      </c>
      <c r="C428" s="331" t="s">
        <v>650</v>
      </c>
      <c r="D428" s="303" t="s">
        <v>157</v>
      </c>
      <c r="E428" s="290" t="s">
        <v>496</v>
      </c>
      <c r="F428" s="290" t="s">
        <v>651</v>
      </c>
      <c r="G428" s="294"/>
      <c r="H428" s="458" t="s">
        <v>650</v>
      </c>
      <c r="I428" s="290"/>
      <c r="J428" s="290"/>
      <c r="K428" s="303" t="s">
        <v>652</v>
      </c>
      <c r="L428" s="406" t="s">
        <v>653</v>
      </c>
      <c r="M428" s="464" t="s">
        <v>654</v>
      </c>
      <c r="N428" s="302">
        <v>45453</v>
      </c>
      <c r="O428" s="332">
        <v>106585</v>
      </c>
      <c r="P428" s="289">
        <v>13804</v>
      </c>
      <c r="Q428" s="302">
        <v>45453</v>
      </c>
      <c r="R428" s="302">
        <v>45657</v>
      </c>
      <c r="S428" s="458" t="s">
        <v>631</v>
      </c>
      <c r="T428" s="290"/>
      <c r="U428" s="290"/>
      <c r="V428" s="290"/>
      <c r="W428" s="290" t="s">
        <v>586</v>
      </c>
      <c r="X428" s="290" t="s">
        <v>413</v>
      </c>
      <c r="Y428" s="26" t="s">
        <v>149</v>
      </c>
      <c r="Z428" s="27">
        <v>45645</v>
      </c>
      <c r="AA428" s="28">
        <v>13932</v>
      </c>
      <c r="AB428" s="26"/>
      <c r="AC428" s="26" t="s">
        <v>656</v>
      </c>
      <c r="AD428" s="27">
        <v>46022</v>
      </c>
      <c r="AE428" s="26"/>
      <c r="AF428" s="26"/>
      <c r="AG428" s="26"/>
      <c r="AH428" s="26"/>
      <c r="AI428" s="26"/>
      <c r="AJ428" s="26"/>
      <c r="AK428" s="26"/>
      <c r="AL428" s="30">
        <f>SUM(O428)</f>
        <v>106585</v>
      </c>
      <c r="AM428" s="280">
        <v>106585</v>
      </c>
      <c r="AN428" s="281">
        <v>115885.25</v>
      </c>
      <c r="AO428" s="280">
        <f>AM428+AN428</f>
        <v>222470.25</v>
      </c>
      <c r="AP428" s="33"/>
      <c r="AQ428" s="108"/>
      <c r="AR428" s="108"/>
      <c r="AS428" s="33"/>
      <c r="AT428" s="33"/>
      <c r="AU428" s="33"/>
      <c r="AV428" s="34"/>
      <c r="AW428" s="34"/>
      <c r="AX428" s="34"/>
      <c r="AY428" s="34"/>
      <c r="AZ428" s="60"/>
      <c r="BA428" s="61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</row>
    <row r="429" spans="1:65" ht="24.75" customHeight="1">
      <c r="A429" s="255"/>
      <c r="B429" s="255"/>
      <c r="C429" s="255"/>
      <c r="D429" s="255"/>
      <c r="E429" s="255"/>
      <c r="F429" s="255"/>
      <c r="G429" s="255"/>
      <c r="H429" s="474"/>
      <c r="I429" s="255"/>
      <c r="J429" s="255"/>
      <c r="K429" s="255"/>
      <c r="L429" s="401"/>
      <c r="M429" s="459"/>
      <c r="N429" s="255"/>
      <c r="O429" s="255"/>
      <c r="P429" s="255"/>
      <c r="Q429" s="255"/>
      <c r="R429" s="255"/>
      <c r="S429" s="474"/>
      <c r="T429" s="255"/>
      <c r="U429" s="255"/>
      <c r="V429" s="255"/>
      <c r="W429" s="255"/>
      <c r="X429" s="255"/>
      <c r="Y429" s="26" t="s">
        <v>152</v>
      </c>
      <c r="Z429" s="27">
        <v>46013</v>
      </c>
      <c r="AA429" s="28">
        <v>14181</v>
      </c>
      <c r="AB429" s="26" t="s">
        <v>587</v>
      </c>
      <c r="AC429" s="26" t="s">
        <v>657</v>
      </c>
      <c r="AD429" s="27">
        <v>46387</v>
      </c>
      <c r="AE429" s="26"/>
      <c r="AF429" s="26"/>
      <c r="AG429" s="26"/>
      <c r="AH429" s="26"/>
      <c r="AI429" s="26" t="s">
        <v>658</v>
      </c>
      <c r="AJ429" s="38">
        <v>4.7008849999999998E-2</v>
      </c>
      <c r="AK429" s="30">
        <v>5011.25</v>
      </c>
      <c r="AL429" s="30">
        <v>111596.25</v>
      </c>
      <c r="AM429" s="255"/>
      <c r="AN429" s="255"/>
      <c r="AO429" s="255"/>
      <c r="AP429" s="33"/>
      <c r="AQ429" s="108"/>
      <c r="AR429" s="108"/>
      <c r="AS429" s="33"/>
      <c r="AT429" s="33"/>
      <c r="AU429" s="33"/>
      <c r="AV429" s="34"/>
      <c r="AW429" s="34"/>
      <c r="AX429" s="34"/>
      <c r="AY429" s="34"/>
      <c r="AZ429" s="60"/>
      <c r="BA429" s="61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</row>
    <row r="430" spans="1:65" ht="24.75" customHeight="1">
      <c r="A430" s="256"/>
      <c r="B430" s="256"/>
      <c r="C430" s="256"/>
      <c r="D430" s="256"/>
      <c r="E430" s="256"/>
      <c r="F430" s="256"/>
      <c r="G430" s="256"/>
      <c r="H430" s="472"/>
      <c r="I430" s="256"/>
      <c r="J430" s="256"/>
      <c r="K430" s="256"/>
      <c r="L430" s="399"/>
      <c r="M430" s="457"/>
      <c r="N430" s="256"/>
      <c r="O430" s="256"/>
      <c r="P430" s="256"/>
      <c r="Q430" s="256"/>
      <c r="R430" s="256"/>
      <c r="S430" s="472"/>
      <c r="T430" s="256"/>
      <c r="U430" s="256"/>
      <c r="V430" s="256"/>
      <c r="W430" s="256"/>
      <c r="X430" s="256"/>
      <c r="Y430" s="26"/>
      <c r="Z430" s="27"/>
      <c r="AA430" s="28"/>
      <c r="AB430" s="26" t="s">
        <v>587</v>
      </c>
      <c r="AC430" s="26"/>
      <c r="AD430" s="27"/>
      <c r="AE430" s="26"/>
      <c r="AF430" s="26"/>
      <c r="AG430" s="26"/>
      <c r="AH430" s="26"/>
      <c r="AI430" s="27">
        <v>46076</v>
      </c>
      <c r="AJ430" s="38">
        <v>3.842508E-2</v>
      </c>
      <c r="AK430" s="30">
        <v>4289</v>
      </c>
      <c r="AL430" s="30">
        <v>115885.25</v>
      </c>
      <c r="AM430" s="256"/>
      <c r="AN430" s="256"/>
      <c r="AO430" s="256"/>
      <c r="AP430" s="33"/>
      <c r="AQ430" s="108"/>
      <c r="AR430" s="108"/>
      <c r="AS430" s="33"/>
      <c r="AT430" s="33"/>
      <c r="AU430" s="33"/>
      <c r="AV430" s="34"/>
      <c r="AW430" s="34"/>
      <c r="AX430" s="34"/>
      <c r="AY430" s="34"/>
      <c r="AZ430" s="60"/>
      <c r="BA430" s="61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</row>
    <row r="431" spans="1:65" ht="24.75" customHeight="1">
      <c r="A431" s="43">
        <v>154</v>
      </c>
      <c r="B431" s="90" t="s">
        <v>659</v>
      </c>
      <c r="C431" s="115" t="s">
        <v>660</v>
      </c>
      <c r="D431" s="90" t="s">
        <v>157</v>
      </c>
      <c r="E431" s="26" t="s">
        <v>496</v>
      </c>
      <c r="F431" s="92" t="s">
        <v>661</v>
      </c>
      <c r="G431" s="43"/>
      <c r="H431" s="479" t="s">
        <v>662</v>
      </c>
      <c r="I431" s="26"/>
      <c r="J431" s="26"/>
      <c r="K431" s="90" t="s">
        <v>663</v>
      </c>
      <c r="L431" s="407" t="s">
        <v>664</v>
      </c>
      <c r="M431" s="465" t="s">
        <v>665</v>
      </c>
      <c r="N431" s="27">
        <v>45495</v>
      </c>
      <c r="O431" s="116">
        <v>8688.3700000000008</v>
      </c>
      <c r="P431" s="28">
        <v>13833</v>
      </c>
      <c r="Q431" s="27">
        <v>45495</v>
      </c>
      <c r="R431" s="27">
        <v>45860</v>
      </c>
      <c r="S431" s="479" t="s">
        <v>638</v>
      </c>
      <c r="T431" s="26"/>
      <c r="U431" s="26"/>
      <c r="V431" s="26"/>
      <c r="W431" s="26" t="s">
        <v>586</v>
      </c>
      <c r="X431" s="26"/>
      <c r="Y431" s="26" t="s">
        <v>666</v>
      </c>
      <c r="Z431" s="27">
        <v>46225</v>
      </c>
      <c r="AA431" s="28">
        <v>14071</v>
      </c>
      <c r="AB431" s="26"/>
      <c r="AC431" s="27">
        <v>45495</v>
      </c>
      <c r="AD431" s="27">
        <v>46225</v>
      </c>
      <c r="AE431" s="26"/>
      <c r="AF431" s="26"/>
      <c r="AG431" s="26"/>
      <c r="AH431" s="26"/>
      <c r="AI431" s="26"/>
      <c r="AJ431" s="26"/>
      <c r="AK431" s="26"/>
      <c r="AL431" s="30">
        <f>SUM(O431)</f>
        <v>8688.3700000000008</v>
      </c>
      <c r="AM431" s="79">
        <v>8688.3700000000008</v>
      </c>
      <c r="AN431" s="80">
        <v>2585.38</v>
      </c>
      <c r="AO431" s="117">
        <f t="shared" ref="AO431:AO432" si="37">AM431+AN431</f>
        <v>11273.75</v>
      </c>
      <c r="AP431" s="33"/>
      <c r="AQ431" s="108"/>
      <c r="AR431" s="108"/>
      <c r="AS431" s="33"/>
      <c r="AT431" s="33"/>
      <c r="AU431" s="33"/>
      <c r="AV431" s="34"/>
      <c r="AW431" s="34"/>
      <c r="AX431" s="34"/>
      <c r="AY431" s="34"/>
      <c r="AZ431" s="60"/>
      <c r="BA431" s="61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</row>
    <row r="432" spans="1:65" ht="24.75" customHeight="1">
      <c r="A432" s="294">
        <v>162</v>
      </c>
      <c r="B432" s="303" t="s">
        <v>624</v>
      </c>
      <c r="C432" s="331" t="s">
        <v>625</v>
      </c>
      <c r="D432" s="303" t="s">
        <v>157</v>
      </c>
      <c r="E432" s="290" t="s">
        <v>496</v>
      </c>
      <c r="F432" s="328" t="s">
        <v>667</v>
      </c>
      <c r="G432" s="294"/>
      <c r="H432" s="458" t="s">
        <v>627</v>
      </c>
      <c r="I432" s="302">
        <v>45786</v>
      </c>
      <c r="J432" s="302">
        <v>46151</v>
      </c>
      <c r="K432" s="303" t="s">
        <v>668</v>
      </c>
      <c r="L432" s="406" t="s">
        <v>629</v>
      </c>
      <c r="M432" s="464" t="s">
        <v>669</v>
      </c>
      <c r="N432" s="302">
        <v>45600</v>
      </c>
      <c r="O432" s="332">
        <v>30800</v>
      </c>
      <c r="P432" s="289">
        <v>13913</v>
      </c>
      <c r="Q432" s="302">
        <v>45600</v>
      </c>
      <c r="R432" s="302">
        <v>45657</v>
      </c>
      <c r="S432" s="458" t="s">
        <v>631</v>
      </c>
      <c r="T432" s="290"/>
      <c r="U432" s="290"/>
      <c r="V432" s="290"/>
      <c r="W432" s="290" t="s">
        <v>586</v>
      </c>
      <c r="X432" s="290" t="s">
        <v>413</v>
      </c>
      <c r="Y432" s="290" t="s">
        <v>149</v>
      </c>
      <c r="Z432" s="27">
        <v>45653</v>
      </c>
      <c r="AA432" s="28">
        <v>13941</v>
      </c>
      <c r="AB432" s="26" t="s">
        <v>587</v>
      </c>
      <c r="AC432" s="27">
        <v>45658</v>
      </c>
      <c r="AD432" s="27">
        <v>46022</v>
      </c>
      <c r="AE432" s="26"/>
      <c r="AF432" s="26"/>
      <c r="AG432" s="26"/>
      <c r="AH432" s="26"/>
      <c r="AI432" s="26"/>
      <c r="AJ432" s="26"/>
      <c r="AK432" s="26"/>
      <c r="AL432" s="30">
        <v>30800</v>
      </c>
      <c r="AM432" s="280"/>
      <c r="AN432" s="304"/>
      <c r="AO432" s="280">
        <f t="shared" si="37"/>
        <v>0</v>
      </c>
      <c r="AP432" s="33"/>
      <c r="AQ432" s="108"/>
      <c r="AR432" s="108"/>
      <c r="AS432" s="33"/>
      <c r="AT432" s="33"/>
      <c r="AU432" s="33"/>
      <c r="AV432" s="34"/>
      <c r="AW432" s="34"/>
      <c r="AX432" s="34"/>
      <c r="AY432" s="34"/>
      <c r="AZ432" s="60"/>
      <c r="BA432" s="61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4"/>
      <c r="BM432" s="34"/>
    </row>
    <row r="433" spans="1:65" ht="24.75" customHeight="1">
      <c r="A433" s="255"/>
      <c r="B433" s="255"/>
      <c r="C433" s="255"/>
      <c r="D433" s="255"/>
      <c r="E433" s="255"/>
      <c r="F433" s="255"/>
      <c r="G433" s="255"/>
      <c r="H433" s="474"/>
      <c r="I433" s="255"/>
      <c r="J433" s="255"/>
      <c r="K433" s="255"/>
      <c r="L433" s="401"/>
      <c r="M433" s="459"/>
      <c r="N433" s="255"/>
      <c r="O433" s="255"/>
      <c r="P433" s="255"/>
      <c r="Q433" s="255"/>
      <c r="R433" s="255"/>
      <c r="S433" s="474"/>
      <c r="T433" s="255"/>
      <c r="U433" s="255"/>
      <c r="V433" s="255"/>
      <c r="W433" s="255"/>
      <c r="X433" s="255"/>
      <c r="Y433" s="256"/>
      <c r="Z433" s="27"/>
      <c r="AA433" s="28"/>
      <c r="AB433" s="26"/>
      <c r="AC433" s="27"/>
      <c r="AD433" s="27"/>
      <c r="AE433" s="26"/>
      <c r="AF433" s="26"/>
      <c r="AG433" s="26"/>
      <c r="AH433" s="26"/>
      <c r="AI433" s="27">
        <v>45728</v>
      </c>
      <c r="AJ433" s="118">
        <v>3.8458470000000002E-2</v>
      </c>
      <c r="AK433" s="30">
        <v>1430</v>
      </c>
      <c r="AL433" s="301">
        <v>32230</v>
      </c>
      <c r="AM433" s="255"/>
      <c r="AN433" s="255"/>
      <c r="AO433" s="255"/>
      <c r="AP433" s="33"/>
      <c r="AQ433" s="108"/>
      <c r="AR433" s="108"/>
      <c r="AS433" s="33"/>
      <c r="AT433" s="33"/>
      <c r="AU433" s="33"/>
      <c r="AV433" s="34"/>
      <c r="AW433" s="34"/>
      <c r="AX433" s="34"/>
      <c r="AY433" s="34"/>
      <c r="AZ433" s="60"/>
      <c r="BA433" s="61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4"/>
      <c r="BM433" s="34"/>
    </row>
    <row r="434" spans="1:65" ht="24.75" customHeight="1">
      <c r="A434" s="255"/>
      <c r="B434" s="255"/>
      <c r="C434" s="255"/>
      <c r="D434" s="255"/>
      <c r="E434" s="255"/>
      <c r="F434" s="255"/>
      <c r="G434" s="255"/>
      <c r="H434" s="474"/>
      <c r="I434" s="255"/>
      <c r="J434" s="255"/>
      <c r="K434" s="255"/>
      <c r="L434" s="401"/>
      <c r="M434" s="459"/>
      <c r="N434" s="255"/>
      <c r="O434" s="255"/>
      <c r="P434" s="255"/>
      <c r="Q434" s="255"/>
      <c r="R434" s="255"/>
      <c r="S434" s="474"/>
      <c r="T434" s="255"/>
      <c r="U434" s="255"/>
      <c r="V434" s="255"/>
      <c r="W434" s="255"/>
      <c r="X434" s="255"/>
      <c r="Y434" s="290" t="s">
        <v>152</v>
      </c>
      <c r="Z434" s="27">
        <v>45679</v>
      </c>
      <c r="AA434" s="28">
        <v>14181</v>
      </c>
      <c r="AB434" s="26" t="s">
        <v>678</v>
      </c>
      <c r="AC434" s="27">
        <v>46023</v>
      </c>
      <c r="AD434" s="27">
        <v>46387</v>
      </c>
      <c r="AE434" s="26"/>
      <c r="AF434" s="26"/>
      <c r="AG434" s="26"/>
      <c r="AH434" s="26"/>
      <c r="AI434" s="26"/>
      <c r="AJ434" s="26"/>
      <c r="AK434" s="26"/>
      <c r="AL434" s="256"/>
      <c r="AM434" s="255"/>
      <c r="AN434" s="255"/>
      <c r="AO434" s="255"/>
      <c r="AP434" s="33"/>
      <c r="AQ434" s="108"/>
      <c r="AR434" s="108"/>
      <c r="AS434" s="33"/>
      <c r="AT434" s="33"/>
      <c r="AU434" s="33"/>
      <c r="AV434" s="34"/>
      <c r="AW434" s="34"/>
      <c r="AX434" s="34"/>
      <c r="AY434" s="34"/>
      <c r="AZ434" s="60"/>
      <c r="BA434" s="61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</row>
    <row r="435" spans="1:65" ht="24.75" customHeight="1">
      <c r="A435" s="256"/>
      <c r="B435" s="256"/>
      <c r="C435" s="256"/>
      <c r="D435" s="256"/>
      <c r="E435" s="256"/>
      <c r="F435" s="256"/>
      <c r="G435" s="256"/>
      <c r="H435" s="472"/>
      <c r="I435" s="256"/>
      <c r="J435" s="256"/>
      <c r="K435" s="256"/>
      <c r="L435" s="399"/>
      <c r="M435" s="457"/>
      <c r="N435" s="256"/>
      <c r="O435" s="256"/>
      <c r="P435" s="256"/>
      <c r="Q435" s="256"/>
      <c r="R435" s="256"/>
      <c r="S435" s="472"/>
      <c r="T435" s="256"/>
      <c r="U435" s="256"/>
      <c r="V435" s="256"/>
      <c r="W435" s="256"/>
      <c r="X435" s="256"/>
      <c r="Y435" s="256"/>
      <c r="Z435" s="27"/>
      <c r="AA435" s="28"/>
      <c r="AB435" s="26"/>
      <c r="AC435" s="27"/>
      <c r="AD435" s="27"/>
      <c r="AE435" s="26"/>
      <c r="AF435" s="26"/>
      <c r="AG435" s="26"/>
      <c r="AH435" s="26"/>
      <c r="AI435" s="27">
        <v>46052</v>
      </c>
      <c r="AJ435" s="118">
        <v>3.8458470000000002E-2</v>
      </c>
      <c r="AK435" s="30">
        <v>1265</v>
      </c>
      <c r="AL435" s="30">
        <v>33495</v>
      </c>
      <c r="AM435" s="256"/>
      <c r="AN435" s="256"/>
      <c r="AO435" s="256"/>
      <c r="AP435" s="33"/>
      <c r="AQ435" s="108"/>
      <c r="AR435" s="108"/>
      <c r="AS435" s="33"/>
      <c r="AT435" s="33"/>
      <c r="AU435" s="33"/>
      <c r="AV435" s="34"/>
      <c r="AW435" s="34"/>
      <c r="AX435" s="34"/>
      <c r="AY435" s="34"/>
      <c r="AZ435" s="60"/>
      <c r="BA435" s="61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4"/>
      <c r="BM435" s="34"/>
    </row>
    <row r="436" spans="1:65" ht="108" customHeight="1">
      <c r="A436" s="43">
        <v>166</v>
      </c>
      <c r="B436" s="444" t="s">
        <v>670</v>
      </c>
      <c r="C436" s="115"/>
      <c r="D436" s="90" t="s">
        <v>671</v>
      </c>
      <c r="E436" s="26"/>
      <c r="F436" s="443" t="s">
        <v>672</v>
      </c>
      <c r="G436" s="43"/>
      <c r="H436" s="479" t="s">
        <v>673</v>
      </c>
      <c r="I436" s="26"/>
      <c r="J436" s="26"/>
      <c r="K436" s="90" t="s">
        <v>674</v>
      </c>
      <c r="L436" s="407" t="s">
        <v>675</v>
      </c>
      <c r="M436" s="465" t="s">
        <v>676</v>
      </c>
      <c r="N436" s="27">
        <v>45678</v>
      </c>
      <c r="O436" s="116">
        <v>7196.4</v>
      </c>
      <c r="P436" s="28">
        <v>13968</v>
      </c>
      <c r="Q436" s="27">
        <v>45678</v>
      </c>
      <c r="R436" s="27">
        <v>46043</v>
      </c>
      <c r="S436" s="479" t="s">
        <v>631</v>
      </c>
      <c r="T436" s="26"/>
      <c r="U436" s="26"/>
      <c r="V436" s="26"/>
      <c r="W436" s="90" t="s">
        <v>677</v>
      </c>
      <c r="X436" s="26" t="s">
        <v>413</v>
      </c>
      <c r="Y436" s="26" t="s">
        <v>149</v>
      </c>
      <c r="Z436" s="27">
        <v>46034</v>
      </c>
      <c r="AA436" s="26">
        <v>14196</v>
      </c>
      <c r="AB436" s="26"/>
      <c r="AC436" s="27">
        <v>46044</v>
      </c>
      <c r="AD436" s="27">
        <v>46408</v>
      </c>
      <c r="AE436" s="26"/>
      <c r="AF436" s="26"/>
      <c r="AG436" s="26"/>
      <c r="AH436" s="26"/>
      <c r="AI436" s="27">
        <v>46034</v>
      </c>
      <c r="AJ436" s="38">
        <v>46442.84</v>
      </c>
      <c r="AK436" s="30">
        <v>334.2</v>
      </c>
      <c r="AL436" s="30">
        <v>7530.6</v>
      </c>
      <c r="AM436" s="79"/>
      <c r="AN436" s="80">
        <v>3709.6</v>
      </c>
      <c r="AO436" s="117">
        <f t="shared" ref="AO436:AO444" si="38">AM436+AN436</f>
        <v>3709.6</v>
      </c>
      <c r="AP436" s="33" t="s">
        <v>673</v>
      </c>
      <c r="AQ436" s="108">
        <v>45472</v>
      </c>
      <c r="AR436" s="108">
        <v>45837</v>
      </c>
      <c r="AS436" s="109">
        <v>13943</v>
      </c>
      <c r="AT436" s="33" t="s">
        <v>679</v>
      </c>
      <c r="AU436" s="33"/>
      <c r="AV436" s="34"/>
      <c r="AW436" s="34"/>
      <c r="AX436" s="34"/>
      <c r="AY436" s="34"/>
      <c r="AZ436" s="60"/>
      <c r="BA436" s="61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</row>
    <row r="437" spans="1:65" ht="123" customHeight="1">
      <c r="A437" s="43">
        <v>167</v>
      </c>
      <c r="B437" s="26" t="s">
        <v>659</v>
      </c>
      <c r="C437" s="43" t="s">
        <v>660</v>
      </c>
      <c r="D437" s="90" t="s">
        <v>157</v>
      </c>
      <c r="E437" s="53" t="s">
        <v>496</v>
      </c>
      <c r="F437" s="124" t="s">
        <v>680</v>
      </c>
      <c r="G437" s="120">
        <v>13789</v>
      </c>
      <c r="H437" s="479" t="s">
        <v>643</v>
      </c>
      <c r="I437" s="26"/>
      <c r="J437" s="26"/>
      <c r="K437" s="90" t="s">
        <v>681</v>
      </c>
      <c r="L437" s="408" t="s">
        <v>682</v>
      </c>
      <c r="M437" s="418" t="s">
        <v>683</v>
      </c>
      <c r="N437" s="27">
        <v>45730</v>
      </c>
      <c r="O437" s="30">
        <v>4218</v>
      </c>
      <c r="P437" s="28">
        <v>13998</v>
      </c>
      <c r="Q437" s="27">
        <v>45730</v>
      </c>
      <c r="R437" s="27">
        <v>46095</v>
      </c>
      <c r="S437" s="479" t="s">
        <v>638</v>
      </c>
      <c r="T437" s="26"/>
      <c r="U437" s="26"/>
      <c r="V437" s="26"/>
      <c r="W437" s="90" t="s">
        <v>677</v>
      </c>
      <c r="X437" s="26" t="s">
        <v>413</v>
      </c>
      <c r="Y437" s="26"/>
      <c r="Z437" s="26"/>
      <c r="AA437" s="26"/>
      <c r="AB437" s="26" t="s">
        <v>688</v>
      </c>
      <c r="AC437" s="26"/>
      <c r="AD437" s="26"/>
      <c r="AE437" s="26"/>
      <c r="AF437" s="26"/>
      <c r="AG437" s="26"/>
      <c r="AH437" s="26"/>
      <c r="AI437" s="26"/>
      <c r="AJ437" s="26"/>
      <c r="AK437" s="26"/>
      <c r="AL437" s="30">
        <f>SUM(O437)</f>
        <v>4218</v>
      </c>
      <c r="AM437" s="79"/>
      <c r="AN437" s="121"/>
      <c r="AO437" s="117">
        <f t="shared" si="38"/>
        <v>0</v>
      </c>
      <c r="AP437" s="33"/>
      <c r="AQ437" s="108"/>
      <c r="AR437" s="108"/>
      <c r="AS437" s="33"/>
      <c r="AT437" s="33"/>
      <c r="AU437" s="33"/>
      <c r="AV437" s="34"/>
      <c r="AW437" s="34"/>
      <c r="AX437" s="34"/>
      <c r="AY437" s="34"/>
      <c r="AZ437" s="60"/>
      <c r="BA437" s="61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</row>
    <row r="438" spans="1:65" ht="122.25" customHeight="1">
      <c r="A438" s="43">
        <v>170</v>
      </c>
      <c r="B438" s="90" t="s">
        <v>659</v>
      </c>
      <c r="C438" s="43" t="s">
        <v>660</v>
      </c>
      <c r="D438" s="90" t="s">
        <v>157</v>
      </c>
      <c r="E438" s="53" t="s">
        <v>496</v>
      </c>
      <c r="F438" s="119" t="s">
        <v>680</v>
      </c>
      <c r="G438" s="120">
        <v>13789</v>
      </c>
      <c r="H438" s="479" t="s">
        <v>643</v>
      </c>
      <c r="I438" s="26"/>
      <c r="J438" s="26"/>
      <c r="K438" s="90" t="s">
        <v>684</v>
      </c>
      <c r="L438" s="409" t="s">
        <v>685</v>
      </c>
      <c r="M438" s="465" t="s">
        <v>686</v>
      </c>
      <c r="N438" s="27">
        <v>45730</v>
      </c>
      <c r="O438" s="116">
        <v>650</v>
      </c>
      <c r="P438" s="28">
        <v>13999</v>
      </c>
      <c r="Q438" s="27">
        <v>45730</v>
      </c>
      <c r="R438" s="27">
        <v>46095</v>
      </c>
      <c r="S438" s="479" t="s">
        <v>638</v>
      </c>
      <c r="T438" s="26"/>
      <c r="U438" s="26"/>
      <c r="V438" s="26"/>
      <c r="W438" s="90" t="s">
        <v>677</v>
      </c>
      <c r="X438" s="26" t="s">
        <v>413</v>
      </c>
      <c r="Y438" s="26"/>
      <c r="Z438" s="26"/>
      <c r="AA438" s="26"/>
      <c r="AB438" s="26" t="s">
        <v>688</v>
      </c>
      <c r="AC438" s="26"/>
      <c r="AD438" s="26"/>
      <c r="AE438" s="26"/>
      <c r="AF438" s="26"/>
      <c r="AG438" s="26"/>
      <c r="AH438" s="26"/>
      <c r="AI438" s="26"/>
      <c r="AJ438" s="26"/>
      <c r="AK438" s="26"/>
      <c r="AL438" s="116">
        <v>650</v>
      </c>
      <c r="AM438" s="79"/>
      <c r="AN438" s="121"/>
      <c r="AO438" s="117">
        <f t="shared" si="38"/>
        <v>0</v>
      </c>
      <c r="AP438" s="33"/>
      <c r="AQ438" s="108"/>
      <c r="AR438" s="108"/>
      <c r="AS438" s="33"/>
      <c r="AT438" s="33"/>
      <c r="AU438" s="33"/>
      <c r="AV438" s="34"/>
      <c r="AW438" s="34"/>
      <c r="AX438" s="34"/>
      <c r="AY438" s="34"/>
      <c r="AZ438" s="60"/>
      <c r="BA438" s="61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</row>
    <row r="439" spans="1:65" ht="102.75" customHeight="1">
      <c r="A439" s="43">
        <v>171</v>
      </c>
      <c r="B439" s="90" t="s">
        <v>659</v>
      </c>
      <c r="C439" s="43" t="s">
        <v>660</v>
      </c>
      <c r="D439" s="90" t="s">
        <v>157</v>
      </c>
      <c r="E439" s="53" t="s">
        <v>496</v>
      </c>
      <c r="F439" s="122" t="s">
        <v>680</v>
      </c>
      <c r="G439" s="120">
        <v>13789</v>
      </c>
      <c r="H439" s="479" t="s">
        <v>643</v>
      </c>
      <c r="I439" s="26"/>
      <c r="J439" s="26"/>
      <c r="K439" s="90" t="s">
        <v>687</v>
      </c>
      <c r="L439" s="409" t="s">
        <v>664</v>
      </c>
      <c r="M439" s="465" t="s">
        <v>665</v>
      </c>
      <c r="N439" s="27">
        <v>45730</v>
      </c>
      <c r="O439" s="116">
        <v>9042.48</v>
      </c>
      <c r="P439" s="28">
        <v>13999</v>
      </c>
      <c r="Q439" s="27">
        <v>45730</v>
      </c>
      <c r="R439" s="27">
        <v>46095</v>
      </c>
      <c r="S439" s="479" t="s">
        <v>638</v>
      </c>
      <c r="T439" s="26"/>
      <c r="U439" s="26"/>
      <c r="V439" s="26"/>
      <c r="W439" s="90" t="s">
        <v>677</v>
      </c>
      <c r="X439" s="26" t="s">
        <v>413</v>
      </c>
      <c r="Y439" s="26" t="s">
        <v>165</v>
      </c>
      <c r="Z439" s="27">
        <v>46094</v>
      </c>
      <c r="AA439" s="26"/>
      <c r="AB439" s="26"/>
      <c r="AC439" s="27">
        <v>45730</v>
      </c>
      <c r="AD439" s="27">
        <v>46460</v>
      </c>
      <c r="AE439" s="26"/>
      <c r="AF439" s="26"/>
      <c r="AG439" s="26"/>
      <c r="AH439" s="26"/>
      <c r="AI439" s="26"/>
      <c r="AJ439" s="26"/>
      <c r="AK439" s="26"/>
      <c r="AL439" s="116">
        <v>9042.48</v>
      </c>
      <c r="AM439" s="79"/>
      <c r="AN439" s="80">
        <v>2585.38</v>
      </c>
      <c r="AO439" s="117">
        <f t="shared" si="38"/>
        <v>2585.38</v>
      </c>
      <c r="AP439" s="33"/>
      <c r="AQ439" s="108"/>
      <c r="AR439" s="108"/>
      <c r="AS439" s="33"/>
      <c r="AT439" s="33"/>
      <c r="AU439" s="33"/>
      <c r="AV439" s="34"/>
      <c r="AW439" s="34"/>
      <c r="AX439" s="34"/>
      <c r="AY439" s="34"/>
      <c r="AZ439" s="60"/>
      <c r="BA439" s="61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</row>
    <row r="440" spans="1:65" ht="155.25" customHeight="1">
      <c r="A440" s="43">
        <v>172</v>
      </c>
      <c r="B440" s="26" t="s">
        <v>689</v>
      </c>
      <c r="C440" s="43" t="s">
        <v>690</v>
      </c>
      <c r="D440" s="90" t="s">
        <v>157</v>
      </c>
      <c r="E440" s="26" t="s">
        <v>496</v>
      </c>
      <c r="F440" s="446" t="s">
        <v>691</v>
      </c>
      <c r="G440" s="120">
        <v>13918</v>
      </c>
      <c r="H440" s="479" t="s">
        <v>692</v>
      </c>
      <c r="I440" s="26"/>
      <c r="J440" s="26"/>
      <c r="K440" s="90" t="s">
        <v>693</v>
      </c>
      <c r="L440" s="407" t="s">
        <v>694</v>
      </c>
      <c r="M440" s="465" t="s">
        <v>695</v>
      </c>
      <c r="N440" s="27">
        <v>46119</v>
      </c>
      <c r="O440" s="116">
        <v>585005.28</v>
      </c>
      <c r="P440" s="28">
        <v>14001</v>
      </c>
      <c r="Q440" s="27">
        <v>45754</v>
      </c>
      <c r="R440" s="27">
        <v>46119</v>
      </c>
      <c r="S440" s="479" t="s">
        <v>638</v>
      </c>
      <c r="T440" s="26"/>
      <c r="U440" s="26"/>
      <c r="V440" s="26"/>
      <c r="W440" s="90" t="s">
        <v>677</v>
      </c>
      <c r="X440" s="26" t="s">
        <v>413</v>
      </c>
      <c r="Y440" s="26" t="s">
        <v>165</v>
      </c>
      <c r="Z440" s="27">
        <v>46104</v>
      </c>
      <c r="AA440" s="28">
        <v>14232</v>
      </c>
      <c r="AB440" s="26"/>
      <c r="AC440" s="27">
        <v>45754</v>
      </c>
      <c r="AD440" s="27">
        <v>46119</v>
      </c>
      <c r="AE440" s="26"/>
      <c r="AF440" s="26"/>
      <c r="AG440" s="26"/>
      <c r="AH440" s="26"/>
      <c r="AI440" s="26"/>
      <c r="AJ440" s="26"/>
      <c r="AK440" s="26"/>
      <c r="AL440" s="116">
        <v>585005.28</v>
      </c>
      <c r="AM440" s="79"/>
      <c r="AN440" s="80">
        <v>18521.46</v>
      </c>
      <c r="AO440" s="117">
        <f t="shared" si="38"/>
        <v>18521.46</v>
      </c>
      <c r="AP440" s="33"/>
      <c r="AQ440" s="108"/>
      <c r="AR440" s="108"/>
      <c r="AS440" s="33"/>
      <c r="AT440" s="33"/>
      <c r="AU440" s="33"/>
      <c r="AV440" s="34"/>
      <c r="AW440" s="34"/>
      <c r="AX440" s="34"/>
      <c r="AY440" s="34"/>
      <c r="AZ440" s="60"/>
      <c r="BA440" s="61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</row>
    <row r="441" spans="1:65" ht="111.75" customHeight="1">
      <c r="A441" s="43">
        <v>174</v>
      </c>
      <c r="B441" s="26" t="s">
        <v>696</v>
      </c>
      <c r="C441" s="43" t="s">
        <v>697</v>
      </c>
      <c r="D441" s="90" t="s">
        <v>157</v>
      </c>
      <c r="E441" s="26" t="s">
        <v>496</v>
      </c>
      <c r="F441" s="124" t="s">
        <v>698</v>
      </c>
      <c r="G441" s="120">
        <v>13819</v>
      </c>
      <c r="H441" s="479" t="s">
        <v>624</v>
      </c>
      <c r="I441" s="26"/>
      <c r="J441" s="26"/>
      <c r="K441" s="90" t="s">
        <v>699</v>
      </c>
      <c r="L441" s="409" t="s">
        <v>700</v>
      </c>
      <c r="M441" s="465" t="s">
        <v>701</v>
      </c>
      <c r="N441" s="27">
        <v>45756</v>
      </c>
      <c r="O441" s="116">
        <v>552.4</v>
      </c>
      <c r="P441" s="28">
        <v>14001</v>
      </c>
      <c r="Q441" s="27">
        <v>45756</v>
      </c>
      <c r="R441" s="27">
        <v>46121</v>
      </c>
      <c r="S441" s="479" t="s">
        <v>638</v>
      </c>
      <c r="T441" s="26"/>
      <c r="U441" s="26"/>
      <c r="V441" s="26"/>
      <c r="W441" s="90" t="s">
        <v>677</v>
      </c>
      <c r="X441" s="26" t="s">
        <v>413</v>
      </c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116">
        <v>552.4</v>
      </c>
      <c r="AM441" s="79"/>
      <c r="AN441" s="121"/>
      <c r="AO441" s="117">
        <f t="shared" si="38"/>
        <v>0</v>
      </c>
      <c r="AP441" s="33"/>
      <c r="AQ441" s="108"/>
      <c r="AR441" s="108"/>
      <c r="AS441" s="33"/>
      <c r="AT441" s="33"/>
      <c r="AU441" s="33"/>
      <c r="AV441" s="34"/>
      <c r="AW441" s="34"/>
      <c r="AX441" s="34"/>
      <c r="AY441" s="34"/>
      <c r="AZ441" s="60"/>
      <c r="BA441" s="61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</row>
    <row r="442" spans="1:65" ht="118.5" customHeight="1">
      <c r="A442" s="43">
        <v>175</v>
      </c>
      <c r="B442" s="26" t="s">
        <v>659</v>
      </c>
      <c r="C442" s="43" t="s">
        <v>660</v>
      </c>
      <c r="D442" s="90" t="s">
        <v>157</v>
      </c>
      <c r="E442" s="26" t="s">
        <v>496</v>
      </c>
      <c r="F442" s="447" t="s">
        <v>680</v>
      </c>
      <c r="G442" s="120">
        <v>13789</v>
      </c>
      <c r="H442" s="479" t="s">
        <v>643</v>
      </c>
      <c r="I442" s="26"/>
      <c r="J442" s="26"/>
      <c r="K442" s="90" t="s">
        <v>702</v>
      </c>
      <c r="L442" s="408" t="s">
        <v>703</v>
      </c>
      <c r="M442" s="465" t="s">
        <v>704</v>
      </c>
      <c r="N442" s="27">
        <v>45761</v>
      </c>
      <c r="O442" s="116">
        <v>9311.24</v>
      </c>
      <c r="P442" s="28">
        <v>14004</v>
      </c>
      <c r="Q442" s="27">
        <v>45761</v>
      </c>
      <c r="R442" s="27">
        <v>46126</v>
      </c>
      <c r="S442" s="479" t="s">
        <v>638</v>
      </c>
      <c r="T442" s="26"/>
      <c r="U442" s="26"/>
      <c r="V442" s="26"/>
      <c r="W442" s="90" t="s">
        <v>677</v>
      </c>
      <c r="X442" s="26" t="s">
        <v>413</v>
      </c>
      <c r="Y442" s="26"/>
      <c r="Z442" s="26"/>
      <c r="AA442" s="26"/>
      <c r="AB442" s="26" t="s">
        <v>655</v>
      </c>
      <c r="AC442" s="26"/>
      <c r="AD442" s="26"/>
      <c r="AE442" s="26"/>
      <c r="AF442" s="26"/>
      <c r="AG442" s="26"/>
      <c r="AH442" s="26"/>
      <c r="AI442" s="26"/>
      <c r="AJ442" s="26"/>
      <c r="AK442" s="26"/>
      <c r="AL442" s="116">
        <v>9311.24</v>
      </c>
      <c r="AM442" s="79"/>
      <c r="AN442" s="121"/>
      <c r="AO442" s="117">
        <f t="shared" si="38"/>
        <v>0</v>
      </c>
      <c r="AP442" s="33"/>
      <c r="AQ442" s="108"/>
      <c r="AR442" s="108"/>
      <c r="AS442" s="33"/>
      <c r="AT442" s="33"/>
      <c r="AU442" s="33"/>
      <c r="AV442" s="34"/>
      <c r="AW442" s="34"/>
      <c r="AX442" s="34"/>
      <c r="AY442" s="34"/>
      <c r="AZ442" s="60"/>
      <c r="BA442" s="61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</row>
    <row r="443" spans="1:65" ht="111" customHeight="1">
      <c r="A443" s="43">
        <v>176</v>
      </c>
      <c r="B443" s="26" t="s">
        <v>696</v>
      </c>
      <c r="C443" s="43" t="s">
        <v>705</v>
      </c>
      <c r="D443" s="90" t="s">
        <v>157</v>
      </c>
      <c r="E443" s="26" t="s">
        <v>496</v>
      </c>
      <c r="F443" s="119" t="s">
        <v>706</v>
      </c>
      <c r="G443" s="120">
        <v>13819</v>
      </c>
      <c r="H443" s="479" t="s">
        <v>624</v>
      </c>
      <c r="I443" s="26"/>
      <c r="J443" s="26"/>
      <c r="K443" s="90" t="s">
        <v>707</v>
      </c>
      <c r="L443" s="408" t="s">
        <v>708</v>
      </c>
      <c r="M443" s="465" t="s">
        <v>709</v>
      </c>
      <c r="N443" s="27">
        <v>45761</v>
      </c>
      <c r="O443" s="445">
        <v>4906.3999999999996</v>
      </c>
      <c r="P443" s="28">
        <v>14004</v>
      </c>
      <c r="Q443" s="27">
        <v>45761</v>
      </c>
      <c r="R443" s="27">
        <v>46126</v>
      </c>
      <c r="S443" s="479" t="s">
        <v>638</v>
      </c>
      <c r="T443" s="26"/>
      <c r="U443" s="26"/>
      <c r="V443" s="26"/>
      <c r="W443" s="90" t="s">
        <v>677</v>
      </c>
      <c r="X443" s="26" t="s">
        <v>413</v>
      </c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116">
        <v>4906.3999999999996</v>
      </c>
      <c r="AM443" s="79"/>
      <c r="AN443" s="121"/>
      <c r="AO443" s="117">
        <f t="shared" si="38"/>
        <v>0</v>
      </c>
      <c r="AP443" s="33"/>
      <c r="AQ443" s="108"/>
      <c r="AR443" s="108"/>
      <c r="AS443" s="33"/>
      <c r="AT443" s="33"/>
      <c r="AU443" s="33"/>
      <c r="AV443" s="34"/>
      <c r="AW443" s="34"/>
      <c r="AX443" s="34"/>
      <c r="AY443" s="34"/>
      <c r="AZ443" s="60"/>
      <c r="BA443" s="61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4"/>
      <c r="BM443" s="34"/>
    </row>
    <row r="444" spans="1:65" ht="88.5" customHeight="1">
      <c r="A444" s="294">
        <v>178</v>
      </c>
      <c r="B444" s="290" t="s">
        <v>624</v>
      </c>
      <c r="C444" s="294" t="s">
        <v>710</v>
      </c>
      <c r="D444" s="303" t="s">
        <v>157</v>
      </c>
      <c r="E444" s="290" t="s">
        <v>496</v>
      </c>
      <c r="F444" s="339" t="s">
        <v>711</v>
      </c>
      <c r="G444" s="333">
        <v>13756</v>
      </c>
      <c r="H444" s="458"/>
      <c r="I444" s="290"/>
      <c r="J444" s="290"/>
      <c r="K444" s="303" t="s">
        <v>712</v>
      </c>
      <c r="L444" s="410" t="s">
        <v>713</v>
      </c>
      <c r="M444" s="464" t="s">
        <v>714</v>
      </c>
      <c r="N444" s="302">
        <v>45786</v>
      </c>
      <c r="O444" s="332">
        <v>29351</v>
      </c>
      <c r="P444" s="289">
        <v>14021</v>
      </c>
      <c r="Q444" s="302">
        <v>45786</v>
      </c>
      <c r="R444" s="302">
        <v>46151</v>
      </c>
      <c r="S444" s="458" t="s">
        <v>631</v>
      </c>
      <c r="T444" s="290"/>
      <c r="U444" s="290"/>
      <c r="V444" s="290"/>
      <c r="W444" s="303" t="s">
        <v>677</v>
      </c>
      <c r="X444" s="290" t="s">
        <v>715</v>
      </c>
      <c r="Y444" s="290" t="s">
        <v>149</v>
      </c>
      <c r="Z444" s="27">
        <v>46013</v>
      </c>
      <c r="AA444" s="26">
        <v>14181</v>
      </c>
      <c r="AB444" s="26"/>
      <c r="AC444" s="27">
        <v>46023</v>
      </c>
      <c r="AD444" s="27">
        <v>46387</v>
      </c>
      <c r="AE444" s="26"/>
      <c r="AF444" s="26"/>
      <c r="AG444" s="26"/>
      <c r="AH444" s="26"/>
      <c r="AI444" s="27"/>
      <c r="AJ444" s="38"/>
      <c r="AK444" s="30"/>
      <c r="AL444" s="30">
        <f>SUM(AK444+O444)</f>
        <v>29351</v>
      </c>
      <c r="AM444" s="335"/>
      <c r="AN444" s="298">
        <v>10858.89</v>
      </c>
      <c r="AO444" s="280">
        <f t="shared" si="38"/>
        <v>10858.89</v>
      </c>
      <c r="AP444" s="33"/>
      <c r="AQ444" s="108"/>
      <c r="AR444" s="108"/>
      <c r="AS444" s="33"/>
      <c r="AT444" s="33"/>
      <c r="AU444" s="33"/>
      <c r="AV444" s="34"/>
      <c r="AW444" s="34"/>
      <c r="AX444" s="34"/>
      <c r="AY444" s="34"/>
      <c r="AZ444" s="60"/>
      <c r="BA444" s="61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4"/>
      <c r="BM444" s="34"/>
    </row>
    <row r="445" spans="1:65" ht="36" customHeight="1">
      <c r="A445" s="256"/>
      <c r="B445" s="256"/>
      <c r="C445" s="256"/>
      <c r="D445" s="256"/>
      <c r="E445" s="256"/>
      <c r="F445" s="318"/>
      <c r="G445" s="256"/>
      <c r="H445" s="472"/>
      <c r="I445" s="256"/>
      <c r="J445" s="256"/>
      <c r="K445" s="256"/>
      <c r="L445" s="399"/>
      <c r="M445" s="457"/>
      <c r="N445" s="256"/>
      <c r="O445" s="256"/>
      <c r="P445" s="256"/>
      <c r="Q445" s="256"/>
      <c r="R445" s="256"/>
      <c r="S445" s="475"/>
      <c r="T445" s="256"/>
      <c r="U445" s="256"/>
      <c r="V445" s="256"/>
      <c r="W445" s="256"/>
      <c r="X445" s="256"/>
      <c r="Y445" s="256"/>
      <c r="Z445" s="27"/>
      <c r="AA445" s="26"/>
      <c r="AB445" s="26"/>
      <c r="AC445" s="27"/>
      <c r="AD445" s="27"/>
      <c r="AE445" s="26"/>
      <c r="AF445" s="26"/>
      <c r="AG445" s="26"/>
      <c r="AH445" s="26"/>
      <c r="AI445" s="27">
        <v>46052</v>
      </c>
      <c r="AJ445" s="38">
        <v>38458.47</v>
      </c>
      <c r="AK445" s="30">
        <v>1127</v>
      </c>
      <c r="AL445" s="30">
        <f>SUM(AK445+AL444)</f>
        <v>30478</v>
      </c>
      <c r="AM445" s="256"/>
      <c r="AN445" s="256"/>
      <c r="AO445" s="256"/>
      <c r="AP445" s="33"/>
      <c r="AQ445" s="108"/>
      <c r="AR445" s="108"/>
      <c r="AS445" s="33"/>
      <c r="AT445" s="33"/>
      <c r="AU445" s="33"/>
      <c r="AV445" s="34"/>
      <c r="AW445" s="34"/>
      <c r="AX445" s="34"/>
      <c r="AY445" s="34"/>
      <c r="AZ445" s="60"/>
      <c r="BA445" s="61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</row>
    <row r="446" spans="1:65" ht="105" customHeight="1">
      <c r="A446" s="43">
        <v>179</v>
      </c>
      <c r="B446" s="26" t="s">
        <v>716</v>
      </c>
      <c r="C446" s="43" t="s">
        <v>643</v>
      </c>
      <c r="D446" s="90" t="s">
        <v>157</v>
      </c>
      <c r="E446" s="26" t="s">
        <v>717</v>
      </c>
      <c r="F446" s="124" t="s">
        <v>706</v>
      </c>
      <c r="G446" s="120">
        <v>13748</v>
      </c>
      <c r="H446" s="479" t="s">
        <v>718</v>
      </c>
      <c r="I446" s="26"/>
      <c r="J446" s="26"/>
      <c r="K446" s="90" t="s">
        <v>719</v>
      </c>
      <c r="L446" s="409" t="s">
        <v>647</v>
      </c>
      <c r="M446" s="465" t="s">
        <v>648</v>
      </c>
      <c r="N446" s="27">
        <v>45792</v>
      </c>
      <c r="O446" s="116">
        <v>700000</v>
      </c>
      <c r="P446" s="28">
        <v>14026</v>
      </c>
      <c r="Q446" s="27">
        <v>45792</v>
      </c>
      <c r="R446" s="27">
        <v>46157</v>
      </c>
      <c r="S446" s="418" t="s">
        <v>720</v>
      </c>
      <c r="T446" s="26"/>
      <c r="U446" s="26"/>
      <c r="V446" s="26"/>
      <c r="W446" s="90" t="s">
        <v>677</v>
      </c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116">
        <v>700000</v>
      </c>
      <c r="AM446" s="79"/>
      <c r="AN446" s="80">
        <v>472452.91</v>
      </c>
      <c r="AO446" s="117">
        <f t="shared" ref="AO446:AO454" si="39">AM446+AN446</f>
        <v>472452.91</v>
      </c>
      <c r="AP446" s="33"/>
      <c r="AQ446" s="108"/>
      <c r="AR446" s="108"/>
      <c r="AS446" s="33"/>
      <c r="AT446" s="33"/>
      <c r="AU446" s="33"/>
      <c r="AV446" s="34"/>
      <c r="AW446" s="34"/>
      <c r="AX446" s="34"/>
      <c r="AY446" s="34"/>
      <c r="AZ446" s="60"/>
      <c r="BA446" s="61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4"/>
      <c r="BM446" s="34"/>
    </row>
    <row r="447" spans="1:65" ht="209.25" customHeight="1">
      <c r="A447" s="43">
        <v>180</v>
      </c>
      <c r="B447" s="26" t="s">
        <v>721</v>
      </c>
      <c r="C447" s="123" t="s">
        <v>722</v>
      </c>
      <c r="D447" s="90" t="s">
        <v>671</v>
      </c>
      <c r="E447" s="26"/>
      <c r="F447" s="124" t="s">
        <v>723</v>
      </c>
      <c r="G447" s="120">
        <v>14033</v>
      </c>
      <c r="H447" s="479" t="s">
        <v>724</v>
      </c>
      <c r="I447" s="26"/>
      <c r="J447" s="26"/>
      <c r="K447" s="90" t="s">
        <v>725</v>
      </c>
      <c r="L447" s="408" t="s">
        <v>726</v>
      </c>
      <c r="M447" s="466" t="s">
        <v>727</v>
      </c>
      <c r="N447" s="27">
        <v>45803</v>
      </c>
      <c r="O447" s="116">
        <v>48660.12</v>
      </c>
      <c r="P447" s="28">
        <v>14034</v>
      </c>
      <c r="Q447" s="126">
        <v>45803</v>
      </c>
      <c r="R447" s="126">
        <v>46168</v>
      </c>
      <c r="S447" s="479" t="s">
        <v>728</v>
      </c>
      <c r="T447" s="26"/>
      <c r="U447" s="26"/>
      <c r="V447" s="26"/>
      <c r="W447" s="26" t="s">
        <v>254</v>
      </c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116">
        <v>48660.12</v>
      </c>
      <c r="AM447" s="79"/>
      <c r="AN447" s="80">
        <v>16220.04</v>
      </c>
      <c r="AO447" s="117">
        <f t="shared" si="39"/>
        <v>16220.04</v>
      </c>
      <c r="AP447" s="33" t="s">
        <v>724</v>
      </c>
      <c r="AQ447" s="108">
        <v>45565</v>
      </c>
      <c r="AR447" s="108">
        <v>45930</v>
      </c>
      <c r="AS447" s="33"/>
      <c r="AT447" s="127" t="s">
        <v>729</v>
      </c>
      <c r="AU447" s="33"/>
      <c r="AV447" s="34"/>
      <c r="AW447" s="34"/>
      <c r="AX447" s="34"/>
      <c r="AY447" s="34"/>
      <c r="AZ447" s="60"/>
      <c r="BA447" s="61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4"/>
      <c r="BM447" s="34"/>
    </row>
    <row r="448" spans="1:65" ht="118.5" customHeight="1">
      <c r="A448" s="43">
        <v>182</v>
      </c>
      <c r="B448" s="26" t="s">
        <v>716</v>
      </c>
      <c r="C448" s="43" t="s">
        <v>643</v>
      </c>
      <c r="D448" s="90" t="s">
        <v>157</v>
      </c>
      <c r="E448" s="26" t="s">
        <v>259</v>
      </c>
      <c r="F448" s="124" t="s">
        <v>730</v>
      </c>
      <c r="G448" s="120">
        <v>13748</v>
      </c>
      <c r="H448" s="479" t="s">
        <v>718</v>
      </c>
      <c r="I448" s="26"/>
      <c r="J448" s="26"/>
      <c r="K448" s="90" t="s">
        <v>731</v>
      </c>
      <c r="L448" s="409" t="s">
        <v>647</v>
      </c>
      <c r="M448" s="465" t="s">
        <v>648</v>
      </c>
      <c r="N448" s="27">
        <v>45818</v>
      </c>
      <c r="O448" s="445">
        <v>360000</v>
      </c>
      <c r="P448" s="28">
        <v>14045</v>
      </c>
      <c r="Q448" s="27">
        <v>45818</v>
      </c>
      <c r="R448" s="27">
        <v>46183</v>
      </c>
      <c r="S448" s="479" t="s">
        <v>728</v>
      </c>
      <c r="T448" s="26"/>
      <c r="U448" s="26"/>
      <c r="V448" s="26"/>
      <c r="W448" s="26" t="s">
        <v>732</v>
      </c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116">
        <v>360000</v>
      </c>
      <c r="AM448" s="121"/>
      <c r="AN448" s="121"/>
      <c r="AO448" s="117">
        <f t="shared" si="39"/>
        <v>0</v>
      </c>
      <c r="AP448" s="33"/>
      <c r="AQ448" s="108"/>
      <c r="AR448" s="108"/>
      <c r="AS448" s="33"/>
      <c r="AT448" s="33"/>
      <c r="AU448" s="33"/>
      <c r="AV448" s="34"/>
      <c r="AW448" s="34"/>
      <c r="AX448" s="34"/>
      <c r="AY448" s="34"/>
      <c r="AZ448" s="60"/>
      <c r="BA448" s="61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4"/>
      <c r="BM448" s="34"/>
    </row>
    <row r="449" spans="1:65" ht="123.75" customHeight="1">
      <c r="A449" s="43">
        <v>184</v>
      </c>
      <c r="B449" s="128" t="s">
        <v>733</v>
      </c>
      <c r="C449" s="43" t="s">
        <v>692</v>
      </c>
      <c r="D449" s="90" t="s">
        <v>734</v>
      </c>
      <c r="E449" s="26"/>
      <c r="F449" s="448" t="s">
        <v>735</v>
      </c>
      <c r="G449" s="120">
        <v>14076</v>
      </c>
      <c r="H449" s="479"/>
      <c r="I449" s="26"/>
      <c r="J449" s="26"/>
      <c r="K449" s="90" t="s">
        <v>736</v>
      </c>
      <c r="L449" s="409" t="s">
        <v>737</v>
      </c>
      <c r="M449" s="465" t="s">
        <v>738</v>
      </c>
      <c r="N449" s="27">
        <v>45837</v>
      </c>
      <c r="O449" s="116">
        <v>53406</v>
      </c>
      <c r="P449" s="28">
        <v>14076</v>
      </c>
      <c r="Q449" s="27">
        <v>45837</v>
      </c>
      <c r="R449" s="27">
        <v>46202</v>
      </c>
      <c r="S449" s="479" t="s">
        <v>728</v>
      </c>
      <c r="T449" s="26"/>
      <c r="U449" s="26"/>
      <c r="V449" s="26"/>
      <c r="W449" s="26" t="s">
        <v>732</v>
      </c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116">
        <v>53406</v>
      </c>
      <c r="AM449" s="79"/>
      <c r="AN449" s="121"/>
      <c r="AO449" s="117">
        <f t="shared" si="39"/>
        <v>0</v>
      </c>
      <c r="AP449" s="33"/>
      <c r="AQ449" s="108"/>
      <c r="AR449" s="108"/>
      <c r="AS449" s="33"/>
      <c r="AT449" s="33"/>
      <c r="AU449" s="33"/>
      <c r="AV449" s="34"/>
      <c r="AW449" s="34"/>
      <c r="AX449" s="34"/>
      <c r="AY449" s="34"/>
      <c r="AZ449" s="60"/>
      <c r="BA449" s="61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4"/>
      <c r="BM449" s="34"/>
    </row>
    <row r="450" spans="1:65" ht="133.5" customHeight="1">
      <c r="A450" s="43">
        <v>185</v>
      </c>
      <c r="B450" s="26" t="s">
        <v>739</v>
      </c>
      <c r="C450" s="43" t="s">
        <v>740</v>
      </c>
      <c r="D450" s="90" t="s">
        <v>671</v>
      </c>
      <c r="E450" s="26" t="s">
        <v>496</v>
      </c>
      <c r="F450" s="26" t="s">
        <v>741</v>
      </c>
      <c r="G450" s="43"/>
      <c r="H450" s="479" t="s">
        <v>742</v>
      </c>
      <c r="I450" s="27">
        <v>45775</v>
      </c>
      <c r="J450" s="27">
        <v>46140</v>
      </c>
      <c r="K450" s="90" t="s">
        <v>743</v>
      </c>
      <c r="L450" s="407" t="s">
        <v>744</v>
      </c>
      <c r="M450" s="465" t="s">
        <v>745</v>
      </c>
      <c r="N450" s="27">
        <v>45901</v>
      </c>
      <c r="O450" s="116">
        <v>24298</v>
      </c>
      <c r="P450" s="28">
        <v>14100</v>
      </c>
      <c r="Q450" s="27">
        <v>45901</v>
      </c>
      <c r="R450" s="27">
        <v>46266</v>
      </c>
      <c r="S450" s="479" t="s">
        <v>728</v>
      </c>
      <c r="T450" s="26"/>
      <c r="U450" s="26"/>
      <c r="V450" s="26"/>
      <c r="W450" s="129" t="s">
        <v>164</v>
      </c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116">
        <v>24298</v>
      </c>
      <c r="AM450" s="79"/>
      <c r="AN450" s="121"/>
      <c r="AO450" s="117">
        <f t="shared" si="39"/>
        <v>0</v>
      </c>
      <c r="AP450" s="33" t="s">
        <v>742</v>
      </c>
      <c r="AQ450" s="108">
        <v>45775</v>
      </c>
      <c r="AR450" s="108">
        <v>46140</v>
      </c>
      <c r="AS450" s="109"/>
      <c r="AT450" s="130" t="s">
        <v>746</v>
      </c>
      <c r="AU450" s="109">
        <v>14013</v>
      </c>
      <c r="AV450" s="34"/>
      <c r="AW450" s="34"/>
      <c r="AX450" s="34"/>
      <c r="AY450" s="34"/>
      <c r="AZ450" s="60"/>
      <c r="BA450" s="61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4"/>
      <c r="BM450" s="34"/>
    </row>
    <row r="451" spans="1:65" ht="106.5" customHeight="1">
      <c r="A451" s="43">
        <v>186</v>
      </c>
      <c r="B451" s="26" t="s">
        <v>716</v>
      </c>
      <c r="C451" s="43" t="s">
        <v>643</v>
      </c>
      <c r="D451" s="90" t="s">
        <v>157</v>
      </c>
      <c r="E451" s="26" t="s">
        <v>496</v>
      </c>
      <c r="F451" s="469" t="s">
        <v>747</v>
      </c>
      <c r="G451" s="120">
        <v>13748</v>
      </c>
      <c r="H451" s="479" t="s">
        <v>718</v>
      </c>
      <c r="I451" s="26"/>
      <c r="J451" s="26"/>
      <c r="K451" s="90" t="s">
        <v>748</v>
      </c>
      <c r="L451" s="409" t="s">
        <v>647</v>
      </c>
      <c r="M451" s="465" t="s">
        <v>648</v>
      </c>
      <c r="N451" s="27">
        <v>45903</v>
      </c>
      <c r="O451" s="116">
        <v>113563</v>
      </c>
      <c r="P451" s="28">
        <v>14104</v>
      </c>
      <c r="Q451" s="27">
        <v>45901</v>
      </c>
      <c r="R451" s="27">
        <v>46266</v>
      </c>
      <c r="S451" s="479" t="s">
        <v>728</v>
      </c>
      <c r="T451" s="26"/>
      <c r="U451" s="26"/>
      <c r="V451" s="26"/>
      <c r="W451" s="26" t="s">
        <v>749</v>
      </c>
      <c r="X451" s="40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116">
        <v>113563</v>
      </c>
      <c r="AM451" s="79"/>
      <c r="AN451" s="121"/>
      <c r="AO451" s="117">
        <f t="shared" si="39"/>
        <v>0</v>
      </c>
      <c r="AP451" s="33"/>
      <c r="AQ451" s="108"/>
      <c r="AR451" s="108"/>
      <c r="AS451" s="33"/>
      <c r="AT451" s="33"/>
      <c r="AU451" s="33"/>
      <c r="AV451" s="34"/>
      <c r="AW451" s="34"/>
      <c r="AX451" s="34"/>
      <c r="AY451" s="34"/>
      <c r="AZ451" s="60"/>
      <c r="BA451" s="61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4"/>
      <c r="BM451" s="34"/>
    </row>
    <row r="452" spans="1:65" ht="61.5" customHeight="1">
      <c r="A452" s="43">
        <v>187</v>
      </c>
      <c r="B452" s="125" t="s">
        <v>750</v>
      </c>
      <c r="C452" s="43" t="s">
        <v>751</v>
      </c>
      <c r="D452" s="90" t="s">
        <v>671</v>
      </c>
      <c r="E452" s="26" t="s">
        <v>496</v>
      </c>
      <c r="F452" s="446" t="s">
        <v>752</v>
      </c>
      <c r="G452" s="43"/>
      <c r="H452" s="418" t="s">
        <v>753</v>
      </c>
      <c r="I452" s="26"/>
      <c r="J452" s="26"/>
      <c r="K452" s="90" t="s">
        <v>754</v>
      </c>
      <c r="L452" s="407" t="s">
        <v>755</v>
      </c>
      <c r="M452" s="465" t="s">
        <v>756</v>
      </c>
      <c r="N452" s="27">
        <v>45931</v>
      </c>
      <c r="O452" s="116">
        <v>528522</v>
      </c>
      <c r="P452" s="28">
        <v>14120</v>
      </c>
      <c r="Q452" s="27">
        <v>45931</v>
      </c>
      <c r="R452" s="27">
        <v>46296</v>
      </c>
      <c r="S452" s="479" t="s">
        <v>631</v>
      </c>
      <c r="T452" s="26"/>
      <c r="U452" s="26"/>
      <c r="V452" s="26"/>
      <c r="W452" s="26" t="s">
        <v>732</v>
      </c>
      <c r="X452" s="40"/>
      <c r="Y452" s="26"/>
      <c r="Z452" s="26"/>
      <c r="AA452" s="26"/>
      <c r="AB452" s="63"/>
      <c r="AC452" s="26"/>
      <c r="AD452" s="26"/>
      <c r="AE452" s="26"/>
      <c r="AF452" s="26"/>
      <c r="AG452" s="26"/>
      <c r="AH452" s="26"/>
      <c r="AI452" s="26"/>
      <c r="AJ452" s="26"/>
      <c r="AK452" s="26"/>
      <c r="AL452" s="30"/>
      <c r="AM452" s="79"/>
      <c r="AN452" s="80">
        <v>131046</v>
      </c>
      <c r="AO452" s="117">
        <f t="shared" si="39"/>
        <v>131046</v>
      </c>
      <c r="AP452" s="62" t="s">
        <v>753</v>
      </c>
      <c r="AQ452" s="108">
        <v>45909</v>
      </c>
      <c r="AR452" s="108">
        <v>46274</v>
      </c>
      <c r="AS452" s="33"/>
      <c r="AT452" s="131" t="s">
        <v>757</v>
      </c>
      <c r="AU452" s="132" t="s">
        <v>758</v>
      </c>
      <c r="AV452" s="34"/>
      <c r="AW452" s="34"/>
      <c r="AX452" s="34"/>
      <c r="AY452" s="34"/>
      <c r="AZ452" s="60"/>
      <c r="BA452" s="61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4"/>
      <c r="BM452" s="34"/>
    </row>
    <row r="453" spans="1:65" ht="184.5" customHeight="1">
      <c r="A453" s="43">
        <v>188</v>
      </c>
      <c r="B453" s="133" t="s">
        <v>759</v>
      </c>
      <c r="C453" s="43" t="s">
        <v>643</v>
      </c>
      <c r="D453" s="90" t="s">
        <v>671</v>
      </c>
      <c r="E453" s="26" t="s">
        <v>259</v>
      </c>
      <c r="F453" s="26" t="s">
        <v>760</v>
      </c>
      <c r="G453" s="43"/>
      <c r="H453" s="418" t="s">
        <v>761</v>
      </c>
      <c r="I453" s="26"/>
      <c r="J453" s="26"/>
      <c r="K453" s="90" t="s">
        <v>762</v>
      </c>
      <c r="L453" s="411" t="s">
        <v>763</v>
      </c>
      <c r="M453" s="465" t="s">
        <v>764</v>
      </c>
      <c r="N453" s="27">
        <v>45985</v>
      </c>
      <c r="O453" s="134">
        <v>19018767.18</v>
      </c>
      <c r="P453" s="39">
        <v>14155</v>
      </c>
      <c r="Q453" s="27">
        <v>45985</v>
      </c>
      <c r="R453" s="135">
        <v>46350</v>
      </c>
      <c r="S453" s="493" t="s">
        <v>720</v>
      </c>
      <c r="T453" s="26"/>
      <c r="U453" s="26"/>
      <c r="V453" s="26"/>
      <c r="W453" s="26" t="s">
        <v>254</v>
      </c>
      <c r="X453" s="26"/>
      <c r="Y453" s="26"/>
      <c r="Z453" s="26"/>
      <c r="AA453" s="26"/>
      <c r="AB453" s="145"/>
      <c r="AC453" s="26"/>
      <c r="AD453" s="26"/>
      <c r="AE453" s="26"/>
      <c r="AF453" s="26"/>
      <c r="AG453" s="26"/>
      <c r="AH453" s="26"/>
      <c r="AI453" s="26"/>
      <c r="AJ453" s="26"/>
      <c r="AK453" s="26"/>
      <c r="AL453" s="30"/>
      <c r="AM453" s="79"/>
      <c r="AN453" s="80">
        <v>5203403.09</v>
      </c>
      <c r="AO453" s="117">
        <f t="shared" si="39"/>
        <v>5203403.09</v>
      </c>
      <c r="AP453" s="136" t="s">
        <v>765</v>
      </c>
      <c r="AQ453" s="108">
        <v>45952</v>
      </c>
      <c r="AR453" s="108" t="s">
        <v>766</v>
      </c>
      <c r="AS453" s="33"/>
      <c r="AT453" s="33" t="s">
        <v>767</v>
      </c>
      <c r="AU453" s="33"/>
      <c r="AV453" s="34"/>
      <c r="AW453" s="34"/>
      <c r="AX453" s="34"/>
      <c r="AY453" s="34"/>
      <c r="AZ453" s="60"/>
      <c r="BA453" s="61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4"/>
      <c r="BM453" s="34"/>
    </row>
    <row r="454" spans="1:65" ht="161.25" customHeight="1">
      <c r="A454" s="81">
        <v>189</v>
      </c>
      <c r="B454" s="145" t="s">
        <v>768</v>
      </c>
      <c r="C454" s="81" t="s">
        <v>769</v>
      </c>
      <c r="D454" s="82" t="s">
        <v>157</v>
      </c>
      <c r="E454" s="63" t="s">
        <v>259</v>
      </c>
      <c r="F454" s="63" t="s">
        <v>770</v>
      </c>
      <c r="G454" s="81"/>
      <c r="H454" s="480" t="s">
        <v>771</v>
      </c>
      <c r="I454" s="63"/>
      <c r="J454" s="63"/>
      <c r="K454" s="82" t="s">
        <v>772</v>
      </c>
      <c r="L454" s="412" t="s">
        <v>773</v>
      </c>
      <c r="M454" s="466" t="s">
        <v>774</v>
      </c>
      <c r="N454" s="45">
        <v>45986</v>
      </c>
      <c r="O454" s="137">
        <v>4244722.8499999996</v>
      </c>
      <c r="P454" s="77">
        <v>14166</v>
      </c>
      <c r="Q454" s="45">
        <v>45986</v>
      </c>
      <c r="R454" s="45">
        <v>46351</v>
      </c>
      <c r="S454" s="480" t="s">
        <v>775</v>
      </c>
      <c r="T454" s="63"/>
      <c r="U454" s="63"/>
      <c r="V454" s="63"/>
      <c r="W454" s="63" t="s">
        <v>732</v>
      </c>
      <c r="X454" s="63"/>
      <c r="Y454" s="63"/>
      <c r="Z454" s="63"/>
      <c r="AA454" s="63"/>
      <c r="AB454" s="81"/>
      <c r="AC454" s="63"/>
      <c r="AD454" s="63"/>
      <c r="AE454" s="63"/>
      <c r="AF454" s="63"/>
      <c r="AG454" s="63"/>
      <c r="AH454" s="63"/>
      <c r="AI454" s="63"/>
      <c r="AJ454" s="63"/>
      <c r="AK454" s="63"/>
      <c r="AL454" s="47"/>
      <c r="AM454" s="31"/>
      <c r="AN454" s="138">
        <v>3133308.98</v>
      </c>
      <c r="AO454" s="117">
        <f t="shared" si="39"/>
        <v>3133308.98</v>
      </c>
      <c r="AP454" s="139" t="s">
        <v>771</v>
      </c>
      <c r="AQ454" s="140">
        <v>45980</v>
      </c>
      <c r="AR454" s="140">
        <v>46345</v>
      </c>
      <c r="AS454" s="130" t="s">
        <v>776</v>
      </c>
      <c r="AT454" s="139" t="s">
        <v>777</v>
      </c>
      <c r="AU454" s="130" t="s">
        <v>778</v>
      </c>
      <c r="AV454" s="141"/>
      <c r="AW454" s="141"/>
      <c r="AX454" s="141"/>
      <c r="AY454" s="141"/>
      <c r="AZ454" s="142"/>
      <c r="BA454" s="143"/>
      <c r="BB454" s="141"/>
      <c r="BC454" s="141"/>
      <c r="BD454" s="141"/>
      <c r="BE454" s="141"/>
      <c r="BF454" s="141"/>
      <c r="BG454" s="141"/>
      <c r="BH454" s="141"/>
      <c r="BI454" s="141"/>
      <c r="BJ454" s="141"/>
      <c r="BK454" s="141"/>
      <c r="BL454" s="141"/>
      <c r="BM454" s="141"/>
    </row>
    <row r="455" spans="1:65" ht="120" customHeight="1">
      <c r="A455" s="498">
        <v>190</v>
      </c>
      <c r="B455" s="498" t="s">
        <v>710</v>
      </c>
      <c r="C455" s="499">
        <v>45474</v>
      </c>
      <c r="D455" s="500" t="s">
        <v>779</v>
      </c>
      <c r="E455" s="500" t="s">
        <v>496</v>
      </c>
      <c r="F455" s="502" t="s">
        <v>780</v>
      </c>
      <c r="G455" s="500" t="s">
        <v>781</v>
      </c>
      <c r="H455" s="497"/>
      <c r="I455" s="144"/>
      <c r="J455" s="144"/>
      <c r="K455" s="81" t="s">
        <v>782</v>
      </c>
      <c r="L455" s="413" t="s">
        <v>783</v>
      </c>
      <c r="M455" s="503" t="s">
        <v>654</v>
      </c>
      <c r="N455" s="146">
        <v>46072</v>
      </c>
      <c r="O455" s="147">
        <v>149865.25</v>
      </c>
      <c r="P455" s="81" t="s">
        <v>784</v>
      </c>
      <c r="Q455" s="148">
        <v>46072</v>
      </c>
      <c r="R455" s="148">
        <v>46437</v>
      </c>
      <c r="S455" s="494" t="s">
        <v>785</v>
      </c>
      <c r="T455" s="81" t="s">
        <v>782</v>
      </c>
      <c r="U455" s="63" t="s">
        <v>786</v>
      </c>
      <c r="V455" s="145"/>
      <c r="W455" s="81" t="s">
        <v>586</v>
      </c>
      <c r="X455" s="145"/>
      <c r="Y455" s="145"/>
      <c r="Z455" s="145"/>
      <c r="AA455" s="145"/>
      <c r="AB455" s="81"/>
      <c r="AC455" s="145"/>
      <c r="AD455" s="145"/>
      <c r="AE455" s="145"/>
      <c r="AF455" s="145"/>
      <c r="AG455" s="145"/>
      <c r="AH455" s="145"/>
      <c r="AI455" s="145"/>
      <c r="AJ455" s="145"/>
      <c r="AK455" s="145"/>
      <c r="AL455" s="149"/>
      <c r="AM455" s="150"/>
      <c r="AN455" s="150"/>
      <c r="AO455" s="117"/>
      <c r="AP455" s="151"/>
      <c r="AQ455" s="151"/>
      <c r="AR455" s="151"/>
      <c r="AS455" s="1"/>
      <c r="AT455" s="151"/>
      <c r="AU455" s="1"/>
      <c r="AV455" s="151"/>
      <c r="AW455" s="151"/>
      <c r="AX455" s="151"/>
      <c r="AY455" s="151"/>
      <c r="AZ455" s="151"/>
      <c r="BA455" s="151"/>
      <c r="BB455" s="151"/>
      <c r="BC455" s="151"/>
      <c r="BD455" s="151"/>
      <c r="BE455" s="151"/>
      <c r="BF455" s="151"/>
      <c r="BG455" s="151"/>
      <c r="BH455" s="151"/>
      <c r="BI455" s="151"/>
      <c r="BJ455" s="151"/>
      <c r="BK455" s="151"/>
      <c r="BL455" s="151"/>
      <c r="BM455" s="151"/>
    </row>
    <row r="456" spans="1:65" ht="129.94999999999999" customHeight="1">
      <c r="A456" s="424">
        <v>191</v>
      </c>
      <c r="B456" s="424" t="s">
        <v>787</v>
      </c>
      <c r="C456" s="424" t="s">
        <v>690</v>
      </c>
      <c r="D456" s="424" t="s">
        <v>788</v>
      </c>
      <c r="E456" s="424" t="s">
        <v>789</v>
      </c>
      <c r="F456" s="502" t="s">
        <v>790</v>
      </c>
      <c r="G456" s="424" t="s">
        <v>791</v>
      </c>
      <c r="H456" s="501"/>
      <c r="I456" s="81"/>
      <c r="J456" s="81"/>
      <c r="K456" s="81" t="s">
        <v>792</v>
      </c>
      <c r="L456" s="504" t="s">
        <v>793</v>
      </c>
      <c r="M456" s="507" t="s">
        <v>695</v>
      </c>
      <c r="N456" s="505">
        <v>46041</v>
      </c>
      <c r="O456" s="147">
        <v>219474.72</v>
      </c>
      <c r="P456" s="81" t="s">
        <v>794</v>
      </c>
      <c r="Q456" s="146">
        <v>46072</v>
      </c>
      <c r="R456" s="146">
        <v>46437</v>
      </c>
      <c r="S456" s="495" t="s">
        <v>795</v>
      </c>
      <c r="T456" s="81" t="s">
        <v>792</v>
      </c>
      <c r="U456" s="63" t="s">
        <v>786</v>
      </c>
      <c r="V456" s="81"/>
      <c r="W456" s="81" t="s">
        <v>586</v>
      </c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152"/>
      <c r="AM456" s="107"/>
      <c r="AN456" s="153">
        <v>232242.9</v>
      </c>
      <c r="AO456" s="31"/>
      <c r="AP456" s="141"/>
      <c r="AQ456" s="141"/>
      <c r="AR456" s="141"/>
      <c r="AS456" s="132"/>
      <c r="AT456" s="141"/>
      <c r="AU456" s="132"/>
      <c r="AV456" s="141"/>
      <c r="AW456" s="141"/>
      <c r="AX456" s="141"/>
      <c r="AY456" s="141"/>
      <c r="AZ456" s="141"/>
      <c r="BA456" s="141"/>
      <c r="BB456" s="141"/>
      <c r="BC456" s="141"/>
      <c r="BD456" s="141"/>
      <c r="BE456" s="141"/>
      <c r="BF456" s="141"/>
      <c r="BG456" s="141"/>
      <c r="BH456" s="141"/>
      <c r="BI456" s="141"/>
      <c r="BJ456" s="141"/>
      <c r="BK456" s="141"/>
      <c r="BL456" s="141"/>
      <c r="BM456" s="141"/>
    </row>
    <row r="457" spans="1:65" ht="99.95" customHeight="1">
      <c r="A457" s="424">
        <v>192</v>
      </c>
      <c r="B457" s="424" t="s">
        <v>796</v>
      </c>
      <c r="C457" s="424" t="s">
        <v>643</v>
      </c>
      <c r="D457" s="424" t="s">
        <v>797</v>
      </c>
      <c r="E457" s="424" t="s">
        <v>798</v>
      </c>
      <c r="F457" s="502" t="s">
        <v>730</v>
      </c>
      <c r="G457" s="424" t="s">
        <v>799</v>
      </c>
      <c r="H457" s="501"/>
      <c r="I457" s="81"/>
      <c r="J457" s="81"/>
      <c r="K457" s="81" t="s">
        <v>800</v>
      </c>
      <c r="L457" s="504" t="s">
        <v>647</v>
      </c>
      <c r="M457" s="507" t="s">
        <v>801</v>
      </c>
      <c r="N457" s="505">
        <v>46090</v>
      </c>
      <c r="O457" s="147">
        <v>700000</v>
      </c>
      <c r="P457" s="81" t="s">
        <v>802</v>
      </c>
      <c r="Q457" s="146">
        <v>46090</v>
      </c>
      <c r="R457" s="146">
        <v>46454</v>
      </c>
      <c r="S457" s="481" t="s">
        <v>803</v>
      </c>
      <c r="T457" s="81" t="s">
        <v>800</v>
      </c>
      <c r="U457" s="63" t="s">
        <v>786</v>
      </c>
      <c r="V457" s="81"/>
      <c r="W457" s="81" t="s">
        <v>586</v>
      </c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152"/>
      <c r="AM457" s="107"/>
      <c r="AN457" s="107"/>
      <c r="AO457" s="31"/>
      <c r="AP457" s="141"/>
      <c r="AQ457" s="141"/>
      <c r="AR457" s="141"/>
      <c r="AS457" s="132"/>
      <c r="AT457" s="141"/>
      <c r="AU457" s="132"/>
      <c r="AV457" s="141"/>
      <c r="AW457" s="141"/>
      <c r="AX457" s="141"/>
      <c r="AY457" s="141"/>
      <c r="AZ457" s="141"/>
      <c r="BA457" s="141"/>
      <c r="BB457" s="141"/>
      <c r="BC457" s="141"/>
      <c r="BD457" s="141"/>
      <c r="BE457" s="141"/>
      <c r="BF457" s="141"/>
      <c r="BG457" s="141"/>
      <c r="BH457" s="141"/>
      <c r="BI457" s="141"/>
      <c r="BJ457" s="141"/>
      <c r="BK457" s="141"/>
      <c r="BL457" s="141"/>
      <c r="BM457" s="141"/>
    </row>
    <row r="458" spans="1:65" ht="99.95" customHeight="1">
      <c r="A458" s="424">
        <v>193</v>
      </c>
      <c r="B458" s="424" t="s">
        <v>804</v>
      </c>
      <c r="C458" s="424" t="s">
        <v>805</v>
      </c>
      <c r="D458" s="424" t="s">
        <v>779</v>
      </c>
      <c r="E458" s="424" t="s">
        <v>806</v>
      </c>
      <c r="F458" s="424" t="s">
        <v>780</v>
      </c>
      <c r="G458" s="424" t="s">
        <v>807</v>
      </c>
      <c r="H458" s="501"/>
      <c r="I458" s="81"/>
      <c r="J458" s="81"/>
      <c r="K458" s="81" t="s">
        <v>808</v>
      </c>
      <c r="L458" s="504" t="s">
        <v>809</v>
      </c>
      <c r="M458" s="507" t="s">
        <v>654</v>
      </c>
      <c r="N458" s="505">
        <v>46090</v>
      </c>
      <c r="O458" s="147">
        <v>98611</v>
      </c>
      <c r="P458" s="81" t="s">
        <v>810</v>
      </c>
      <c r="Q458" s="146">
        <v>46090</v>
      </c>
      <c r="R458" s="146">
        <v>46454</v>
      </c>
      <c r="S458" s="494" t="s">
        <v>811</v>
      </c>
      <c r="T458" s="81" t="s">
        <v>808</v>
      </c>
      <c r="U458" s="63" t="s">
        <v>786</v>
      </c>
      <c r="V458" s="81"/>
      <c r="W458" s="81" t="s">
        <v>586</v>
      </c>
      <c r="X458" s="81"/>
      <c r="Y458" s="81"/>
      <c r="Z458" s="81"/>
      <c r="AA458" s="81"/>
      <c r="AB458" s="41"/>
      <c r="AC458" s="81"/>
      <c r="AD458" s="81"/>
      <c r="AE458" s="81"/>
      <c r="AF458" s="81"/>
      <c r="AG458" s="81"/>
      <c r="AH458" s="81"/>
      <c r="AI458" s="81"/>
      <c r="AJ458" s="81"/>
      <c r="AK458" s="81"/>
      <c r="AL458" s="152"/>
      <c r="AM458" s="107"/>
      <c r="AN458" s="107"/>
      <c r="AO458" s="31"/>
      <c r="AP458" s="141"/>
      <c r="AQ458" s="141"/>
      <c r="AR458" s="107">
        <f>SUM(AN19)</f>
        <v>1022927.56</v>
      </c>
      <c r="AS458" s="132"/>
      <c r="AT458" s="141"/>
      <c r="AU458" s="132"/>
      <c r="AV458" s="141"/>
      <c r="AW458" s="141"/>
      <c r="AX458" s="141"/>
      <c r="AY458" s="141"/>
      <c r="AZ458" s="141"/>
      <c r="BA458" s="141"/>
      <c r="BB458" s="141"/>
      <c r="BC458" s="141"/>
      <c r="BD458" s="141"/>
      <c r="BE458" s="141"/>
      <c r="BF458" s="141"/>
      <c r="BG458" s="141"/>
      <c r="BH458" s="141"/>
      <c r="BI458" s="141"/>
      <c r="BJ458" s="141"/>
      <c r="BK458" s="141"/>
      <c r="BL458" s="141"/>
      <c r="BM458" s="141"/>
    </row>
    <row r="459" spans="1:65" ht="99.95" customHeight="1">
      <c r="A459" s="424">
        <v>194</v>
      </c>
      <c r="B459" s="424" t="s">
        <v>812</v>
      </c>
      <c r="C459" s="424" t="s">
        <v>805</v>
      </c>
      <c r="D459" s="424" t="s">
        <v>813</v>
      </c>
      <c r="E459" s="424" t="s">
        <v>806</v>
      </c>
      <c r="F459" s="502" t="s">
        <v>780</v>
      </c>
      <c r="G459" s="424" t="s">
        <v>814</v>
      </c>
      <c r="H459" s="501"/>
      <c r="I459" s="81"/>
      <c r="J459" s="81"/>
      <c r="K459" s="81" t="s">
        <v>815</v>
      </c>
      <c r="L459" s="504" t="s">
        <v>816</v>
      </c>
      <c r="M459" s="507" t="s">
        <v>817</v>
      </c>
      <c r="N459" s="505">
        <v>46097</v>
      </c>
      <c r="O459" s="81" t="s">
        <v>818</v>
      </c>
      <c r="P459" s="81" t="s">
        <v>819</v>
      </c>
      <c r="Q459" s="146">
        <v>46097</v>
      </c>
      <c r="R459" s="146">
        <v>46461</v>
      </c>
      <c r="S459" s="494" t="s">
        <v>811</v>
      </c>
      <c r="T459" s="81" t="s">
        <v>815</v>
      </c>
      <c r="U459" s="63" t="s">
        <v>786</v>
      </c>
      <c r="V459" s="81"/>
      <c r="W459" s="81" t="s">
        <v>586</v>
      </c>
      <c r="X459" s="81"/>
      <c r="Y459" s="81"/>
      <c r="Z459" s="81"/>
      <c r="AA459" s="81"/>
      <c r="AB459" s="1"/>
      <c r="AC459" s="81"/>
      <c r="AD459" s="81"/>
      <c r="AE459" s="81"/>
      <c r="AF459" s="81"/>
      <c r="AG459" s="81"/>
      <c r="AH459" s="81"/>
      <c r="AI459" s="81"/>
      <c r="AJ459" s="81"/>
      <c r="AK459" s="81"/>
      <c r="AL459" s="152"/>
      <c r="AM459" s="107"/>
      <c r="AN459" s="107"/>
      <c r="AO459" s="31"/>
      <c r="AP459" s="141"/>
      <c r="AQ459" s="141"/>
      <c r="AR459" s="141"/>
      <c r="AS459" s="132"/>
      <c r="AT459" s="141"/>
      <c r="AU459" s="132"/>
      <c r="AV459" s="141"/>
      <c r="AW459" s="141"/>
      <c r="AX459" s="141"/>
      <c r="AY459" s="141"/>
      <c r="AZ459" s="141"/>
      <c r="BA459" s="141"/>
      <c r="BB459" s="141"/>
      <c r="BC459" s="141"/>
      <c r="BD459" s="141"/>
      <c r="BE459" s="141"/>
      <c r="BF459" s="141"/>
      <c r="BG459" s="141"/>
      <c r="BH459" s="141"/>
      <c r="BI459" s="141"/>
      <c r="BJ459" s="141"/>
      <c r="BK459" s="141"/>
      <c r="BL459" s="141"/>
      <c r="BM459" s="141"/>
    </row>
    <row r="460" spans="1:65" ht="32.25" customHeight="1">
      <c r="A460" s="508"/>
      <c r="B460" s="509"/>
      <c r="C460" s="510"/>
      <c r="D460" s="511"/>
      <c r="E460" s="511"/>
      <c r="F460" s="511"/>
      <c r="G460" s="512"/>
      <c r="H460" s="482"/>
      <c r="I460" s="154"/>
      <c r="J460" s="154"/>
      <c r="K460" s="41"/>
      <c r="L460" s="414"/>
      <c r="M460" s="506"/>
      <c r="N460" s="41"/>
      <c r="O460" s="41"/>
      <c r="P460" s="41"/>
      <c r="Q460" s="41"/>
      <c r="R460" s="41"/>
      <c r="S460" s="496"/>
      <c r="T460" s="41"/>
      <c r="U460" s="41"/>
      <c r="V460" s="41"/>
      <c r="W460" s="41"/>
      <c r="X460" s="41"/>
      <c r="Y460" s="41"/>
      <c r="Z460" s="41"/>
      <c r="AA460" s="41"/>
      <c r="AB460" s="1"/>
      <c r="AC460" s="41"/>
      <c r="AD460" s="41"/>
      <c r="AE460" s="41"/>
      <c r="AF460" s="41"/>
      <c r="AG460" s="41"/>
      <c r="AH460" s="41"/>
      <c r="AI460" s="41"/>
      <c r="AJ460" s="41"/>
      <c r="AK460" s="41"/>
      <c r="AL460" s="155">
        <f t="shared" ref="AL460:AO460" si="40">SUM(AL19:AL456)</f>
        <v>328484107.11000001</v>
      </c>
      <c r="AM460" s="155">
        <f t="shared" si="40"/>
        <v>133921365.23000003</v>
      </c>
      <c r="AN460" s="155">
        <f t="shared" si="40"/>
        <v>48143519.149999991</v>
      </c>
      <c r="AO460" s="155">
        <f t="shared" si="40"/>
        <v>181816266.96000001</v>
      </c>
      <c r="AP460" s="41"/>
      <c r="AQ460" s="41"/>
      <c r="AR460" s="41"/>
      <c r="AS460" s="41"/>
      <c r="AT460" s="41"/>
      <c r="AU460" s="41"/>
      <c r="AV460" s="41"/>
      <c r="AW460" s="41"/>
      <c r="AX460" s="41"/>
      <c r="AY460" s="41"/>
      <c r="AZ460" s="41"/>
      <c r="BA460" s="41"/>
      <c r="BB460" s="41"/>
      <c r="BC460" s="41"/>
      <c r="BD460" s="41"/>
      <c r="BE460" s="41"/>
      <c r="BF460" s="41"/>
      <c r="BG460" s="41"/>
      <c r="BH460" s="41"/>
      <c r="BI460" s="41"/>
      <c r="BJ460" s="41"/>
      <c r="BK460" s="41"/>
      <c r="BL460" s="41"/>
      <c r="BM460" s="41"/>
    </row>
    <row r="461" spans="1:65" ht="12.75" customHeight="1">
      <c r="A461" s="1"/>
      <c r="B461" s="132" t="s">
        <v>118</v>
      </c>
      <c r="C461" s="270" t="s">
        <v>821</v>
      </c>
      <c r="D461" s="239"/>
      <c r="E461" s="239"/>
      <c r="F461" s="239"/>
      <c r="G461" s="2"/>
      <c r="H461" s="483"/>
      <c r="I461" s="2"/>
      <c r="J461" s="2"/>
      <c r="K461" s="1"/>
      <c r="L461" s="415"/>
      <c r="M461" s="467"/>
      <c r="N461" s="1"/>
      <c r="O461" s="1"/>
      <c r="P461" s="1"/>
      <c r="Q461" s="1"/>
      <c r="R461" s="1"/>
      <c r="S461" s="486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56"/>
      <c r="AN461" s="1"/>
      <c r="AO461" s="157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1:65" ht="12.75" customHeight="1">
      <c r="A462" s="1"/>
      <c r="B462" s="132" t="s">
        <v>119</v>
      </c>
      <c r="C462" s="270" t="s">
        <v>822</v>
      </c>
      <c r="D462" s="239"/>
      <c r="E462" s="239"/>
      <c r="F462" s="239"/>
      <c r="G462" s="2"/>
      <c r="H462" s="483"/>
      <c r="I462" s="2"/>
      <c r="J462" s="2"/>
      <c r="K462" s="1"/>
      <c r="L462" s="415"/>
      <c r="M462" s="467"/>
      <c r="N462" s="1"/>
      <c r="O462" s="1"/>
      <c r="P462" s="1"/>
      <c r="Q462" s="1"/>
      <c r="R462" s="1"/>
      <c r="S462" s="486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58"/>
      <c r="AO462" s="158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1:65" ht="12.75" customHeight="1">
      <c r="A463" s="1"/>
      <c r="B463" s="132" t="s">
        <v>120</v>
      </c>
      <c r="C463" s="270" t="s">
        <v>823</v>
      </c>
      <c r="D463" s="239"/>
      <c r="E463" s="239"/>
      <c r="F463" s="239"/>
      <c r="G463" s="239"/>
      <c r="H463" s="483"/>
      <c r="I463" s="2"/>
      <c r="J463" s="2"/>
      <c r="K463" s="1"/>
      <c r="L463" s="415"/>
      <c r="M463" s="467"/>
      <c r="N463" s="1"/>
      <c r="O463" s="1"/>
      <c r="P463" s="1"/>
      <c r="Q463" s="1"/>
      <c r="R463" s="1"/>
      <c r="S463" s="486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56"/>
      <c r="AN463" s="1"/>
      <c r="AO463" s="159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1:65" ht="12.75" customHeight="1">
      <c r="A464" s="1"/>
      <c r="B464" s="132" t="s">
        <v>121</v>
      </c>
      <c r="C464" s="270" t="s">
        <v>824</v>
      </c>
      <c r="D464" s="239"/>
      <c r="E464" s="239"/>
      <c r="F464" s="239"/>
      <c r="G464" s="239"/>
      <c r="H464" s="483"/>
      <c r="I464" s="2"/>
      <c r="J464" s="2"/>
      <c r="K464" s="1"/>
      <c r="L464" s="415"/>
      <c r="M464" s="467"/>
      <c r="N464" s="1"/>
      <c r="O464" s="1"/>
      <c r="P464" s="1"/>
      <c r="Q464" s="1"/>
      <c r="R464" s="1"/>
      <c r="S464" s="486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58"/>
      <c r="AO464" s="160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1:65" ht="12.75" customHeight="1">
      <c r="A465" s="1"/>
      <c r="B465" s="132" t="s">
        <v>122</v>
      </c>
      <c r="C465" s="270" t="s">
        <v>825</v>
      </c>
      <c r="D465" s="239"/>
      <c r="E465" s="239"/>
      <c r="F465" s="239"/>
      <c r="G465" s="239"/>
      <c r="H465" s="483"/>
      <c r="I465" s="2"/>
      <c r="J465" s="2"/>
      <c r="K465" s="1"/>
      <c r="L465" s="415"/>
      <c r="M465" s="467"/>
      <c r="N465" s="1"/>
      <c r="O465" s="1"/>
      <c r="P465" s="1"/>
      <c r="Q465" s="1"/>
      <c r="R465" s="1"/>
      <c r="S465" s="486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61"/>
      <c r="AN465" s="158"/>
      <c r="AO465" s="158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1:65" ht="12.75" customHeight="1">
      <c r="A466" s="1"/>
      <c r="B466" s="162"/>
      <c r="C466" s="337" t="s">
        <v>826</v>
      </c>
      <c r="D466" s="239"/>
      <c r="E466" s="239"/>
      <c r="F466" s="239"/>
      <c r="G466" s="239"/>
      <c r="H466" s="484"/>
      <c r="I466" s="163"/>
      <c r="J466" s="163"/>
      <c r="K466" s="1"/>
      <c r="L466" s="415"/>
      <c r="M466" s="467"/>
      <c r="N466" s="1"/>
      <c r="O466" s="1"/>
      <c r="P466" s="1"/>
      <c r="Q466" s="1"/>
      <c r="R466" s="1"/>
      <c r="S466" s="486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58"/>
      <c r="AO466" s="159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1:65" ht="12.75" customHeight="1">
      <c r="A467" s="1"/>
      <c r="B467" s="132" t="s">
        <v>123</v>
      </c>
      <c r="C467" s="270" t="s">
        <v>827</v>
      </c>
      <c r="D467" s="239"/>
      <c r="E467" s="239"/>
      <c r="F467" s="239"/>
      <c r="G467" s="239"/>
      <c r="H467" s="483"/>
      <c r="I467" s="2"/>
      <c r="J467" s="2"/>
      <c r="K467" s="1"/>
      <c r="L467" s="415"/>
      <c r="M467" s="467"/>
      <c r="N467" s="1"/>
      <c r="O467" s="1"/>
      <c r="P467" s="1"/>
      <c r="Q467" s="1"/>
      <c r="R467" s="1"/>
      <c r="S467" s="486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58"/>
      <c r="AO467" s="160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1:65" ht="12.75" customHeight="1">
      <c r="A468" s="1"/>
      <c r="B468" s="132" t="s">
        <v>124</v>
      </c>
      <c r="C468" s="270" t="s">
        <v>828</v>
      </c>
      <c r="D468" s="239"/>
      <c r="E468" s="239"/>
      <c r="F468" s="239"/>
      <c r="G468" s="239"/>
      <c r="H468" s="483"/>
      <c r="I468" s="2"/>
      <c r="J468" s="2"/>
      <c r="K468" s="1"/>
      <c r="L468" s="415"/>
      <c r="M468" s="467"/>
      <c r="N468" s="1"/>
      <c r="O468" s="1"/>
      <c r="P468" s="1"/>
      <c r="Q468" s="1"/>
      <c r="R468" s="1"/>
      <c r="S468" s="486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64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1:65" ht="12.75" customHeight="1">
      <c r="A469" s="1"/>
      <c r="B469" s="132" t="s">
        <v>125</v>
      </c>
      <c r="C469" s="270" t="s">
        <v>829</v>
      </c>
      <c r="D469" s="239"/>
      <c r="E469" s="239"/>
      <c r="F469" s="239"/>
      <c r="G469" s="239"/>
      <c r="H469" s="483"/>
      <c r="I469" s="2"/>
      <c r="J469" s="2"/>
      <c r="K469" s="1"/>
      <c r="L469" s="415"/>
      <c r="M469" s="467"/>
      <c r="N469" s="1"/>
      <c r="O469" s="1"/>
      <c r="P469" s="1"/>
      <c r="Q469" s="1"/>
      <c r="R469" s="1"/>
      <c r="S469" s="486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65"/>
      <c r="AL469" s="1"/>
      <c r="AM469" s="1"/>
      <c r="AN469" s="158"/>
      <c r="AO469" s="160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1:65" ht="12.75" customHeight="1">
      <c r="A470" s="1"/>
      <c r="B470" s="132" t="s">
        <v>126</v>
      </c>
      <c r="C470" s="270" t="s">
        <v>830</v>
      </c>
      <c r="D470" s="239"/>
      <c r="E470" s="239"/>
      <c r="F470" s="239"/>
      <c r="G470" s="239"/>
      <c r="H470" s="483"/>
      <c r="I470" s="2"/>
      <c r="J470" s="2"/>
      <c r="K470" s="1"/>
      <c r="L470" s="415"/>
      <c r="M470" s="467"/>
      <c r="N470" s="1"/>
      <c r="O470" s="1"/>
      <c r="P470" s="1"/>
      <c r="Q470" s="1"/>
      <c r="R470" s="1"/>
      <c r="S470" s="486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58"/>
      <c r="AO470" s="160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1:65" ht="12.75" customHeight="1">
      <c r="A471" s="1"/>
      <c r="B471" s="132" t="s">
        <v>127</v>
      </c>
      <c r="C471" s="270" t="s">
        <v>831</v>
      </c>
      <c r="D471" s="239"/>
      <c r="E471" s="239"/>
      <c r="F471" s="239"/>
      <c r="G471" s="239"/>
      <c r="H471" s="483"/>
      <c r="I471" s="2"/>
      <c r="J471" s="2"/>
      <c r="K471" s="1"/>
      <c r="L471" s="415"/>
      <c r="M471" s="467"/>
      <c r="N471" s="1"/>
      <c r="O471" s="1"/>
      <c r="P471" s="1"/>
      <c r="Q471" s="1"/>
      <c r="R471" s="1"/>
      <c r="S471" s="486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66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1:65" ht="12.75" customHeight="1">
      <c r="A472" s="1"/>
      <c r="B472" s="132" t="s">
        <v>128</v>
      </c>
      <c r="C472" s="270" t="s">
        <v>832</v>
      </c>
      <c r="D472" s="239"/>
      <c r="E472" s="239"/>
      <c r="F472" s="239"/>
      <c r="G472" s="239"/>
      <c r="H472" s="483"/>
      <c r="I472" s="2"/>
      <c r="J472" s="2"/>
      <c r="K472" s="1"/>
      <c r="L472" s="415"/>
      <c r="M472" s="467"/>
      <c r="N472" s="1"/>
      <c r="O472" s="1"/>
      <c r="P472" s="1"/>
      <c r="Q472" s="1"/>
      <c r="R472" s="1"/>
      <c r="S472" s="486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1:65" ht="12.75" customHeight="1">
      <c r="A473" s="1"/>
      <c r="B473" s="162"/>
      <c r="C473" s="337" t="s">
        <v>833</v>
      </c>
      <c r="D473" s="239"/>
      <c r="E473" s="239"/>
      <c r="F473" s="239"/>
      <c r="G473" s="239"/>
      <c r="H473" s="484"/>
      <c r="I473" s="163"/>
      <c r="J473" s="163"/>
      <c r="K473" s="1"/>
      <c r="L473" s="415"/>
      <c r="M473" s="467"/>
      <c r="N473" s="1"/>
      <c r="O473" s="1"/>
      <c r="P473" s="1"/>
      <c r="Q473" s="1"/>
      <c r="R473" s="1"/>
      <c r="S473" s="486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1:65" ht="12.75" customHeight="1">
      <c r="A474" s="1"/>
      <c r="B474" s="132" t="s">
        <v>129</v>
      </c>
      <c r="C474" s="338" t="s">
        <v>834</v>
      </c>
      <c r="D474" s="239"/>
      <c r="E474" s="239"/>
      <c r="F474" s="239"/>
      <c r="G474" s="239"/>
      <c r="H474" s="485"/>
      <c r="I474" s="167"/>
      <c r="J474" s="167"/>
      <c r="K474" s="1"/>
      <c r="L474" s="415"/>
      <c r="M474" s="467"/>
      <c r="N474" s="1"/>
      <c r="O474" s="1"/>
      <c r="P474" s="1"/>
      <c r="Q474" s="1"/>
      <c r="R474" s="1"/>
      <c r="S474" s="486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1:65" ht="12.75" customHeight="1">
      <c r="A475" s="1"/>
      <c r="B475" s="132" t="s">
        <v>130</v>
      </c>
      <c r="C475" s="270" t="s">
        <v>835</v>
      </c>
      <c r="D475" s="239"/>
      <c r="E475" s="239"/>
      <c r="F475" s="239"/>
      <c r="G475" s="239"/>
      <c r="H475" s="483"/>
      <c r="I475" s="2"/>
      <c r="J475" s="2"/>
      <c r="K475" s="1"/>
      <c r="L475" s="415"/>
      <c r="M475" s="467"/>
      <c r="N475" s="1"/>
      <c r="O475" s="1"/>
      <c r="P475" s="1"/>
      <c r="Q475" s="1"/>
      <c r="R475" s="1"/>
      <c r="S475" s="486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1:65" ht="12.75" customHeight="1">
      <c r="A476" s="1"/>
      <c r="B476" s="132" t="s">
        <v>836</v>
      </c>
      <c r="C476" s="270" t="s">
        <v>837</v>
      </c>
      <c r="D476" s="239"/>
      <c r="E476" s="239"/>
      <c r="F476" s="239"/>
      <c r="G476" s="239"/>
      <c r="H476" s="483"/>
      <c r="I476" s="2"/>
      <c r="J476" s="2"/>
      <c r="K476" s="1"/>
      <c r="L476" s="415"/>
      <c r="M476" s="467"/>
      <c r="N476" s="1"/>
      <c r="O476" s="1"/>
      <c r="P476" s="1"/>
      <c r="Q476" s="1"/>
      <c r="R476" s="1"/>
      <c r="S476" s="486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1:65" ht="12.75" customHeight="1">
      <c r="A477" s="1"/>
      <c r="B477" s="132" t="s">
        <v>133</v>
      </c>
      <c r="C477" s="270" t="s">
        <v>838</v>
      </c>
      <c r="D477" s="239"/>
      <c r="E477" s="239"/>
      <c r="F477" s="239"/>
      <c r="G477" s="239"/>
      <c r="H477" s="483"/>
      <c r="I477" s="2"/>
      <c r="J477" s="2"/>
      <c r="K477" s="1"/>
      <c r="L477" s="415"/>
      <c r="M477" s="467"/>
      <c r="N477" s="1"/>
      <c r="O477" s="1"/>
      <c r="P477" s="1"/>
      <c r="Q477" s="1"/>
      <c r="R477" s="1"/>
      <c r="S477" s="486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1:65" ht="12.75" customHeight="1">
      <c r="A478" s="1"/>
      <c r="B478" s="132" t="s">
        <v>134</v>
      </c>
      <c r="C478" s="270" t="s">
        <v>839</v>
      </c>
      <c r="D478" s="239"/>
      <c r="E478" s="239"/>
      <c r="F478" s="239"/>
      <c r="G478" s="239"/>
      <c r="H478" s="483"/>
      <c r="I478" s="2"/>
      <c r="J478" s="2"/>
      <c r="K478" s="1"/>
      <c r="L478" s="415"/>
      <c r="M478" s="467"/>
      <c r="N478" s="1"/>
      <c r="O478" s="1"/>
      <c r="P478" s="1"/>
      <c r="Q478" s="1"/>
      <c r="R478" s="1"/>
      <c r="S478" s="486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1:65" ht="12.75" customHeight="1">
      <c r="A479" s="1"/>
      <c r="B479" s="132" t="s">
        <v>135</v>
      </c>
      <c r="C479" s="270" t="s">
        <v>840</v>
      </c>
      <c r="D479" s="239"/>
      <c r="E479" s="239"/>
      <c r="F479" s="239"/>
      <c r="G479" s="239"/>
      <c r="H479" s="483"/>
      <c r="I479" s="2"/>
      <c r="J479" s="2"/>
      <c r="K479" s="1"/>
      <c r="L479" s="415"/>
      <c r="M479" s="467"/>
      <c r="N479" s="1"/>
      <c r="O479" s="1"/>
      <c r="P479" s="1"/>
      <c r="Q479" s="1"/>
      <c r="R479" s="1"/>
      <c r="S479" s="486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1:65" ht="12.75" customHeight="1">
      <c r="A480" s="1"/>
      <c r="B480" s="132" t="s">
        <v>136</v>
      </c>
      <c r="C480" s="270" t="s">
        <v>841</v>
      </c>
      <c r="D480" s="239"/>
      <c r="E480" s="239"/>
      <c r="F480" s="239"/>
      <c r="G480" s="239"/>
      <c r="H480" s="483"/>
      <c r="I480" s="2"/>
      <c r="J480" s="2"/>
      <c r="K480" s="1"/>
      <c r="L480" s="415"/>
      <c r="M480" s="467"/>
      <c r="N480" s="1"/>
      <c r="O480" s="1"/>
      <c r="P480" s="1"/>
      <c r="Q480" s="1"/>
      <c r="R480" s="1"/>
      <c r="S480" s="486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1:65" ht="12.75" customHeight="1">
      <c r="A481" s="1"/>
      <c r="B481" s="132" t="s">
        <v>137</v>
      </c>
      <c r="C481" s="270" t="s">
        <v>842</v>
      </c>
      <c r="D481" s="239"/>
      <c r="E481" s="239"/>
      <c r="F481" s="239"/>
      <c r="G481" s="239"/>
      <c r="H481" s="483"/>
      <c r="I481" s="2"/>
      <c r="J481" s="2"/>
      <c r="K481" s="1"/>
      <c r="L481" s="415"/>
      <c r="M481" s="467"/>
      <c r="N481" s="1"/>
      <c r="O481" s="1"/>
      <c r="P481" s="1"/>
      <c r="Q481" s="1"/>
      <c r="R481" s="1"/>
      <c r="S481" s="486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1:65" ht="12.75" customHeight="1">
      <c r="A482" s="1"/>
      <c r="B482" s="132" t="s">
        <v>138</v>
      </c>
      <c r="C482" s="1" t="s">
        <v>843</v>
      </c>
      <c r="D482" s="1"/>
      <c r="E482" s="1"/>
      <c r="F482" s="1"/>
      <c r="G482" s="1"/>
      <c r="H482" s="486"/>
      <c r="I482" s="1"/>
      <c r="J482" s="1"/>
      <c r="K482" s="1"/>
      <c r="L482" s="415"/>
      <c r="M482" s="467"/>
      <c r="N482" s="1"/>
      <c r="O482" s="1"/>
      <c r="P482" s="1"/>
      <c r="Q482" s="1"/>
      <c r="R482" s="1"/>
      <c r="S482" s="486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1:65" ht="12.75" customHeight="1">
      <c r="A483" s="1"/>
      <c r="B483" s="132" t="s">
        <v>139</v>
      </c>
      <c r="C483" s="338" t="s">
        <v>844</v>
      </c>
      <c r="D483" s="239"/>
      <c r="E483" s="239"/>
      <c r="F483" s="239"/>
      <c r="G483" s="239"/>
      <c r="H483" s="485"/>
      <c r="I483" s="167"/>
      <c r="J483" s="167"/>
      <c r="K483" s="1"/>
      <c r="L483" s="415"/>
      <c r="M483" s="467"/>
      <c r="N483" s="1"/>
      <c r="O483" s="1"/>
      <c r="P483" s="1"/>
      <c r="Q483" s="1"/>
      <c r="R483" s="1"/>
      <c r="S483" s="486"/>
      <c r="T483" s="1"/>
      <c r="U483" s="1"/>
      <c r="V483" s="1"/>
      <c r="W483" s="1"/>
      <c r="X483" s="1"/>
      <c r="Y483" s="1"/>
      <c r="Z483" s="1"/>
      <c r="AA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1:65" ht="12.75" customHeight="1">
      <c r="A484" s="1"/>
      <c r="B484" s="132" t="s">
        <v>140</v>
      </c>
      <c r="C484" s="270" t="s">
        <v>845</v>
      </c>
      <c r="D484" s="239"/>
      <c r="E484" s="239"/>
      <c r="F484" s="239"/>
      <c r="G484" s="239"/>
      <c r="H484" s="483"/>
      <c r="I484" s="2"/>
      <c r="J484" s="2"/>
      <c r="K484" s="1"/>
      <c r="L484" s="415"/>
      <c r="M484" s="467"/>
      <c r="N484" s="1"/>
      <c r="O484" s="1"/>
      <c r="P484" s="1"/>
      <c r="Q484" s="1"/>
      <c r="R484" s="1"/>
      <c r="S484" s="486"/>
      <c r="T484" s="1"/>
      <c r="U484" s="1"/>
      <c r="V484" s="1"/>
      <c r="W484" s="1"/>
      <c r="X484" s="1"/>
      <c r="Y484" s="1"/>
      <c r="Z484" s="1"/>
      <c r="AA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</sheetData>
  <mergeCells count="3150">
    <mergeCell ref="A344:A346"/>
    <mergeCell ref="B344:B346"/>
    <mergeCell ref="C344:C346"/>
    <mergeCell ref="D344:D346"/>
    <mergeCell ref="E344:E346"/>
    <mergeCell ref="F344:F346"/>
    <mergeCell ref="G344:G346"/>
    <mergeCell ref="D221:D224"/>
    <mergeCell ref="H344:H346"/>
    <mergeCell ref="I344:I346"/>
    <mergeCell ref="J344:J346"/>
    <mergeCell ref="K344:K346"/>
    <mergeCell ref="L344:L346"/>
    <mergeCell ref="M344:M346"/>
    <mergeCell ref="N344:N346"/>
    <mergeCell ref="V344:V346"/>
    <mergeCell ref="W344:W346"/>
    <mergeCell ref="X344:X346"/>
    <mergeCell ref="O344:O346"/>
    <mergeCell ref="P344:P346"/>
    <mergeCell ref="Q344:Q346"/>
    <mergeCell ref="R344:R346"/>
    <mergeCell ref="S344:S346"/>
    <mergeCell ref="T344:T346"/>
    <mergeCell ref="U344:U346"/>
    <mergeCell ref="A338:A341"/>
    <mergeCell ref="B338:B341"/>
    <mergeCell ref="C338:C341"/>
    <mergeCell ref="D338:D341"/>
    <mergeCell ref="E338:E341"/>
    <mergeCell ref="F338:F341"/>
    <mergeCell ref="G338:G341"/>
    <mergeCell ref="A342:A343"/>
    <mergeCell ref="B342:B343"/>
    <mergeCell ref="C342:C343"/>
    <mergeCell ref="D342:D343"/>
    <mergeCell ref="E342:E343"/>
    <mergeCell ref="F342:F343"/>
    <mergeCell ref="G342:G343"/>
    <mergeCell ref="V342:V343"/>
    <mergeCell ref="W342:W343"/>
    <mergeCell ref="X342:X343"/>
    <mergeCell ref="O342:O343"/>
    <mergeCell ref="P342:P343"/>
    <mergeCell ref="Q342:Q343"/>
    <mergeCell ref="R342:R343"/>
    <mergeCell ref="S342:S343"/>
    <mergeCell ref="T342:T343"/>
    <mergeCell ref="U342:U343"/>
    <mergeCell ref="H342:H343"/>
    <mergeCell ref="I342:I343"/>
    <mergeCell ref="J342:J343"/>
    <mergeCell ref="K342:K343"/>
    <mergeCell ref="L342:L343"/>
    <mergeCell ref="M342:M343"/>
    <mergeCell ref="N342:N343"/>
    <mergeCell ref="H338:H341"/>
    <mergeCell ref="I338:I341"/>
    <mergeCell ref="J338:J341"/>
    <mergeCell ref="K338:K341"/>
    <mergeCell ref="L338:L341"/>
    <mergeCell ref="M338:M341"/>
    <mergeCell ref="N338:N341"/>
    <mergeCell ref="V338:V341"/>
    <mergeCell ref="W338:W341"/>
    <mergeCell ref="X338:X341"/>
    <mergeCell ref="O338:O341"/>
    <mergeCell ref="P338:P341"/>
    <mergeCell ref="Q338:Q341"/>
    <mergeCell ref="R338:R341"/>
    <mergeCell ref="S338:S341"/>
    <mergeCell ref="T338:T341"/>
    <mergeCell ref="U338:U341"/>
    <mergeCell ref="O195:O200"/>
    <mergeCell ref="P195:P200"/>
    <mergeCell ref="Q195:Q200"/>
    <mergeCell ref="R195:R200"/>
    <mergeCell ref="S195:S200"/>
    <mergeCell ref="T195:T200"/>
    <mergeCell ref="U195:U200"/>
    <mergeCell ref="AD195:AD196"/>
    <mergeCell ref="AE195:AE196"/>
    <mergeCell ref="AF195:AF196"/>
    <mergeCell ref="AG195:AG196"/>
    <mergeCell ref="AH195:AH196"/>
    <mergeCell ref="V195:V200"/>
    <mergeCell ref="W195:W200"/>
    <mergeCell ref="Y195:Y196"/>
    <mergeCell ref="Z195:Z196"/>
    <mergeCell ref="AA195:AA196"/>
    <mergeCell ref="AB195:AB198"/>
    <mergeCell ref="AC195:AC196"/>
    <mergeCell ref="AF168:AF169"/>
    <mergeCell ref="AG168:AG169"/>
    <mergeCell ref="AH168:AH169"/>
    <mergeCell ref="V168:V173"/>
    <mergeCell ref="W168:W173"/>
    <mergeCell ref="X168:X173"/>
    <mergeCell ref="Y168:Y169"/>
    <mergeCell ref="Z168:Z169"/>
    <mergeCell ref="AA168:AA169"/>
    <mergeCell ref="AB168:AB169"/>
    <mergeCell ref="A168:A173"/>
    <mergeCell ref="B168:B173"/>
    <mergeCell ref="C168:C173"/>
    <mergeCell ref="D168:D173"/>
    <mergeCell ref="E168:E173"/>
    <mergeCell ref="F168:F173"/>
    <mergeCell ref="G168:G173"/>
    <mergeCell ref="H168:H173"/>
    <mergeCell ref="I168:I173"/>
    <mergeCell ref="J168:J173"/>
    <mergeCell ref="K168:K173"/>
    <mergeCell ref="L168:L173"/>
    <mergeCell ref="M168:M173"/>
    <mergeCell ref="N168:N173"/>
    <mergeCell ref="O168:O173"/>
    <mergeCell ref="P168:P173"/>
    <mergeCell ref="Q168:Q173"/>
    <mergeCell ref="R168:R173"/>
    <mergeCell ref="S168:S173"/>
    <mergeCell ref="T168:T173"/>
    <mergeCell ref="U168:U173"/>
    <mergeCell ref="AC168:AC169"/>
    <mergeCell ref="AD168:AD169"/>
    <mergeCell ref="AE168:AE169"/>
    <mergeCell ref="A163:A167"/>
    <mergeCell ref="B163:B167"/>
    <mergeCell ref="C163:C167"/>
    <mergeCell ref="D163:D167"/>
    <mergeCell ref="E163:E167"/>
    <mergeCell ref="F163:F167"/>
    <mergeCell ref="G163:G167"/>
    <mergeCell ref="W163:W167"/>
    <mergeCell ref="X163:X167"/>
    <mergeCell ref="A153:A157"/>
    <mergeCell ref="B153:B157"/>
    <mergeCell ref="C153:C157"/>
    <mergeCell ref="D153:D157"/>
    <mergeCell ref="E153:E157"/>
    <mergeCell ref="F153:F15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H153:H157"/>
    <mergeCell ref="I153:I157"/>
    <mergeCell ref="J153:J157"/>
    <mergeCell ref="K153:K157"/>
    <mergeCell ref="L153:L157"/>
    <mergeCell ref="M153:M157"/>
    <mergeCell ref="N153:N157"/>
    <mergeCell ref="V153:V157"/>
    <mergeCell ref="W153:W157"/>
    <mergeCell ref="X153:X157"/>
    <mergeCell ref="O153:O157"/>
    <mergeCell ref="P153:P157"/>
    <mergeCell ref="Q153:Q157"/>
    <mergeCell ref="R153:R157"/>
    <mergeCell ref="S153:S157"/>
    <mergeCell ref="T153:T157"/>
    <mergeCell ref="U153:U157"/>
    <mergeCell ref="X148:X152"/>
    <mergeCell ref="O143:O147"/>
    <mergeCell ref="P143:P147"/>
    <mergeCell ref="Q143:Q147"/>
    <mergeCell ref="R143:R147"/>
    <mergeCell ref="S143:S147"/>
    <mergeCell ref="T143:T147"/>
    <mergeCell ref="U143:U147"/>
    <mergeCell ref="O163:O167"/>
    <mergeCell ref="P163:P167"/>
    <mergeCell ref="H163:H167"/>
    <mergeCell ref="I163:I167"/>
    <mergeCell ref="J163:J167"/>
    <mergeCell ref="K163:K167"/>
    <mergeCell ref="L163:L167"/>
    <mergeCell ref="M163:M167"/>
    <mergeCell ref="N163:N167"/>
    <mergeCell ref="R158:R162"/>
    <mergeCell ref="S158:S162"/>
    <mergeCell ref="T158:T162"/>
    <mergeCell ref="U158:U162"/>
    <mergeCell ref="V158:V162"/>
    <mergeCell ref="W158:W162"/>
    <mergeCell ref="X158:X162"/>
    <mergeCell ref="Q158:Q162"/>
    <mergeCell ref="Q163:Q167"/>
    <mergeCell ref="R163:R167"/>
    <mergeCell ref="S163:S167"/>
    <mergeCell ref="T163:T167"/>
    <mergeCell ref="U163:U167"/>
    <mergeCell ref="V163:V167"/>
    <mergeCell ref="O148:O152"/>
    <mergeCell ref="A143:A147"/>
    <mergeCell ref="B143:B147"/>
    <mergeCell ref="C143:C147"/>
    <mergeCell ref="D143:D147"/>
    <mergeCell ref="E143:E147"/>
    <mergeCell ref="F143:F147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Q148:Q152"/>
    <mergeCell ref="R148:R152"/>
    <mergeCell ref="S148:S152"/>
    <mergeCell ref="P148:P152"/>
    <mergeCell ref="H148:H152"/>
    <mergeCell ref="I148:I152"/>
    <mergeCell ref="J148:J152"/>
    <mergeCell ref="K148:K152"/>
    <mergeCell ref="L148:L152"/>
    <mergeCell ref="M148:M152"/>
    <mergeCell ref="N148:N152"/>
    <mergeCell ref="O138:O142"/>
    <mergeCell ref="P138:P142"/>
    <mergeCell ref="H138:H142"/>
    <mergeCell ref="I138:I142"/>
    <mergeCell ref="J138:J142"/>
    <mergeCell ref="K138:K142"/>
    <mergeCell ref="L138:L142"/>
    <mergeCell ref="M138:M142"/>
    <mergeCell ref="N138:N142"/>
    <mergeCell ref="H143:H147"/>
    <mergeCell ref="I143:I147"/>
    <mergeCell ref="J143:J147"/>
    <mergeCell ref="K143:K147"/>
    <mergeCell ref="L143:L147"/>
    <mergeCell ref="M143:M147"/>
    <mergeCell ref="N143:N147"/>
    <mergeCell ref="V143:V147"/>
    <mergeCell ref="AF240:AF241"/>
    <mergeCell ref="AG240:AG241"/>
    <mergeCell ref="AH240:AH241"/>
    <mergeCell ref="V240:V243"/>
    <mergeCell ref="W240:W243"/>
    <mergeCell ref="X240:X243"/>
    <mergeCell ref="Y240:Y241"/>
    <mergeCell ref="Z240:Z241"/>
    <mergeCell ref="AA240:AA241"/>
    <mergeCell ref="AB240:AB241"/>
    <mergeCell ref="A240:A243"/>
    <mergeCell ref="B240:B243"/>
    <mergeCell ref="C240:C243"/>
    <mergeCell ref="D240:D243"/>
    <mergeCell ref="E240:E243"/>
    <mergeCell ref="F240:F243"/>
    <mergeCell ref="G240:G243"/>
    <mergeCell ref="H240:H243"/>
    <mergeCell ref="I240:I243"/>
    <mergeCell ref="J240:J243"/>
    <mergeCell ref="K240:K243"/>
    <mergeCell ref="L240:L243"/>
    <mergeCell ref="M240:M243"/>
    <mergeCell ref="N240:N243"/>
    <mergeCell ref="O240:O243"/>
    <mergeCell ref="P240:P243"/>
    <mergeCell ref="Q240:Q243"/>
    <mergeCell ref="R240:R243"/>
    <mergeCell ref="S240:S243"/>
    <mergeCell ref="T240:T243"/>
    <mergeCell ref="U240:U243"/>
    <mergeCell ref="AC240:AC241"/>
    <mergeCell ref="AD240:AD241"/>
    <mergeCell ref="AE240:AE241"/>
    <mergeCell ref="T236:T239"/>
    <mergeCell ref="U236:U239"/>
    <mergeCell ref="V236:V239"/>
    <mergeCell ref="W236:W239"/>
    <mergeCell ref="X236:X239"/>
    <mergeCell ref="O233:O235"/>
    <mergeCell ref="P233:P235"/>
    <mergeCell ref="Q233:Q235"/>
    <mergeCell ref="R233:R235"/>
    <mergeCell ref="S233:S235"/>
    <mergeCell ref="T233:T235"/>
    <mergeCell ref="U233:U235"/>
    <mergeCell ref="O236:O239"/>
    <mergeCell ref="P236:P239"/>
    <mergeCell ref="H236:H239"/>
    <mergeCell ref="I236:I239"/>
    <mergeCell ref="J236:J239"/>
    <mergeCell ref="K236:K239"/>
    <mergeCell ref="L236:L239"/>
    <mergeCell ref="M236:M239"/>
    <mergeCell ref="N236:N239"/>
    <mergeCell ref="A233:A235"/>
    <mergeCell ref="B233:B235"/>
    <mergeCell ref="C233:C235"/>
    <mergeCell ref="D233:D235"/>
    <mergeCell ref="E233:E235"/>
    <mergeCell ref="F233:F235"/>
    <mergeCell ref="G233:G235"/>
    <mergeCell ref="A236:A239"/>
    <mergeCell ref="B236:B239"/>
    <mergeCell ref="C236:C239"/>
    <mergeCell ref="D236:D239"/>
    <mergeCell ref="E236:E239"/>
    <mergeCell ref="F236:F239"/>
    <mergeCell ref="G236:G239"/>
    <mergeCell ref="Q236:Q239"/>
    <mergeCell ref="R236:R239"/>
    <mergeCell ref="S236:S239"/>
    <mergeCell ref="V225:V232"/>
    <mergeCell ref="W225:W232"/>
    <mergeCell ref="O225:O232"/>
    <mergeCell ref="P225:P232"/>
    <mergeCell ref="Q225:Q232"/>
    <mergeCell ref="R225:R232"/>
    <mergeCell ref="S225:S232"/>
    <mergeCell ref="T225:T232"/>
    <mergeCell ref="U225:U232"/>
    <mergeCell ref="H233:H235"/>
    <mergeCell ref="I233:I235"/>
    <mergeCell ref="J233:J235"/>
    <mergeCell ref="K233:K235"/>
    <mergeCell ref="L233:L235"/>
    <mergeCell ref="M233:M235"/>
    <mergeCell ref="N233:N235"/>
    <mergeCell ref="V233:V235"/>
    <mergeCell ref="W233:W235"/>
    <mergeCell ref="A221:A224"/>
    <mergeCell ref="B221:B224"/>
    <mergeCell ref="C221:C224"/>
    <mergeCell ref="E221:E224"/>
    <mergeCell ref="F221:F224"/>
    <mergeCell ref="G221:G224"/>
    <mergeCell ref="H221:H224"/>
    <mergeCell ref="A225:A231"/>
    <mergeCell ref="B225:B231"/>
    <mergeCell ref="C225:C231"/>
    <mergeCell ref="D225:D231"/>
    <mergeCell ref="E225:E231"/>
    <mergeCell ref="F225:F231"/>
    <mergeCell ref="G225:G231"/>
    <mergeCell ref="H225:H231"/>
    <mergeCell ref="I225:I231"/>
    <mergeCell ref="J225:J231"/>
    <mergeCell ref="AN244:AN247"/>
    <mergeCell ref="AO244:AO247"/>
    <mergeCell ref="AM236:AM239"/>
    <mergeCell ref="AN236:AN239"/>
    <mergeCell ref="AO236:AO239"/>
    <mergeCell ref="AM240:AM243"/>
    <mergeCell ref="AN240:AN243"/>
    <mergeCell ref="AO240:AO243"/>
    <mergeCell ref="AM244:AM247"/>
    <mergeCell ref="I221:I224"/>
    <mergeCell ref="J221:J224"/>
    <mergeCell ref="K221:K224"/>
    <mergeCell ref="L221:L224"/>
    <mergeCell ref="M221:M224"/>
    <mergeCell ref="N221:N224"/>
    <mergeCell ref="O221:O224"/>
    <mergeCell ref="P221:P224"/>
    <mergeCell ref="Q221:Q224"/>
    <mergeCell ref="R221:R224"/>
    <mergeCell ref="S221:S224"/>
    <mergeCell ref="T221:T224"/>
    <mergeCell ref="U221:U224"/>
    <mergeCell ref="V221:V224"/>
    <mergeCell ref="AD221:AD222"/>
    <mergeCell ref="AE221:AE222"/>
    <mergeCell ref="AF221:AF222"/>
    <mergeCell ref="AG221:AG222"/>
    <mergeCell ref="AH221:AH222"/>
    <mergeCell ref="K225:K231"/>
    <mergeCell ref="L225:L232"/>
    <mergeCell ref="M225:M232"/>
    <mergeCell ref="N225:N232"/>
    <mergeCell ref="Y221:Y222"/>
    <mergeCell ref="Y225:Y226"/>
    <mergeCell ref="AB225:AB226"/>
    <mergeCell ref="AC225:AC226"/>
    <mergeCell ref="W221:W224"/>
    <mergeCell ref="X221:X224"/>
    <mergeCell ref="Z221:Z222"/>
    <mergeCell ref="AA221:AA222"/>
    <mergeCell ref="AB221:AB222"/>
    <mergeCell ref="AC221:AC222"/>
    <mergeCell ref="X225:X232"/>
    <mergeCell ref="Y227:Y230"/>
    <mergeCell ref="AN233:AN235"/>
    <mergeCell ref="AO233:AO235"/>
    <mergeCell ref="AM225:AM232"/>
    <mergeCell ref="AN225:AN232"/>
    <mergeCell ref="AO225:AO232"/>
    <mergeCell ref="AL227:AL229"/>
    <mergeCell ref="AL230:AL231"/>
    <mergeCell ref="AL233:AL235"/>
    <mergeCell ref="AM233:AM235"/>
    <mergeCell ref="Z225:Z226"/>
    <mergeCell ref="AA225:AA226"/>
    <mergeCell ref="AD225:AD226"/>
    <mergeCell ref="AE225:AE226"/>
    <mergeCell ref="AF225:AF226"/>
    <mergeCell ref="AG225:AG226"/>
    <mergeCell ref="AH225:AH226"/>
    <mergeCell ref="X233:X235"/>
    <mergeCell ref="Z213:Z214"/>
    <mergeCell ref="AA213:AA214"/>
    <mergeCell ref="AB213:AB214"/>
    <mergeCell ref="X217:X220"/>
    <mergeCell ref="A213:A216"/>
    <mergeCell ref="B213:B216"/>
    <mergeCell ref="C213:C216"/>
    <mergeCell ref="D213:D216"/>
    <mergeCell ref="E213:E216"/>
    <mergeCell ref="F213:F216"/>
    <mergeCell ref="G213:G216"/>
    <mergeCell ref="H217:H220"/>
    <mergeCell ref="I217:I220"/>
    <mergeCell ref="J217:J220"/>
    <mergeCell ref="K217:K220"/>
    <mergeCell ref="L217:L220"/>
    <mergeCell ref="M217:M220"/>
    <mergeCell ref="N217:N220"/>
    <mergeCell ref="A217:A220"/>
    <mergeCell ref="B217:B220"/>
    <mergeCell ref="C217:C220"/>
    <mergeCell ref="D217:D220"/>
    <mergeCell ref="E217:E220"/>
    <mergeCell ref="F217:F220"/>
    <mergeCell ref="G217:G220"/>
    <mergeCell ref="AM221:AM224"/>
    <mergeCell ref="AN221:AN224"/>
    <mergeCell ref="AO221:AO224"/>
    <mergeCell ref="O217:O220"/>
    <mergeCell ref="P217:P220"/>
    <mergeCell ref="Q217:Q220"/>
    <mergeCell ref="R217:R220"/>
    <mergeCell ref="S217:S220"/>
    <mergeCell ref="T217:T220"/>
    <mergeCell ref="U217:U220"/>
    <mergeCell ref="H213:H216"/>
    <mergeCell ref="I213:I216"/>
    <mergeCell ref="J213:J216"/>
    <mergeCell ref="K213:K216"/>
    <mergeCell ref="L213:L216"/>
    <mergeCell ref="M213:M216"/>
    <mergeCell ref="N213:N216"/>
    <mergeCell ref="O213:O216"/>
    <mergeCell ref="P213:P216"/>
    <mergeCell ref="Q213:Q216"/>
    <mergeCell ref="R213:R216"/>
    <mergeCell ref="S213:S216"/>
    <mergeCell ref="T213:T216"/>
    <mergeCell ref="U213:U216"/>
    <mergeCell ref="AC213:AC214"/>
    <mergeCell ref="AD213:AD214"/>
    <mergeCell ref="AE213:AE214"/>
    <mergeCell ref="AF213:AF214"/>
    <mergeCell ref="AG213:AG214"/>
    <mergeCell ref="AH213:AH214"/>
    <mergeCell ref="V213:V216"/>
    <mergeCell ref="W213:W216"/>
    <mergeCell ref="A201:A203"/>
    <mergeCell ref="B201:B203"/>
    <mergeCell ref="C201:C203"/>
    <mergeCell ref="D201:D203"/>
    <mergeCell ref="E201:E203"/>
    <mergeCell ref="F201:F203"/>
    <mergeCell ref="G201:G203"/>
    <mergeCell ref="H206:H210"/>
    <mergeCell ref="I206:I210"/>
    <mergeCell ref="J206:J210"/>
    <mergeCell ref="K206:K210"/>
    <mergeCell ref="L206:L212"/>
    <mergeCell ref="M206:M212"/>
    <mergeCell ref="N206:N212"/>
    <mergeCell ref="AC206:AC207"/>
    <mergeCell ref="AD206:AD207"/>
    <mergeCell ref="AE206:AE207"/>
    <mergeCell ref="A206:A210"/>
    <mergeCell ref="B206:B210"/>
    <mergeCell ref="C206:C210"/>
    <mergeCell ref="D206:D210"/>
    <mergeCell ref="E206:E210"/>
    <mergeCell ref="F206:F210"/>
    <mergeCell ref="G206:G210"/>
    <mergeCell ref="O206:O212"/>
    <mergeCell ref="P206:P212"/>
    <mergeCell ref="Q206:Q212"/>
    <mergeCell ref="R206:R212"/>
    <mergeCell ref="S206:S212"/>
    <mergeCell ref="T206:T212"/>
    <mergeCell ref="U206:U212"/>
    <mergeCell ref="AM213:AM216"/>
    <mergeCell ref="AN213:AN216"/>
    <mergeCell ref="AO213:AO216"/>
    <mergeCell ref="AM217:AM220"/>
    <mergeCell ref="AN217:AN220"/>
    <mergeCell ref="AO217:AO220"/>
    <mergeCell ref="AL219:AL220"/>
    <mergeCell ref="Y218:Y219"/>
    <mergeCell ref="Z218:Z219"/>
    <mergeCell ref="AA218:AA219"/>
    <mergeCell ref="AB218:AB219"/>
    <mergeCell ref="V206:V212"/>
    <mergeCell ref="W206:W212"/>
    <mergeCell ref="X206:X212"/>
    <mergeCell ref="Y206:Y207"/>
    <mergeCell ref="Z206:Z207"/>
    <mergeCell ref="AA206:AA207"/>
    <mergeCell ref="AB206:AB207"/>
    <mergeCell ref="AF206:AF207"/>
    <mergeCell ref="AG206:AG207"/>
    <mergeCell ref="AH206:AH207"/>
    <mergeCell ref="V217:V220"/>
    <mergeCell ref="W217:W220"/>
    <mergeCell ref="X213:X216"/>
    <mergeCell ref="Y213:Y214"/>
    <mergeCell ref="AO163:AO167"/>
    <mergeCell ref="AM168:AM171"/>
    <mergeCell ref="AN168:AN171"/>
    <mergeCell ref="AO168:AO171"/>
    <mergeCell ref="AN184:AN186"/>
    <mergeCell ref="AO184:AO186"/>
    <mergeCell ref="AM174:AM176"/>
    <mergeCell ref="AN174:AN176"/>
    <mergeCell ref="AO174:AO176"/>
    <mergeCell ref="AM179:AM181"/>
    <mergeCell ref="AN179:AN181"/>
    <mergeCell ref="AO179:AO181"/>
    <mergeCell ref="AM184:AM186"/>
    <mergeCell ref="AM206:AM210"/>
    <mergeCell ref="AN206:AN210"/>
    <mergeCell ref="AO206:AO210"/>
    <mergeCell ref="AL208:AL209"/>
    <mergeCell ref="AO201:AO203"/>
    <mergeCell ref="AM189:AM192"/>
    <mergeCell ref="AN189:AN192"/>
    <mergeCell ref="AO189:AO192"/>
    <mergeCell ref="AM195:AM198"/>
    <mergeCell ref="AN195:AN198"/>
    <mergeCell ref="AO195:AO198"/>
    <mergeCell ref="AM201:AM203"/>
    <mergeCell ref="AJ132:AJ133"/>
    <mergeCell ref="AK132:AK133"/>
    <mergeCell ref="AM132:AM137"/>
    <mergeCell ref="AN132:AN137"/>
    <mergeCell ref="AO132:AO137"/>
    <mergeCell ref="AL134:AL135"/>
    <mergeCell ref="AM138:AM142"/>
    <mergeCell ref="AN138:AN142"/>
    <mergeCell ref="AO138:AO142"/>
    <mergeCell ref="AM143:AM147"/>
    <mergeCell ref="AN143:AN147"/>
    <mergeCell ref="AO143:AO147"/>
    <mergeCell ref="AN148:AN152"/>
    <mergeCell ref="AO148:AO152"/>
    <mergeCell ref="AM148:AM152"/>
    <mergeCell ref="AL153:AL154"/>
    <mergeCell ref="AM153:AM157"/>
    <mergeCell ref="AN153:AN157"/>
    <mergeCell ref="AO153:AO157"/>
    <mergeCell ref="AN158:AN162"/>
    <mergeCell ref="AO158:AO162"/>
    <mergeCell ref="AM158:AM162"/>
    <mergeCell ref="AM163:AM167"/>
    <mergeCell ref="AN163:AN167"/>
    <mergeCell ref="A132:A137"/>
    <mergeCell ref="B132:B137"/>
    <mergeCell ref="C132:C137"/>
    <mergeCell ref="D132:D137"/>
    <mergeCell ref="E132:E137"/>
    <mergeCell ref="F132:F137"/>
    <mergeCell ref="G132:G137"/>
    <mergeCell ref="O158:O162"/>
    <mergeCell ref="P158:P162"/>
    <mergeCell ref="H158:H162"/>
    <mergeCell ref="I158:I162"/>
    <mergeCell ref="J158:J162"/>
    <mergeCell ref="K158:K162"/>
    <mergeCell ref="L158:L162"/>
    <mergeCell ref="M158:M162"/>
    <mergeCell ref="N158:N162"/>
    <mergeCell ref="AN201:AN203"/>
    <mergeCell ref="H201:H203"/>
    <mergeCell ref="I201:I203"/>
    <mergeCell ref="J201:J203"/>
    <mergeCell ref="K201:K203"/>
    <mergeCell ref="L201:L205"/>
    <mergeCell ref="M201:M205"/>
    <mergeCell ref="N201:N205"/>
    <mergeCell ref="V201:V205"/>
    <mergeCell ref="W201:W205"/>
    <mergeCell ref="X201:X205"/>
    <mergeCell ref="AB204:AB205"/>
    <mergeCell ref="O201:O205"/>
    <mergeCell ref="P201:P205"/>
    <mergeCell ref="Q201:Q205"/>
    <mergeCell ref="R201:R205"/>
    <mergeCell ref="Y126:Y127"/>
    <mergeCell ref="Y190:Y191"/>
    <mergeCell ref="Z190:Z191"/>
    <mergeCell ref="AA190:AA191"/>
    <mergeCell ref="AB190:AB191"/>
    <mergeCell ref="AB202:AB203"/>
    <mergeCell ref="Y209:Y210"/>
    <mergeCell ref="Q126:Q131"/>
    <mergeCell ref="R126:R131"/>
    <mergeCell ref="S126:S131"/>
    <mergeCell ref="T126:T131"/>
    <mergeCell ref="U126:U131"/>
    <mergeCell ref="V126:V131"/>
    <mergeCell ref="W126:W131"/>
    <mergeCell ref="AG126:AG127"/>
    <mergeCell ref="AH126:AH127"/>
    <mergeCell ref="Z126:Z127"/>
    <mergeCell ref="AA126:AA127"/>
    <mergeCell ref="AB126:AB127"/>
    <mergeCell ref="AC126:AC127"/>
    <mergeCell ref="AD126:AD127"/>
    <mergeCell ref="AE126:AE127"/>
    <mergeCell ref="AF126:AF127"/>
    <mergeCell ref="S201:S205"/>
    <mergeCell ref="T201:T205"/>
    <mergeCell ref="U201:U205"/>
    <mergeCell ref="W143:W147"/>
    <mergeCell ref="X143:X147"/>
    <mergeCell ref="T148:T152"/>
    <mergeCell ref="U148:U152"/>
    <mergeCell ref="V148:V152"/>
    <mergeCell ref="W148:W152"/>
    <mergeCell ref="A104:A109"/>
    <mergeCell ref="B104:B109"/>
    <mergeCell ref="C104:C109"/>
    <mergeCell ref="D104:D109"/>
    <mergeCell ref="E104:E109"/>
    <mergeCell ref="F104:F109"/>
    <mergeCell ref="G104:G109"/>
    <mergeCell ref="O104:O109"/>
    <mergeCell ref="P104:P109"/>
    <mergeCell ref="Q104:Q109"/>
    <mergeCell ref="R104:R109"/>
    <mergeCell ref="S104:S109"/>
    <mergeCell ref="T104:T109"/>
    <mergeCell ref="U104:U109"/>
    <mergeCell ref="A110:A113"/>
    <mergeCell ref="B110:B113"/>
    <mergeCell ref="C110:C113"/>
    <mergeCell ref="D110:D113"/>
    <mergeCell ref="E110:E113"/>
    <mergeCell ref="F110:F113"/>
    <mergeCell ref="G110:G113"/>
    <mergeCell ref="O100:O103"/>
    <mergeCell ref="P100:P103"/>
    <mergeCell ref="H100:H103"/>
    <mergeCell ref="I100:I103"/>
    <mergeCell ref="J100:J103"/>
    <mergeCell ref="K100:K103"/>
    <mergeCell ref="L100:L103"/>
    <mergeCell ref="M100:M103"/>
    <mergeCell ref="N100:N103"/>
    <mergeCell ref="H104:H109"/>
    <mergeCell ref="I104:I109"/>
    <mergeCell ref="J104:J109"/>
    <mergeCell ref="K104:K109"/>
    <mergeCell ref="L104:L109"/>
    <mergeCell ref="M104:M109"/>
    <mergeCell ref="N104:N109"/>
    <mergeCell ref="V104:V109"/>
    <mergeCell ref="Q114:Q117"/>
    <mergeCell ref="R114:R117"/>
    <mergeCell ref="S114:S117"/>
    <mergeCell ref="T114:T117"/>
    <mergeCell ref="U114:U117"/>
    <mergeCell ref="V114:V117"/>
    <mergeCell ref="W114:W117"/>
    <mergeCell ref="X114:X117"/>
    <mergeCell ref="Y114:Y115"/>
    <mergeCell ref="Z114:Z115"/>
    <mergeCell ref="AA114:AA115"/>
    <mergeCell ref="AB114:AB115"/>
    <mergeCell ref="AN114:AN117"/>
    <mergeCell ref="AO114:AO117"/>
    <mergeCell ref="AC114:AC115"/>
    <mergeCell ref="AD114:AD115"/>
    <mergeCell ref="AE114:AE115"/>
    <mergeCell ref="AF114:AF115"/>
    <mergeCell ref="AG114:AG115"/>
    <mergeCell ref="AH114:AH115"/>
    <mergeCell ref="AM114:AM117"/>
    <mergeCell ref="AL116:AL117"/>
    <mergeCell ref="N110:N113"/>
    <mergeCell ref="A114:A117"/>
    <mergeCell ref="B114:B117"/>
    <mergeCell ref="C114:C117"/>
    <mergeCell ref="D114:D117"/>
    <mergeCell ref="E114:E117"/>
    <mergeCell ref="F114:F117"/>
    <mergeCell ref="G114:G117"/>
    <mergeCell ref="H114:H117"/>
    <mergeCell ref="I114:I117"/>
    <mergeCell ref="J114:J117"/>
    <mergeCell ref="K114:K117"/>
    <mergeCell ref="L114:L117"/>
    <mergeCell ref="M114:M117"/>
    <mergeCell ref="N114:N117"/>
    <mergeCell ref="O114:O117"/>
    <mergeCell ref="P114:P117"/>
    <mergeCell ref="A422:A423"/>
    <mergeCell ref="B422:B423"/>
    <mergeCell ref="C422:C423"/>
    <mergeCell ref="D422:D423"/>
    <mergeCell ref="E422:E423"/>
    <mergeCell ref="F422:F423"/>
    <mergeCell ref="G422:G423"/>
    <mergeCell ref="Q422:Q423"/>
    <mergeCell ref="R422:R423"/>
    <mergeCell ref="S422:S423"/>
    <mergeCell ref="T422:T423"/>
    <mergeCell ref="U422:U423"/>
    <mergeCell ref="V422:V423"/>
    <mergeCell ref="W422:W423"/>
    <mergeCell ref="X422:X423"/>
    <mergeCell ref="O418:O421"/>
    <mergeCell ref="P418:P421"/>
    <mergeCell ref="Q418:Q421"/>
    <mergeCell ref="R418:R421"/>
    <mergeCell ref="S418:S421"/>
    <mergeCell ref="T418:T421"/>
    <mergeCell ref="U418:U421"/>
    <mergeCell ref="I418:I421"/>
    <mergeCell ref="J418:J421"/>
    <mergeCell ref="K418:K421"/>
    <mergeCell ref="L418:L421"/>
    <mergeCell ref="M418:M421"/>
    <mergeCell ref="N418:N421"/>
    <mergeCell ref="V418:V421"/>
    <mergeCell ref="W418:W421"/>
    <mergeCell ref="X418:X421"/>
    <mergeCell ref="Y418:Y419"/>
    <mergeCell ref="Y420:Y421"/>
    <mergeCell ref="A418:A421"/>
    <mergeCell ref="B418:B421"/>
    <mergeCell ref="C418:C421"/>
    <mergeCell ref="D418:D421"/>
    <mergeCell ref="E418:E421"/>
    <mergeCell ref="F418:F421"/>
    <mergeCell ref="G418:G421"/>
    <mergeCell ref="AG415:AG416"/>
    <mergeCell ref="AH415:AH416"/>
    <mergeCell ref="AI415:AI416"/>
    <mergeCell ref="AJ415:AJ416"/>
    <mergeCell ref="AD412:AD413"/>
    <mergeCell ref="AE412:AE413"/>
    <mergeCell ref="AF412:AF413"/>
    <mergeCell ref="AG412:AG413"/>
    <mergeCell ref="AH412:AH413"/>
    <mergeCell ref="AI412:AI413"/>
    <mergeCell ref="AJ412:AJ413"/>
    <mergeCell ref="V415:V417"/>
    <mergeCell ref="W415:W417"/>
    <mergeCell ref="O415:O417"/>
    <mergeCell ref="P415:P417"/>
    <mergeCell ref="Q415:Q417"/>
    <mergeCell ref="R415:R417"/>
    <mergeCell ref="S415:S417"/>
    <mergeCell ref="T415:T417"/>
    <mergeCell ref="U415:U417"/>
    <mergeCell ref="A412:A414"/>
    <mergeCell ref="B412:B414"/>
    <mergeCell ref="C412:C414"/>
    <mergeCell ref="D412:D414"/>
    <mergeCell ref="E412:E414"/>
    <mergeCell ref="F412:F414"/>
    <mergeCell ref="G412:G414"/>
    <mergeCell ref="A415:A417"/>
    <mergeCell ref="B415:B417"/>
    <mergeCell ref="C415:C417"/>
    <mergeCell ref="D415:D417"/>
    <mergeCell ref="E415:E417"/>
    <mergeCell ref="F415:F417"/>
    <mergeCell ref="G415:G417"/>
    <mergeCell ref="H415:H417"/>
    <mergeCell ref="I415:I417"/>
    <mergeCell ref="J415:J417"/>
    <mergeCell ref="Z415:Z416"/>
    <mergeCell ref="AA415:AA416"/>
    <mergeCell ref="AB415:AB416"/>
    <mergeCell ref="AC415:AC416"/>
    <mergeCell ref="AD415:AD416"/>
    <mergeCell ref="H412:H414"/>
    <mergeCell ref="I412:I414"/>
    <mergeCell ref="J412:J414"/>
    <mergeCell ref="K412:K414"/>
    <mergeCell ref="L412:L414"/>
    <mergeCell ref="M412:M414"/>
    <mergeCell ref="N412:N414"/>
    <mergeCell ref="O412:O414"/>
    <mergeCell ref="P412:P414"/>
    <mergeCell ref="Q412:Q414"/>
    <mergeCell ref="R412:R414"/>
    <mergeCell ref="T412:T414"/>
    <mergeCell ref="U412:U414"/>
    <mergeCell ref="V412:V414"/>
    <mergeCell ref="K415:K417"/>
    <mergeCell ref="L415:L417"/>
    <mergeCell ref="M415:M417"/>
    <mergeCell ref="N415:N417"/>
    <mergeCell ref="W412:W414"/>
    <mergeCell ref="X412:X414"/>
    <mergeCell ref="Y412:Y413"/>
    <mergeCell ref="Z412:Z413"/>
    <mergeCell ref="AA412:AA413"/>
    <mergeCell ref="AB412:AB413"/>
    <mergeCell ref="AC412:AC413"/>
    <mergeCell ref="H418:H421"/>
    <mergeCell ref="I405:I408"/>
    <mergeCell ref="J405:J408"/>
    <mergeCell ref="K405:K408"/>
    <mergeCell ref="L405:L408"/>
    <mergeCell ref="M405:M408"/>
    <mergeCell ref="N405:N408"/>
    <mergeCell ref="V405:V408"/>
    <mergeCell ref="W405:W408"/>
    <mergeCell ref="X405:X408"/>
    <mergeCell ref="AB405:AB407"/>
    <mergeCell ref="AA409:AA410"/>
    <mergeCell ref="A405:A408"/>
    <mergeCell ref="B405:B408"/>
    <mergeCell ref="C405:C408"/>
    <mergeCell ref="D405:D408"/>
    <mergeCell ref="E405:E408"/>
    <mergeCell ref="F405:F408"/>
    <mergeCell ref="G405:G408"/>
    <mergeCell ref="O405:O408"/>
    <mergeCell ref="P405:P408"/>
    <mergeCell ref="Q405:Q408"/>
    <mergeCell ref="R405:R408"/>
    <mergeCell ref="S405:S408"/>
    <mergeCell ref="T405:T408"/>
    <mergeCell ref="U405:U408"/>
    <mergeCell ref="A409:A411"/>
    <mergeCell ref="B409:B411"/>
    <mergeCell ref="C409:C411"/>
    <mergeCell ref="D409:D411"/>
    <mergeCell ref="E409:E411"/>
    <mergeCell ref="F409:F411"/>
    <mergeCell ref="G409:G411"/>
    <mergeCell ref="V398:V400"/>
    <mergeCell ref="W398:W400"/>
    <mergeCell ref="X398:X400"/>
    <mergeCell ref="O398:O400"/>
    <mergeCell ref="P398:P400"/>
    <mergeCell ref="Q398:Q400"/>
    <mergeCell ref="R398:R400"/>
    <mergeCell ref="S398:S400"/>
    <mergeCell ref="T398:T400"/>
    <mergeCell ref="U398:U400"/>
    <mergeCell ref="A398:A400"/>
    <mergeCell ref="B398:B400"/>
    <mergeCell ref="C398:C400"/>
    <mergeCell ref="D398:D400"/>
    <mergeCell ref="E398:E400"/>
    <mergeCell ref="F398:F400"/>
    <mergeCell ref="G398:G400"/>
    <mergeCell ref="A444:A445"/>
    <mergeCell ref="B444:B445"/>
    <mergeCell ref="C444:C445"/>
    <mergeCell ref="D444:D445"/>
    <mergeCell ref="E444:E445"/>
    <mergeCell ref="F444:F445"/>
    <mergeCell ref="G444:G445"/>
    <mergeCell ref="H396:H397"/>
    <mergeCell ref="I396:I397"/>
    <mergeCell ref="J396:J397"/>
    <mergeCell ref="K396:K397"/>
    <mergeCell ref="L396:L397"/>
    <mergeCell ref="M396:M397"/>
    <mergeCell ref="N396:N397"/>
    <mergeCell ref="H398:H400"/>
    <mergeCell ref="I398:I400"/>
    <mergeCell ref="J398:J400"/>
    <mergeCell ref="K398:K400"/>
    <mergeCell ref="L398:L400"/>
    <mergeCell ref="M398:M400"/>
    <mergeCell ref="N398:N400"/>
    <mergeCell ref="A401:A404"/>
    <mergeCell ref="B401:B404"/>
    <mergeCell ref="C401:C404"/>
    <mergeCell ref="D401:D404"/>
    <mergeCell ref="E401:E404"/>
    <mergeCell ref="F401:F404"/>
    <mergeCell ref="G401:G404"/>
    <mergeCell ref="H401:H404"/>
    <mergeCell ref="I401:I404"/>
    <mergeCell ref="J401:J404"/>
    <mergeCell ref="K401:K404"/>
    <mergeCell ref="V432:V435"/>
    <mergeCell ref="W432:W435"/>
    <mergeCell ref="X432:X435"/>
    <mergeCell ref="Y432:Y433"/>
    <mergeCell ref="Y434:Y435"/>
    <mergeCell ref="O432:O435"/>
    <mergeCell ref="P432:P435"/>
    <mergeCell ref="Q432:Q435"/>
    <mergeCell ref="R432:R435"/>
    <mergeCell ref="S432:S435"/>
    <mergeCell ref="T432:T435"/>
    <mergeCell ref="U432:U435"/>
    <mergeCell ref="A432:A435"/>
    <mergeCell ref="B432:B435"/>
    <mergeCell ref="C432:C435"/>
    <mergeCell ref="D432:D435"/>
    <mergeCell ref="E432:E435"/>
    <mergeCell ref="F432:F435"/>
    <mergeCell ref="G432:G435"/>
    <mergeCell ref="C468:G468"/>
    <mergeCell ref="C469:G469"/>
    <mergeCell ref="C470:G470"/>
    <mergeCell ref="C471:G471"/>
    <mergeCell ref="C472:G472"/>
    <mergeCell ref="C473:G473"/>
    <mergeCell ref="C481:G481"/>
    <mergeCell ref="C483:G483"/>
    <mergeCell ref="C484:G484"/>
    <mergeCell ref="C474:G474"/>
    <mergeCell ref="C475:G475"/>
    <mergeCell ref="C476:G476"/>
    <mergeCell ref="C477:G477"/>
    <mergeCell ref="C478:G478"/>
    <mergeCell ref="C479:G479"/>
    <mergeCell ref="C480:G480"/>
    <mergeCell ref="O428:O430"/>
    <mergeCell ref="H428:H430"/>
    <mergeCell ref="I428:I430"/>
    <mergeCell ref="J428:J430"/>
    <mergeCell ref="K428:K430"/>
    <mergeCell ref="L428:L430"/>
    <mergeCell ref="M428:M430"/>
    <mergeCell ref="N428:N430"/>
    <mergeCell ref="H432:H435"/>
    <mergeCell ref="I432:I435"/>
    <mergeCell ref="J432:J435"/>
    <mergeCell ref="K432:K435"/>
    <mergeCell ref="L432:L435"/>
    <mergeCell ref="M432:M435"/>
    <mergeCell ref="N432:N435"/>
    <mergeCell ref="O444:O445"/>
    <mergeCell ref="X444:X445"/>
    <mergeCell ref="Y444:Y445"/>
    <mergeCell ref="Q444:Q445"/>
    <mergeCell ref="R444:R445"/>
    <mergeCell ref="S444:S445"/>
    <mergeCell ref="T444:T445"/>
    <mergeCell ref="U444:U445"/>
    <mergeCell ref="V444:V445"/>
    <mergeCell ref="W444:W445"/>
    <mergeCell ref="C460:G460"/>
    <mergeCell ref="C461:F461"/>
    <mergeCell ref="C462:F462"/>
    <mergeCell ref="C463:G463"/>
    <mergeCell ref="C464:G464"/>
    <mergeCell ref="C465:G465"/>
    <mergeCell ref="C466:G466"/>
    <mergeCell ref="C467:G467"/>
    <mergeCell ref="P444:P445"/>
    <mergeCell ref="H444:H445"/>
    <mergeCell ref="I444:I445"/>
    <mergeCell ref="J444:J445"/>
    <mergeCell ref="K444:K445"/>
    <mergeCell ref="L444:L445"/>
    <mergeCell ref="M444:M445"/>
    <mergeCell ref="N444:N445"/>
    <mergeCell ref="A428:A430"/>
    <mergeCell ref="B428:B430"/>
    <mergeCell ref="C428:C430"/>
    <mergeCell ref="D428:D430"/>
    <mergeCell ref="E428:E430"/>
    <mergeCell ref="F428:F430"/>
    <mergeCell ref="G428:G430"/>
    <mergeCell ref="Q428:Q430"/>
    <mergeCell ref="R428:R430"/>
    <mergeCell ref="S428:S430"/>
    <mergeCell ref="T428:T430"/>
    <mergeCell ref="U428:U430"/>
    <mergeCell ref="V428:V430"/>
    <mergeCell ref="W428:W430"/>
    <mergeCell ref="X428:X430"/>
    <mergeCell ref="O424:O427"/>
    <mergeCell ref="P424:P427"/>
    <mergeCell ref="Q424:Q427"/>
    <mergeCell ref="R424:R427"/>
    <mergeCell ref="S424:S427"/>
    <mergeCell ref="T424:T427"/>
    <mergeCell ref="U424:U427"/>
    <mergeCell ref="P428:P430"/>
    <mergeCell ref="H424:H427"/>
    <mergeCell ref="I424:I427"/>
    <mergeCell ref="J424:J427"/>
    <mergeCell ref="K424:K427"/>
    <mergeCell ref="L424:L427"/>
    <mergeCell ref="M424:M427"/>
    <mergeCell ref="N424:N427"/>
    <mergeCell ref="V424:V427"/>
    <mergeCell ref="W424:W427"/>
    <mergeCell ref="X424:X427"/>
    <mergeCell ref="A424:A427"/>
    <mergeCell ref="B424:B427"/>
    <mergeCell ref="C424:C427"/>
    <mergeCell ref="D424:D427"/>
    <mergeCell ref="E424:E427"/>
    <mergeCell ref="F424:F427"/>
    <mergeCell ref="G424:G427"/>
    <mergeCell ref="AI409:AI410"/>
    <mergeCell ref="AJ409:AJ410"/>
    <mergeCell ref="O409:O411"/>
    <mergeCell ref="P409:P411"/>
    <mergeCell ref="AC409:AC410"/>
    <mergeCell ref="AD409:AD410"/>
    <mergeCell ref="AE409:AE410"/>
    <mergeCell ref="AF409:AF410"/>
    <mergeCell ref="AG409:AG410"/>
    <mergeCell ref="O422:O423"/>
    <mergeCell ref="P422:P423"/>
    <mergeCell ref="H422:H423"/>
    <mergeCell ref="I422:I423"/>
    <mergeCell ref="J422:J423"/>
    <mergeCell ref="K422:K423"/>
    <mergeCell ref="L422:L423"/>
    <mergeCell ref="M422:M423"/>
    <mergeCell ref="N422:N423"/>
    <mergeCell ref="Y409:Y410"/>
    <mergeCell ref="Z409:Z410"/>
    <mergeCell ref="Q409:Q411"/>
    <mergeCell ref="R409:R411"/>
    <mergeCell ref="T409:T411"/>
    <mergeCell ref="U409:U411"/>
    <mergeCell ref="V409:V411"/>
    <mergeCell ref="W409:W411"/>
    <mergeCell ref="X409:X411"/>
    <mergeCell ref="S410:S411"/>
    <mergeCell ref="AE415:AE416"/>
    <mergeCell ref="AF415:AF416"/>
    <mergeCell ref="X415:X417"/>
    <mergeCell ref="Y415:Y416"/>
    <mergeCell ref="AC401:AC403"/>
    <mergeCell ref="AD401:AD403"/>
    <mergeCell ref="AE401:AE403"/>
    <mergeCell ref="AF401:AF403"/>
    <mergeCell ref="AG401:AG403"/>
    <mergeCell ref="AH401:AH403"/>
    <mergeCell ref="V401:V404"/>
    <mergeCell ref="W401:W404"/>
    <mergeCell ref="X401:X404"/>
    <mergeCell ref="Y401:Y403"/>
    <mergeCell ref="Z401:Z403"/>
    <mergeCell ref="AA401:AA403"/>
    <mergeCell ref="AB401:AB403"/>
    <mergeCell ref="H409:H411"/>
    <mergeCell ref="I409:I411"/>
    <mergeCell ref="J409:J411"/>
    <mergeCell ref="K409:K411"/>
    <mergeCell ref="L409:L411"/>
    <mergeCell ref="M409:M411"/>
    <mergeCell ref="N409:N411"/>
    <mergeCell ref="AH409:AH410"/>
    <mergeCell ref="Q401:Q404"/>
    <mergeCell ref="R401:R404"/>
    <mergeCell ref="S401:S404"/>
    <mergeCell ref="T401:T404"/>
    <mergeCell ref="U401:U404"/>
    <mergeCell ref="O401:O404"/>
    <mergeCell ref="P401:P404"/>
    <mergeCell ref="L401:L404"/>
    <mergeCell ref="M401:M404"/>
    <mergeCell ref="N401:N404"/>
    <mergeCell ref="H405:H408"/>
    <mergeCell ref="A396:A397"/>
    <mergeCell ref="B396:B397"/>
    <mergeCell ref="C396:C397"/>
    <mergeCell ref="D396:D397"/>
    <mergeCell ref="E396:E397"/>
    <mergeCell ref="F396:F397"/>
    <mergeCell ref="G396:G397"/>
    <mergeCell ref="Q396:Q397"/>
    <mergeCell ref="R396:R397"/>
    <mergeCell ref="S396:S397"/>
    <mergeCell ref="T396:T397"/>
    <mergeCell ref="U396:U397"/>
    <mergeCell ref="V396:V397"/>
    <mergeCell ref="W396:W397"/>
    <mergeCell ref="X396:X397"/>
    <mergeCell ref="O393:O395"/>
    <mergeCell ref="P393:P395"/>
    <mergeCell ref="Q393:Q395"/>
    <mergeCell ref="R393:R395"/>
    <mergeCell ref="S393:S395"/>
    <mergeCell ref="T393:T395"/>
    <mergeCell ref="U393:U395"/>
    <mergeCell ref="O396:O397"/>
    <mergeCell ref="P396:P397"/>
    <mergeCell ref="H393:H395"/>
    <mergeCell ref="I393:I395"/>
    <mergeCell ref="J393:J395"/>
    <mergeCell ref="K393:K395"/>
    <mergeCell ref="L393:L395"/>
    <mergeCell ref="M393:M395"/>
    <mergeCell ref="N393:N395"/>
    <mergeCell ref="V393:V395"/>
    <mergeCell ref="W393:W395"/>
    <mergeCell ref="X393:X395"/>
    <mergeCell ref="A393:A395"/>
    <mergeCell ref="B393:B395"/>
    <mergeCell ref="C393:C395"/>
    <mergeCell ref="D393:D395"/>
    <mergeCell ref="E393:E395"/>
    <mergeCell ref="F393:F395"/>
    <mergeCell ref="G393:G395"/>
    <mergeCell ref="A390:A392"/>
    <mergeCell ref="B390:B392"/>
    <mergeCell ref="C390:C392"/>
    <mergeCell ref="D390:D392"/>
    <mergeCell ref="E390:E392"/>
    <mergeCell ref="F390:F392"/>
    <mergeCell ref="G390:G392"/>
    <mergeCell ref="Q390:Q392"/>
    <mergeCell ref="R390:R392"/>
    <mergeCell ref="S390:S392"/>
    <mergeCell ref="T390:T392"/>
    <mergeCell ref="U390:U392"/>
    <mergeCell ref="V390:V392"/>
    <mergeCell ref="W390:W392"/>
    <mergeCell ref="X390:X392"/>
    <mergeCell ref="O386:O389"/>
    <mergeCell ref="P386:P389"/>
    <mergeCell ref="Q386:Q389"/>
    <mergeCell ref="R386:R389"/>
    <mergeCell ref="S386:S389"/>
    <mergeCell ref="T386:T389"/>
    <mergeCell ref="U386:U389"/>
    <mergeCell ref="O390:O392"/>
    <mergeCell ref="P390:P392"/>
    <mergeCell ref="H390:H392"/>
    <mergeCell ref="I390:I392"/>
    <mergeCell ref="J390:J392"/>
    <mergeCell ref="K390:K392"/>
    <mergeCell ref="L390:L392"/>
    <mergeCell ref="M390:M392"/>
    <mergeCell ref="N390:N392"/>
    <mergeCell ref="H386:H389"/>
    <mergeCell ref="I386:I389"/>
    <mergeCell ref="J386:J389"/>
    <mergeCell ref="K386:K389"/>
    <mergeCell ref="L386:L389"/>
    <mergeCell ref="M386:M389"/>
    <mergeCell ref="N386:N389"/>
    <mergeCell ref="V386:V389"/>
    <mergeCell ref="W386:W389"/>
    <mergeCell ref="X386:X389"/>
    <mergeCell ref="A386:A389"/>
    <mergeCell ref="B386:B389"/>
    <mergeCell ref="C386:C389"/>
    <mergeCell ref="D386:D389"/>
    <mergeCell ref="E386:E389"/>
    <mergeCell ref="F386:F389"/>
    <mergeCell ref="G386:G389"/>
    <mergeCell ref="A384:A385"/>
    <mergeCell ref="B384:B385"/>
    <mergeCell ref="C384:C385"/>
    <mergeCell ref="D384:D385"/>
    <mergeCell ref="E384:E385"/>
    <mergeCell ref="F384:F385"/>
    <mergeCell ref="G384:G385"/>
    <mergeCell ref="W384:W385"/>
    <mergeCell ref="X384:X385"/>
    <mergeCell ref="A376:A379"/>
    <mergeCell ref="B376:B379"/>
    <mergeCell ref="C376:C379"/>
    <mergeCell ref="D376:D379"/>
    <mergeCell ref="E376:E379"/>
    <mergeCell ref="F376:F379"/>
    <mergeCell ref="G376:G379"/>
    <mergeCell ref="A380:A383"/>
    <mergeCell ref="B380:B383"/>
    <mergeCell ref="C380:C383"/>
    <mergeCell ref="D380:D383"/>
    <mergeCell ref="E380:E383"/>
    <mergeCell ref="F380:F383"/>
    <mergeCell ref="G380:G383"/>
    <mergeCell ref="H376:H379"/>
    <mergeCell ref="I376:I379"/>
    <mergeCell ref="J376:J379"/>
    <mergeCell ref="K376:K379"/>
    <mergeCell ref="L376:L379"/>
    <mergeCell ref="M376:M379"/>
    <mergeCell ref="N376:N379"/>
    <mergeCell ref="V376:V379"/>
    <mergeCell ref="W376:W379"/>
    <mergeCell ref="X376:X379"/>
    <mergeCell ref="O376:O379"/>
    <mergeCell ref="P376:P379"/>
    <mergeCell ref="Q376:Q379"/>
    <mergeCell ref="R376:R379"/>
    <mergeCell ref="S376:S379"/>
    <mergeCell ref="T376:T379"/>
    <mergeCell ref="U376:U379"/>
    <mergeCell ref="H384:H385"/>
    <mergeCell ref="I384:I385"/>
    <mergeCell ref="J384:J385"/>
    <mergeCell ref="K384:K385"/>
    <mergeCell ref="L384:L385"/>
    <mergeCell ref="M384:M385"/>
    <mergeCell ref="N384:N385"/>
    <mergeCell ref="R380:R383"/>
    <mergeCell ref="S380:S383"/>
    <mergeCell ref="T380:T383"/>
    <mergeCell ref="U380:U383"/>
    <mergeCell ref="V380:V383"/>
    <mergeCell ref="W380:W383"/>
    <mergeCell ref="X380:X383"/>
    <mergeCell ref="Q380:Q383"/>
    <mergeCell ref="Q384:Q385"/>
    <mergeCell ref="R384:R385"/>
    <mergeCell ref="S384:S385"/>
    <mergeCell ref="T384:T385"/>
    <mergeCell ref="U384:U385"/>
    <mergeCell ref="V384:V385"/>
    <mergeCell ref="Y339:Y340"/>
    <mergeCell ref="Z339:Z340"/>
    <mergeCell ref="AA339:AA340"/>
    <mergeCell ref="AB339:AB340"/>
    <mergeCell ref="AC339:AC340"/>
    <mergeCell ref="AD339:AD340"/>
    <mergeCell ref="AA348:AA349"/>
    <mergeCell ref="AB348:AB349"/>
    <mergeCell ref="AN344:AN346"/>
    <mergeCell ref="AO344:AO346"/>
    <mergeCell ref="Y345:Y346"/>
    <mergeCell ref="Z345:Z346"/>
    <mergeCell ref="AA345:AA346"/>
    <mergeCell ref="Y348:Y349"/>
    <mergeCell ref="Z348:Z349"/>
    <mergeCell ref="O384:O385"/>
    <mergeCell ref="P384:P385"/>
    <mergeCell ref="O372:O375"/>
    <mergeCell ref="P372:P375"/>
    <mergeCell ref="AN316:AN318"/>
    <mergeCell ref="AO316:AO318"/>
    <mergeCell ref="AN323:AN325"/>
    <mergeCell ref="AO323:AO325"/>
    <mergeCell ref="AM316:AM318"/>
    <mergeCell ref="AL319:AL322"/>
    <mergeCell ref="AM319:AM322"/>
    <mergeCell ref="AN319:AN322"/>
    <mergeCell ref="AO319:AO322"/>
    <mergeCell ref="AL323:AL324"/>
    <mergeCell ref="AM323:AM325"/>
    <mergeCell ref="AM326:AM328"/>
    <mergeCell ref="AN326:AN328"/>
    <mergeCell ref="AO326:AO328"/>
    <mergeCell ref="AM329:AM331"/>
    <mergeCell ref="AN329:AN331"/>
    <mergeCell ref="AO329:AO331"/>
    <mergeCell ref="P310:P312"/>
    <mergeCell ref="AM310:AM312"/>
    <mergeCell ref="AN310:AN312"/>
    <mergeCell ref="AO310:AO312"/>
    <mergeCell ref="AL311:AL312"/>
    <mergeCell ref="H310:H312"/>
    <mergeCell ref="I310:I312"/>
    <mergeCell ref="J310:J312"/>
    <mergeCell ref="K310:K312"/>
    <mergeCell ref="L310:L312"/>
    <mergeCell ref="M310:M312"/>
    <mergeCell ref="N310:N312"/>
    <mergeCell ref="H313:H315"/>
    <mergeCell ref="I313:I315"/>
    <mergeCell ref="K313:K315"/>
    <mergeCell ref="L313:L315"/>
    <mergeCell ref="M313:M315"/>
    <mergeCell ref="N313:N315"/>
    <mergeCell ref="O313:O315"/>
    <mergeCell ref="P313:P315"/>
    <mergeCell ref="Q313:Q315"/>
    <mergeCell ref="AM313:AM315"/>
    <mergeCell ref="AN313:AN315"/>
    <mergeCell ref="AO313:AO315"/>
    <mergeCell ref="U298:U300"/>
    <mergeCell ref="A298:A300"/>
    <mergeCell ref="B298:B300"/>
    <mergeCell ref="C298:C300"/>
    <mergeCell ref="D298:D300"/>
    <mergeCell ref="E298:E300"/>
    <mergeCell ref="F298:F300"/>
    <mergeCell ref="G298:G300"/>
    <mergeCell ref="V301:V303"/>
    <mergeCell ref="W301:W303"/>
    <mergeCell ref="X301:X303"/>
    <mergeCell ref="AM301:AM303"/>
    <mergeCell ref="AN301:AN303"/>
    <mergeCell ref="AO301:AO303"/>
    <mergeCell ref="AN304:AN306"/>
    <mergeCell ref="AO304:AO306"/>
    <mergeCell ref="A304:A306"/>
    <mergeCell ref="B304:B306"/>
    <mergeCell ref="C304:C306"/>
    <mergeCell ref="D304:D306"/>
    <mergeCell ref="E304:E306"/>
    <mergeCell ref="F304:F306"/>
    <mergeCell ref="G304:G306"/>
    <mergeCell ref="O301:O303"/>
    <mergeCell ref="P301:P303"/>
    <mergeCell ref="Q301:Q303"/>
    <mergeCell ref="R301:R303"/>
    <mergeCell ref="S301:S303"/>
    <mergeCell ref="T301:T303"/>
    <mergeCell ref="U301:U303"/>
    <mergeCell ref="X304:X306"/>
    <mergeCell ref="AM304:AM306"/>
    <mergeCell ref="AL307:AL309"/>
    <mergeCell ref="AM307:AM309"/>
    <mergeCell ref="AN307:AN309"/>
    <mergeCell ref="AO307:AO309"/>
    <mergeCell ref="Q304:Q306"/>
    <mergeCell ref="R304:R306"/>
    <mergeCell ref="S304:S306"/>
    <mergeCell ref="T304:T306"/>
    <mergeCell ref="U304:U306"/>
    <mergeCell ref="V304:V306"/>
    <mergeCell ref="W304:W306"/>
    <mergeCell ref="H298:H300"/>
    <mergeCell ref="I298:I300"/>
    <mergeCell ref="J298:J300"/>
    <mergeCell ref="K298:K300"/>
    <mergeCell ref="L298:L300"/>
    <mergeCell ref="M298:M300"/>
    <mergeCell ref="N298:N300"/>
    <mergeCell ref="V298:V300"/>
    <mergeCell ref="W298:W300"/>
    <mergeCell ref="X298:X300"/>
    <mergeCell ref="AM298:AM300"/>
    <mergeCell ref="AN298:AN300"/>
    <mergeCell ref="AO298:AO300"/>
    <mergeCell ref="O298:O300"/>
    <mergeCell ref="P298:P300"/>
    <mergeCell ref="Q298:Q300"/>
    <mergeCell ref="R298:R300"/>
    <mergeCell ref="S298:S300"/>
    <mergeCell ref="T298:T300"/>
    <mergeCell ref="A295:A297"/>
    <mergeCell ref="B295:B297"/>
    <mergeCell ref="C295:C297"/>
    <mergeCell ref="D295:D297"/>
    <mergeCell ref="E295:E297"/>
    <mergeCell ref="F295:F297"/>
    <mergeCell ref="G295:G297"/>
    <mergeCell ref="H301:H303"/>
    <mergeCell ref="I301:I303"/>
    <mergeCell ref="J301:J303"/>
    <mergeCell ref="K301:K303"/>
    <mergeCell ref="L301:L303"/>
    <mergeCell ref="M301:M303"/>
    <mergeCell ref="N301:N303"/>
    <mergeCell ref="A301:A303"/>
    <mergeCell ref="B301:B303"/>
    <mergeCell ref="C301:C303"/>
    <mergeCell ref="D301:D303"/>
    <mergeCell ref="E301:E303"/>
    <mergeCell ref="F301:F303"/>
    <mergeCell ref="G301:G303"/>
    <mergeCell ref="V292:V294"/>
    <mergeCell ref="W292:W294"/>
    <mergeCell ref="X292:X294"/>
    <mergeCell ref="O292:O294"/>
    <mergeCell ref="P292:P294"/>
    <mergeCell ref="Q292:Q294"/>
    <mergeCell ref="R292:R294"/>
    <mergeCell ref="S292:S294"/>
    <mergeCell ref="T292:T294"/>
    <mergeCell ref="U292:U294"/>
    <mergeCell ref="A292:A294"/>
    <mergeCell ref="B292:B294"/>
    <mergeCell ref="C292:C294"/>
    <mergeCell ref="D292:D294"/>
    <mergeCell ref="E292:E294"/>
    <mergeCell ref="F292:F294"/>
    <mergeCell ref="G292:G294"/>
    <mergeCell ref="U286:U288"/>
    <mergeCell ref="O289:O291"/>
    <mergeCell ref="P289:P291"/>
    <mergeCell ref="H289:H291"/>
    <mergeCell ref="I289:I291"/>
    <mergeCell ref="J289:J291"/>
    <mergeCell ref="K289:K291"/>
    <mergeCell ref="L289:L291"/>
    <mergeCell ref="M289:M291"/>
    <mergeCell ref="N289:N291"/>
    <mergeCell ref="H292:H294"/>
    <mergeCell ref="I292:I294"/>
    <mergeCell ref="J292:J294"/>
    <mergeCell ref="K292:K294"/>
    <mergeCell ref="L292:L294"/>
    <mergeCell ref="M292:M294"/>
    <mergeCell ref="N292:N294"/>
    <mergeCell ref="A286:A288"/>
    <mergeCell ref="B286:B288"/>
    <mergeCell ref="C286:C288"/>
    <mergeCell ref="D286:D288"/>
    <mergeCell ref="E286:E288"/>
    <mergeCell ref="F286:F288"/>
    <mergeCell ref="G286:G288"/>
    <mergeCell ref="A289:A291"/>
    <mergeCell ref="B289:B291"/>
    <mergeCell ref="C289:C291"/>
    <mergeCell ref="D289:D291"/>
    <mergeCell ref="E289:E291"/>
    <mergeCell ref="F289:F291"/>
    <mergeCell ref="G289:G291"/>
    <mergeCell ref="Q289:Q291"/>
    <mergeCell ref="R289:R291"/>
    <mergeCell ref="S289:S291"/>
    <mergeCell ref="O286:O288"/>
    <mergeCell ref="P286:P288"/>
    <mergeCell ref="Q286:Q288"/>
    <mergeCell ref="R286:R288"/>
    <mergeCell ref="S286:S288"/>
    <mergeCell ref="AM384:AM385"/>
    <mergeCell ref="AM386:AM389"/>
    <mergeCell ref="AM390:AM392"/>
    <mergeCell ref="AM393:AM395"/>
    <mergeCell ref="AM396:AM397"/>
    <mergeCell ref="AM444:AM445"/>
    <mergeCell ref="AN444:AN445"/>
    <mergeCell ref="AO444:AO445"/>
    <mergeCell ref="O283:O285"/>
    <mergeCell ref="P283:P285"/>
    <mergeCell ref="H283:H285"/>
    <mergeCell ref="I283:I285"/>
    <mergeCell ref="J283:J285"/>
    <mergeCell ref="K283:K285"/>
    <mergeCell ref="L283:L285"/>
    <mergeCell ref="M283:M285"/>
    <mergeCell ref="N283:N285"/>
    <mergeCell ref="H286:H288"/>
    <mergeCell ref="I286:I288"/>
    <mergeCell ref="J286:J288"/>
    <mergeCell ref="K286:K288"/>
    <mergeCell ref="L286:L288"/>
    <mergeCell ref="M286:M288"/>
    <mergeCell ref="N286:N288"/>
    <mergeCell ref="W286:W288"/>
    <mergeCell ref="X286:X288"/>
    <mergeCell ref="T289:T291"/>
    <mergeCell ref="U289:U291"/>
    <mergeCell ref="V289:V291"/>
    <mergeCell ref="W289:W291"/>
    <mergeCell ref="X289:X291"/>
    <mergeCell ref="T286:T288"/>
    <mergeCell ref="AN355:AN358"/>
    <mergeCell ref="AO355:AO358"/>
    <mergeCell ref="AO359:AO362"/>
    <mergeCell ref="AN386:AN389"/>
    <mergeCell ref="AN390:AN392"/>
    <mergeCell ref="AN393:AN395"/>
    <mergeCell ref="AN396:AN397"/>
    <mergeCell ref="AO396:AO397"/>
    <mergeCell ref="AN398:AN400"/>
    <mergeCell ref="AO398:AO400"/>
    <mergeCell ref="AN359:AN362"/>
    <mergeCell ref="AN363:AN366"/>
    <mergeCell ref="AN367:AN371"/>
    <mergeCell ref="AN372:AN375"/>
    <mergeCell ref="AN376:AN379"/>
    <mergeCell ref="AN380:AN383"/>
    <mergeCell ref="AN384:AN385"/>
    <mergeCell ref="AN332:AN334"/>
    <mergeCell ref="AO332:AO334"/>
    <mergeCell ref="AL335:AL337"/>
    <mergeCell ref="AM335:AM337"/>
    <mergeCell ref="AN335:AN337"/>
    <mergeCell ref="AO335:AO337"/>
    <mergeCell ref="AM338:AM341"/>
    <mergeCell ref="AN338:AN341"/>
    <mergeCell ref="AL340:AL341"/>
    <mergeCell ref="AM342:AM343"/>
    <mergeCell ref="AN342:AN343"/>
    <mergeCell ref="AO342:AO343"/>
    <mergeCell ref="AL344:AL345"/>
    <mergeCell ref="AL347:AL348"/>
    <mergeCell ref="AN351:AN354"/>
    <mergeCell ref="AO351:AO354"/>
    <mergeCell ref="AM332:AM334"/>
    <mergeCell ref="AO338:AO341"/>
    <mergeCell ref="AM412:AM414"/>
    <mergeCell ref="AN412:AN414"/>
    <mergeCell ref="AO412:AO414"/>
    <mergeCell ref="AN422:AN423"/>
    <mergeCell ref="AO422:AO423"/>
    <mergeCell ref="AM415:AM417"/>
    <mergeCell ref="AN415:AN417"/>
    <mergeCell ref="AO415:AO417"/>
    <mergeCell ref="AM418:AM421"/>
    <mergeCell ref="AN418:AN421"/>
    <mergeCell ref="AO418:AO421"/>
    <mergeCell ref="AM422:AM423"/>
    <mergeCell ref="AN432:AN435"/>
    <mergeCell ref="AO432:AO435"/>
    <mergeCell ref="AL433:AL434"/>
    <mergeCell ref="AM424:AM427"/>
    <mergeCell ref="AN424:AN427"/>
    <mergeCell ref="AO424:AO427"/>
    <mergeCell ref="AM428:AM430"/>
    <mergeCell ref="AN428:AN430"/>
    <mergeCell ref="AO428:AO430"/>
    <mergeCell ref="AM432:AM435"/>
    <mergeCell ref="AO390:AO392"/>
    <mergeCell ref="AO393:AO395"/>
    <mergeCell ref="AO363:AO366"/>
    <mergeCell ref="AO367:AO371"/>
    <mergeCell ref="AO372:AO375"/>
    <mergeCell ref="AO376:AO379"/>
    <mergeCell ref="AO380:AO383"/>
    <mergeCell ref="AO384:AO385"/>
    <mergeCell ref="AO386:AO389"/>
    <mergeCell ref="AK409:AK410"/>
    <mergeCell ref="AL409:AL411"/>
    <mergeCell ref="AK412:AK413"/>
    <mergeCell ref="AL412:AL413"/>
    <mergeCell ref="AK415:AK416"/>
    <mergeCell ref="AL415:AL416"/>
    <mergeCell ref="AL381:AL382"/>
    <mergeCell ref="AL384:AL385"/>
    <mergeCell ref="AL387:AL388"/>
    <mergeCell ref="AL390:AL391"/>
    <mergeCell ref="AL393:AL394"/>
    <mergeCell ref="AK401:AK403"/>
    <mergeCell ref="AL401:AL404"/>
    <mergeCell ref="AM398:AM400"/>
    <mergeCell ref="AM401:AM404"/>
    <mergeCell ref="AN401:AN404"/>
    <mergeCell ref="AO401:AO404"/>
    <mergeCell ref="AN405:AN408"/>
    <mergeCell ref="AO405:AO408"/>
    <mergeCell ref="AM405:AM408"/>
    <mergeCell ref="AM409:AM411"/>
    <mergeCell ref="AN409:AN411"/>
    <mergeCell ref="AO409:AO411"/>
    <mergeCell ref="O380:O383"/>
    <mergeCell ref="P380:P383"/>
    <mergeCell ref="H380:H383"/>
    <mergeCell ref="I380:I383"/>
    <mergeCell ref="J380:J383"/>
    <mergeCell ref="K380:K383"/>
    <mergeCell ref="L380:L383"/>
    <mergeCell ref="M380:M383"/>
    <mergeCell ref="N380:N383"/>
    <mergeCell ref="AM344:AM346"/>
    <mergeCell ref="AM351:AM354"/>
    <mergeCell ref="AM355:AM358"/>
    <mergeCell ref="AL356:AL357"/>
    <mergeCell ref="AM359:AM362"/>
    <mergeCell ref="AL360:AL361"/>
    <mergeCell ref="AM363:AM366"/>
    <mergeCell ref="AL364:AL365"/>
    <mergeCell ref="AM367:AM371"/>
    <mergeCell ref="AL368:AL369"/>
    <mergeCell ref="AM372:AM375"/>
    <mergeCell ref="AL373:AL374"/>
    <mergeCell ref="AL377:AL378"/>
    <mergeCell ref="AM376:AM379"/>
    <mergeCell ref="AM380:AM383"/>
    <mergeCell ref="H372:H375"/>
    <mergeCell ref="I372:I375"/>
    <mergeCell ref="J372:J375"/>
    <mergeCell ref="K372:K375"/>
    <mergeCell ref="L372:L375"/>
    <mergeCell ref="M372:M375"/>
    <mergeCell ref="N372:N375"/>
    <mergeCell ref="A335:A337"/>
    <mergeCell ref="B335:B337"/>
    <mergeCell ref="C335:C337"/>
    <mergeCell ref="D335:D337"/>
    <mergeCell ref="E335:E337"/>
    <mergeCell ref="F335:F337"/>
    <mergeCell ref="G335:G337"/>
    <mergeCell ref="Q335:Q337"/>
    <mergeCell ref="R335:R337"/>
    <mergeCell ref="S335:S337"/>
    <mergeCell ref="T335:T337"/>
    <mergeCell ref="U335:U337"/>
    <mergeCell ref="V335:V337"/>
    <mergeCell ref="W335:W337"/>
    <mergeCell ref="X335:X337"/>
    <mergeCell ref="O332:O334"/>
    <mergeCell ref="P332:P334"/>
    <mergeCell ref="Q332:Q334"/>
    <mergeCell ref="R332:R334"/>
    <mergeCell ref="S332:S334"/>
    <mergeCell ref="T332:T334"/>
    <mergeCell ref="U332:U334"/>
    <mergeCell ref="O335:O337"/>
    <mergeCell ref="P335:P337"/>
    <mergeCell ref="H335:H337"/>
    <mergeCell ref="I335:I337"/>
    <mergeCell ref="J335:J337"/>
    <mergeCell ref="K335:K337"/>
    <mergeCell ref="L335:L337"/>
    <mergeCell ref="M335:M337"/>
    <mergeCell ref="N335:N337"/>
    <mergeCell ref="H332:H334"/>
    <mergeCell ref="I332:I334"/>
    <mergeCell ref="J332:J334"/>
    <mergeCell ref="K332:K334"/>
    <mergeCell ref="L332:L334"/>
    <mergeCell ref="M332:M334"/>
    <mergeCell ref="N332:N334"/>
    <mergeCell ref="V332:V334"/>
    <mergeCell ref="W332:W334"/>
    <mergeCell ref="X332:X334"/>
    <mergeCell ref="A332:A334"/>
    <mergeCell ref="B332:B334"/>
    <mergeCell ref="C332:C334"/>
    <mergeCell ref="D332:D334"/>
    <mergeCell ref="E332:E334"/>
    <mergeCell ref="F332:F334"/>
    <mergeCell ref="G332:G334"/>
    <mergeCell ref="A329:A331"/>
    <mergeCell ref="B329:B331"/>
    <mergeCell ref="C329:C331"/>
    <mergeCell ref="D329:D331"/>
    <mergeCell ref="E329:E331"/>
    <mergeCell ref="F329:F331"/>
    <mergeCell ref="G329:G331"/>
    <mergeCell ref="Q329:Q331"/>
    <mergeCell ref="R329:R331"/>
    <mergeCell ref="S329:S331"/>
    <mergeCell ref="T329:T331"/>
    <mergeCell ref="U329:U331"/>
    <mergeCell ref="V329:V331"/>
    <mergeCell ref="W329:W331"/>
    <mergeCell ref="X329:X331"/>
    <mergeCell ref="O326:O328"/>
    <mergeCell ref="P326:P328"/>
    <mergeCell ref="Q326:Q328"/>
    <mergeCell ref="R326:R328"/>
    <mergeCell ref="S326:S328"/>
    <mergeCell ref="T326:T328"/>
    <mergeCell ref="U326:U328"/>
    <mergeCell ref="O329:O331"/>
    <mergeCell ref="P329:P331"/>
    <mergeCell ref="H329:H331"/>
    <mergeCell ref="I329:I331"/>
    <mergeCell ref="J329:J331"/>
    <mergeCell ref="K329:K331"/>
    <mergeCell ref="L329:L331"/>
    <mergeCell ref="M329:M331"/>
    <mergeCell ref="N329:N331"/>
    <mergeCell ref="C319:C322"/>
    <mergeCell ref="D319:D322"/>
    <mergeCell ref="E319:E322"/>
    <mergeCell ref="F319:F322"/>
    <mergeCell ref="G319:G322"/>
    <mergeCell ref="H326:H328"/>
    <mergeCell ref="I326:I328"/>
    <mergeCell ref="J326:J328"/>
    <mergeCell ref="K326:K328"/>
    <mergeCell ref="L326:L328"/>
    <mergeCell ref="M326:M328"/>
    <mergeCell ref="N326:N328"/>
    <mergeCell ref="V326:V328"/>
    <mergeCell ref="W326:W328"/>
    <mergeCell ref="X326:X328"/>
    <mergeCell ref="A326:A328"/>
    <mergeCell ref="B326:B328"/>
    <mergeCell ref="C326:C328"/>
    <mergeCell ref="D326:D328"/>
    <mergeCell ref="E326:E328"/>
    <mergeCell ref="F326:F328"/>
    <mergeCell ref="G326:G328"/>
    <mergeCell ref="X316:X318"/>
    <mergeCell ref="Q319:Q322"/>
    <mergeCell ref="R319:R322"/>
    <mergeCell ref="S319:S322"/>
    <mergeCell ref="T319:T322"/>
    <mergeCell ref="U319:U322"/>
    <mergeCell ref="V319:V322"/>
    <mergeCell ref="W319:W322"/>
    <mergeCell ref="X319:X322"/>
    <mergeCell ref="O316:O318"/>
    <mergeCell ref="P316:P318"/>
    <mergeCell ref="Q316:Q318"/>
    <mergeCell ref="R316:R318"/>
    <mergeCell ref="S316:S318"/>
    <mergeCell ref="T316:T318"/>
    <mergeCell ref="U316:U318"/>
    <mergeCell ref="A323:A325"/>
    <mergeCell ref="B323:B325"/>
    <mergeCell ref="C323:C325"/>
    <mergeCell ref="D323:D325"/>
    <mergeCell ref="E323:E325"/>
    <mergeCell ref="F323:F325"/>
    <mergeCell ref="G323:G325"/>
    <mergeCell ref="A316:A318"/>
    <mergeCell ref="B316:B318"/>
    <mergeCell ref="C316:C318"/>
    <mergeCell ref="D316:D318"/>
    <mergeCell ref="E316:E318"/>
    <mergeCell ref="F316:F318"/>
    <mergeCell ref="G316:G318"/>
    <mergeCell ref="A319:A322"/>
    <mergeCell ref="B319:B322"/>
    <mergeCell ref="W323:W325"/>
    <mergeCell ref="X323:X325"/>
    <mergeCell ref="O323:O325"/>
    <mergeCell ref="P323:P325"/>
    <mergeCell ref="Q323:Q325"/>
    <mergeCell ref="R323:R325"/>
    <mergeCell ref="S323:S325"/>
    <mergeCell ref="T323:T325"/>
    <mergeCell ref="U323:U325"/>
    <mergeCell ref="A307:A309"/>
    <mergeCell ref="B307:B309"/>
    <mergeCell ref="C307:C309"/>
    <mergeCell ref="D307:D309"/>
    <mergeCell ref="E307:E309"/>
    <mergeCell ref="F307:F309"/>
    <mergeCell ref="G307:G309"/>
    <mergeCell ref="A310:A312"/>
    <mergeCell ref="B310:B312"/>
    <mergeCell ref="C310:C312"/>
    <mergeCell ref="D310:D312"/>
    <mergeCell ref="E310:E312"/>
    <mergeCell ref="F310:F312"/>
    <mergeCell ref="G310:G312"/>
    <mergeCell ref="H316:H318"/>
    <mergeCell ref="I316:I318"/>
    <mergeCell ref="J316:J318"/>
    <mergeCell ref="K316:K318"/>
    <mergeCell ref="L316:L318"/>
    <mergeCell ref="M316:M318"/>
    <mergeCell ref="N316:N318"/>
    <mergeCell ref="V316:V318"/>
    <mergeCell ref="W316:W318"/>
    <mergeCell ref="O319:O322"/>
    <mergeCell ref="P319:P322"/>
    <mergeCell ref="H319:H322"/>
    <mergeCell ref="I319:I322"/>
    <mergeCell ref="J319:J322"/>
    <mergeCell ref="K319:K322"/>
    <mergeCell ref="L319:L322"/>
    <mergeCell ref="M319:M322"/>
    <mergeCell ref="N319:N322"/>
    <mergeCell ref="H323:H325"/>
    <mergeCell ref="I323:I325"/>
    <mergeCell ref="J323:J325"/>
    <mergeCell ref="K323:K325"/>
    <mergeCell ref="L323:L325"/>
    <mergeCell ref="M323:M325"/>
    <mergeCell ref="N323:N325"/>
    <mergeCell ref="V323:V325"/>
    <mergeCell ref="W307:W309"/>
    <mergeCell ref="X307:X309"/>
    <mergeCell ref="O307:O309"/>
    <mergeCell ref="P307:P309"/>
    <mergeCell ref="Q307:Q309"/>
    <mergeCell ref="R307:R309"/>
    <mergeCell ref="S307:S309"/>
    <mergeCell ref="T307:T309"/>
    <mergeCell ref="U307:U309"/>
    <mergeCell ref="A313:A315"/>
    <mergeCell ref="B313:B315"/>
    <mergeCell ref="C313:C315"/>
    <mergeCell ref="D313:D315"/>
    <mergeCell ref="E313:E315"/>
    <mergeCell ref="F313:F315"/>
    <mergeCell ref="G313:G315"/>
    <mergeCell ref="R310:R312"/>
    <mergeCell ref="R313:R315"/>
    <mergeCell ref="S313:S315"/>
    <mergeCell ref="T313:T315"/>
    <mergeCell ref="U313:U315"/>
    <mergeCell ref="V313:V315"/>
    <mergeCell ref="W313:W315"/>
    <mergeCell ref="X313:X315"/>
    <mergeCell ref="Q310:Q312"/>
    <mergeCell ref="S310:S312"/>
    <mergeCell ref="T310:T312"/>
    <mergeCell ref="U310:U312"/>
    <mergeCell ref="V310:V312"/>
    <mergeCell ref="W310:W312"/>
    <mergeCell ref="X310:X312"/>
    <mergeCell ref="O310:O312"/>
    <mergeCell ref="O304:O306"/>
    <mergeCell ref="P304:P306"/>
    <mergeCell ref="H304:H306"/>
    <mergeCell ref="I304:I306"/>
    <mergeCell ref="J304:J306"/>
    <mergeCell ref="K304:K306"/>
    <mergeCell ref="L304:L306"/>
    <mergeCell ref="M304:M306"/>
    <mergeCell ref="N304:N306"/>
    <mergeCell ref="H307:H309"/>
    <mergeCell ref="I307:I309"/>
    <mergeCell ref="J307:J309"/>
    <mergeCell ref="K307:K309"/>
    <mergeCell ref="L307:L309"/>
    <mergeCell ref="M307:M309"/>
    <mergeCell ref="N307:N309"/>
    <mergeCell ref="V307:V309"/>
    <mergeCell ref="A372:A375"/>
    <mergeCell ref="B372:B375"/>
    <mergeCell ref="C372:C375"/>
    <mergeCell ref="D372:D375"/>
    <mergeCell ref="E372:E375"/>
    <mergeCell ref="F372:F375"/>
    <mergeCell ref="G372:G375"/>
    <mergeCell ref="Q372:Q375"/>
    <mergeCell ref="R372:R375"/>
    <mergeCell ref="S372:S375"/>
    <mergeCell ref="T372:T375"/>
    <mergeCell ref="U372:U375"/>
    <mergeCell ref="V372:V375"/>
    <mergeCell ref="W372:W375"/>
    <mergeCell ref="X372:X375"/>
    <mergeCell ref="O367:O371"/>
    <mergeCell ref="P367:P371"/>
    <mergeCell ref="Q367:Q371"/>
    <mergeCell ref="R367:R371"/>
    <mergeCell ref="S367:S371"/>
    <mergeCell ref="T367:T371"/>
    <mergeCell ref="U367:U371"/>
    <mergeCell ref="H367:H371"/>
    <mergeCell ref="I367:I371"/>
    <mergeCell ref="J367:J371"/>
    <mergeCell ref="K367:K371"/>
    <mergeCell ref="L367:L371"/>
    <mergeCell ref="M367:M371"/>
    <mergeCell ref="N367:N371"/>
    <mergeCell ref="V367:V371"/>
    <mergeCell ref="W367:W371"/>
    <mergeCell ref="X367:X371"/>
    <mergeCell ref="A367:A371"/>
    <mergeCell ref="B367:B371"/>
    <mergeCell ref="C367:C371"/>
    <mergeCell ref="D367:D371"/>
    <mergeCell ref="E367:E371"/>
    <mergeCell ref="F367:F371"/>
    <mergeCell ref="G367:G371"/>
    <mergeCell ref="A363:A366"/>
    <mergeCell ref="B363:B366"/>
    <mergeCell ref="C363:C366"/>
    <mergeCell ref="D363:D366"/>
    <mergeCell ref="E363:E366"/>
    <mergeCell ref="F363:F366"/>
    <mergeCell ref="G363:G366"/>
    <mergeCell ref="Q363:Q366"/>
    <mergeCell ref="R363:R366"/>
    <mergeCell ref="S363:S366"/>
    <mergeCell ref="T363:T366"/>
    <mergeCell ref="U363:U366"/>
    <mergeCell ref="V363:V366"/>
    <mergeCell ref="W363:W366"/>
    <mergeCell ref="X363:X366"/>
    <mergeCell ref="O359:O362"/>
    <mergeCell ref="P359:P362"/>
    <mergeCell ref="Q359:Q362"/>
    <mergeCell ref="R359:R362"/>
    <mergeCell ref="S359:S362"/>
    <mergeCell ref="T359:T362"/>
    <mergeCell ref="U359:U362"/>
    <mergeCell ref="O363:O366"/>
    <mergeCell ref="P363:P366"/>
    <mergeCell ref="H363:H366"/>
    <mergeCell ref="I363:I366"/>
    <mergeCell ref="J363:J366"/>
    <mergeCell ref="K363:K366"/>
    <mergeCell ref="L363:L366"/>
    <mergeCell ref="M363:M366"/>
    <mergeCell ref="N363:N366"/>
    <mergeCell ref="M355:M358"/>
    <mergeCell ref="N355:N358"/>
    <mergeCell ref="H359:H362"/>
    <mergeCell ref="I359:I362"/>
    <mergeCell ref="J359:J362"/>
    <mergeCell ref="K359:K362"/>
    <mergeCell ref="L359:L362"/>
    <mergeCell ref="M359:M362"/>
    <mergeCell ref="N359:N362"/>
    <mergeCell ref="V359:V362"/>
    <mergeCell ref="W359:W362"/>
    <mergeCell ref="X359:X362"/>
    <mergeCell ref="A359:A362"/>
    <mergeCell ref="B359:B362"/>
    <mergeCell ref="C359:C362"/>
    <mergeCell ref="D359:D362"/>
    <mergeCell ref="E359:E362"/>
    <mergeCell ref="F359:F362"/>
    <mergeCell ref="G359:G362"/>
    <mergeCell ref="V351:V354"/>
    <mergeCell ref="W351:W354"/>
    <mergeCell ref="X351:X354"/>
    <mergeCell ref="A355:A358"/>
    <mergeCell ref="B355:B358"/>
    <mergeCell ref="C355:C358"/>
    <mergeCell ref="D355:D358"/>
    <mergeCell ref="E355:E358"/>
    <mergeCell ref="F355:F358"/>
    <mergeCell ref="G355:G358"/>
    <mergeCell ref="Q355:Q358"/>
    <mergeCell ref="R355:R358"/>
    <mergeCell ref="S355:S358"/>
    <mergeCell ref="T355:T358"/>
    <mergeCell ref="U355:U358"/>
    <mergeCell ref="V355:V358"/>
    <mergeCell ref="W355:W358"/>
    <mergeCell ref="X355:X358"/>
    <mergeCell ref="O351:O354"/>
    <mergeCell ref="P351:P354"/>
    <mergeCell ref="Q351:Q354"/>
    <mergeCell ref="R351:R354"/>
    <mergeCell ref="S351:S354"/>
    <mergeCell ref="T351:T354"/>
    <mergeCell ref="U351:U354"/>
    <mergeCell ref="O355:O358"/>
    <mergeCell ref="P355:P358"/>
    <mergeCell ref="H355:H358"/>
    <mergeCell ref="I355:I358"/>
    <mergeCell ref="J355:J358"/>
    <mergeCell ref="K355:K358"/>
    <mergeCell ref="L355:L358"/>
    <mergeCell ref="V347:V350"/>
    <mergeCell ref="W347:W350"/>
    <mergeCell ref="X347:X350"/>
    <mergeCell ref="O347:O350"/>
    <mergeCell ref="P347:P350"/>
    <mergeCell ref="Q347:Q350"/>
    <mergeCell ref="R347:R350"/>
    <mergeCell ref="S347:S350"/>
    <mergeCell ref="T347:T350"/>
    <mergeCell ref="U347:U350"/>
    <mergeCell ref="A347:A350"/>
    <mergeCell ref="B347:B350"/>
    <mergeCell ref="C347:C350"/>
    <mergeCell ref="D347:D350"/>
    <mergeCell ref="E347:E350"/>
    <mergeCell ref="F347:F350"/>
    <mergeCell ref="G347:G350"/>
    <mergeCell ref="H351:H354"/>
    <mergeCell ref="I351:I354"/>
    <mergeCell ref="J351:J354"/>
    <mergeCell ref="K351:K354"/>
    <mergeCell ref="L351:L354"/>
    <mergeCell ref="M351:M354"/>
    <mergeCell ref="N351:N354"/>
    <mergeCell ref="A351:A354"/>
    <mergeCell ref="B351:B354"/>
    <mergeCell ref="C351:C354"/>
    <mergeCell ref="D351:D354"/>
    <mergeCell ref="E351:E354"/>
    <mergeCell ref="F351:F354"/>
    <mergeCell ref="G351:G354"/>
    <mergeCell ref="H347:H350"/>
    <mergeCell ref="I347:I350"/>
    <mergeCell ref="J347:J350"/>
    <mergeCell ref="K347:K350"/>
    <mergeCell ref="L347:L350"/>
    <mergeCell ref="M347:M350"/>
    <mergeCell ref="N347:N350"/>
    <mergeCell ref="H295:H297"/>
    <mergeCell ref="I295:I297"/>
    <mergeCell ref="J295:J297"/>
    <mergeCell ref="K295:K297"/>
    <mergeCell ref="L295:L297"/>
    <mergeCell ref="M295:M297"/>
    <mergeCell ref="N295:N297"/>
    <mergeCell ref="V295:V297"/>
    <mergeCell ref="W295:W297"/>
    <mergeCell ref="X295:X297"/>
    <mergeCell ref="O295:O297"/>
    <mergeCell ref="P295:P297"/>
    <mergeCell ref="Q295:Q297"/>
    <mergeCell ref="R295:R297"/>
    <mergeCell ref="S295:S297"/>
    <mergeCell ref="T295:T297"/>
    <mergeCell ref="U295:U297"/>
    <mergeCell ref="A283:A285"/>
    <mergeCell ref="B283:B285"/>
    <mergeCell ref="C283:C285"/>
    <mergeCell ref="D283:D285"/>
    <mergeCell ref="E283:E285"/>
    <mergeCell ref="F283:F285"/>
    <mergeCell ref="G283:G285"/>
    <mergeCell ref="Q283:Q285"/>
    <mergeCell ref="R283:R285"/>
    <mergeCell ref="S283:S285"/>
    <mergeCell ref="T283:T285"/>
    <mergeCell ref="U283:U285"/>
    <mergeCell ref="V283:V285"/>
    <mergeCell ref="W283:W285"/>
    <mergeCell ref="X283:X285"/>
    <mergeCell ref="O280:O282"/>
    <mergeCell ref="P280:P282"/>
    <mergeCell ref="Q280:Q282"/>
    <mergeCell ref="R280:R282"/>
    <mergeCell ref="S280:S282"/>
    <mergeCell ref="T280:T282"/>
    <mergeCell ref="U280:U282"/>
    <mergeCell ref="H280:H282"/>
    <mergeCell ref="I280:I282"/>
    <mergeCell ref="J280:J282"/>
    <mergeCell ref="K280:K282"/>
    <mergeCell ref="L280:L282"/>
    <mergeCell ref="M280:M282"/>
    <mergeCell ref="N280:N282"/>
    <mergeCell ref="V280:V282"/>
    <mergeCell ref="W280:W282"/>
    <mergeCell ref="X280:X282"/>
    <mergeCell ref="A280:A282"/>
    <mergeCell ref="B280:B282"/>
    <mergeCell ref="C280:C282"/>
    <mergeCell ref="D280:D282"/>
    <mergeCell ref="E280:E282"/>
    <mergeCell ref="F280:F282"/>
    <mergeCell ref="G280:G282"/>
    <mergeCell ref="A277:A279"/>
    <mergeCell ref="B277:B279"/>
    <mergeCell ref="C277:C279"/>
    <mergeCell ref="D277:D279"/>
    <mergeCell ref="E277:E279"/>
    <mergeCell ref="F277:F279"/>
    <mergeCell ref="G277:G279"/>
    <mergeCell ref="Q277:Q279"/>
    <mergeCell ref="R277:R279"/>
    <mergeCell ref="S277:S279"/>
    <mergeCell ref="T277:T279"/>
    <mergeCell ref="U277:U279"/>
    <mergeCell ref="V277:V279"/>
    <mergeCell ref="W277:W279"/>
    <mergeCell ref="X277:X279"/>
    <mergeCell ref="O274:O276"/>
    <mergeCell ref="P274:P276"/>
    <mergeCell ref="Q274:Q276"/>
    <mergeCell ref="R274:R276"/>
    <mergeCell ref="S274:S276"/>
    <mergeCell ref="T274:T276"/>
    <mergeCell ref="U274:U276"/>
    <mergeCell ref="O277:O279"/>
    <mergeCell ref="P277:P279"/>
    <mergeCell ref="H277:H279"/>
    <mergeCell ref="I277:I279"/>
    <mergeCell ref="J277:J279"/>
    <mergeCell ref="K277:K279"/>
    <mergeCell ref="L277:L279"/>
    <mergeCell ref="M277:M279"/>
    <mergeCell ref="N277:N279"/>
    <mergeCell ref="H274:H276"/>
    <mergeCell ref="I274:I276"/>
    <mergeCell ref="J274:J276"/>
    <mergeCell ref="K274:K276"/>
    <mergeCell ref="L274:L276"/>
    <mergeCell ref="M274:M276"/>
    <mergeCell ref="N274:N276"/>
    <mergeCell ref="V274:V276"/>
    <mergeCell ref="W274:W276"/>
    <mergeCell ref="X274:X276"/>
    <mergeCell ref="A274:A276"/>
    <mergeCell ref="B274:B276"/>
    <mergeCell ref="C274:C276"/>
    <mergeCell ref="D274:D276"/>
    <mergeCell ref="E274:E276"/>
    <mergeCell ref="F274:F276"/>
    <mergeCell ref="G274:G276"/>
    <mergeCell ref="A271:A273"/>
    <mergeCell ref="B271:B273"/>
    <mergeCell ref="C271:C273"/>
    <mergeCell ref="D271:D273"/>
    <mergeCell ref="E271:E273"/>
    <mergeCell ref="F271:F273"/>
    <mergeCell ref="G271:G273"/>
    <mergeCell ref="Q271:Q273"/>
    <mergeCell ref="R271:R273"/>
    <mergeCell ref="S271:S273"/>
    <mergeCell ref="T271:T273"/>
    <mergeCell ref="U271:U273"/>
    <mergeCell ref="V271:V273"/>
    <mergeCell ref="W271:W273"/>
    <mergeCell ref="X271:X273"/>
    <mergeCell ref="O268:O270"/>
    <mergeCell ref="P268:P270"/>
    <mergeCell ref="Q268:Q270"/>
    <mergeCell ref="R268:R270"/>
    <mergeCell ref="S268:S270"/>
    <mergeCell ref="T268:T270"/>
    <mergeCell ref="U268:U270"/>
    <mergeCell ref="O271:O273"/>
    <mergeCell ref="P271:P273"/>
    <mergeCell ref="H271:H273"/>
    <mergeCell ref="I271:I273"/>
    <mergeCell ref="J271:J273"/>
    <mergeCell ref="K271:K273"/>
    <mergeCell ref="L271:L273"/>
    <mergeCell ref="M271:M273"/>
    <mergeCell ref="N271:N273"/>
    <mergeCell ref="C261:C264"/>
    <mergeCell ref="D261:D264"/>
    <mergeCell ref="E261:E264"/>
    <mergeCell ref="F261:F264"/>
    <mergeCell ref="G261:G264"/>
    <mergeCell ref="H268:H270"/>
    <mergeCell ref="I268:I270"/>
    <mergeCell ref="J268:J270"/>
    <mergeCell ref="K268:K270"/>
    <mergeCell ref="L268:L270"/>
    <mergeCell ref="M268:M270"/>
    <mergeCell ref="N268:N270"/>
    <mergeCell ref="V268:V270"/>
    <mergeCell ref="W268:W270"/>
    <mergeCell ref="X268:X270"/>
    <mergeCell ref="A268:A270"/>
    <mergeCell ref="B268:B270"/>
    <mergeCell ref="C268:C270"/>
    <mergeCell ref="D268:D270"/>
    <mergeCell ref="E268:E270"/>
    <mergeCell ref="F268:F270"/>
    <mergeCell ref="G268:G270"/>
    <mergeCell ref="O261:O264"/>
    <mergeCell ref="P261:P264"/>
    <mergeCell ref="H261:H264"/>
    <mergeCell ref="I261:I264"/>
    <mergeCell ref="J261:J264"/>
    <mergeCell ref="K261:K264"/>
    <mergeCell ref="L261:L264"/>
    <mergeCell ref="M261:M264"/>
    <mergeCell ref="N261:N264"/>
    <mergeCell ref="X261:X264"/>
    <mergeCell ref="A265:A267"/>
    <mergeCell ref="B265:B267"/>
    <mergeCell ref="C265:C267"/>
    <mergeCell ref="D265:D267"/>
    <mergeCell ref="E265:E267"/>
    <mergeCell ref="F265:F267"/>
    <mergeCell ref="G265:G267"/>
    <mergeCell ref="Q265:Q267"/>
    <mergeCell ref="R265:R267"/>
    <mergeCell ref="S265:S267"/>
    <mergeCell ref="T265:T267"/>
    <mergeCell ref="U265:U267"/>
    <mergeCell ref="V265:V267"/>
    <mergeCell ref="W265:W267"/>
    <mergeCell ref="X265:X267"/>
    <mergeCell ref="O255:O257"/>
    <mergeCell ref="P255:P257"/>
    <mergeCell ref="Q261:Q264"/>
    <mergeCell ref="R261:R264"/>
    <mergeCell ref="S261:S264"/>
    <mergeCell ref="T261:T264"/>
    <mergeCell ref="U261:U264"/>
    <mergeCell ref="A258:A260"/>
    <mergeCell ref="B258:B260"/>
    <mergeCell ref="C258:C260"/>
    <mergeCell ref="D258:D260"/>
    <mergeCell ref="E258:E260"/>
    <mergeCell ref="F258:F260"/>
    <mergeCell ref="G258:G260"/>
    <mergeCell ref="A261:A264"/>
    <mergeCell ref="B261:B264"/>
    <mergeCell ref="O265:O267"/>
    <mergeCell ref="P265:P267"/>
    <mergeCell ref="H265:H267"/>
    <mergeCell ref="I265:I267"/>
    <mergeCell ref="J265:J267"/>
    <mergeCell ref="K265:K267"/>
    <mergeCell ref="L265:L267"/>
    <mergeCell ref="M265:M267"/>
    <mergeCell ref="N265:N267"/>
    <mergeCell ref="H255:H257"/>
    <mergeCell ref="I255:I257"/>
    <mergeCell ref="J255:J257"/>
    <mergeCell ref="K255:K257"/>
    <mergeCell ref="L255:L257"/>
    <mergeCell ref="M255:M257"/>
    <mergeCell ref="N255:N257"/>
    <mergeCell ref="H258:H260"/>
    <mergeCell ref="I258:I259"/>
    <mergeCell ref="J258:J260"/>
    <mergeCell ref="K258:K260"/>
    <mergeCell ref="L258:L260"/>
    <mergeCell ref="M258:M260"/>
    <mergeCell ref="N258:N260"/>
    <mergeCell ref="O258:O260"/>
    <mergeCell ref="P258:P260"/>
    <mergeCell ref="A255:A257"/>
    <mergeCell ref="B255:B257"/>
    <mergeCell ref="C255:C257"/>
    <mergeCell ref="D255:D257"/>
    <mergeCell ref="E255:E257"/>
    <mergeCell ref="F255:F257"/>
    <mergeCell ref="G255:G257"/>
    <mergeCell ref="Q255:Q257"/>
    <mergeCell ref="R255:R257"/>
    <mergeCell ref="S255:S257"/>
    <mergeCell ref="T255:T257"/>
    <mergeCell ref="U255:U257"/>
    <mergeCell ref="V255:V257"/>
    <mergeCell ref="W255:W257"/>
    <mergeCell ref="X255:X257"/>
    <mergeCell ref="O252:O254"/>
    <mergeCell ref="P252:P254"/>
    <mergeCell ref="Q252:Q254"/>
    <mergeCell ref="R252:R254"/>
    <mergeCell ref="S252:S254"/>
    <mergeCell ref="T252:T254"/>
    <mergeCell ref="U252:U254"/>
    <mergeCell ref="H252:H254"/>
    <mergeCell ref="I252:I254"/>
    <mergeCell ref="J252:J254"/>
    <mergeCell ref="K252:K254"/>
    <mergeCell ref="L252:L254"/>
    <mergeCell ref="M252:M254"/>
    <mergeCell ref="N252:N254"/>
    <mergeCell ref="V252:V254"/>
    <mergeCell ref="W252:W254"/>
    <mergeCell ref="X252:X254"/>
    <mergeCell ref="A252:A254"/>
    <mergeCell ref="B252:B254"/>
    <mergeCell ref="C252:C254"/>
    <mergeCell ref="D252:D254"/>
    <mergeCell ref="E252:E254"/>
    <mergeCell ref="F252:F254"/>
    <mergeCell ref="G252:G254"/>
    <mergeCell ref="AC263:AC264"/>
    <mergeCell ref="AD263:AD264"/>
    <mergeCell ref="AE263:AE264"/>
    <mergeCell ref="AF263:AF264"/>
    <mergeCell ref="AG263:AG264"/>
    <mergeCell ref="AH263:AH264"/>
    <mergeCell ref="AM258:AM260"/>
    <mergeCell ref="AL259:AL260"/>
    <mergeCell ref="AM261:AM264"/>
    <mergeCell ref="AN261:AN264"/>
    <mergeCell ref="AO261:AO264"/>
    <mergeCell ref="Y263:Y264"/>
    <mergeCell ref="Z263:Z264"/>
    <mergeCell ref="V248:V251"/>
    <mergeCell ref="W248:W251"/>
    <mergeCell ref="O248:O251"/>
    <mergeCell ref="P248:P251"/>
    <mergeCell ref="Q248:Q251"/>
    <mergeCell ref="R248:R251"/>
    <mergeCell ref="S248:S251"/>
    <mergeCell ref="T248:T251"/>
    <mergeCell ref="U248:U251"/>
    <mergeCell ref="V258:V260"/>
    <mergeCell ref="W258:W260"/>
    <mergeCell ref="X258:X260"/>
    <mergeCell ref="Q258:Q260"/>
    <mergeCell ref="R258:R260"/>
    <mergeCell ref="S258:S260"/>
    <mergeCell ref="T258:T260"/>
    <mergeCell ref="U258:U260"/>
    <mergeCell ref="V261:V264"/>
    <mergeCell ref="W261:W264"/>
    <mergeCell ref="AM283:AM285"/>
    <mergeCell ref="AN283:AN285"/>
    <mergeCell ref="AO283:AO285"/>
    <mergeCell ref="AL284:AL285"/>
    <mergeCell ref="AM286:AM288"/>
    <mergeCell ref="AN286:AN288"/>
    <mergeCell ref="AO286:AO288"/>
    <mergeCell ref="AN295:AN297"/>
    <mergeCell ref="AO295:AO297"/>
    <mergeCell ref="AM289:AM291"/>
    <mergeCell ref="AN289:AN291"/>
    <mergeCell ref="AO289:AO291"/>
    <mergeCell ref="AM292:AM294"/>
    <mergeCell ref="AN292:AN294"/>
    <mergeCell ref="AO292:AO294"/>
    <mergeCell ref="AM295:AM297"/>
    <mergeCell ref="X248:X251"/>
    <mergeCell ref="Y248:Y249"/>
    <mergeCell ref="Z248:Z249"/>
    <mergeCell ref="AA248:AA249"/>
    <mergeCell ref="AB248:AB249"/>
    <mergeCell ref="AC248:AC249"/>
    <mergeCell ref="AD248:AD249"/>
    <mergeCell ref="AE248:AE249"/>
    <mergeCell ref="AF248:AF249"/>
    <mergeCell ref="AM248:AM251"/>
    <mergeCell ref="AN248:AN251"/>
    <mergeCell ref="AO248:AO251"/>
    <mergeCell ref="AL252:AL253"/>
    <mergeCell ref="AM252:AM254"/>
    <mergeCell ref="AA263:AA264"/>
    <mergeCell ref="AB263:AB264"/>
    <mergeCell ref="AN252:AN254"/>
    <mergeCell ref="AO252:AO254"/>
    <mergeCell ref="AM255:AM257"/>
    <mergeCell ref="AN255:AN257"/>
    <mergeCell ref="AO255:AO257"/>
    <mergeCell ref="AN258:AN260"/>
    <mergeCell ref="AO258:AO260"/>
    <mergeCell ref="AN271:AN273"/>
    <mergeCell ref="AO271:AO273"/>
    <mergeCell ref="AM265:AM267"/>
    <mergeCell ref="AN265:AN267"/>
    <mergeCell ref="AO265:AO267"/>
    <mergeCell ref="AM268:AM270"/>
    <mergeCell ref="AN268:AN270"/>
    <mergeCell ref="AO268:AO270"/>
    <mergeCell ref="AM271:AM273"/>
    <mergeCell ref="AN280:AN282"/>
    <mergeCell ref="AO280:AO282"/>
    <mergeCell ref="AM274:AM276"/>
    <mergeCell ref="AN274:AN276"/>
    <mergeCell ref="AO274:AO276"/>
    <mergeCell ref="AM277:AM279"/>
    <mergeCell ref="AN277:AN279"/>
    <mergeCell ref="AO277:AO279"/>
    <mergeCell ref="AM280:AM282"/>
    <mergeCell ref="AF244:AF245"/>
    <mergeCell ref="AG244:AG245"/>
    <mergeCell ref="AH244:AH245"/>
    <mergeCell ref="AG248:AG249"/>
    <mergeCell ref="AH248:AH249"/>
    <mergeCell ref="A244:A247"/>
    <mergeCell ref="B244:B247"/>
    <mergeCell ref="C244:C247"/>
    <mergeCell ref="D244:D247"/>
    <mergeCell ref="E244:E247"/>
    <mergeCell ref="F244:F247"/>
    <mergeCell ref="G244:G247"/>
    <mergeCell ref="A248:A251"/>
    <mergeCell ref="B248:B251"/>
    <mergeCell ref="C248:C251"/>
    <mergeCell ref="D248:D251"/>
    <mergeCell ref="E248:E251"/>
    <mergeCell ref="F248:F251"/>
    <mergeCell ref="G248:G251"/>
    <mergeCell ref="H248:H251"/>
    <mergeCell ref="I248:I251"/>
    <mergeCell ref="J248:J251"/>
    <mergeCell ref="K248:K251"/>
    <mergeCell ref="L248:L251"/>
    <mergeCell ref="M248:M251"/>
    <mergeCell ref="N248:N251"/>
    <mergeCell ref="V244:V247"/>
    <mergeCell ref="W244:W247"/>
    <mergeCell ref="X244:X247"/>
    <mergeCell ref="Y244:Y245"/>
    <mergeCell ref="Z244:Z245"/>
    <mergeCell ref="AA244:AA245"/>
    <mergeCell ref="H244:H247"/>
    <mergeCell ref="I244:I247"/>
    <mergeCell ref="J244:J247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T244:T247"/>
    <mergeCell ref="U244:U247"/>
    <mergeCell ref="AC244:AC245"/>
    <mergeCell ref="AD244:AD245"/>
    <mergeCell ref="AE244:AE245"/>
    <mergeCell ref="AB244:AB245"/>
    <mergeCell ref="V189:V194"/>
    <mergeCell ref="W189:W194"/>
    <mergeCell ref="X189:X194"/>
    <mergeCell ref="X195:X200"/>
    <mergeCell ref="O189:O194"/>
    <mergeCell ref="P189:P194"/>
    <mergeCell ref="Q189:Q194"/>
    <mergeCell ref="R189:R194"/>
    <mergeCell ref="S189:S194"/>
    <mergeCell ref="T189:T194"/>
    <mergeCell ref="U189:U194"/>
    <mergeCell ref="A189:A192"/>
    <mergeCell ref="B189:B192"/>
    <mergeCell ref="C189:C192"/>
    <mergeCell ref="D189:D192"/>
    <mergeCell ref="E189:E192"/>
    <mergeCell ref="F189:F192"/>
    <mergeCell ref="G189:G192"/>
    <mergeCell ref="H195:H198"/>
    <mergeCell ref="I195:I198"/>
    <mergeCell ref="J195:J198"/>
    <mergeCell ref="K195:K198"/>
    <mergeCell ref="L195:L200"/>
    <mergeCell ref="M195:M200"/>
    <mergeCell ref="N195:N200"/>
    <mergeCell ref="A195:A198"/>
    <mergeCell ref="B195:B198"/>
    <mergeCell ref="C195:C198"/>
    <mergeCell ref="D195:D198"/>
    <mergeCell ref="E195:E198"/>
    <mergeCell ref="F195:F198"/>
    <mergeCell ref="G195:G198"/>
    <mergeCell ref="H184:H188"/>
    <mergeCell ref="I184:I188"/>
    <mergeCell ref="J184:J188"/>
    <mergeCell ref="K184:K188"/>
    <mergeCell ref="L184:L188"/>
    <mergeCell ref="M184:M188"/>
    <mergeCell ref="N184:N188"/>
    <mergeCell ref="A184:A188"/>
    <mergeCell ref="B184:B188"/>
    <mergeCell ref="C184:C188"/>
    <mergeCell ref="D184:D188"/>
    <mergeCell ref="E184:E188"/>
    <mergeCell ref="F184:F188"/>
    <mergeCell ref="G184:G188"/>
    <mergeCell ref="H189:H192"/>
    <mergeCell ref="I189:I192"/>
    <mergeCell ref="J189:J192"/>
    <mergeCell ref="K189:K192"/>
    <mergeCell ref="L189:L194"/>
    <mergeCell ref="M189:M194"/>
    <mergeCell ref="N189:N194"/>
    <mergeCell ref="V179:V183"/>
    <mergeCell ref="W179:W183"/>
    <mergeCell ref="X179:X183"/>
    <mergeCell ref="Q184:Q188"/>
    <mergeCell ref="R184:R188"/>
    <mergeCell ref="S184:S188"/>
    <mergeCell ref="T184:T188"/>
    <mergeCell ref="U184:U188"/>
    <mergeCell ref="V184:V188"/>
    <mergeCell ref="W184:W188"/>
    <mergeCell ref="X184:X188"/>
    <mergeCell ref="O179:O183"/>
    <mergeCell ref="P179:P183"/>
    <mergeCell ref="Q179:Q183"/>
    <mergeCell ref="R179:R183"/>
    <mergeCell ref="S179:S183"/>
    <mergeCell ref="T179:T183"/>
    <mergeCell ref="U179:U183"/>
    <mergeCell ref="O184:O188"/>
    <mergeCell ref="P184:P188"/>
    <mergeCell ref="V174:V178"/>
    <mergeCell ref="W174:W178"/>
    <mergeCell ref="X174:X178"/>
    <mergeCell ref="O174:O178"/>
    <mergeCell ref="P174:P178"/>
    <mergeCell ref="Q174:Q178"/>
    <mergeCell ref="R174:R178"/>
    <mergeCell ref="S174:S178"/>
    <mergeCell ref="T174:T178"/>
    <mergeCell ref="U174:U178"/>
    <mergeCell ref="A174:A178"/>
    <mergeCell ref="B174:B178"/>
    <mergeCell ref="C174:C178"/>
    <mergeCell ref="D174:D178"/>
    <mergeCell ref="E174:E178"/>
    <mergeCell ref="F174:F178"/>
    <mergeCell ref="G174:G178"/>
    <mergeCell ref="R132:R137"/>
    <mergeCell ref="S132:S137"/>
    <mergeCell ref="T132:T137"/>
    <mergeCell ref="U132:U137"/>
    <mergeCell ref="H179:H183"/>
    <mergeCell ref="I179:I183"/>
    <mergeCell ref="J179:J183"/>
    <mergeCell ref="K179:K183"/>
    <mergeCell ref="L179:L183"/>
    <mergeCell ref="M179:M183"/>
    <mergeCell ref="N179:N183"/>
    <mergeCell ref="A179:A183"/>
    <mergeCell ref="B179:B183"/>
    <mergeCell ref="C179:C183"/>
    <mergeCell ref="D179:D183"/>
    <mergeCell ref="E179:E183"/>
    <mergeCell ref="F179:F183"/>
    <mergeCell ref="G179:G183"/>
    <mergeCell ref="H174:H178"/>
    <mergeCell ref="I174:I178"/>
    <mergeCell ref="J174:J178"/>
    <mergeCell ref="K174:K178"/>
    <mergeCell ref="L174:L178"/>
    <mergeCell ref="M174:M178"/>
    <mergeCell ref="N174:N178"/>
    <mergeCell ref="H132:H137"/>
    <mergeCell ref="I132:I137"/>
    <mergeCell ref="J132:J137"/>
    <mergeCell ref="K132:K137"/>
    <mergeCell ref="L132:L137"/>
    <mergeCell ref="M132:M137"/>
    <mergeCell ref="N132:N137"/>
    <mergeCell ref="V132:V137"/>
    <mergeCell ref="W132:W137"/>
    <mergeCell ref="X132:X137"/>
    <mergeCell ref="Y132:Y133"/>
    <mergeCell ref="Z132:Z133"/>
    <mergeCell ref="AA132:AA133"/>
    <mergeCell ref="AB132:AB133"/>
    <mergeCell ref="AC132:AC133"/>
    <mergeCell ref="AD132:AD133"/>
    <mergeCell ref="AE132:AE133"/>
    <mergeCell ref="AF132:AF133"/>
    <mergeCell ref="AG132:AG133"/>
    <mergeCell ref="AH132:AH133"/>
    <mergeCell ref="AI132:AI133"/>
    <mergeCell ref="A138:A142"/>
    <mergeCell ref="B138:B142"/>
    <mergeCell ref="C138:C142"/>
    <mergeCell ref="D138:D142"/>
    <mergeCell ref="E138:E142"/>
    <mergeCell ref="F138:F142"/>
    <mergeCell ref="G138:G142"/>
    <mergeCell ref="Q138:Q142"/>
    <mergeCell ref="R138:R142"/>
    <mergeCell ref="S138:S142"/>
    <mergeCell ref="T138:T142"/>
    <mergeCell ref="U138:U142"/>
    <mergeCell ref="V138:V142"/>
    <mergeCell ref="W138:W142"/>
    <mergeCell ref="X138:X142"/>
    <mergeCell ref="O132:O137"/>
    <mergeCell ref="P132:P137"/>
    <mergeCell ref="Q132:Q137"/>
    <mergeCell ref="A118:A125"/>
    <mergeCell ref="B118:B125"/>
    <mergeCell ref="C118:C125"/>
    <mergeCell ref="D118:D125"/>
    <mergeCell ref="E118:E125"/>
    <mergeCell ref="F118:F125"/>
    <mergeCell ref="G118:G125"/>
    <mergeCell ref="A126:A131"/>
    <mergeCell ref="B126:B131"/>
    <mergeCell ref="C126:C131"/>
    <mergeCell ref="D126:D131"/>
    <mergeCell ref="E126:E131"/>
    <mergeCell ref="F126:F131"/>
    <mergeCell ref="G126:G131"/>
    <mergeCell ref="O118:O125"/>
    <mergeCell ref="P118:P125"/>
    <mergeCell ref="Q118:Q125"/>
    <mergeCell ref="O126:O131"/>
    <mergeCell ref="P126:P131"/>
    <mergeCell ref="H126:H131"/>
    <mergeCell ref="I126:I131"/>
    <mergeCell ref="J126:J131"/>
    <mergeCell ref="K126:K131"/>
    <mergeCell ref="L126:L131"/>
    <mergeCell ref="M126:M131"/>
    <mergeCell ref="N126:N131"/>
    <mergeCell ref="H118:H125"/>
    <mergeCell ref="I118:I125"/>
    <mergeCell ref="J118:J125"/>
    <mergeCell ref="K118:K125"/>
    <mergeCell ref="L118:L125"/>
    <mergeCell ref="M118:M125"/>
    <mergeCell ref="N118:N125"/>
    <mergeCell ref="AN118:AN125"/>
    <mergeCell ref="AO118:AO125"/>
    <mergeCell ref="AM126:AM131"/>
    <mergeCell ref="AN126:AN131"/>
    <mergeCell ref="AO126:AO131"/>
    <mergeCell ref="AC118:AC119"/>
    <mergeCell ref="AD118:AD119"/>
    <mergeCell ref="AE118:AE119"/>
    <mergeCell ref="AF118:AF119"/>
    <mergeCell ref="AG118:AG119"/>
    <mergeCell ref="AH118:AH119"/>
    <mergeCell ref="AM118:AM125"/>
    <mergeCell ref="AL120:AL121"/>
    <mergeCell ref="R118:R125"/>
    <mergeCell ref="S118:S125"/>
    <mergeCell ref="T118:T125"/>
    <mergeCell ref="U118:U125"/>
    <mergeCell ref="V118:V125"/>
    <mergeCell ref="W118:W125"/>
    <mergeCell ref="X118:X125"/>
    <mergeCell ref="Y118:Y119"/>
    <mergeCell ref="Z118:Z119"/>
    <mergeCell ref="AA118:AA119"/>
    <mergeCell ref="AB118:AB119"/>
    <mergeCell ref="X126:X131"/>
    <mergeCell ref="A85:A89"/>
    <mergeCell ref="B85:B89"/>
    <mergeCell ref="C85:C89"/>
    <mergeCell ref="D85:D89"/>
    <mergeCell ref="E85:E89"/>
    <mergeCell ref="F85:F89"/>
    <mergeCell ref="G85:G89"/>
    <mergeCell ref="V96:V99"/>
    <mergeCell ref="W96:W99"/>
    <mergeCell ref="O96:O99"/>
    <mergeCell ref="P96:P99"/>
    <mergeCell ref="Q96:Q99"/>
    <mergeCell ref="R96:R99"/>
    <mergeCell ref="S96:S99"/>
    <mergeCell ref="T96:T99"/>
    <mergeCell ref="U96:U99"/>
    <mergeCell ref="X110:X113"/>
    <mergeCell ref="Q110:Q113"/>
    <mergeCell ref="R110:R113"/>
    <mergeCell ref="S110:S113"/>
    <mergeCell ref="T110:T113"/>
    <mergeCell ref="U110:U113"/>
    <mergeCell ref="V110:V113"/>
    <mergeCell ref="W110:W113"/>
    <mergeCell ref="O110:O113"/>
    <mergeCell ref="P110:P113"/>
    <mergeCell ref="H110:H113"/>
    <mergeCell ref="I110:I113"/>
    <mergeCell ref="J110:J113"/>
    <mergeCell ref="K110:K113"/>
    <mergeCell ref="L110:L113"/>
    <mergeCell ref="M110:M113"/>
    <mergeCell ref="H85:H89"/>
    <mergeCell ref="I85:I89"/>
    <mergeCell ref="J85:J89"/>
    <mergeCell ref="K85:K89"/>
    <mergeCell ref="L85:L89"/>
    <mergeCell ref="M85:M89"/>
    <mergeCell ref="N85:N89"/>
    <mergeCell ref="O85:O89"/>
    <mergeCell ref="P85:P89"/>
    <mergeCell ref="Q85:Q89"/>
    <mergeCell ref="R85:R89"/>
    <mergeCell ref="S85:S89"/>
    <mergeCell ref="T85:T89"/>
    <mergeCell ref="U85:U89"/>
    <mergeCell ref="AC88:AC89"/>
    <mergeCell ref="AD88:AD89"/>
    <mergeCell ref="V85:V89"/>
    <mergeCell ref="W85:W89"/>
    <mergeCell ref="X85:X89"/>
    <mergeCell ref="Y88:Y89"/>
    <mergeCell ref="Z88:Z89"/>
    <mergeCell ref="AA88:AA89"/>
    <mergeCell ref="AB88:AB89"/>
    <mergeCell ref="B76:B84"/>
    <mergeCell ref="C76:C84"/>
    <mergeCell ref="D76:D84"/>
    <mergeCell ref="E76:E84"/>
    <mergeCell ref="F76:F84"/>
    <mergeCell ref="G76:G84"/>
    <mergeCell ref="W76:W84"/>
    <mergeCell ref="X76:X84"/>
    <mergeCell ref="A66:A70"/>
    <mergeCell ref="B66:B70"/>
    <mergeCell ref="C66:C70"/>
    <mergeCell ref="D66:D70"/>
    <mergeCell ref="E66:E70"/>
    <mergeCell ref="F66:F70"/>
    <mergeCell ref="G66:G70"/>
    <mergeCell ref="A71:A75"/>
    <mergeCell ref="B71:B75"/>
    <mergeCell ref="C71:C75"/>
    <mergeCell ref="D71:D75"/>
    <mergeCell ref="E71:E75"/>
    <mergeCell ref="F71:F75"/>
    <mergeCell ref="G71:G75"/>
    <mergeCell ref="H66:H70"/>
    <mergeCell ref="I66:I70"/>
    <mergeCell ref="J66:J70"/>
    <mergeCell ref="K66:K70"/>
    <mergeCell ref="L66:L70"/>
    <mergeCell ref="M66:M70"/>
    <mergeCell ref="N66:N70"/>
    <mergeCell ref="V66:V70"/>
    <mergeCell ref="W66:W70"/>
    <mergeCell ref="X66:X70"/>
    <mergeCell ref="O66:O70"/>
    <mergeCell ref="P66:P70"/>
    <mergeCell ref="Q66:Q70"/>
    <mergeCell ref="R66:R70"/>
    <mergeCell ref="S66:S70"/>
    <mergeCell ref="T66:T70"/>
    <mergeCell ref="U66:U70"/>
    <mergeCell ref="S71:S75"/>
    <mergeCell ref="T71:T75"/>
    <mergeCell ref="U71:U75"/>
    <mergeCell ref="V71:V75"/>
    <mergeCell ref="W71:W75"/>
    <mergeCell ref="X71:X75"/>
    <mergeCell ref="Z78:Z79"/>
    <mergeCell ref="AA78:AA79"/>
    <mergeCell ref="Y80:Y82"/>
    <mergeCell ref="AB78:AB79"/>
    <mergeCell ref="AC78:AC79"/>
    <mergeCell ref="Y76:Y77"/>
    <mergeCell ref="Z76:Z77"/>
    <mergeCell ref="AA76:AA77"/>
    <mergeCell ref="AB76:AB77"/>
    <mergeCell ref="AC76:AC77"/>
    <mergeCell ref="AD76:AD77"/>
    <mergeCell ref="Y78:Y79"/>
    <mergeCell ref="AD78:AD79"/>
    <mergeCell ref="P51:P55"/>
    <mergeCell ref="Q51:Q55"/>
    <mergeCell ref="R51:R55"/>
    <mergeCell ref="S51:S55"/>
    <mergeCell ref="T51:T55"/>
    <mergeCell ref="U51:U55"/>
    <mergeCell ref="A61:A65"/>
    <mergeCell ref="B61:B65"/>
    <mergeCell ref="C61:C65"/>
    <mergeCell ref="D61:D65"/>
    <mergeCell ref="E61:E65"/>
    <mergeCell ref="F61:F65"/>
    <mergeCell ref="G61:G65"/>
    <mergeCell ref="W61:W65"/>
    <mergeCell ref="X61:X65"/>
    <mergeCell ref="O76:O84"/>
    <mergeCell ref="P76:P84"/>
    <mergeCell ref="H76:H84"/>
    <mergeCell ref="I76:I84"/>
    <mergeCell ref="J76:J84"/>
    <mergeCell ref="K76:K84"/>
    <mergeCell ref="L76:L84"/>
    <mergeCell ref="M76:M84"/>
    <mergeCell ref="N76:N84"/>
    <mergeCell ref="Q71:Q75"/>
    <mergeCell ref="Q76:Q84"/>
    <mergeCell ref="R76:R84"/>
    <mergeCell ref="S76:S84"/>
    <mergeCell ref="T76:T84"/>
    <mergeCell ref="U76:U84"/>
    <mergeCell ref="V76:V84"/>
    <mergeCell ref="R71:R75"/>
    <mergeCell ref="E100:E103"/>
    <mergeCell ref="F100:F103"/>
    <mergeCell ref="G100:G103"/>
    <mergeCell ref="A36:A40"/>
    <mergeCell ref="B36:B40"/>
    <mergeCell ref="C36:C40"/>
    <mergeCell ref="D36:D40"/>
    <mergeCell ref="E36:E40"/>
    <mergeCell ref="F36:F40"/>
    <mergeCell ref="G36:G40"/>
    <mergeCell ref="A41:A45"/>
    <mergeCell ref="B41:B45"/>
    <mergeCell ref="C41:C45"/>
    <mergeCell ref="D41:D45"/>
    <mergeCell ref="E41:E45"/>
    <mergeCell ref="F41:F45"/>
    <mergeCell ref="G41:G45"/>
    <mergeCell ref="A51:A55"/>
    <mergeCell ref="B51:B55"/>
    <mergeCell ref="C51:C55"/>
    <mergeCell ref="D51:D55"/>
    <mergeCell ref="E51:E55"/>
    <mergeCell ref="F51:F55"/>
    <mergeCell ref="G51:G55"/>
    <mergeCell ref="A56:A60"/>
    <mergeCell ref="B56:B60"/>
    <mergeCell ref="C56:C60"/>
    <mergeCell ref="D56:D60"/>
    <mergeCell ref="E56:E60"/>
    <mergeCell ref="F56:F60"/>
    <mergeCell ref="G56:G60"/>
    <mergeCell ref="A76:A84"/>
    <mergeCell ref="S90:S95"/>
    <mergeCell ref="T90:T95"/>
    <mergeCell ref="U90:U95"/>
    <mergeCell ref="AC91:AC92"/>
    <mergeCell ref="AD91:AD92"/>
    <mergeCell ref="A90:A95"/>
    <mergeCell ref="B90:B95"/>
    <mergeCell ref="C90:C95"/>
    <mergeCell ref="D90:D95"/>
    <mergeCell ref="E90:E95"/>
    <mergeCell ref="F90:F95"/>
    <mergeCell ref="G90:G95"/>
    <mergeCell ref="X90:X95"/>
    <mergeCell ref="X96:X99"/>
    <mergeCell ref="V90:V95"/>
    <mergeCell ref="W90:W95"/>
    <mergeCell ref="Y91:Y92"/>
    <mergeCell ref="Z91:Z92"/>
    <mergeCell ref="AA91:AA92"/>
    <mergeCell ref="AB91:AB92"/>
    <mergeCell ref="Y94:Y95"/>
    <mergeCell ref="S100:S103"/>
    <mergeCell ref="T100:T103"/>
    <mergeCell ref="U100:U103"/>
    <mergeCell ref="V100:V103"/>
    <mergeCell ref="W100:W103"/>
    <mergeCell ref="AK106:AK109"/>
    <mergeCell ref="AL106:AL109"/>
    <mergeCell ref="AM110:AM113"/>
    <mergeCell ref="AN110:AN113"/>
    <mergeCell ref="AO110:AO113"/>
    <mergeCell ref="Y107:Y109"/>
    <mergeCell ref="Z107:Z109"/>
    <mergeCell ref="AA107:AA109"/>
    <mergeCell ref="AB107:AB109"/>
    <mergeCell ref="AC107:AC109"/>
    <mergeCell ref="AD107:AD109"/>
    <mergeCell ref="X100:X103"/>
    <mergeCell ref="AM100:AM103"/>
    <mergeCell ref="AN100:AN103"/>
    <mergeCell ref="AO100:AO103"/>
    <mergeCell ref="AM104:AM109"/>
    <mergeCell ref="AN104:AN109"/>
    <mergeCell ref="AO104:AO109"/>
    <mergeCell ref="Y110:Y111"/>
    <mergeCell ref="Z110:Z111"/>
    <mergeCell ref="AA110:AA111"/>
    <mergeCell ref="AB110:AB111"/>
    <mergeCell ref="AC110:AC111"/>
    <mergeCell ref="AD110:AD111"/>
    <mergeCell ref="W104:W109"/>
    <mergeCell ref="X104:X109"/>
    <mergeCell ref="N71:N75"/>
    <mergeCell ref="H96:H99"/>
    <mergeCell ref="I96:I99"/>
    <mergeCell ref="J96:J99"/>
    <mergeCell ref="K96:K99"/>
    <mergeCell ref="L96:L99"/>
    <mergeCell ref="M96:M99"/>
    <mergeCell ref="N96:N99"/>
    <mergeCell ref="A96:A99"/>
    <mergeCell ref="B96:B99"/>
    <mergeCell ref="C96:C99"/>
    <mergeCell ref="D96:D99"/>
    <mergeCell ref="E96:E99"/>
    <mergeCell ref="F96:F99"/>
    <mergeCell ref="G96:G99"/>
    <mergeCell ref="Q100:Q103"/>
    <mergeCell ref="R100:R103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R90:R95"/>
    <mergeCell ref="A100:A103"/>
    <mergeCell ref="B100:B103"/>
    <mergeCell ref="C100:C103"/>
    <mergeCell ref="D100:D103"/>
    <mergeCell ref="AN90:AN95"/>
    <mergeCell ref="AO90:AO95"/>
    <mergeCell ref="AN96:AN99"/>
    <mergeCell ref="AO96:AO99"/>
    <mergeCell ref="AM76:AM84"/>
    <mergeCell ref="AM85:AM89"/>
    <mergeCell ref="AL87:AL89"/>
    <mergeCell ref="AK88:AK89"/>
    <mergeCell ref="AM90:AM95"/>
    <mergeCell ref="AL93:AL95"/>
    <mergeCell ref="AM96:AM99"/>
    <mergeCell ref="AM66:AM70"/>
    <mergeCell ref="AL71:AL73"/>
    <mergeCell ref="AM71:AM75"/>
    <mergeCell ref="AN71:AN75"/>
    <mergeCell ref="AO71:AO75"/>
    <mergeCell ref="AL74:AL75"/>
    <mergeCell ref="AL80:AL84"/>
    <mergeCell ref="H61:H65"/>
    <mergeCell ref="I61:I65"/>
    <mergeCell ref="J61:J65"/>
    <mergeCell ref="K61:K65"/>
    <mergeCell ref="L61:L65"/>
    <mergeCell ref="M61:M65"/>
    <mergeCell ref="N61:N65"/>
    <mergeCell ref="O61:O65"/>
    <mergeCell ref="P61:P65"/>
    <mergeCell ref="AM61:AM65"/>
    <mergeCell ref="AN61:AN65"/>
    <mergeCell ref="AO61:AO65"/>
    <mergeCell ref="AN66:AN70"/>
    <mergeCell ref="AO66:AO70"/>
    <mergeCell ref="AN76:AN84"/>
    <mergeCell ref="AO76:AO84"/>
    <mergeCell ref="AN85:AN89"/>
    <mergeCell ref="AO85:AO89"/>
    <mergeCell ref="Q61:Q65"/>
    <mergeCell ref="R61:R65"/>
    <mergeCell ref="S61:S65"/>
    <mergeCell ref="T61:T65"/>
    <mergeCell ref="U61:U65"/>
    <mergeCell ref="V61:V65"/>
    <mergeCell ref="O71:O75"/>
    <mergeCell ref="P71:P75"/>
    <mergeCell ref="H71:H75"/>
    <mergeCell ref="I71:I75"/>
    <mergeCell ref="J71:J75"/>
    <mergeCell ref="K71:K75"/>
    <mergeCell ref="L71:L75"/>
    <mergeCell ref="M71:M75"/>
    <mergeCell ref="A46:A50"/>
    <mergeCell ref="B46:B50"/>
    <mergeCell ref="C46:C50"/>
    <mergeCell ref="D46:D50"/>
    <mergeCell ref="E46:E50"/>
    <mergeCell ref="F46:F50"/>
    <mergeCell ref="G46:G50"/>
    <mergeCell ref="W46:W50"/>
    <mergeCell ref="X46:X50"/>
    <mergeCell ref="O56:O60"/>
    <mergeCell ref="P56:P60"/>
    <mergeCell ref="AM56:AM60"/>
    <mergeCell ref="AN56:AN60"/>
    <mergeCell ref="AO56:AO60"/>
    <mergeCell ref="H56:H60"/>
    <mergeCell ref="I56:I60"/>
    <mergeCell ref="J56:J60"/>
    <mergeCell ref="K56:K60"/>
    <mergeCell ref="L56:L60"/>
    <mergeCell ref="M56:M60"/>
    <mergeCell ref="N56:N60"/>
    <mergeCell ref="R56:R60"/>
    <mergeCell ref="S56:S60"/>
    <mergeCell ref="T56:T60"/>
    <mergeCell ref="U56:U60"/>
    <mergeCell ref="V56:V60"/>
    <mergeCell ref="W56:W60"/>
    <mergeCell ref="X56:X60"/>
    <mergeCell ref="Q56:Q60"/>
    <mergeCell ref="H51:H55"/>
    <mergeCell ref="I51:I55"/>
    <mergeCell ref="J51:J55"/>
    <mergeCell ref="H31:H35"/>
    <mergeCell ref="I31:I35"/>
    <mergeCell ref="J31:J35"/>
    <mergeCell ref="K31:K35"/>
    <mergeCell ref="L31:L35"/>
    <mergeCell ref="M31:M35"/>
    <mergeCell ref="N31:N35"/>
    <mergeCell ref="H36:H40"/>
    <mergeCell ref="I36:I40"/>
    <mergeCell ref="J36:J40"/>
    <mergeCell ref="K36:K40"/>
    <mergeCell ref="L36:L40"/>
    <mergeCell ref="M36:M40"/>
    <mergeCell ref="N36:N40"/>
    <mergeCell ref="V36:V40"/>
    <mergeCell ref="W36:W40"/>
    <mergeCell ref="X36:X40"/>
    <mergeCell ref="O36:O40"/>
    <mergeCell ref="P36:P40"/>
    <mergeCell ref="Q36:Q40"/>
    <mergeCell ref="R36:R40"/>
    <mergeCell ref="S36:S40"/>
    <mergeCell ref="T36:T40"/>
    <mergeCell ref="U36:U40"/>
    <mergeCell ref="AM51:AM55"/>
    <mergeCell ref="AN51:AN55"/>
    <mergeCell ref="AO51:AO55"/>
    <mergeCell ref="H46:H50"/>
    <mergeCell ref="I46:I50"/>
    <mergeCell ref="J46:J50"/>
    <mergeCell ref="K46:K50"/>
    <mergeCell ref="L46:L50"/>
    <mergeCell ref="M46:M50"/>
    <mergeCell ref="N46:N50"/>
    <mergeCell ref="R41:R45"/>
    <mergeCell ref="S41:S45"/>
    <mergeCell ref="T41:T45"/>
    <mergeCell ref="U41:U45"/>
    <mergeCell ref="V41:V45"/>
    <mergeCell ref="W41:W45"/>
    <mergeCell ref="X41:X45"/>
    <mergeCell ref="Q41:Q45"/>
    <mergeCell ref="Q46:Q50"/>
    <mergeCell ref="R46:R50"/>
    <mergeCell ref="S46:S50"/>
    <mergeCell ref="T46:T50"/>
    <mergeCell ref="U46:U50"/>
    <mergeCell ref="V46:V50"/>
    <mergeCell ref="K51:K55"/>
    <mergeCell ref="L51:L55"/>
    <mergeCell ref="M51:M55"/>
    <mergeCell ref="N51:N55"/>
    <mergeCell ref="V51:V55"/>
    <mergeCell ref="W51:W55"/>
    <mergeCell ref="X51:X55"/>
    <mergeCell ref="O51:O55"/>
    <mergeCell ref="O41:O45"/>
    <mergeCell ref="P41:P45"/>
    <mergeCell ref="AM41:AM45"/>
    <mergeCell ref="AN41:AN45"/>
    <mergeCell ref="AO41:AO45"/>
    <mergeCell ref="H41:H45"/>
    <mergeCell ref="I41:I45"/>
    <mergeCell ref="J41:J45"/>
    <mergeCell ref="K41:K45"/>
    <mergeCell ref="L41:L45"/>
    <mergeCell ref="M41:M45"/>
    <mergeCell ref="N41:N45"/>
    <mergeCell ref="O46:O50"/>
    <mergeCell ref="P46:P50"/>
    <mergeCell ref="AM46:AM50"/>
    <mergeCell ref="AN46:AN50"/>
    <mergeCell ref="AO46:AO50"/>
    <mergeCell ref="H26:H30"/>
    <mergeCell ref="I26:I30"/>
    <mergeCell ref="J26:J30"/>
    <mergeCell ref="K26:K30"/>
    <mergeCell ref="L26:L30"/>
    <mergeCell ref="M26:M30"/>
    <mergeCell ref="N26:N30"/>
    <mergeCell ref="V26:V30"/>
    <mergeCell ref="W26:W30"/>
    <mergeCell ref="X26:X30"/>
    <mergeCell ref="AM26:AM30"/>
    <mergeCell ref="AN26:AN30"/>
    <mergeCell ref="AO26:AO30"/>
    <mergeCell ref="AN31:AN35"/>
    <mergeCell ref="AO31:AO35"/>
    <mergeCell ref="A26:A30"/>
    <mergeCell ref="B26:B30"/>
    <mergeCell ref="C26:C30"/>
    <mergeCell ref="D26:D30"/>
    <mergeCell ref="E26:E30"/>
    <mergeCell ref="F26:F30"/>
    <mergeCell ref="G26:G30"/>
    <mergeCell ref="A31:A35"/>
    <mergeCell ref="B31:B35"/>
    <mergeCell ref="C31:C35"/>
    <mergeCell ref="D31:D35"/>
    <mergeCell ref="E31:E35"/>
    <mergeCell ref="F31:F35"/>
    <mergeCell ref="G31:G35"/>
    <mergeCell ref="O26:O30"/>
    <mergeCell ref="P26:P30"/>
    <mergeCell ref="Q26:Q30"/>
    <mergeCell ref="AM21:AM25"/>
    <mergeCell ref="AN21:AN25"/>
    <mergeCell ref="AO21:AO25"/>
    <mergeCell ref="O19:O20"/>
    <mergeCell ref="P19:P20"/>
    <mergeCell ref="O21:O25"/>
    <mergeCell ref="P21:P25"/>
    <mergeCell ref="Q21:Q25"/>
    <mergeCell ref="R21:R25"/>
    <mergeCell ref="S21:S25"/>
    <mergeCell ref="X31:X35"/>
    <mergeCell ref="AM31:AM35"/>
    <mergeCell ref="AM36:AM40"/>
    <mergeCell ref="AN36:AN40"/>
    <mergeCell ref="AO36:AO40"/>
    <mergeCell ref="Q31:Q35"/>
    <mergeCell ref="R31:R35"/>
    <mergeCell ref="S31:S35"/>
    <mergeCell ref="T31:T35"/>
    <mergeCell ref="U31:U35"/>
    <mergeCell ref="V31:V35"/>
    <mergeCell ref="W31:W35"/>
    <mergeCell ref="R26:R30"/>
    <mergeCell ref="S26:S30"/>
    <mergeCell ref="T26:T30"/>
    <mergeCell ref="U26:U30"/>
    <mergeCell ref="O31:O35"/>
    <mergeCell ref="P31:P35"/>
    <mergeCell ref="L19:L20"/>
    <mergeCell ref="M19:M20"/>
    <mergeCell ref="N19:N20"/>
    <mergeCell ref="Q19:Q20"/>
    <mergeCell ref="R19:R20"/>
    <mergeCell ref="E19:E20"/>
    <mergeCell ref="F19:F20"/>
    <mergeCell ref="A21:A25"/>
    <mergeCell ref="B21:B25"/>
    <mergeCell ref="C21:C25"/>
    <mergeCell ref="D21:D25"/>
    <mergeCell ref="E21:E25"/>
    <mergeCell ref="T21:T25"/>
    <mergeCell ref="U21:U25"/>
    <mergeCell ref="V21:V25"/>
    <mergeCell ref="W21:W25"/>
    <mergeCell ref="X21:X25"/>
    <mergeCell ref="M21:M25"/>
    <mergeCell ref="N21:N25"/>
    <mergeCell ref="F21:F25"/>
    <mergeCell ref="G21:G25"/>
    <mergeCell ref="H21:H25"/>
    <mergeCell ref="I21:I25"/>
    <mergeCell ref="J21:J25"/>
    <mergeCell ref="K21:K25"/>
    <mergeCell ref="L21:L25"/>
    <mergeCell ref="B14:G16"/>
    <mergeCell ref="H16:H17"/>
    <mergeCell ref="X16:AB16"/>
    <mergeCell ref="AC16:AD16"/>
    <mergeCell ref="A10:BM10"/>
    <mergeCell ref="A11:BM11"/>
    <mergeCell ref="A12:BM12"/>
    <mergeCell ref="A14:A18"/>
    <mergeCell ref="K14:AO14"/>
    <mergeCell ref="BB14:BM14"/>
    <mergeCell ref="BK15:BM16"/>
    <mergeCell ref="S19:S20"/>
    <mergeCell ref="T19:T20"/>
    <mergeCell ref="U19:U20"/>
    <mergeCell ref="V19:V20"/>
    <mergeCell ref="X19:X20"/>
    <mergeCell ref="AM19:AM20"/>
    <mergeCell ref="AN19:AN20"/>
    <mergeCell ref="AO19:AO20"/>
    <mergeCell ref="H14:J15"/>
    <mergeCell ref="K15:W16"/>
    <mergeCell ref="I16:J16"/>
    <mergeCell ref="A19:A20"/>
    <mergeCell ref="B19:B20"/>
    <mergeCell ref="C19:C20"/>
    <mergeCell ref="D19:D20"/>
    <mergeCell ref="W19:W20"/>
    <mergeCell ref="G19:G20"/>
    <mergeCell ref="H19:H20"/>
    <mergeCell ref="I19:I20"/>
    <mergeCell ref="J19:J20"/>
    <mergeCell ref="K19:K20"/>
    <mergeCell ref="A1:BM3"/>
    <mergeCell ref="A4:BM4"/>
    <mergeCell ref="A5:BM5"/>
    <mergeCell ref="A6:BM6"/>
    <mergeCell ref="A7:BM7"/>
    <mergeCell ref="A8:BM8"/>
    <mergeCell ref="A9:BM9"/>
    <mergeCell ref="AP14:AU14"/>
    <mergeCell ref="AV14:BA14"/>
    <mergeCell ref="X15:AH15"/>
    <mergeCell ref="AI15:AK15"/>
    <mergeCell ref="AE16:AH16"/>
    <mergeCell ref="AI16:AK16"/>
    <mergeCell ref="AL15:AO15"/>
    <mergeCell ref="AP15:AP17"/>
    <mergeCell ref="AM16:AO16"/>
    <mergeCell ref="AQ15:AR16"/>
    <mergeCell ref="AS15:AS17"/>
    <mergeCell ref="AT15:AT17"/>
    <mergeCell ref="AU15:AU17"/>
    <mergeCell ref="AV15:AV17"/>
    <mergeCell ref="AW15:AW17"/>
    <mergeCell ref="AX15:AX17"/>
    <mergeCell ref="AY15:AY17"/>
    <mergeCell ref="AZ15:AZ17"/>
    <mergeCell ref="BA15:BA17"/>
    <mergeCell ref="BB15:BB17"/>
    <mergeCell ref="BC15:BC17"/>
    <mergeCell ref="BD15:BF16"/>
    <mergeCell ref="BG15:BH16"/>
    <mergeCell ref="BI15:BI17"/>
    <mergeCell ref="BJ15:BJ17"/>
  </mergeCells>
  <hyperlinks>
    <hyperlink ref="B453" r:id="rId1" xr:uid="{00000000-0004-0000-0000-000000000000}"/>
  </hyperlinks>
  <pageMargins left="0.51181102362204722" right="0.51181102362204722" top="0.78740157480314965" bottom="0.78740157480314965" header="0" footer="0"/>
  <pageSetup orientation="landscape"/>
  <rowBreaks count="2" manualBreakCount="2">
    <brk id="184" man="1"/>
    <brk id="90" man="1"/>
  </rowBreaks>
  <colBreaks count="1" manualBreakCount="1">
    <brk id="1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474"/>
  <sheetViews>
    <sheetView tabSelected="1" workbookViewId="0">
      <pane ySplit="30" topLeftCell="A31" activePane="bottomLeft" state="frozen"/>
      <selection pane="bottomLeft" activeCell="A26" sqref="A26:A30"/>
    </sheetView>
  </sheetViews>
  <sheetFormatPr defaultColWidth="14.42578125" defaultRowHeight="15" customHeight="1"/>
  <cols>
    <col min="1" max="1" width="6.85546875" customWidth="1"/>
    <col min="2" max="2" width="31.28515625" customWidth="1"/>
    <col min="3" max="3" width="18.28515625" customWidth="1"/>
    <col min="4" max="4" width="19.7109375" customWidth="1"/>
    <col min="5" max="5" width="28.7109375" customWidth="1"/>
    <col min="6" max="6" width="68.7109375" customWidth="1"/>
    <col min="7" max="7" width="25" customWidth="1"/>
    <col min="8" max="8" width="33.140625" customWidth="1"/>
    <col min="9" max="9" width="23.28515625" customWidth="1"/>
    <col min="10" max="10" width="19.42578125" customWidth="1"/>
    <col min="11" max="11" width="14.85546875" customWidth="1"/>
    <col min="12" max="12" width="60.85546875" style="603" customWidth="1"/>
    <col min="13" max="13" width="22.140625" style="603" customWidth="1"/>
    <col min="14" max="14" width="13.7109375" customWidth="1"/>
    <col min="15" max="15" width="19.140625" style="603" customWidth="1"/>
    <col min="16" max="16" width="11.42578125" customWidth="1"/>
    <col min="17" max="18" width="11.5703125" customWidth="1"/>
    <col min="19" max="19" width="15.140625" customWidth="1"/>
    <col min="20" max="20" width="16.42578125" customWidth="1"/>
    <col min="21" max="21" width="20.140625" customWidth="1"/>
    <col min="22" max="22" width="21" customWidth="1"/>
    <col min="23" max="23" width="20.28515625" customWidth="1"/>
    <col min="24" max="24" width="16.140625" customWidth="1"/>
    <col min="25" max="25" width="18.140625" customWidth="1"/>
    <col min="26" max="26" width="18.28515625" customWidth="1"/>
    <col min="27" max="27" width="15.28515625" customWidth="1"/>
    <col min="28" max="28" width="21" customWidth="1"/>
    <col min="29" max="30" width="18.28515625" customWidth="1"/>
    <col min="31" max="31" width="12.28515625" customWidth="1"/>
    <col min="32" max="32" width="13.85546875" customWidth="1"/>
    <col min="33" max="33" width="17.7109375" style="546" customWidth="1"/>
    <col min="34" max="34" width="13.140625" style="587" customWidth="1"/>
    <col min="35" max="35" width="11.85546875" style="546" customWidth="1"/>
    <col min="36" max="36" width="25.7109375" customWidth="1"/>
    <col min="37" max="37" width="22" customWidth="1"/>
    <col min="38" max="38" width="20.28515625" customWidth="1"/>
    <col min="39" max="39" width="15.85546875" customWidth="1"/>
    <col min="40" max="40" width="14.85546875" customWidth="1"/>
    <col min="41" max="41" width="15.7109375" customWidth="1"/>
    <col min="42" max="44" width="11.5703125" customWidth="1"/>
    <col min="45" max="45" width="13.85546875" customWidth="1"/>
    <col min="46" max="46" width="18.7109375" customWidth="1"/>
    <col min="47" max="47" width="15.140625" customWidth="1"/>
    <col min="48" max="48" width="15.7109375" customWidth="1"/>
    <col min="49" max="49" width="21.7109375" customWidth="1"/>
    <col min="50" max="50" width="13.85546875" customWidth="1"/>
    <col min="51" max="51" width="13.7109375" customWidth="1"/>
    <col min="52" max="52" width="13.28515625" customWidth="1"/>
    <col min="53" max="53" width="12.28515625" customWidth="1"/>
    <col min="54" max="54" width="9.140625" customWidth="1"/>
    <col min="55" max="55" width="10.85546875" customWidth="1"/>
    <col min="56" max="59" width="9.140625" customWidth="1"/>
    <col min="60" max="60" width="9.42578125" customWidth="1"/>
    <col min="61" max="61" width="14.85546875" customWidth="1"/>
    <col min="62" max="62" width="15.5703125" customWidth="1"/>
    <col min="63" max="63" width="9.140625" customWidth="1"/>
    <col min="64" max="64" width="9.5703125" customWidth="1"/>
    <col min="65" max="65" width="10.28515625" customWidth="1"/>
  </cols>
  <sheetData>
    <row r="1" spans="1:65" ht="12.75" hidden="1" customHeight="1">
      <c r="A1" s="238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</row>
    <row r="2" spans="1:65" ht="12.75" hidden="1" customHeight="1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/>
      <c r="BD2" s="239"/>
      <c r="BE2" s="239"/>
      <c r="BF2" s="239"/>
      <c r="BG2" s="239"/>
      <c r="BH2" s="239"/>
      <c r="BI2" s="239"/>
      <c r="BJ2" s="239"/>
      <c r="BK2" s="239"/>
      <c r="BL2" s="239"/>
      <c r="BM2" s="239"/>
    </row>
    <row r="3" spans="1:65" ht="12.75" hidden="1" customHeigh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</row>
    <row r="4" spans="1:65" ht="12.75" hidden="1" customHeight="1">
      <c r="A4" s="240" t="s">
        <v>0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</row>
    <row r="5" spans="1:65" ht="12.75" hidden="1" customHeight="1">
      <c r="A5" s="238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39"/>
      <c r="BM5" s="239"/>
    </row>
    <row r="6" spans="1:65" ht="12.75" hidden="1" customHeight="1">
      <c r="A6" s="240" t="s">
        <v>1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</row>
    <row r="7" spans="1:65" ht="12.75" hidden="1" customHeight="1">
      <c r="A7" s="238" t="s">
        <v>2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39"/>
      <c r="BM7" s="239"/>
    </row>
    <row r="8" spans="1:65" ht="12.75" hidden="1" customHeight="1">
      <c r="A8" s="238" t="s">
        <v>3</v>
      </c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239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39"/>
      <c r="BM8" s="239"/>
    </row>
    <row r="9" spans="1:65" ht="12.75" hidden="1" customHeight="1">
      <c r="A9" s="238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239"/>
      <c r="BM9" s="239"/>
    </row>
    <row r="10" spans="1:65" ht="12.75" hidden="1" customHeight="1">
      <c r="A10" s="270" t="s">
        <v>4</v>
      </c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/>
      <c r="AX10" s="239"/>
      <c r="AY10" s="239"/>
      <c r="AZ10" s="239"/>
      <c r="BA10" s="239"/>
      <c r="BB10" s="239"/>
      <c r="BC10" s="239"/>
      <c r="BD10" s="239"/>
      <c r="BE10" s="239"/>
      <c r="BF10" s="239"/>
      <c r="BG10" s="239"/>
      <c r="BH10" s="239"/>
      <c r="BI10" s="239"/>
      <c r="BJ10" s="239"/>
      <c r="BK10" s="239"/>
      <c r="BL10" s="239"/>
      <c r="BM10" s="239"/>
    </row>
    <row r="11" spans="1:65" ht="12.75" hidden="1" customHeight="1">
      <c r="A11" s="238" t="s">
        <v>846</v>
      </c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  <c r="AM11" s="239"/>
      <c r="AN11" s="239"/>
      <c r="AO11" s="239"/>
      <c r="AP11" s="239"/>
      <c r="AQ11" s="239"/>
      <c r="AR11" s="239"/>
      <c r="AS11" s="239"/>
      <c r="AT11" s="239"/>
      <c r="AU11" s="239"/>
      <c r="AV11" s="239"/>
      <c r="AW11" s="239"/>
      <c r="AX11" s="239"/>
      <c r="AY11" s="239"/>
      <c r="AZ11" s="239"/>
      <c r="BA11" s="239"/>
      <c r="BB11" s="239"/>
      <c r="BC11" s="239"/>
      <c r="BD11" s="239"/>
      <c r="BE11" s="239"/>
      <c r="BF11" s="239"/>
      <c r="BG11" s="239"/>
      <c r="BH11" s="239"/>
      <c r="BI11" s="239"/>
      <c r="BJ11" s="239"/>
      <c r="BK11" s="239"/>
      <c r="BL11" s="239"/>
      <c r="BM11" s="239"/>
    </row>
    <row r="12" spans="1:65" ht="15.75" hidden="1" customHeight="1">
      <c r="A12" s="238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239"/>
      <c r="AY12" s="239"/>
      <c r="AZ12" s="239"/>
      <c r="BA12" s="239"/>
      <c r="BB12" s="239"/>
      <c r="BC12" s="239"/>
      <c r="BD12" s="239"/>
      <c r="BE12" s="239"/>
      <c r="BF12" s="239"/>
      <c r="BG12" s="239"/>
      <c r="BH12" s="239"/>
      <c r="BI12" s="239"/>
      <c r="BJ12" s="239"/>
      <c r="BK12" s="239"/>
      <c r="BL12" s="239"/>
      <c r="BM12" s="239"/>
    </row>
    <row r="13" spans="1:65" ht="15.75" customHeight="1">
      <c r="A13" s="1"/>
      <c r="AH13" s="546"/>
      <c r="AI13"/>
    </row>
    <row r="14" spans="1:65" ht="15.75" customHeight="1">
      <c r="A14" s="1"/>
      <c r="AH14" s="546"/>
      <c r="AI14"/>
    </row>
    <row r="15" spans="1:65" ht="15.75" customHeight="1">
      <c r="A15" s="1"/>
      <c r="AH15" s="546"/>
      <c r="AI15"/>
    </row>
    <row r="16" spans="1:65" ht="15.75" customHeight="1">
      <c r="A16" s="513" t="s">
        <v>0</v>
      </c>
      <c r="B16" s="518"/>
      <c r="C16" s="518"/>
      <c r="D16" s="518"/>
      <c r="E16" s="518"/>
      <c r="F16" s="518"/>
      <c r="G16" s="518"/>
      <c r="H16" s="518"/>
      <c r="I16" s="518"/>
      <c r="J16" s="518"/>
      <c r="K16" s="518"/>
      <c r="L16" s="518"/>
      <c r="M16" s="518"/>
      <c r="N16" s="518"/>
      <c r="O16" s="518"/>
      <c r="P16" s="518"/>
      <c r="Q16" s="518"/>
      <c r="R16" s="518"/>
      <c r="S16" s="518"/>
      <c r="T16" s="518"/>
      <c r="U16" s="518"/>
      <c r="V16" s="518"/>
      <c r="W16" s="518"/>
      <c r="X16" s="518"/>
      <c r="Y16" s="518"/>
      <c r="Z16" s="518"/>
      <c r="AA16" s="518"/>
      <c r="AB16" s="518"/>
      <c r="AC16" s="518"/>
      <c r="AD16" s="518"/>
      <c r="AE16" s="518"/>
      <c r="AF16" s="518"/>
      <c r="AG16" s="518"/>
      <c r="AH16" s="518"/>
      <c r="AI16" s="518"/>
      <c r="AJ16" s="518"/>
      <c r="AK16" s="518"/>
      <c r="AL16" s="518"/>
      <c r="AM16" s="518"/>
      <c r="AN16" s="518"/>
      <c r="AO16" s="518"/>
      <c r="AP16" s="518"/>
      <c r="AQ16" s="518"/>
      <c r="AR16" s="518"/>
      <c r="AS16" s="518"/>
      <c r="AT16" s="518"/>
      <c r="AU16" s="518"/>
      <c r="AV16" s="518"/>
      <c r="AW16" s="518"/>
      <c r="AX16" s="518"/>
      <c r="AY16" s="518"/>
      <c r="AZ16" s="518"/>
      <c r="BA16" s="518"/>
      <c r="BB16" s="518"/>
      <c r="BC16" s="518"/>
      <c r="BD16" s="518"/>
      <c r="BE16" s="518"/>
      <c r="BF16" s="518"/>
      <c r="BG16" s="518"/>
      <c r="BH16" s="518"/>
      <c r="BI16" s="518"/>
      <c r="BJ16" s="518"/>
      <c r="BK16" s="518"/>
      <c r="BL16" s="518"/>
      <c r="BM16" s="518"/>
    </row>
    <row r="17" spans="1:65" ht="15.75" customHeight="1">
      <c r="A17" s="513"/>
      <c r="B17" s="518"/>
      <c r="C17" s="518"/>
      <c r="D17" s="518"/>
      <c r="E17" s="518"/>
      <c r="F17" s="518"/>
      <c r="G17" s="518"/>
      <c r="H17" s="518"/>
      <c r="I17" s="518"/>
      <c r="J17" s="518"/>
      <c r="K17" s="518"/>
      <c r="L17" s="518"/>
      <c r="M17" s="518"/>
      <c r="N17" s="518"/>
      <c r="O17" s="518"/>
      <c r="P17" s="518"/>
      <c r="Q17" s="518"/>
      <c r="R17" s="518"/>
      <c r="S17" s="518"/>
      <c r="T17" s="518"/>
      <c r="U17" s="518"/>
      <c r="V17" s="518"/>
      <c r="W17" s="518"/>
      <c r="X17" s="518"/>
      <c r="Y17" s="518"/>
      <c r="Z17" s="518"/>
      <c r="AA17" s="518"/>
      <c r="AB17" s="518"/>
      <c r="AC17" s="518"/>
      <c r="AD17" s="518"/>
      <c r="AE17" s="518"/>
      <c r="AF17" s="518"/>
      <c r="AG17" s="518"/>
      <c r="AH17" s="518"/>
      <c r="AI17" s="518"/>
      <c r="AJ17" s="518"/>
      <c r="AK17" s="518"/>
      <c r="AL17" s="518"/>
      <c r="AM17" s="518"/>
      <c r="AN17" s="518"/>
      <c r="AO17" s="518"/>
      <c r="AP17" s="518"/>
      <c r="AQ17" s="518"/>
      <c r="AR17" s="518"/>
      <c r="AS17" s="518"/>
      <c r="AT17" s="518"/>
      <c r="AU17" s="518"/>
      <c r="AV17" s="518"/>
      <c r="AW17" s="518"/>
      <c r="AX17" s="518"/>
      <c r="AY17" s="518"/>
      <c r="AZ17" s="518"/>
      <c r="BA17" s="518"/>
      <c r="BB17" s="518"/>
      <c r="BC17" s="518"/>
      <c r="BD17" s="518"/>
      <c r="BE17" s="518"/>
      <c r="BF17" s="518"/>
      <c r="BG17" s="518"/>
      <c r="BH17" s="518"/>
      <c r="BI17" s="518"/>
      <c r="BJ17" s="518"/>
      <c r="BK17" s="518"/>
      <c r="BL17" s="518"/>
      <c r="BM17" s="518"/>
    </row>
    <row r="18" spans="1:65" ht="15.75" customHeight="1">
      <c r="A18" s="514" t="s">
        <v>1</v>
      </c>
      <c r="B18" s="518"/>
      <c r="C18" s="518"/>
      <c r="D18" s="518"/>
      <c r="E18" s="518"/>
      <c r="F18" s="518"/>
      <c r="G18" s="518"/>
      <c r="H18" s="518"/>
      <c r="I18" s="518"/>
      <c r="J18" s="518"/>
      <c r="K18" s="518"/>
      <c r="L18" s="518"/>
      <c r="M18" s="518"/>
      <c r="N18" s="518"/>
      <c r="O18" s="518"/>
      <c r="P18" s="518"/>
      <c r="Q18" s="518"/>
      <c r="R18" s="518"/>
      <c r="S18" s="518"/>
      <c r="T18" s="518"/>
      <c r="U18" s="518"/>
      <c r="V18" s="518"/>
      <c r="W18" s="518"/>
      <c r="X18" s="518"/>
      <c r="Y18" s="518"/>
      <c r="Z18" s="518"/>
      <c r="AA18" s="518"/>
      <c r="AB18" s="518"/>
      <c r="AC18" s="518"/>
      <c r="AD18" s="518"/>
      <c r="AE18" s="518"/>
      <c r="AF18" s="518"/>
      <c r="AG18" s="518"/>
      <c r="AH18" s="518"/>
      <c r="AI18" s="518"/>
      <c r="AJ18" s="518"/>
      <c r="AK18" s="518"/>
      <c r="AL18" s="518"/>
      <c r="AM18" s="518"/>
      <c r="AN18" s="518"/>
      <c r="AO18" s="518"/>
      <c r="AP18" s="518"/>
      <c r="AQ18" s="518"/>
      <c r="AR18" s="518"/>
      <c r="AS18" s="518"/>
      <c r="AT18" s="518"/>
      <c r="AU18" s="518"/>
      <c r="AV18" s="518"/>
      <c r="AW18" s="518"/>
      <c r="AX18" s="518"/>
      <c r="AY18" s="518"/>
      <c r="AZ18" s="518"/>
      <c r="BA18" s="518"/>
      <c r="BB18" s="518"/>
      <c r="BC18" s="518"/>
      <c r="BD18" s="518"/>
      <c r="BE18" s="518"/>
      <c r="BF18" s="518"/>
      <c r="BG18" s="518"/>
      <c r="BH18" s="518"/>
      <c r="BI18" s="518"/>
      <c r="BJ18" s="518"/>
      <c r="BK18" s="518"/>
      <c r="BL18" s="518"/>
      <c r="BM18" s="518"/>
    </row>
    <row r="19" spans="1:65" ht="15.75" customHeight="1">
      <c r="A19" s="513" t="s">
        <v>2</v>
      </c>
      <c r="B19" s="518"/>
      <c r="C19" s="518"/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518"/>
      <c r="R19" s="518"/>
      <c r="S19" s="518"/>
      <c r="T19" s="518"/>
      <c r="U19" s="518"/>
      <c r="V19" s="518"/>
      <c r="W19" s="518"/>
      <c r="X19" s="518"/>
      <c r="Y19" s="518"/>
      <c r="Z19" s="518"/>
      <c r="AA19" s="518"/>
      <c r="AB19" s="518"/>
      <c r="AC19" s="518"/>
      <c r="AD19" s="518"/>
      <c r="AE19" s="518"/>
      <c r="AF19" s="518"/>
      <c r="AG19" s="518"/>
      <c r="AH19" s="518"/>
      <c r="AI19" s="518"/>
      <c r="AJ19" s="518"/>
      <c r="AK19" s="518"/>
      <c r="AL19" s="518"/>
      <c r="AM19" s="518"/>
      <c r="AN19" s="518"/>
      <c r="AO19" s="518"/>
      <c r="AP19" s="518"/>
      <c r="AQ19" s="518"/>
      <c r="AR19" s="518"/>
      <c r="AS19" s="518"/>
      <c r="AT19" s="518"/>
      <c r="AU19" s="518"/>
      <c r="AV19" s="518"/>
      <c r="AW19" s="518"/>
      <c r="AX19" s="518"/>
      <c r="AY19" s="518"/>
      <c r="AZ19" s="518"/>
      <c r="BA19" s="518"/>
      <c r="BB19" s="518"/>
      <c r="BC19" s="518"/>
      <c r="BD19" s="518"/>
      <c r="BE19" s="518"/>
      <c r="BF19" s="518"/>
      <c r="BG19" s="518"/>
      <c r="BH19" s="518"/>
      <c r="BI19" s="518"/>
      <c r="BJ19" s="518"/>
      <c r="BK19" s="518"/>
      <c r="BL19" s="518"/>
      <c r="BM19" s="518"/>
    </row>
    <row r="20" spans="1:65" ht="15.75" customHeight="1">
      <c r="A20" s="513" t="s">
        <v>3</v>
      </c>
      <c r="B20" s="518"/>
      <c r="C20" s="518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518"/>
      <c r="R20" s="518"/>
      <c r="S20" s="518"/>
      <c r="T20" s="518"/>
      <c r="U20" s="518"/>
      <c r="V20" s="518"/>
      <c r="W20" s="518"/>
      <c r="X20" s="518"/>
      <c r="Y20" s="518"/>
      <c r="Z20" s="518"/>
      <c r="AA20" s="518"/>
      <c r="AB20" s="518"/>
      <c r="AC20" s="518"/>
      <c r="AD20" s="518"/>
      <c r="AE20" s="518"/>
      <c r="AF20" s="518"/>
      <c r="AG20" s="518"/>
      <c r="AH20" s="518"/>
      <c r="AI20" s="518"/>
      <c r="AJ20" s="518"/>
      <c r="AK20" s="518"/>
      <c r="AL20" s="518"/>
      <c r="AM20" s="518"/>
      <c r="AN20" s="518"/>
      <c r="AO20" s="518"/>
      <c r="AP20" s="518"/>
      <c r="AQ20" s="518"/>
      <c r="AR20" s="518"/>
      <c r="AS20" s="518"/>
      <c r="AT20" s="518"/>
      <c r="AU20" s="518"/>
      <c r="AV20" s="518"/>
      <c r="AW20" s="518"/>
      <c r="AX20" s="518"/>
      <c r="AY20" s="518"/>
      <c r="AZ20" s="518"/>
      <c r="BA20" s="518"/>
      <c r="BB20" s="518"/>
      <c r="BC20" s="518"/>
      <c r="BD20" s="518"/>
      <c r="BE20" s="518"/>
      <c r="BF20" s="518"/>
      <c r="BG20" s="518"/>
      <c r="BH20" s="518"/>
      <c r="BI20" s="518"/>
      <c r="BJ20" s="518"/>
      <c r="BK20" s="518"/>
      <c r="BL20" s="518"/>
      <c r="BM20" s="518"/>
    </row>
    <row r="21" spans="1:65" ht="15.75" customHeight="1">
      <c r="A21" s="513"/>
      <c r="B21" s="518"/>
      <c r="C21" s="518"/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518"/>
      <c r="R21" s="518"/>
      <c r="S21" s="518"/>
      <c r="T21" s="518"/>
      <c r="U21" s="518"/>
      <c r="V21" s="518"/>
      <c r="W21" s="518"/>
      <c r="X21" s="518"/>
      <c r="Y21" s="518"/>
      <c r="Z21" s="518"/>
      <c r="AA21" s="518"/>
      <c r="AB21" s="518"/>
      <c r="AC21" s="518"/>
      <c r="AD21" s="518"/>
      <c r="AE21" s="518"/>
      <c r="AF21" s="518"/>
      <c r="AG21" s="518"/>
      <c r="AH21" s="518"/>
      <c r="AI21" s="518"/>
      <c r="AJ21" s="518"/>
      <c r="AK21" s="518"/>
      <c r="AL21" s="518"/>
      <c r="AM21" s="518"/>
      <c r="AN21" s="518"/>
      <c r="AO21" s="518"/>
      <c r="AP21" s="518"/>
      <c r="AQ21" s="518"/>
      <c r="AR21" s="518"/>
      <c r="AS21" s="518"/>
      <c r="AT21" s="518"/>
      <c r="AU21" s="518"/>
      <c r="AV21" s="518"/>
      <c r="AW21" s="518"/>
      <c r="AX21" s="518"/>
      <c r="AY21" s="518"/>
      <c r="AZ21" s="518"/>
      <c r="BA21" s="518"/>
      <c r="BB21" s="518"/>
      <c r="BC21" s="518"/>
      <c r="BD21" s="518"/>
      <c r="BE21" s="518"/>
      <c r="BF21" s="518"/>
      <c r="BG21" s="518"/>
      <c r="BH21" s="518"/>
      <c r="BI21" s="518"/>
      <c r="BJ21" s="518"/>
      <c r="BK21" s="518"/>
      <c r="BL21" s="518"/>
      <c r="BM21" s="518"/>
    </row>
    <row r="22" spans="1:65" ht="15.75" customHeight="1">
      <c r="A22" s="519" t="s">
        <v>4</v>
      </c>
      <c r="B22" s="518"/>
      <c r="C22" s="518"/>
      <c r="D22" s="518"/>
      <c r="E22" s="518"/>
      <c r="F22" s="518"/>
      <c r="G22" s="518"/>
      <c r="H22" s="518"/>
      <c r="I22" s="518"/>
      <c r="J22" s="518"/>
      <c r="K22" s="518"/>
      <c r="L22" s="518"/>
      <c r="M22" s="518"/>
      <c r="N22" s="518"/>
      <c r="O22" s="518"/>
      <c r="P22" s="518"/>
      <c r="Q22" s="518"/>
      <c r="R22" s="518"/>
      <c r="S22" s="518"/>
      <c r="T22" s="518"/>
      <c r="U22" s="518"/>
      <c r="V22" s="518"/>
      <c r="W22" s="518"/>
      <c r="X22" s="518"/>
      <c r="Y22" s="518"/>
      <c r="Z22" s="518"/>
      <c r="AA22" s="518"/>
      <c r="AB22" s="518"/>
      <c r="AC22" s="518"/>
      <c r="AD22" s="518"/>
      <c r="AE22" s="518"/>
      <c r="AF22" s="518"/>
      <c r="AG22" s="518"/>
      <c r="AH22" s="518"/>
      <c r="AI22" s="518"/>
      <c r="AJ22" s="518"/>
      <c r="AK22" s="518"/>
      <c r="AL22" s="518"/>
      <c r="AM22" s="518"/>
      <c r="AN22" s="518"/>
      <c r="AO22" s="518"/>
      <c r="AP22" s="518"/>
      <c r="AQ22" s="518"/>
      <c r="AR22" s="518"/>
      <c r="AS22" s="518"/>
      <c r="AT22" s="518"/>
      <c r="AU22" s="518"/>
      <c r="AV22" s="518"/>
      <c r="AW22" s="518"/>
      <c r="AX22" s="518"/>
      <c r="AY22" s="518"/>
      <c r="AZ22" s="518"/>
      <c r="BA22" s="518"/>
      <c r="BB22" s="518"/>
      <c r="BC22" s="518"/>
      <c r="BD22" s="518"/>
      <c r="BE22" s="518"/>
      <c r="BF22" s="518"/>
      <c r="BG22" s="518"/>
      <c r="BH22" s="518"/>
      <c r="BI22" s="518"/>
      <c r="BJ22" s="518"/>
      <c r="BK22" s="518"/>
      <c r="BL22" s="518"/>
      <c r="BM22" s="518"/>
    </row>
    <row r="23" spans="1:65" ht="15.75" customHeight="1">
      <c r="A23" s="513" t="s">
        <v>877</v>
      </c>
      <c r="B23" s="518"/>
      <c r="C23" s="518"/>
      <c r="D23" s="518"/>
      <c r="E23" s="518"/>
      <c r="F23" s="518"/>
      <c r="G23" s="518"/>
      <c r="H23" s="518"/>
      <c r="I23" s="518"/>
      <c r="J23" s="518"/>
      <c r="K23" s="518"/>
      <c r="L23" s="518"/>
      <c r="M23" s="518"/>
      <c r="N23" s="518"/>
      <c r="O23" s="518"/>
      <c r="P23" s="518"/>
      <c r="Q23" s="518"/>
      <c r="R23" s="518"/>
      <c r="S23" s="518"/>
      <c r="T23" s="518"/>
      <c r="U23" s="518"/>
      <c r="V23" s="518"/>
      <c r="W23" s="518"/>
      <c r="X23" s="518"/>
      <c r="Y23" s="518"/>
      <c r="Z23" s="518"/>
      <c r="AA23" s="518"/>
      <c r="AB23" s="518"/>
      <c r="AC23" s="518"/>
      <c r="AD23" s="518"/>
      <c r="AE23" s="518"/>
      <c r="AF23" s="518"/>
      <c r="AG23" s="518"/>
      <c r="AH23" s="518"/>
      <c r="AI23" s="518"/>
      <c r="AJ23" s="518"/>
      <c r="AK23" s="518"/>
      <c r="AL23" s="518"/>
      <c r="AM23" s="518"/>
      <c r="AN23" s="518"/>
      <c r="AO23" s="518"/>
      <c r="AP23" s="518"/>
      <c r="AQ23" s="518"/>
      <c r="AR23" s="518"/>
      <c r="AS23" s="518"/>
      <c r="AT23" s="518"/>
      <c r="AU23" s="518"/>
      <c r="AV23" s="518"/>
      <c r="AW23" s="518"/>
      <c r="AX23" s="518"/>
      <c r="AY23" s="518"/>
      <c r="AZ23" s="518"/>
      <c r="BA23" s="518"/>
      <c r="BB23" s="518"/>
      <c r="BC23" s="518"/>
      <c r="BD23" s="518"/>
      <c r="BE23" s="518"/>
      <c r="BF23" s="518"/>
      <c r="BG23" s="518"/>
      <c r="BH23" s="518"/>
      <c r="BI23" s="518"/>
      <c r="BJ23" s="518"/>
      <c r="BK23" s="518"/>
      <c r="BL23" s="518"/>
      <c r="BM23" s="518"/>
    </row>
    <row r="24" spans="1:65" ht="15.75" customHeight="1">
      <c r="A24" s="515"/>
      <c r="B24" s="520"/>
      <c r="C24" s="520"/>
      <c r="D24" s="520"/>
      <c r="E24" s="520"/>
      <c r="F24" s="520"/>
      <c r="G24" s="520"/>
      <c r="H24" s="520"/>
      <c r="I24" s="520"/>
      <c r="J24" s="520"/>
      <c r="K24" s="520"/>
      <c r="M24" s="609"/>
      <c r="N24" s="520"/>
      <c r="O24" s="609"/>
      <c r="P24" s="520"/>
      <c r="Q24" s="520"/>
      <c r="R24" s="520"/>
      <c r="S24" s="520"/>
      <c r="T24" s="520"/>
      <c r="U24" s="520"/>
      <c r="V24" s="520"/>
      <c r="W24" s="520"/>
      <c r="X24" s="520"/>
      <c r="Y24" s="520"/>
      <c r="Z24" s="520"/>
      <c r="AA24" s="520"/>
      <c r="AB24" s="520"/>
      <c r="AC24" s="520"/>
      <c r="AD24" s="520"/>
      <c r="AE24" s="520"/>
      <c r="AF24" s="520"/>
      <c r="AG24" s="547"/>
      <c r="AH24" s="547"/>
      <c r="AI24" s="520"/>
      <c r="AJ24" s="520"/>
      <c r="AK24" s="520"/>
      <c r="AL24" s="520"/>
      <c r="AM24" s="520"/>
      <c r="AN24" s="520"/>
      <c r="AO24" s="520"/>
      <c r="AP24" s="520"/>
      <c r="AQ24" s="520"/>
      <c r="AR24" s="520"/>
      <c r="AS24" s="520"/>
      <c r="AT24" s="520"/>
      <c r="AU24" s="520"/>
      <c r="AV24" s="520"/>
      <c r="AW24" s="520"/>
      <c r="AX24" s="520"/>
      <c r="AY24" s="520"/>
      <c r="AZ24" s="520"/>
      <c r="BA24" s="520"/>
      <c r="BB24" s="520"/>
      <c r="BC24" s="520"/>
      <c r="BD24" s="520"/>
      <c r="BE24" s="520"/>
      <c r="BF24" s="520"/>
      <c r="BG24" s="520"/>
      <c r="BH24" s="520"/>
      <c r="BI24" s="520"/>
      <c r="BJ24" s="520"/>
      <c r="BK24" s="520"/>
      <c r="BL24" s="520"/>
    </row>
    <row r="25" spans="1:65" ht="34.5" customHeight="1">
      <c r="A25" s="515" t="s">
        <v>5</v>
      </c>
      <c r="B25" s="516"/>
      <c r="C25" s="516"/>
      <c r="D25" s="516"/>
      <c r="E25" s="3"/>
      <c r="F25" s="3"/>
      <c r="G25" s="3"/>
      <c r="H25" s="3"/>
      <c r="I25" s="3"/>
      <c r="J25" s="3"/>
      <c r="K25" s="3"/>
      <c r="L25" s="395"/>
      <c r="M25" s="470"/>
      <c r="N25" s="3"/>
      <c r="O25" s="470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548"/>
      <c r="AH25" s="548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5" ht="48.75" customHeight="1">
      <c r="A26" s="271" t="s">
        <v>6</v>
      </c>
      <c r="B26" s="265" t="s">
        <v>7</v>
      </c>
      <c r="C26" s="266"/>
      <c r="D26" s="266"/>
      <c r="E26" s="266"/>
      <c r="F26" s="266"/>
      <c r="G26" s="266"/>
      <c r="H26" s="283" t="s">
        <v>8</v>
      </c>
      <c r="I26" s="266"/>
      <c r="J26" s="284"/>
      <c r="K26" s="274" t="s">
        <v>9</v>
      </c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2"/>
      <c r="AA26" s="242"/>
      <c r="AB26" s="242"/>
      <c r="AC26" s="242"/>
      <c r="AD26" s="242"/>
      <c r="AE26" s="242"/>
      <c r="AF26" s="242"/>
      <c r="AG26" s="242"/>
      <c r="AH26" s="242"/>
      <c r="AI26" s="242"/>
      <c r="AJ26" s="242"/>
      <c r="AK26" s="242"/>
      <c r="AL26" s="242"/>
      <c r="AM26" s="242"/>
      <c r="AN26" s="242"/>
      <c r="AO26" s="242"/>
      <c r="AP26" s="241" t="s">
        <v>10</v>
      </c>
      <c r="AQ26" s="242"/>
      <c r="AR26" s="242"/>
      <c r="AS26" s="242"/>
      <c r="AT26" s="242"/>
      <c r="AU26" s="243"/>
      <c r="AV26" s="241" t="s">
        <v>11</v>
      </c>
      <c r="AW26" s="242"/>
      <c r="AX26" s="242"/>
      <c r="AY26" s="242"/>
      <c r="AZ26" s="242"/>
      <c r="BA26" s="243"/>
      <c r="BB26" s="274" t="s">
        <v>12</v>
      </c>
      <c r="BC26" s="242"/>
      <c r="BD26" s="242"/>
      <c r="BE26" s="242"/>
      <c r="BF26" s="242"/>
      <c r="BG26" s="242"/>
      <c r="BH26" s="242"/>
      <c r="BI26" s="242"/>
      <c r="BJ26" s="242"/>
      <c r="BK26" s="242"/>
      <c r="BL26" s="242"/>
      <c r="BM26" s="243"/>
    </row>
    <row r="27" spans="1:65" ht="80.099999999999994" customHeight="1">
      <c r="A27" s="272"/>
      <c r="B27" s="267"/>
      <c r="C27" s="239"/>
      <c r="D27" s="239"/>
      <c r="E27" s="239"/>
      <c r="F27" s="239"/>
      <c r="G27" s="239"/>
      <c r="H27" s="252"/>
      <c r="I27" s="264"/>
      <c r="J27" s="253"/>
      <c r="K27" s="285" t="s">
        <v>13</v>
      </c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51"/>
      <c r="X27" s="244" t="s">
        <v>14</v>
      </c>
      <c r="Y27" s="245"/>
      <c r="Z27" s="245"/>
      <c r="AA27" s="245"/>
      <c r="AB27" s="245"/>
      <c r="AC27" s="245"/>
      <c r="AD27" s="245"/>
      <c r="AE27" s="245"/>
      <c r="AF27" s="245"/>
      <c r="AG27" s="245"/>
      <c r="AH27" s="246"/>
      <c r="AI27" s="244" t="s">
        <v>15</v>
      </c>
      <c r="AJ27" s="245"/>
      <c r="AK27" s="246"/>
      <c r="AL27" s="244" t="s">
        <v>16</v>
      </c>
      <c r="AM27" s="245"/>
      <c r="AN27" s="245"/>
      <c r="AO27" s="245"/>
      <c r="AP27" s="247" t="s">
        <v>17</v>
      </c>
      <c r="AQ27" s="250" t="s">
        <v>18</v>
      </c>
      <c r="AR27" s="251"/>
      <c r="AS27" s="254" t="s">
        <v>19</v>
      </c>
      <c r="AT27" s="254" t="s">
        <v>20</v>
      </c>
      <c r="AU27" s="257" t="s">
        <v>21</v>
      </c>
      <c r="AV27" s="247" t="s">
        <v>22</v>
      </c>
      <c r="AW27" s="254" t="s">
        <v>23</v>
      </c>
      <c r="AX27" s="254" t="s">
        <v>24</v>
      </c>
      <c r="AY27" s="254" t="s">
        <v>25</v>
      </c>
      <c r="AZ27" s="254" t="s">
        <v>26</v>
      </c>
      <c r="BA27" s="257" t="s">
        <v>25</v>
      </c>
      <c r="BB27" s="260" t="s">
        <v>27</v>
      </c>
      <c r="BC27" s="254" t="s">
        <v>28</v>
      </c>
      <c r="BD27" s="262" t="s">
        <v>29</v>
      </c>
      <c r="BE27" s="263"/>
      <c r="BF27" s="251"/>
      <c r="BG27" s="262" t="s">
        <v>30</v>
      </c>
      <c r="BH27" s="251"/>
      <c r="BI27" s="254" t="s">
        <v>31</v>
      </c>
      <c r="BJ27" s="254" t="s">
        <v>32</v>
      </c>
      <c r="BK27" s="262" t="s">
        <v>33</v>
      </c>
      <c r="BL27" s="263"/>
      <c r="BM27" s="275"/>
    </row>
    <row r="28" spans="1:65" ht="80.099999999999994" customHeight="1">
      <c r="A28" s="272"/>
      <c r="B28" s="268"/>
      <c r="C28" s="264"/>
      <c r="D28" s="264"/>
      <c r="E28" s="264"/>
      <c r="F28" s="264"/>
      <c r="G28" s="264"/>
      <c r="H28" s="269" t="s">
        <v>34</v>
      </c>
      <c r="I28" s="521" t="s">
        <v>18</v>
      </c>
      <c r="J28" s="253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53"/>
      <c r="X28" s="244"/>
      <c r="Y28" s="245"/>
      <c r="Z28" s="245"/>
      <c r="AA28" s="245"/>
      <c r="AB28" s="246"/>
      <c r="AC28" s="244" t="s">
        <v>35</v>
      </c>
      <c r="AD28" s="246"/>
      <c r="AE28" s="244" t="s">
        <v>36</v>
      </c>
      <c r="AF28" s="245"/>
      <c r="AG28" s="245"/>
      <c r="AH28" s="246"/>
      <c r="AI28" s="244" t="s">
        <v>37</v>
      </c>
      <c r="AJ28" s="245"/>
      <c r="AK28" s="246"/>
      <c r="AL28" s="4"/>
      <c r="AM28" s="244" t="s">
        <v>38</v>
      </c>
      <c r="AN28" s="245"/>
      <c r="AO28" s="246"/>
      <c r="AP28" s="248"/>
      <c r="AQ28" s="252"/>
      <c r="AR28" s="253"/>
      <c r="AS28" s="255"/>
      <c r="AT28" s="255"/>
      <c r="AU28" s="258"/>
      <c r="AV28" s="248"/>
      <c r="AW28" s="255"/>
      <c r="AX28" s="255"/>
      <c r="AY28" s="255"/>
      <c r="AZ28" s="255"/>
      <c r="BA28" s="258"/>
      <c r="BB28" s="261"/>
      <c r="BC28" s="255"/>
      <c r="BD28" s="252"/>
      <c r="BE28" s="264"/>
      <c r="BF28" s="253"/>
      <c r="BG28" s="252"/>
      <c r="BH28" s="253"/>
      <c r="BI28" s="255"/>
      <c r="BJ28" s="255"/>
      <c r="BK28" s="252"/>
      <c r="BL28" s="264"/>
      <c r="BM28" s="276"/>
    </row>
    <row r="29" spans="1:65" ht="80.099999999999994" customHeight="1">
      <c r="A29" s="272"/>
      <c r="B29" s="8" t="s">
        <v>39</v>
      </c>
      <c r="C29" s="9" t="s">
        <v>40</v>
      </c>
      <c r="D29" s="9" t="s">
        <v>41</v>
      </c>
      <c r="E29" s="9" t="s">
        <v>27</v>
      </c>
      <c r="F29" s="9" t="s">
        <v>42</v>
      </c>
      <c r="G29" s="4" t="s">
        <v>43</v>
      </c>
      <c r="H29" s="256"/>
      <c r="I29" s="9" t="s">
        <v>44</v>
      </c>
      <c r="J29" s="9" t="s">
        <v>45</v>
      </c>
      <c r="K29" s="11" t="s">
        <v>46</v>
      </c>
      <c r="L29" s="417" t="s">
        <v>47</v>
      </c>
      <c r="M29" s="417" t="s">
        <v>48</v>
      </c>
      <c r="N29" s="9" t="s">
        <v>49</v>
      </c>
      <c r="O29" s="417" t="s">
        <v>50</v>
      </c>
      <c r="P29" s="9" t="s">
        <v>51</v>
      </c>
      <c r="Q29" s="9" t="s">
        <v>52</v>
      </c>
      <c r="R29" s="9" t="s">
        <v>53</v>
      </c>
      <c r="S29" s="9" t="s">
        <v>54</v>
      </c>
      <c r="T29" s="9" t="s">
        <v>55</v>
      </c>
      <c r="U29" s="9" t="s">
        <v>56</v>
      </c>
      <c r="V29" s="9" t="s">
        <v>57</v>
      </c>
      <c r="W29" s="9" t="s">
        <v>58</v>
      </c>
      <c r="X29" s="9" t="s">
        <v>27</v>
      </c>
      <c r="Y29" s="9" t="s">
        <v>59</v>
      </c>
      <c r="Z29" s="9" t="s">
        <v>49</v>
      </c>
      <c r="AA29" s="9" t="s">
        <v>51</v>
      </c>
      <c r="AB29" s="9" t="s">
        <v>60</v>
      </c>
      <c r="AC29" s="9" t="s">
        <v>52</v>
      </c>
      <c r="AD29" s="9" t="s">
        <v>53</v>
      </c>
      <c r="AE29" s="9" t="s">
        <v>61</v>
      </c>
      <c r="AF29" s="9" t="s">
        <v>62</v>
      </c>
      <c r="AG29" s="549" t="s">
        <v>63</v>
      </c>
      <c r="AH29" s="588" t="s">
        <v>64</v>
      </c>
      <c r="AI29" s="570" t="s">
        <v>65</v>
      </c>
      <c r="AJ29" s="9" t="s">
        <v>66</v>
      </c>
      <c r="AK29" s="9" t="s">
        <v>67</v>
      </c>
      <c r="AL29" s="9" t="s">
        <v>68</v>
      </c>
      <c r="AM29" s="9" t="s">
        <v>69</v>
      </c>
      <c r="AN29" s="9" t="s">
        <v>70</v>
      </c>
      <c r="AO29" s="4" t="s">
        <v>71</v>
      </c>
      <c r="AP29" s="249"/>
      <c r="AQ29" s="12" t="s">
        <v>44</v>
      </c>
      <c r="AR29" s="12" t="s">
        <v>45</v>
      </c>
      <c r="AS29" s="256"/>
      <c r="AT29" s="256"/>
      <c r="AU29" s="259"/>
      <c r="AV29" s="249"/>
      <c r="AW29" s="256"/>
      <c r="AX29" s="256"/>
      <c r="AY29" s="256"/>
      <c r="AZ29" s="256"/>
      <c r="BA29" s="259"/>
      <c r="BB29" s="253"/>
      <c r="BC29" s="256"/>
      <c r="BD29" s="13" t="s">
        <v>44</v>
      </c>
      <c r="BE29" s="13" t="s">
        <v>45</v>
      </c>
      <c r="BF29" s="13" t="s">
        <v>72</v>
      </c>
      <c r="BG29" s="13" t="s">
        <v>73</v>
      </c>
      <c r="BH29" s="9" t="s">
        <v>74</v>
      </c>
      <c r="BI29" s="256"/>
      <c r="BJ29" s="256"/>
      <c r="BK29" s="13" t="s">
        <v>44</v>
      </c>
      <c r="BL29" s="13" t="s">
        <v>75</v>
      </c>
      <c r="BM29" s="14" t="s">
        <v>76</v>
      </c>
    </row>
    <row r="30" spans="1:65" ht="27.75" customHeight="1">
      <c r="A30" s="273"/>
      <c r="B30" s="15" t="s">
        <v>77</v>
      </c>
      <c r="C30" s="16" t="s">
        <v>78</v>
      </c>
      <c r="D30" s="17" t="s">
        <v>79</v>
      </c>
      <c r="E30" s="16" t="s">
        <v>80</v>
      </c>
      <c r="F30" s="16" t="s">
        <v>81</v>
      </c>
      <c r="G30" s="5" t="s">
        <v>82</v>
      </c>
      <c r="H30" s="6" t="s">
        <v>83</v>
      </c>
      <c r="I30" s="16" t="s">
        <v>84</v>
      </c>
      <c r="J30" s="16" t="s">
        <v>85</v>
      </c>
      <c r="K30" s="18" t="s">
        <v>86</v>
      </c>
      <c r="L30" s="397" t="s">
        <v>87</v>
      </c>
      <c r="M30" s="451" t="s">
        <v>88</v>
      </c>
      <c r="N30" s="16" t="s">
        <v>89</v>
      </c>
      <c r="O30" s="610" t="s">
        <v>90</v>
      </c>
      <c r="P30" s="16" t="s">
        <v>91</v>
      </c>
      <c r="Q30" s="16" t="s">
        <v>92</v>
      </c>
      <c r="R30" s="16" t="s">
        <v>93</v>
      </c>
      <c r="S30" s="16" t="s">
        <v>94</v>
      </c>
      <c r="T30" s="16" t="s">
        <v>95</v>
      </c>
      <c r="U30" s="16" t="s">
        <v>96</v>
      </c>
      <c r="V30" s="16" t="s">
        <v>97</v>
      </c>
      <c r="W30" s="16" t="s">
        <v>98</v>
      </c>
      <c r="X30" s="16" t="s">
        <v>99</v>
      </c>
      <c r="Y30" s="6" t="s">
        <v>100</v>
      </c>
      <c r="Z30" s="6" t="s">
        <v>101</v>
      </c>
      <c r="AA30" s="6" t="s">
        <v>102</v>
      </c>
      <c r="AB30" s="6" t="s">
        <v>103</v>
      </c>
      <c r="AC30" s="6" t="s">
        <v>104</v>
      </c>
      <c r="AD30" s="6" t="s">
        <v>105</v>
      </c>
      <c r="AE30" s="6" t="s">
        <v>106</v>
      </c>
      <c r="AF30" s="6" t="s">
        <v>107</v>
      </c>
      <c r="AG30" s="5" t="s">
        <v>108</v>
      </c>
      <c r="AH30" s="588" t="s">
        <v>109</v>
      </c>
      <c r="AI30" s="571" t="s">
        <v>110</v>
      </c>
      <c r="AJ30" s="6" t="s">
        <v>111</v>
      </c>
      <c r="AK30" s="6" t="s">
        <v>112</v>
      </c>
      <c r="AL30" s="6" t="s">
        <v>113</v>
      </c>
      <c r="AM30" s="6" t="s">
        <v>114</v>
      </c>
      <c r="AN30" s="5" t="s">
        <v>115</v>
      </c>
      <c r="AO30" s="16" t="s">
        <v>116</v>
      </c>
      <c r="AP30" s="20" t="s">
        <v>117</v>
      </c>
      <c r="AQ30" s="20" t="s">
        <v>118</v>
      </c>
      <c r="AR30" s="20" t="s">
        <v>119</v>
      </c>
      <c r="AS30" s="20" t="s">
        <v>120</v>
      </c>
      <c r="AT30" s="21" t="s">
        <v>121</v>
      </c>
      <c r="AU30" s="22" t="s">
        <v>122</v>
      </c>
      <c r="AV30" s="23" t="s">
        <v>123</v>
      </c>
      <c r="AW30" s="23" t="s">
        <v>124</v>
      </c>
      <c r="AX30" s="23" t="s">
        <v>125</v>
      </c>
      <c r="AY30" s="23" t="s">
        <v>126</v>
      </c>
      <c r="AZ30" s="24" t="s">
        <v>127</v>
      </c>
      <c r="BA30" s="25" t="s">
        <v>128</v>
      </c>
      <c r="BB30" s="23" t="s">
        <v>129</v>
      </c>
      <c r="BC30" s="23" t="s">
        <v>130</v>
      </c>
      <c r="BD30" s="23" t="s">
        <v>131</v>
      </c>
      <c r="BE30" s="24" t="s">
        <v>132</v>
      </c>
      <c r="BF30" s="24" t="s">
        <v>133</v>
      </c>
      <c r="BG30" s="24" t="s">
        <v>134</v>
      </c>
      <c r="BH30" s="23" t="s">
        <v>135</v>
      </c>
      <c r="BI30" s="23" t="s">
        <v>136</v>
      </c>
      <c r="BJ30" s="23" t="s">
        <v>137</v>
      </c>
      <c r="BK30" s="24" t="s">
        <v>138</v>
      </c>
      <c r="BL30" s="24" t="s">
        <v>139</v>
      </c>
      <c r="BM30" s="24" t="s">
        <v>140</v>
      </c>
    </row>
    <row r="31" spans="1:65" ht="63" customHeight="1">
      <c r="A31" s="349">
        <v>1</v>
      </c>
      <c r="B31" s="347"/>
      <c r="C31" s="347"/>
      <c r="D31" s="347" t="s">
        <v>141</v>
      </c>
      <c r="E31" s="347"/>
      <c r="F31" s="347" t="s">
        <v>142</v>
      </c>
      <c r="G31" s="351"/>
      <c r="H31" s="352"/>
      <c r="I31" s="347"/>
      <c r="J31" s="353"/>
      <c r="K31" s="354" t="s">
        <v>143</v>
      </c>
      <c r="L31" s="538" t="s">
        <v>144</v>
      </c>
      <c r="M31" s="606" t="s">
        <v>145</v>
      </c>
      <c r="N31" s="355">
        <v>43949</v>
      </c>
      <c r="O31" s="611">
        <v>1900000</v>
      </c>
      <c r="P31" s="359">
        <v>12814</v>
      </c>
      <c r="Q31" s="355">
        <v>43949</v>
      </c>
      <c r="R31" s="355">
        <v>50917</v>
      </c>
      <c r="S31" s="346" t="s">
        <v>146</v>
      </c>
      <c r="T31" s="347"/>
      <c r="U31" s="347"/>
      <c r="V31" s="347"/>
      <c r="W31" s="350" t="s">
        <v>147</v>
      </c>
      <c r="X31" s="348" t="s">
        <v>148</v>
      </c>
      <c r="Y31" s="33" t="s">
        <v>149</v>
      </c>
      <c r="Z31" s="108">
        <v>44018</v>
      </c>
      <c r="AA31" s="109">
        <v>12845</v>
      </c>
      <c r="AB31" s="33" t="s">
        <v>150</v>
      </c>
      <c r="AC31" s="108">
        <v>43949</v>
      </c>
      <c r="AD31" s="108">
        <v>50917</v>
      </c>
      <c r="AE31" s="33"/>
      <c r="AF31" s="33"/>
      <c r="AG31" s="533"/>
      <c r="AH31" s="537"/>
      <c r="AI31" s="532">
        <v>45628</v>
      </c>
      <c r="AJ31" s="170" t="s">
        <v>151</v>
      </c>
      <c r="AK31" s="170"/>
      <c r="AL31" s="170">
        <f>O31-AH31+AG31+AK31</f>
        <v>1900000</v>
      </c>
      <c r="AM31" s="280">
        <v>7229825.8600000003</v>
      </c>
      <c r="AN31" s="280">
        <v>1235659.54</v>
      </c>
      <c r="AO31" s="282">
        <f>AM31+AN31</f>
        <v>8465485.4000000004</v>
      </c>
      <c r="AP31" s="33"/>
      <c r="AQ31" s="33"/>
      <c r="AR31" s="33"/>
      <c r="AS31" s="33"/>
      <c r="AT31" s="33"/>
      <c r="AU31" s="33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</row>
    <row r="32" spans="1:65" ht="63" customHeight="1">
      <c r="A32" s="256"/>
      <c r="B32" s="256"/>
      <c r="C32" s="256"/>
      <c r="D32" s="256"/>
      <c r="E32" s="256"/>
      <c r="F32" s="256"/>
      <c r="G32" s="256"/>
      <c r="H32" s="256"/>
      <c r="I32" s="256"/>
      <c r="J32" s="259"/>
      <c r="K32" s="249"/>
      <c r="L32" s="604"/>
      <c r="M32" s="604"/>
      <c r="N32" s="256"/>
      <c r="O32" s="604"/>
      <c r="P32" s="256"/>
      <c r="Q32" s="256"/>
      <c r="R32" s="256"/>
      <c r="S32" s="256"/>
      <c r="T32" s="256"/>
      <c r="U32" s="256"/>
      <c r="V32" s="256"/>
      <c r="W32" s="259"/>
      <c r="X32" s="268"/>
      <c r="Y32" s="33" t="s">
        <v>152</v>
      </c>
      <c r="Z32" s="108">
        <v>45498</v>
      </c>
      <c r="AA32" s="109">
        <v>13831</v>
      </c>
      <c r="AB32" s="33" t="s">
        <v>153</v>
      </c>
      <c r="AC32" s="108"/>
      <c r="AD32" s="108"/>
      <c r="AE32" s="33"/>
      <c r="AF32" s="33" t="s">
        <v>154</v>
      </c>
      <c r="AG32" s="533"/>
      <c r="AH32" s="537"/>
      <c r="AI32" s="532">
        <v>45877</v>
      </c>
      <c r="AJ32" s="170" t="s">
        <v>151</v>
      </c>
      <c r="AK32" s="170">
        <v>1067444.51</v>
      </c>
      <c r="AL32" s="170">
        <f>SUM(AL31+AK32)</f>
        <v>2967444.51</v>
      </c>
      <c r="AM32" s="256"/>
      <c r="AN32" s="256"/>
      <c r="AO32" s="253"/>
      <c r="AP32" s="33"/>
      <c r="AQ32" s="33"/>
      <c r="AR32" s="33"/>
      <c r="AS32" s="33"/>
      <c r="AT32" s="33"/>
      <c r="AU32" s="33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</row>
    <row r="33" spans="1:65" ht="25.5" customHeight="1">
      <c r="A33" s="356">
        <v>2</v>
      </c>
      <c r="B33" s="352" t="s">
        <v>155</v>
      </c>
      <c r="C33" s="352" t="s">
        <v>156</v>
      </c>
      <c r="D33" s="352" t="s">
        <v>157</v>
      </c>
      <c r="E33" s="352" t="s">
        <v>158</v>
      </c>
      <c r="F33" s="352" t="s">
        <v>159</v>
      </c>
      <c r="G33" s="352"/>
      <c r="H33" s="356" t="s">
        <v>160</v>
      </c>
      <c r="I33" s="352"/>
      <c r="J33" s="352"/>
      <c r="K33" s="362" t="s">
        <v>161</v>
      </c>
      <c r="L33" s="539" t="s">
        <v>162</v>
      </c>
      <c r="M33" s="607" t="s">
        <v>163</v>
      </c>
      <c r="N33" s="361">
        <v>44013</v>
      </c>
      <c r="O33" s="612">
        <v>47376</v>
      </c>
      <c r="P33" s="351">
        <v>12843</v>
      </c>
      <c r="Q33" s="361">
        <v>44013</v>
      </c>
      <c r="R33" s="361">
        <v>44378</v>
      </c>
      <c r="S33" s="362" t="s">
        <v>146</v>
      </c>
      <c r="T33" s="352"/>
      <c r="U33" s="352"/>
      <c r="V33" s="352"/>
      <c r="W33" s="357" t="s">
        <v>164</v>
      </c>
      <c r="X33" s="358" t="s">
        <v>148</v>
      </c>
      <c r="Y33" s="173" t="s">
        <v>165</v>
      </c>
      <c r="Z33" s="108">
        <v>44372</v>
      </c>
      <c r="AA33" s="109">
        <v>13083</v>
      </c>
      <c r="AB33" s="33" t="s">
        <v>166</v>
      </c>
      <c r="AC33" s="108">
        <v>44379</v>
      </c>
      <c r="AD33" s="108">
        <v>44743</v>
      </c>
      <c r="AE33" s="33"/>
      <c r="AF33" s="33"/>
      <c r="AG33" s="533"/>
      <c r="AH33" s="537"/>
      <c r="AI33" s="572"/>
      <c r="AJ33" s="170"/>
      <c r="AK33" s="174"/>
      <c r="AL33" s="170">
        <f>O33-AH33+AG33+AK33</f>
        <v>47376</v>
      </c>
      <c r="AM33" s="280">
        <v>148086.85</v>
      </c>
      <c r="AN33" s="335">
        <v>14932.75</v>
      </c>
      <c r="AO33" s="280">
        <f>AM33+AN33</f>
        <v>163019.6</v>
      </c>
      <c r="AP33" s="33"/>
      <c r="AQ33" s="33"/>
      <c r="AR33" s="33"/>
      <c r="AS33" s="33"/>
      <c r="AT33" s="33"/>
      <c r="AU33" s="33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</row>
    <row r="34" spans="1:65" ht="25.5" customHeight="1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605"/>
      <c r="M34" s="605"/>
      <c r="N34" s="255"/>
      <c r="O34" s="605"/>
      <c r="P34" s="255"/>
      <c r="Q34" s="255"/>
      <c r="R34" s="255"/>
      <c r="S34" s="255"/>
      <c r="T34" s="255"/>
      <c r="U34" s="255"/>
      <c r="V34" s="255"/>
      <c r="W34" s="258"/>
      <c r="X34" s="272"/>
      <c r="Y34" s="173" t="s">
        <v>152</v>
      </c>
      <c r="Z34" s="108">
        <v>44739</v>
      </c>
      <c r="AA34" s="109">
        <v>13320</v>
      </c>
      <c r="AB34" s="33" t="s">
        <v>167</v>
      </c>
      <c r="AC34" s="108">
        <v>44744</v>
      </c>
      <c r="AD34" s="108">
        <v>45108</v>
      </c>
      <c r="AE34" s="33"/>
      <c r="AF34" s="33"/>
      <c r="AG34" s="533"/>
      <c r="AH34" s="537"/>
      <c r="AI34" s="572"/>
      <c r="AJ34" s="170"/>
      <c r="AK34" s="174"/>
      <c r="AL34" s="170">
        <v>52392</v>
      </c>
      <c r="AM34" s="255"/>
      <c r="AN34" s="255"/>
      <c r="AO34" s="255"/>
      <c r="AP34" s="33"/>
      <c r="AQ34" s="33"/>
      <c r="AR34" s="33"/>
      <c r="AS34" s="33"/>
      <c r="AT34" s="33"/>
      <c r="AU34" s="33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</row>
    <row r="35" spans="1:65" ht="25.5" customHeight="1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605"/>
      <c r="M35" s="605"/>
      <c r="N35" s="255"/>
      <c r="O35" s="605"/>
      <c r="P35" s="255"/>
      <c r="Q35" s="255"/>
      <c r="R35" s="255"/>
      <c r="S35" s="255"/>
      <c r="T35" s="255"/>
      <c r="U35" s="255"/>
      <c r="V35" s="255"/>
      <c r="W35" s="258"/>
      <c r="X35" s="272"/>
      <c r="Y35" s="173" t="s">
        <v>168</v>
      </c>
      <c r="Z35" s="108">
        <v>45101</v>
      </c>
      <c r="AA35" s="109">
        <v>13570</v>
      </c>
      <c r="AB35" s="33" t="s">
        <v>167</v>
      </c>
      <c r="AC35" s="108">
        <v>45109</v>
      </c>
      <c r="AD35" s="108">
        <v>45474</v>
      </c>
      <c r="AE35" s="33"/>
      <c r="AF35" s="33"/>
      <c r="AG35" s="533"/>
      <c r="AH35" s="537"/>
      <c r="AI35" s="532">
        <v>45101</v>
      </c>
      <c r="AJ35" s="175">
        <v>67061.820000000007</v>
      </c>
      <c r="AK35" s="174">
        <v>3504</v>
      </c>
      <c r="AL35" s="170">
        <f>SUM(AL34+AK35)</f>
        <v>55896</v>
      </c>
      <c r="AM35" s="255"/>
      <c r="AN35" s="255"/>
      <c r="AO35" s="255"/>
      <c r="AP35" s="33"/>
      <c r="AQ35" s="33"/>
      <c r="AR35" s="33"/>
      <c r="AS35" s="33"/>
      <c r="AT35" s="33"/>
      <c r="AU35" s="33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</row>
    <row r="36" spans="1:65" ht="25.5" customHeight="1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605"/>
      <c r="M36" s="605"/>
      <c r="N36" s="255"/>
      <c r="O36" s="605"/>
      <c r="P36" s="255"/>
      <c r="Q36" s="255"/>
      <c r="R36" s="255"/>
      <c r="S36" s="255"/>
      <c r="T36" s="255"/>
      <c r="U36" s="255"/>
      <c r="V36" s="255"/>
      <c r="W36" s="258"/>
      <c r="X36" s="272"/>
      <c r="Y36" s="173" t="s">
        <v>169</v>
      </c>
      <c r="Z36" s="108">
        <v>45467</v>
      </c>
      <c r="AA36" s="109">
        <v>13813</v>
      </c>
      <c r="AB36" s="33" t="s">
        <v>167</v>
      </c>
      <c r="AC36" s="108">
        <v>45475</v>
      </c>
      <c r="AD36" s="108">
        <v>45839</v>
      </c>
      <c r="AE36" s="176">
        <v>29472.58</v>
      </c>
      <c r="AF36" s="33"/>
      <c r="AG36" s="533">
        <v>1656</v>
      </c>
      <c r="AH36" s="537"/>
      <c r="AI36" s="532"/>
      <c r="AJ36" s="175"/>
      <c r="AK36" s="174"/>
      <c r="AL36" s="170">
        <f t="shared" ref="AL36:AL37" si="0">SUM(AL35+AG36)</f>
        <v>57552</v>
      </c>
      <c r="AM36" s="255"/>
      <c r="AN36" s="255"/>
      <c r="AO36" s="255"/>
      <c r="AP36" s="33"/>
      <c r="AQ36" s="33"/>
      <c r="AR36" s="33"/>
      <c r="AS36" s="33"/>
      <c r="AT36" s="33"/>
      <c r="AU36" s="33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</row>
    <row r="37" spans="1:65" ht="25.5" customHeight="1">
      <c r="A37" s="256"/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604"/>
      <c r="M37" s="604"/>
      <c r="N37" s="256"/>
      <c r="O37" s="604"/>
      <c r="P37" s="256"/>
      <c r="Q37" s="256"/>
      <c r="R37" s="256"/>
      <c r="S37" s="256"/>
      <c r="T37" s="256"/>
      <c r="U37" s="256"/>
      <c r="V37" s="256"/>
      <c r="W37" s="259"/>
      <c r="X37" s="297"/>
      <c r="Y37" s="173" t="s">
        <v>170</v>
      </c>
      <c r="Z37" s="108">
        <v>45868</v>
      </c>
      <c r="AA37" s="177">
        <v>14056</v>
      </c>
      <c r="AB37" s="169" t="s">
        <v>166</v>
      </c>
      <c r="AC37" s="108">
        <v>45840</v>
      </c>
      <c r="AD37" s="108">
        <v>46204</v>
      </c>
      <c r="AE37" s="176"/>
      <c r="AF37" s="33"/>
      <c r="AG37" s="533"/>
      <c r="AH37" s="537"/>
      <c r="AI37" s="532"/>
      <c r="AJ37" s="175"/>
      <c r="AK37" s="174"/>
      <c r="AL37" s="170">
        <f t="shared" si="0"/>
        <v>57552</v>
      </c>
      <c r="AM37" s="256"/>
      <c r="AN37" s="256"/>
      <c r="AO37" s="256"/>
      <c r="AP37" s="33"/>
      <c r="AQ37" s="33"/>
      <c r="AR37" s="33"/>
      <c r="AS37" s="33"/>
      <c r="AT37" s="33"/>
      <c r="AU37" s="33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</row>
    <row r="38" spans="1:65" ht="25.5" customHeight="1">
      <c r="A38" s="356">
        <v>3</v>
      </c>
      <c r="B38" s="352" t="s">
        <v>155</v>
      </c>
      <c r="C38" s="352" t="s">
        <v>156</v>
      </c>
      <c r="D38" s="352" t="s">
        <v>157</v>
      </c>
      <c r="E38" s="352" t="s">
        <v>158</v>
      </c>
      <c r="F38" s="352" t="s">
        <v>171</v>
      </c>
      <c r="G38" s="356"/>
      <c r="H38" s="356" t="s">
        <v>160</v>
      </c>
      <c r="I38" s="356"/>
      <c r="J38" s="356"/>
      <c r="K38" s="364" t="s">
        <v>172</v>
      </c>
      <c r="L38" s="540" t="s">
        <v>173</v>
      </c>
      <c r="M38" s="608" t="s">
        <v>174</v>
      </c>
      <c r="N38" s="363">
        <v>44013</v>
      </c>
      <c r="O38" s="613">
        <v>45360</v>
      </c>
      <c r="P38" s="368">
        <v>12845</v>
      </c>
      <c r="Q38" s="363">
        <v>44013</v>
      </c>
      <c r="R38" s="363">
        <v>44378</v>
      </c>
      <c r="S38" s="364" t="s">
        <v>146</v>
      </c>
      <c r="T38" s="365"/>
      <c r="U38" s="365"/>
      <c r="V38" s="365"/>
      <c r="W38" s="363" t="s">
        <v>164</v>
      </c>
      <c r="X38" s="352" t="s">
        <v>148</v>
      </c>
      <c r="Y38" s="178" t="s">
        <v>165</v>
      </c>
      <c r="Z38" s="108">
        <v>44372</v>
      </c>
      <c r="AA38" s="109">
        <v>13083</v>
      </c>
      <c r="AB38" s="33" t="s">
        <v>166</v>
      </c>
      <c r="AC38" s="108">
        <v>44379</v>
      </c>
      <c r="AD38" s="108">
        <v>44743</v>
      </c>
      <c r="AE38" s="33"/>
      <c r="AF38" s="33"/>
      <c r="AG38" s="533"/>
      <c r="AH38" s="537"/>
      <c r="AI38" s="572"/>
      <c r="AJ38" s="170"/>
      <c r="AK38" s="174"/>
      <c r="AL38" s="170">
        <f>O38-AH38+AG38+AK38</f>
        <v>45360</v>
      </c>
      <c r="AM38" s="280">
        <v>170434.45</v>
      </c>
      <c r="AN38" s="335">
        <v>18364.560000000001</v>
      </c>
      <c r="AO38" s="280">
        <f>AM38+AN38</f>
        <v>188799.01</v>
      </c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</row>
    <row r="39" spans="1:65" ht="25.5" customHeight="1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605"/>
      <c r="M39" s="605"/>
      <c r="N39" s="255"/>
      <c r="O39" s="605"/>
      <c r="P39" s="255"/>
      <c r="Q39" s="255"/>
      <c r="R39" s="255"/>
      <c r="S39" s="255"/>
      <c r="T39" s="255"/>
      <c r="U39" s="255"/>
      <c r="V39" s="255"/>
      <c r="W39" s="255"/>
      <c r="X39" s="255"/>
      <c r="Y39" s="178" t="s">
        <v>152</v>
      </c>
      <c r="Z39" s="108">
        <v>44714</v>
      </c>
      <c r="AA39" s="109">
        <v>13308</v>
      </c>
      <c r="AB39" s="33" t="s">
        <v>166</v>
      </c>
      <c r="AC39" s="108">
        <v>44744</v>
      </c>
      <c r="AD39" s="108">
        <v>45108</v>
      </c>
      <c r="AE39" s="33"/>
      <c r="AF39" s="33"/>
      <c r="AG39" s="533"/>
      <c r="AH39" s="537"/>
      <c r="AI39" s="532">
        <v>44630</v>
      </c>
      <c r="AJ39" s="175">
        <v>0.1056</v>
      </c>
      <c r="AK39" s="174">
        <v>4793.16</v>
      </c>
      <c r="AL39" s="170">
        <v>50153.16</v>
      </c>
      <c r="AM39" s="255"/>
      <c r="AN39" s="255"/>
      <c r="AO39" s="255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</row>
    <row r="40" spans="1:65" ht="25.5" customHeight="1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605"/>
      <c r="M40" s="605"/>
      <c r="N40" s="255"/>
      <c r="O40" s="605"/>
      <c r="P40" s="255"/>
      <c r="Q40" s="255"/>
      <c r="R40" s="255"/>
      <c r="S40" s="255"/>
      <c r="T40" s="255"/>
      <c r="U40" s="255"/>
      <c r="V40" s="255"/>
      <c r="W40" s="255"/>
      <c r="X40" s="255"/>
      <c r="Y40" s="178" t="s">
        <v>168</v>
      </c>
      <c r="Z40" s="108">
        <v>45099</v>
      </c>
      <c r="AA40" s="109">
        <v>13573</v>
      </c>
      <c r="AB40" s="33" t="s">
        <v>175</v>
      </c>
      <c r="AC40" s="108">
        <v>45109</v>
      </c>
      <c r="AD40" s="108">
        <v>45474</v>
      </c>
      <c r="AE40" s="33"/>
      <c r="AF40" s="33"/>
      <c r="AG40" s="533"/>
      <c r="AH40" s="537"/>
      <c r="AI40" s="532">
        <v>45099</v>
      </c>
      <c r="AJ40" s="175">
        <v>67061.820000000007</v>
      </c>
      <c r="AK40" s="174">
        <v>3363.36</v>
      </c>
      <c r="AL40" s="170">
        <f>SUM(AK40+AL39)</f>
        <v>53516.520000000004</v>
      </c>
      <c r="AM40" s="255"/>
      <c r="AN40" s="255"/>
      <c r="AO40" s="255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</row>
    <row r="41" spans="1:65" ht="25.5" customHeight="1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605"/>
      <c r="M41" s="605"/>
      <c r="N41" s="255"/>
      <c r="O41" s="605"/>
      <c r="P41" s="255"/>
      <c r="Q41" s="255"/>
      <c r="R41" s="255"/>
      <c r="S41" s="255"/>
      <c r="T41" s="255"/>
      <c r="U41" s="255"/>
      <c r="V41" s="255"/>
      <c r="W41" s="255"/>
      <c r="X41" s="255"/>
      <c r="Y41" s="178" t="s">
        <v>169</v>
      </c>
      <c r="Z41" s="108">
        <v>45467</v>
      </c>
      <c r="AA41" s="109">
        <v>13813</v>
      </c>
      <c r="AB41" s="33" t="s">
        <v>175</v>
      </c>
      <c r="AC41" s="108">
        <v>45475</v>
      </c>
      <c r="AD41" s="108">
        <v>45839</v>
      </c>
      <c r="AE41" s="176">
        <v>29515.61</v>
      </c>
      <c r="AF41" s="33"/>
      <c r="AG41" s="533">
        <v>1577.06</v>
      </c>
      <c r="AH41" s="537"/>
      <c r="AI41" s="532"/>
      <c r="AJ41" s="175"/>
      <c r="AK41" s="174"/>
      <c r="AL41" s="170">
        <f t="shared" ref="AL41:AL42" si="1">SUM(AL40+AG41)</f>
        <v>55093.58</v>
      </c>
      <c r="AM41" s="255"/>
      <c r="AN41" s="255"/>
      <c r="AO41" s="255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</row>
    <row r="42" spans="1:65" ht="25.5" customHeight="1">
      <c r="A42" s="256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604"/>
      <c r="M42" s="604"/>
      <c r="N42" s="256"/>
      <c r="O42" s="604"/>
      <c r="P42" s="256"/>
      <c r="Q42" s="256"/>
      <c r="R42" s="256"/>
      <c r="S42" s="256"/>
      <c r="T42" s="256"/>
      <c r="U42" s="256"/>
      <c r="V42" s="256"/>
      <c r="W42" s="256"/>
      <c r="X42" s="256"/>
      <c r="Y42" s="178" t="s">
        <v>170</v>
      </c>
      <c r="Z42" s="108">
        <v>45838</v>
      </c>
      <c r="AA42" s="177">
        <v>14058</v>
      </c>
      <c r="AB42" s="33" t="s">
        <v>166</v>
      </c>
      <c r="AC42" s="108">
        <v>45840</v>
      </c>
      <c r="AD42" s="108">
        <v>46204</v>
      </c>
      <c r="AE42" s="176"/>
      <c r="AF42" s="33"/>
      <c r="AG42" s="533"/>
      <c r="AH42" s="537"/>
      <c r="AI42" s="532"/>
      <c r="AJ42" s="175"/>
      <c r="AK42" s="174"/>
      <c r="AL42" s="170">
        <f t="shared" si="1"/>
        <v>55093.58</v>
      </c>
      <c r="AM42" s="256"/>
      <c r="AN42" s="256"/>
      <c r="AO42" s="256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</row>
    <row r="43" spans="1:65" ht="25.5" customHeight="1">
      <c r="A43" s="356">
        <v>4</v>
      </c>
      <c r="B43" s="352" t="s">
        <v>155</v>
      </c>
      <c r="C43" s="352" t="s">
        <v>156</v>
      </c>
      <c r="D43" s="352" t="s">
        <v>157</v>
      </c>
      <c r="E43" s="352" t="s">
        <v>158</v>
      </c>
      <c r="F43" s="352" t="s">
        <v>171</v>
      </c>
      <c r="G43" s="356"/>
      <c r="H43" s="356" t="s">
        <v>160</v>
      </c>
      <c r="I43" s="356"/>
      <c r="J43" s="356"/>
      <c r="K43" s="364" t="s">
        <v>176</v>
      </c>
      <c r="L43" s="540" t="s">
        <v>177</v>
      </c>
      <c r="M43" s="608" t="s">
        <v>178</v>
      </c>
      <c r="N43" s="363">
        <v>44013</v>
      </c>
      <c r="O43" s="613">
        <v>45600</v>
      </c>
      <c r="P43" s="368">
        <v>12845</v>
      </c>
      <c r="Q43" s="363">
        <v>44013</v>
      </c>
      <c r="R43" s="363">
        <v>44378</v>
      </c>
      <c r="S43" s="364" t="s">
        <v>146</v>
      </c>
      <c r="T43" s="365"/>
      <c r="U43" s="365"/>
      <c r="V43" s="365"/>
      <c r="W43" s="366" t="s">
        <v>164</v>
      </c>
      <c r="X43" s="352" t="s">
        <v>148</v>
      </c>
      <c r="Y43" s="178" t="s">
        <v>165</v>
      </c>
      <c r="Z43" s="108">
        <v>44372</v>
      </c>
      <c r="AA43" s="109">
        <v>13083</v>
      </c>
      <c r="AB43" s="33" t="s">
        <v>166</v>
      </c>
      <c r="AC43" s="108">
        <v>44379</v>
      </c>
      <c r="AD43" s="108">
        <v>44743</v>
      </c>
      <c r="AE43" s="33"/>
      <c r="AF43" s="33"/>
      <c r="AG43" s="533"/>
      <c r="AH43" s="537"/>
      <c r="AI43" s="572"/>
      <c r="AJ43" s="170"/>
      <c r="AK43" s="174"/>
      <c r="AL43" s="170">
        <f>O43-AH43+AG43+AK43</f>
        <v>45600</v>
      </c>
      <c r="AM43" s="280">
        <v>159466.26999999999</v>
      </c>
      <c r="AN43" s="335">
        <v>18462.52</v>
      </c>
      <c r="AO43" s="280">
        <f>AM43+AN43</f>
        <v>177928.78999999998</v>
      </c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</row>
    <row r="44" spans="1:65" ht="25.5" customHeight="1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605"/>
      <c r="M44" s="605"/>
      <c r="N44" s="255"/>
      <c r="O44" s="605"/>
      <c r="P44" s="255"/>
      <c r="Q44" s="255"/>
      <c r="R44" s="255"/>
      <c r="S44" s="255"/>
      <c r="T44" s="255"/>
      <c r="U44" s="255"/>
      <c r="V44" s="255"/>
      <c r="W44" s="255"/>
      <c r="X44" s="255"/>
      <c r="Y44" s="178" t="s">
        <v>179</v>
      </c>
      <c r="Z44" s="108">
        <v>44714</v>
      </c>
      <c r="AA44" s="109">
        <v>13308</v>
      </c>
      <c r="AB44" s="33" t="s">
        <v>175</v>
      </c>
      <c r="AC44" s="108">
        <v>44744</v>
      </c>
      <c r="AD44" s="108">
        <v>45108</v>
      </c>
      <c r="AE44" s="33"/>
      <c r="AF44" s="33"/>
      <c r="AG44" s="533"/>
      <c r="AH44" s="537"/>
      <c r="AI44" s="532">
        <v>44630</v>
      </c>
      <c r="AJ44" s="175">
        <v>0.1056</v>
      </c>
      <c r="AK44" s="174">
        <v>4818.4799999999996</v>
      </c>
      <c r="AL44" s="170">
        <v>50418.48</v>
      </c>
      <c r="AM44" s="255"/>
      <c r="AN44" s="255"/>
      <c r="AO44" s="255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</row>
    <row r="45" spans="1:65" ht="25.5" customHeight="1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605"/>
      <c r="M45" s="605"/>
      <c r="N45" s="255"/>
      <c r="O45" s="605"/>
      <c r="P45" s="255"/>
      <c r="Q45" s="255"/>
      <c r="R45" s="255"/>
      <c r="S45" s="255"/>
      <c r="T45" s="255"/>
      <c r="U45" s="255"/>
      <c r="V45" s="255"/>
      <c r="W45" s="255"/>
      <c r="X45" s="255"/>
      <c r="Y45" s="178" t="s">
        <v>168</v>
      </c>
      <c r="Z45" s="108">
        <v>45101</v>
      </c>
      <c r="AA45" s="109">
        <v>13564</v>
      </c>
      <c r="AB45" s="33" t="s">
        <v>175</v>
      </c>
      <c r="AC45" s="108">
        <v>45109</v>
      </c>
      <c r="AD45" s="108">
        <v>45474</v>
      </c>
      <c r="AE45" s="33"/>
      <c r="AF45" s="33"/>
      <c r="AG45" s="533"/>
      <c r="AH45" s="537"/>
      <c r="AI45" s="532">
        <v>45101</v>
      </c>
      <c r="AJ45" s="175">
        <v>67061.820000000007</v>
      </c>
      <c r="AK45" s="174">
        <v>3381.12</v>
      </c>
      <c r="AL45" s="170">
        <f>SUM(AL44+AK45)</f>
        <v>53799.600000000006</v>
      </c>
      <c r="AM45" s="255"/>
      <c r="AN45" s="255"/>
      <c r="AO45" s="255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</row>
    <row r="46" spans="1:65" ht="25.5" customHeight="1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605"/>
      <c r="M46" s="605"/>
      <c r="N46" s="255"/>
      <c r="O46" s="605"/>
      <c r="P46" s="255"/>
      <c r="Q46" s="255"/>
      <c r="R46" s="255"/>
      <c r="S46" s="255"/>
      <c r="T46" s="255"/>
      <c r="U46" s="255"/>
      <c r="V46" s="255"/>
      <c r="W46" s="255"/>
      <c r="X46" s="255"/>
      <c r="Y46" s="178" t="s">
        <v>169</v>
      </c>
      <c r="Z46" s="108">
        <v>45470</v>
      </c>
      <c r="AA46" s="109">
        <v>13813</v>
      </c>
      <c r="AB46" s="33" t="s">
        <v>175</v>
      </c>
      <c r="AC46" s="108">
        <v>45475</v>
      </c>
      <c r="AD46" s="108">
        <v>45839</v>
      </c>
      <c r="AE46" s="176">
        <v>29515.61</v>
      </c>
      <c r="AF46" s="33"/>
      <c r="AG46" s="533">
        <v>1587.96</v>
      </c>
      <c r="AH46" s="537"/>
      <c r="AI46" s="532"/>
      <c r="AJ46" s="175"/>
      <c r="AK46" s="174"/>
      <c r="AL46" s="170">
        <f t="shared" ref="AL46:AL47" si="2">SUM(AL45+AG46)</f>
        <v>55387.560000000005</v>
      </c>
      <c r="AM46" s="255"/>
      <c r="AN46" s="255"/>
      <c r="AO46" s="255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</row>
    <row r="47" spans="1:65" ht="25.5" customHeight="1">
      <c r="A47" s="256"/>
      <c r="B47" s="256"/>
      <c r="C47" s="256"/>
      <c r="D47" s="256"/>
      <c r="E47" s="256"/>
      <c r="F47" s="256"/>
      <c r="G47" s="256"/>
      <c r="H47" s="256"/>
      <c r="I47" s="256"/>
      <c r="J47" s="256"/>
      <c r="K47" s="256"/>
      <c r="L47" s="604"/>
      <c r="M47" s="604"/>
      <c r="N47" s="256"/>
      <c r="O47" s="604"/>
      <c r="P47" s="256"/>
      <c r="Q47" s="256"/>
      <c r="R47" s="256"/>
      <c r="S47" s="256"/>
      <c r="T47" s="256"/>
      <c r="U47" s="256"/>
      <c r="V47" s="256"/>
      <c r="W47" s="256"/>
      <c r="X47" s="256"/>
      <c r="Y47" s="178" t="str">
        <f>$Y$42</f>
        <v>5º Termo</v>
      </c>
      <c r="Z47" s="108">
        <v>45838</v>
      </c>
      <c r="AA47" s="109">
        <v>14056</v>
      </c>
      <c r="AB47" s="33" t="s">
        <v>166</v>
      </c>
      <c r="AC47" s="108">
        <v>45840</v>
      </c>
      <c r="AD47" s="108">
        <v>46204</v>
      </c>
      <c r="AE47" s="176"/>
      <c r="AF47" s="33"/>
      <c r="AG47" s="533"/>
      <c r="AH47" s="537"/>
      <c r="AI47" s="532"/>
      <c r="AJ47" s="175"/>
      <c r="AK47" s="174"/>
      <c r="AL47" s="170">
        <f t="shared" si="2"/>
        <v>55387.560000000005</v>
      </c>
      <c r="AM47" s="256"/>
      <c r="AN47" s="256"/>
      <c r="AO47" s="256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</row>
    <row r="48" spans="1:65" ht="25.5" customHeight="1">
      <c r="A48" s="356">
        <v>6</v>
      </c>
      <c r="B48" s="352" t="s">
        <v>155</v>
      </c>
      <c r="C48" s="352" t="s">
        <v>156</v>
      </c>
      <c r="D48" s="352" t="s">
        <v>157</v>
      </c>
      <c r="E48" s="352" t="s">
        <v>158</v>
      </c>
      <c r="F48" s="352" t="s">
        <v>171</v>
      </c>
      <c r="G48" s="352"/>
      <c r="H48" s="356" t="s">
        <v>180</v>
      </c>
      <c r="I48" s="352"/>
      <c r="J48" s="352"/>
      <c r="K48" s="362" t="s">
        <v>181</v>
      </c>
      <c r="L48" s="539" t="s">
        <v>182</v>
      </c>
      <c r="M48" s="607" t="s">
        <v>183</v>
      </c>
      <c r="N48" s="361">
        <v>44013</v>
      </c>
      <c r="O48" s="612">
        <v>45600</v>
      </c>
      <c r="P48" s="351">
        <v>12845</v>
      </c>
      <c r="Q48" s="361">
        <v>44013</v>
      </c>
      <c r="R48" s="361">
        <v>44378</v>
      </c>
      <c r="S48" s="362" t="s">
        <v>146</v>
      </c>
      <c r="T48" s="356"/>
      <c r="U48" s="356"/>
      <c r="V48" s="356"/>
      <c r="W48" s="361" t="s">
        <v>164</v>
      </c>
      <c r="X48" s="352" t="s">
        <v>148</v>
      </c>
      <c r="Y48" s="178" t="s">
        <v>165</v>
      </c>
      <c r="Z48" s="108">
        <v>44372</v>
      </c>
      <c r="AA48" s="109">
        <v>13083</v>
      </c>
      <c r="AB48" s="33" t="s">
        <v>166</v>
      </c>
      <c r="AC48" s="108">
        <v>44379</v>
      </c>
      <c r="AD48" s="108">
        <v>44743</v>
      </c>
      <c r="AE48" s="33"/>
      <c r="AF48" s="33"/>
      <c r="AG48" s="533"/>
      <c r="AH48" s="537"/>
      <c r="AI48" s="572"/>
      <c r="AJ48" s="170"/>
      <c r="AK48" s="174"/>
      <c r="AL48" s="170">
        <f>O48-AH48+AG48+AK48</f>
        <v>45600</v>
      </c>
      <c r="AM48" s="280">
        <v>165290.67000000001</v>
      </c>
      <c r="AN48" s="335">
        <v>23078.15</v>
      </c>
      <c r="AO48" s="280">
        <f>AM48+AN48</f>
        <v>188368.82</v>
      </c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</row>
    <row r="49" spans="1:65" ht="25.5" customHeight="1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605"/>
      <c r="M49" s="605"/>
      <c r="N49" s="255"/>
      <c r="O49" s="605"/>
      <c r="P49" s="255"/>
      <c r="Q49" s="255"/>
      <c r="R49" s="255"/>
      <c r="S49" s="255"/>
      <c r="T49" s="255"/>
      <c r="U49" s="255"/>
      <c r="V49" s="255"/>
      <c r="W49" s="255"/>
      <c r="X49" s="255"/>
      <c r="Y49" s="178" t="s">
        <v>152</v>
      </c>
      <c r="Z49" s="108">
        <v>44722</v>
      </c>
      <c r="AA49" s="109">
        <v>13311</v>
      </c>
      <c r="AB49" s="33" t="s">
        <v>184</v>
      </c>
      <c r="AC49" s="108">
        <v>44744</v>
      </c>
      <c r="AD49" s="108">
        <v>45108</v>
      </c>
      <c r="AE49" s="33"/>
      <c r="AF49" s="33"/>
      <c r="AG49" s="533"/>
      <c r="AH49" s="537"/>
      <c r="AI49" s="572"/>
      <c r="AJ49" s="170"/>
      <c r="AK49" s="174"/>
      <c r="AL49" s="170">
        <v>50418.48</v>
      </c>
      <c r="AM49" s="255"/>
      <c r="AN49" s="255"/>
      <c r="AO49" s="255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</row>
    <row r="50" spans="1:65" ht="25.5" customHeight="1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605"/>
      <c r="M50" s="605"/>
      <c r="N50" s="255"/>
      <c r="O50" s="605"/>
      <c r="P50" s="255"/>
      <c r="Q50" s="255"/>
      <c r="R50" s="255"/>
      <c r="S50" s="255"/>
      <c r="T50" s="255"/>
      <c r="U50" s="255"/>
      <c r="V50" s="255"/>
      <c r="W50" s="255"/>
      <c r="X50" s="255"/>
      <c r="Y50" s="178" t="s">
        <v>168</v>
      </c>
      <c r="Z50" s="108">
        <v>45103</v>
      </c>
      <c r="AA50" s="109">
        <v>13570</v>
      </c>
      <c r="AB50" s="33" t="s">
        <v>175</v>
      </c>
      <c r="AC50" s="108">
        <v>45109</v>
      </c>
      <c r="AD50" s="108">
        <v>45474</v>
      </c>
      <c r="AE50" s="33"/>
      <c r="AF50" s="33"/>
      <c r="AG50" s="533"/>
      <c r="AH50" s="537"/>
      <c r="AI50" s="532">
        <v>45101</v>
      </c>
      <c r="AJ50" s="175">
        <v>67061.820000000007</v>
      </c>
      <c r="AK50" s="174">
        <v>3381.12</v>
      </c>
      <c r="AL50" s="170">
        <f>SUM(AL49+AK50)</f>
        <v>53799.600000000006</v>
      </c>
      <c r="AM50" s="255"/>
      <c r="AN50" s="255"/>
      <c r="AO50" s="255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</row>
    <row r="51" spans="1:65" ht="25.5" customHeight="1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605"/>
      <c r="M51" s="605"/>
      <c r="N51" s="255"/>
      <c r="O51" s="605"/>
      <c r="P51" s="255"/>
      <c r="Q51" s="255"/>
      <c r="R51" s="255"/>
      <c r="S51" s="255"/>
      <c r="T51" s="255"/>
      <c r="U51" s="255"/>
      <c r="V51" s="255"/>
      <c r="W51" s="255"/>
      <c r="X51" s="255"/>
      <c r="Y51" s="178" t="s">
        <v>169</v>
      </c>
      <c r="Z51" s="108">
        <v>45471</v>
      </c>
      <c r="AA51" s="109">
        <v>13813</v>
      </c>
      <c r="AB51" s="33" t="s">
        <v>175</v>
      </c>
      <c r="AC51" s="108">
        <v>45475</v>
      </c>
      <c r="AD51" s="108">
        <v>45839</v>
      </c>
      <c r="AE51" s="176">
        <v>29515.61</v>
      </c>
      <c r="AF51" s="33"/>
      <c r="AG51" s="533">
        <v>1587.96</v>
      </c>
      <c r="AH51" s="537"/>
      <c r="AI51" s="532"/>
      <c r="AJ51" s="175"/>
      <c r="AK51" s="174"/>
      <c r="AL51" s="170">
        <f t="shared" ref="AL51:AL52" si="3">SUM(AL50+AG51)</f>
        <v>55387.560000000005</v>
      </c>
      <c r="AM51" s="255"/>
      <c r="AN51" s="255"/>
      <c r="AO51" s="255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</row>
    <row r="52" spans="1:65" ht="25.5" customHeight="1">
      <c r="A52" s="256"/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604"/>
      <c r="M52" s="604"/>
      <c r="N52" s="256"/>
      <c r="O52" s="604"/>
      <c r="P52" s="256"/>
      <c r="Q52" s="256"/>
      <c r="R52" s="256"/>
      <c r="S52" s="256"/>
      <c r="T52" s="256"/>
      <c r="U52" s="256"/>
      <c r="V52" s="256"/>
      <c r="W52" s="256"/>
      <c r="X52" s="256"/>
      <c r="Y52" s="178" t="str">
        <f>$Y$42</f>
        <v>5º Termo</v>
      </c>
      <c r="Z52" s="108">
        <v>45838</v>
      </c>
      <c r="AA52" s="109">
        <v>14056</v>
      </c>
      <c r="AB52" s="33" t="s">
        <v>166</v>
      </c>
      <c r="AC52" s="108">
        <v>45840</v>
      </c>
      <c r="AD52" s="108">
        <v>46204</v>
      </c>
      <c r="AE52" s="176"/>
      <c r="AF52" s="33"/>
      <c r="AG52" s="533"/>
      <c r="AH52" s="537"/>
      <c r="AI52" s="532"/>
      <c r="AJ52" s="175"/>
      <c r="AK52" s="174"/>
      <c r="AL52" s="170">
        <f t="shared" si="3"/>
        <v>55387.560000000005</v>
      </c>
      <c r="AM52" s="256"/>
      <c r="AN52" s="256"/>
      <c r="AO52" s="256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</row>
    <row r="53" spans="1:65" ht="25.5" customHeight="1">
      <c r="A53" s="356">
        <v>8</v>
      </c>
      <c r="B53" s="352" t="s">
        <v>155</v>
      </c>
      <c r="C53" s="352" t="s">
        <v>156</v>
      </c>
      <c r="D53" s="352" t="s">
        <v>157</v>
      </c>
      <c r="E53" s="352" t="s">
        <v>158</v>
      </c>
      <c r="F53" s="352" t="s">
        <v>171</v>
      </c>
      <c r="G53" s="352"/>
      <c r="H53" s="352" t="s">
        <v>160</v>
      </c>
      <c r="I53" s="352"/>
      <c r="J53" s="352"/>
      <c r="K53" s="362" t="s">
        <v>189</v>
      </c>
      <c r="L53" s="540" t="s">
        <v>190</v>
      </c>
      <c r="M53" s="608" t="s">
        <v>191</v>
      </c>
      <c r="N53" s="363">
        <v>44013</v>
      </c>
      <c r="O53" s="613">
        <v>45480</v>
      </c>
      <c r="P53" s="368">
        <v>12848</v>
      </c>
      <c r="Q53" s="363">
        <v>44013</v>
      </c>
      <c r="R53" s="363">
        <v>44378</v>
      </c>
      <c r="S53" s="364" t="s">
        <v>146</v>
      </c>
      <c r="T53" s="365"/>
      <c r="U53" s="365"/>
      <c r="V53" s="365"/>
      <c r="W53" s="371" t="s">
        <v>164</v>
      </c>
      <c r="X53" s="372" t="s">
        <v>148</v>
      </c>
      <c r="Y53" s="179" t="s">
        <v>165</v>
      </c>
      <c r="Z53" s="180">
        <v>44372</v>
      </c>
      <c r="AA53" s="181">
        <v>13083</v>
      </c>
      <c r="AB53" s="182" t="s">
        <v>166</v>
      </c>
      <c r="AC53" s="180">
        <v>44379</v>
      </c>
      <c r="AD53" s="180">
        <v>44743</v>
      </c>
      <c r="AE53" s="182"/>
      <c r="AF53" s="182"/>
      <c r="AG53" s="550"/>
      <c r="AH53" s="589"/>
      <c r="AI53" s="573"/>
      <c r="AJ53" s="183"/>
      <c r="AK53" s="184"/>
      <c r="AL53" s="183">
        <f>O53-AH53+AG53+AK53</f>
        <v>45480</v>
      </c>
      <c r="AM53" s="369">
        <v>170107.2</v>
      </c>
      <c r="AN53" s="370">
        <v>11029.41</v>
      </c>
      <c r="AO53" s="369">
        <f>AM53+AN53</f>
        <v>181136.61000000002</v>
      </c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</row>
    <row r="54" spans="1:65" ht="25.5" customHeight="1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605"/>
      <c r="M54" s="605"/>
      <c r="N54" s="255"/>
      <c r="O54" s="605"/>
      <c r="P54" s="255"/>
      <c r="Q54" s="255"/>
      <c r="R54" s="255"/>
      <c r="S54" s="255"/>
      <c r="T54" s="255"/>
      <c r="U54" s="255"/>
      <c r="V54" s="255"/>
      <c r="W54" s="258"/>
      <c r="X54" s="272"/>
      <c r="Y54" s="179" t="s">
        <v>152</v>
      </c>
      <c r="Z54" s="180">
        <v>44715</v>
      </c>
      <c r="AA54" s="181">
        <v>13309</v>
      </c>
      <c r="AB54" s="131" t="s">
        <v>167</v>
      </c>
      <c r="AC54" s="180">
        <v>44744</v>
      </c>
      <c r="AD54" s="180">
        <v>45108</v>
      </c>
      <c r="AE54" s="182"/>
      <c r="AF54" s="182"/>
      <c r="AG54" s="550"/>
      <c r="AH54" s="589"/>
      <c r="AI54" s="574">
        <v>44630</v>
      </c>
      <c r="AJ54" s="185">
        <v>0.10539999999999999</v>
      </c>
      <c r="AK54" s="184">
        <v>4796.6400000000003</v>
      </c>
      <c r="AL54" s="183">
        <f>SUM(AK54+O53)</f>
        <v>50276.639999999999</v>
      </c>
      <c r="AM54" s="255"/>
      <c r="AN54" s="255"/>
      <c r="AO54" s="255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</row>
    <row r="55" spans="1:65" ht="25.5" customHeight="1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605"/>
      <c r="M55" s="605"/>
      <c r="N55" s="255"/>
      <c r="O55" s="605"/>
      <c r="P55" s="255"/>
      <c r="Q55" s="255"/>
      <c r="R55" s="255"/>
      <c r="S55" s="255"/>
      <c r="T55" s="255"/>
      <c r="U55" s="255"/>
      <c r="V55" s="255"/>
      <c r="W55" s="258"/>
      <c r="X55" s="272"/>
      <c r="Y55" s="179" t="s">
        <v>168</v>
      </c>
      <c r="Z55" s="180">
        <v>45103</v>
      </c>
      <c r="AA55" s="181">
        <v>13322</v>
      </c>
      <c r="AB55" s="131" t="s">
        <v>167</v>
      </c>
      <c r="AC55" s="180">
        <v>45109</v>
      </c>
      <c r="AD55" s="180">
        <v>45474</v>
      </c>
      <c r="AE55" s="182"/>
      <c r="AF55" s="182"/>
      <c r="AG55" s="550"/>
      <c r="AH55" s="589"/>
      <c r="AI55" s="574">
        <v>45103</v>
      </c>
      <c r="AJ55" s="185">
        <v>67061.820000000007</v>
      </c>
      <c r="AK55" s="184">
        <v>3371.64</v>
      </c>
      <c r="AL55" s="183">
        <v>53648.28</v>
      </c>
      <c r="AM55" s="255"/>
      <c r="AN55" s="255"/>
      <c r="AO55" s="255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</row>
    <row r="56" spans="1:65" ht="25.5" customHeight="1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605"/>
      <c r="M56" s="605"/>
      <c r="N56" s="255"/>
      <c r="O56" s="605"/>
      <c r="P56" s="255"/>
      <c r="Q56" s="255"/>
      <c r="R56" s="255"/>
      <c r="S56" s="255"/>
      <c r="T56" s="255"/>
      <c r="U56" s="255"/>
      <c r="V56" s="255"/>
      <c r="W56" s="258"/>
      <c r="X56" s="272"/>
      <c r="Y56" s="179" t="s">
        <v>169</v>
      </c>
      <c r="Z56" s="180">
        <v>45467</v>
      </c>
      <c r="AA56" s="181">
        <v>13813</v>
      </c>
      <c r="AB56" s="182" t="s">
        <v>167</v>
      </c>
      <c r="AC56" s="180">
        <v>45475</v>
      </c>
      <c r="AD56" s="180">
        <v>45839</v>
      </c>
      <c r="AE56" s="186">
        <v>299558.63</v>
      </c>
      <c r="AF56" s="182"/>
      <c r="AG56" s="550">
        <v>1585.8</v>
      </c>
      <c r="AH56" s="589"/>
      <c r="AI56" s="574"/>
      <c r="AJ56" s="185"/>
      <c r="AK56" s="184"/>
      <c r="AL56" s="183">
        <f t="shared" ref="AL56:AL57" si="4">SUM(AL55+AG56)</f>
        <v>55234.080000000002</v>
      </c>
      <c r="AM56" s="255"/>
      <c r="AN56" s="255"/>
      <c r="AO56" s="255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</row>
    <row r="57" spans="1:65" ht="25.5" customHeight="1">
      <c r="A57" s="256"/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604"/>
      <c r="M57" s="604"/>
      <c r="N57" s="256"/>
      <c r="O57" s="604"/>
      <c r="P57" s="256"/>
      <c r="Q57" s="256"/>
      <c r="R57" s="256"/>
      <c r="S57" s="256"/>
      <c r="T57" s="256"/>
      <c r="U57" s="256"/>
      <c r="V57" s="256"/>
      <c r="W57" s="259"/>
      <c r="X57" s="297"/>
      <c r="Y57" s="187" t="str">
        <f>$Y$42</f>
        <v>5º Termo</v>
      </c>
      <c r="Z57" s="180">
        <v>45838</v>
      </c>
      <c r="AA57" s="181">
        <v>14061</v>
      </c>
      <c r="AB57" s="182" t="s">
        <v>166</v>
      </c>
      <c r="AC57" s="180">
        <v>45840</v>
      </c>
      <c r="AD57" s="180">
        <v>46204</v>
      </c>
      <c r="AE57" s="186"/>
      <c r="AF57" s="182"/>
      <c r="AG57" s="550"/>
      <c r="AH57" s="589"/>
      <c r="AI57" s="574"/>
      <c r="AJ57" s="185"/>
      <c r="AK57" s="184"/>
      <c r="AL57" s="183">
        <f t="shared" si="4"/>
        <v>55234.080000000002</v>
      </c>
      <c r="AM57" s="256"/>
      <c r="AN57" s="256"/>
      <c r="AO57" s="256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</row>
    <row r="58" spans="1:65" ht="25.5" customHeight="1">
      <c r="A58" s="356">
        <v>9</v>
      </c>
      <c r="B58" s="352" t="s">
        <v>155</v>
      </c>
      <c r="C58" s="352" t="s">
        <v>156</v>
      </c>
      <c r="D58" s="352" t="s">
        <v>157</v>
      </c>
      <c r="E58" s="352" t="s">
        <v>158</v>
      </c>
      <c r="F58" s="352" t="s">
        <v>171</v>
      </c>
      <c r="G58" s="356"/>
      <c r="H58" s="356" t="s">
        <v>160</v>
      </c>
      <c r="I58" s="356"/>
      <c r="J58" s="356"/>
      <c r="K58" s="362" t="s">
        <v>192</v>
      </c>
      <c r="L58" s="539" t="s">
        <v>193</v>
      </c>
      <c r="M58" s="607" t="s">
        <v>194</v>
      </c>
      <c r="N58" s="361">
        <v>44013</v>
      </c>
      <c r="O58" s="612">
        <v>45480</v>
      </c>
      <c r="P58" s="351">
        <v>12848</v>
      </c>
      <c r="Q58" s="361">
        <v>44013</v>
      </c>
      <c r="R58" s="361">
        <v>44378</v>
      </c>
      <c r="S58" s="362" t="s">
        <v>146</v>
      </c>
      <c r="T58" s="356"/>
      <c r="U58" s="356"/>
      <c r="V58" s="356"/>
      <c r="W58" s="357" t="s">
        <v>147</v>
      </c>
      <c r="X58" s="358" t="s">
        <v>148</v>
      </c>
      <c r="Y58" s="173" t="s">
        <v>165</v>
      </c>
      <c r="Z58" s="108">
        <v>44372</v>
      </c>
      <c r="AA58" s="109">
        <v>13083</v>
      </c>
      <c r="AB58" s="33" t="s">
        <v>166</v>
      </c>
      <c r="AC58" s="108">
        <v>44379</v>
      </c>
      <c r="AD58" s="108">
        <v>44743</v>
      </c>
      <c r="AE58" s="33"/>
      <c r="AF58" s="33"/>
      <c r="AG58" s="533"/>
      <c r="AH58" s="537"/>
      <c r="AI58" s="572"/>
      <c r="AJ58" s="170"/>
      <c r="AK58" s="174"/>
      <c r="AL58" s="170">
        <f>O58-AH58+AG58+AK58</f>
        <v>45480</v>
      </c>
      <c r="AM58" s="280">
        <v>158517.28</v>
      </c>
      <c r="AN58" s="335">
        <v>23016.400000000001</v>
      </c>
      <c r="AO58" s="280">
        <f>AM58+AN58</f>
        <v>181533.68</v>
      </c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</row>
    <row r="59" spans="1:65" ht="25.5" customHeight="1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605"/>
      <c r="M59" s="605"/>
      <c r="N59" s="255"/>
      <c r="O59" s="605"/>
      <c r="P59" s="255"/>
      <c r="Q59" s="255"/>
      <c r="R59" s="255"/>
      <c r="S59" s="255"/>
      <c r="T59" s="255"/>
      <c r="U59" s="255"/>
      <c r="V59" s="255"/>
      <c r="W59" s="258"/>
      <c r="X59" s="272"/>
      <c r="Y59" s="173" t="s">
        <v>152</v>
      </c>
      <c r="Z59" s="108">
        <v>44722</v>
      </c>
      <c r="AA59" s="109">
        <v>13308</v>
      </c>
      <c r="AB59" s="33" t="s">
        <v>166</v>
      </c>
      <c r="AC59" s="108">
        <v>44744</v>
      </c>
      <c r="AD59" s="108">
        <v>45108</v>
      </c>
      <c r="AE59" s="33"/>
      <c r="AF59" s="33"/>
      <c r="AG59" s="533"/>
      <c r="AH59" s="537"/>
      <c r="AI59" s="532">
        <v>44634</v>
      </c>
      <c r="AJ59" s="175">
        <v>0.1056</v>
      </c>
      <c r="AK59" s="174">
        <v>4805.76</v>
      </c>
      <c r="AL59" s="170">
        <v>50285.760000000002</v>
      </c>
      <c r="AM59" s="255"/>
      <c r="AN59" s="255"/>
      <c r="AO59" s="255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</row>
    <row r="60" spans="1:65" ht="25.5" customHeight="1">
      <c r="A60" s="25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605"/>
      <c r="M60" s="605"/>
      <c r="N60" s="255"/>
      <c r="O60" s="605"/>
      <c r="P60" s="255"/>
      <c r="Q60" s="255"/>
      <c r="R60" s="255"/>
      <c r="S60" s="255"/>
      <c r="T60" s="255"/>
      <c r="U60" s="255"/>
      <c r="V60" s="255"/>
      <c r="W60" s="258"/>
      <c r="X60" s="272"/>
      <c r="Y60" s="173" t="s">
        <v>168</v>
      </c>
      <c r="Z60" s="108">
        <v>45105</v>
      </c>
      <c r="AA60" s="109">
        <v>13570</v>
      </c>
      <c r="AB60" s="33" t="s">
        <v>167</v>
      </c>
      <c r="AC60" s="108">
        <v>45109</v>
      </c>
      <c r="AD60" s="108">
        <v>45474</v>
      </c>
      <c r="AE60" s="33"/>
      <c r="AF60" s="33"/>
      <c r="AG60" s="533"/>
      <c r="AH60" s="537"/>
      <c r="AI60" s="532">
        <v>45105</v>
      </c>
      <c r="AJ60" s="175">
        <v>67061.820000000007</v>
      </c>
      <c r="AK60" s="174">
        <v>3372.24</v>
      </c>
      <c r="AL60" s="170">
        <f>SUM(AL59+AK60)</f>
        <v>53658</v>
      </c>
      <c r="AM60" s="255"/>
      <c r="AN60" s="255"/>
      <c r="AO60" s="255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</row>
    <row r="61" spans="1:65" ht="25.5" customHeight="1">
      <c r="A61" s="255"/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605"/>
      <c r="M61" s="605"/>
      <c r="N61" s="255"/>
      <c r="O61" s="605"/>
      <c r="P61" s="255"/>
      <c r="Q61" s="255"/>
      <c r="R61" s="255"/>
      <c r="S61" s="255"/>
      <c r="T61" s="255"/>
      <c r="U61" s="255"/>
      <c r="V61" s="255"/>
      <c r="W61" s="258"/>
      <c r="X61" s="272"/>
      <c r="Y61" s="173" t="s">
        <v>169</v>
      </c>
      <c r="Z61" s="108">
        <v>45471</v>
      </c>
      <c r="AA61" s="109">
        <v>13813</v>
      </c>
      <c r="AB61" s="33" t="s">
        <v>167</v>
      </c>
      <c r="AC61" s="108">
        <v>45475</v>
      </c>
      <c r="AD61" s="108">
        <v>45839</v>
      </c>
      <c r="AE61" s="176">
        <v>10295.16</v>
      </c>
      <c r="AF61" s="33"/>
      <c r="AG61" s="533">
        <v>1583.76</v>
      </c>
      <c r="AH61" s="537"/>
      <c r="AI61" s="532"/>
      <c r="AJ61" s="175"/>
      <c r="AK61" s="174"/>
      <c r="AL61" s="170">
        <f t="shared" ref="AL61:AL62" si="5">SUM(AL60+AG61)</f>
        <v>55241.760000000002</v>
      </c>
      <c r="AM61" s="255"/>
      <c r="AN61" s="255"/>
      <c r="AO61" s="255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</row>
    <row r="62" spans="1:65" ht="25.5" customHeight="1">
      <c r="A62" s="256"/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604"/>
      <c r="M62" s="604"/>
      <c r="N62" s="256"/>
      <c r="O62" s="604"/>
      <c r="P62" s="256"/>
      <c r="Q62" s="256"/>
      <c r="R62" s="256"/>
      <c r="S62" s="256"/>
      <c r="T62" s="256"/>
      <c r="U62" s="256"/>
      <c r="V62" s="256"/>
      <c r="W62" s="259"/>
      <c r="X62" s="297"/>
      <c r="Y62" s="178" t="str">
        <f>$Y$42</f>
        <v>5º Termo</v>
      </c>
      <c r="Z62" s="108">
        <v>45838</v>
      </c>
      <c r="AA62" s="109">
        <v>14057</v>
      </c>
      <c r="AB62" s="33" t="s">
        <v>166</v>
      </c>
      <c r="AC62" s="108">
        <v>45840</v>
      </c>
      <c r="AD62" s="108">
        <v>46204</v>
      </c>
      <c r="AE62" s="176"/>
      <c r="AF62" s="33"/>
      <c r="AG62" s="533"/>
      <c r="AH62" s="537"/>
      <c r="AI62" s="532"/>
      <c r="AJ62" s="175"/>
      <c r="AK62" s="174"/>
      <c r="AL62" s="170">
        <f t="shared" si="5"/>
        <v>55241.760000000002</v>
      </c>
      <c r="AM62" s="256"/>
      <c r="AN62" s="256"/>
      <c r="AO62" s="256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</row>
    <row r="63" spans="1:65" ht="25.5" customHeight="1">
      <c r="A63" s="356">
        <v>10</v>
      </c>
      <c r="B63" s="352" t="s">
        <v>155</v>
      </c>
      <c r="C63" s="356" t="s">
        <v>156</v>
      </c>
      <c r="D63" s="352" t="s">
        <v>157</v>
      </c>
      <c r="E63" s="352" t="s">
        <v>158</v>
      </c>
      <c r="F63" s="352" t="s">
        <v>171</v>
      </c>
      <c r="G63" s="356"/>
      <c r="H63" s="356" t="s">
        <v>160</v>
      </c>
      <c r="I63" s="356"/>
      <c r="J63" s="356"/>
      <c r="K63" s="362" t="s">
        <v>195</v>
      </c>
      <c r="L63" s="539" t="s">
        <v>196</v>
      </c>
      <c r="M63" s="607" t="s">
        <v>197</v>
      </c>
      <c r="N63" s="361">
        <v>44013</v>
      </c>
      <c r="O63" s="612">
        <v>45600</v>
      </c>
      <c r="P63" s="351">
        <v>12848</v>
      </c>
      <c r="Q63" s="361">
        <v>44013</v>
      </c>
      <c r="R63" s="361">
        <v>44378</v>
      </c>
      <c r="S63" s="362" t="s">
        <v>146</v>
      </c>
      <c r="T63" s="356"/>
      <c r="U63" s="356"/>
      <c r="V63" s="356"/>
      <c r="W63" s="361" t="s">
        <v>164</v>
      </c>
      <c r="X63" s="352" t="s">
        <v>148</v>
      </c>
      <c r="Y63" s="178" t="s">
        <v>165</v>
      </c>
      <c r="Z63" s="108">
        <v>44372</v>
      </c>
      <c r="AA63" s="109">
        <v>13086</v>
      </c>
      <c r="AB63" s="33" t="s">
        <v>166</v>
      </c>
      <c r="AC63" s="108">
        <v>44379</v>
      </c>
      <c r="AD63" s="108">
        <v>44743</v>
      </c>
      <c r="AE63" s="33"/>
      <c r="AF63" s="33"/>
      <c r="AG63" s="533"/>
      <c r="AH63" s="537"/>
      <c r="AI63" s="572"/>
      <c r="AJ63" s="170"/>
      <c r="AK63" s="174"/>
      <c r="AL63" s="170">
        <f>O63-AH63+AG63+AK63</f>
        <v>45600</v>
      </c>
      <c r="AM63" s="280">
        <v>158647.39000000001</v>
      </c>
      <c r="AN63" s="335">
        <v>23074.9</v>
      </c>
      <c r="AO63" s="280">
        <f>AM63+AN63</f>
        <v>181722.29</v>
      </c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</row>
    <row r="64" spans="1:65" ht="25.5" customHeight="1">
      <c r="A64" s="25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605"/>
      <c r="M64" s="605"/>
      <c r="N64" s="255"/>
      <c r="O64" s="605"/>
      <c r="P64" s="255"/>
      <c r="Q64" s="255"/>
      <c r="R64" s="255"/>
      <c r="S64" s="255"/>
      <c r="T64" s="255"/>
      <c r="U64" s="255"/>
      <c r="V64" s="255"/>
      <c r="W64" s="255"/>
      <c r="X64" s="255"/>
      <c r="Y64" s="178" t="s">
        <v>152</v>
      </c>
      <c r="Z64" s="108">
        <v>44721</v>
      </c>
      <c r="AA64" s="109">
        <v>13320</v>
      </c>
      <c r="AB64" s="33" t="s">
        <v>167</v>
      </c>
      <c r="AC64" s="108">
        <v>44744</v>
      </c>
      <c r="AD64" s="108">
        <v>45108</v>
      </c>
      <c r="AE64" s="33"/>
      <c r="AF64" s="33"/>
      <c r="AG64" s="533"/>
      <c r="AH64" s="537"/>
      <c r="AI64" s="572"/>
      <c r="AJ64" s="170"/>
      <c r="AK64" s="174"/>
      <c r="AL64" s="170">
        <v>50409.24</v>
      </c>
      <c r="AM64" s="255"/>
      <c r="AN64" s="255"/>
      <c r="AO64" s="255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</row>
    <row r="65" spans="1:65" ht="25.5" customHeight="1">
      <c r="A65" s="25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605"/>
      <c r="M65" s="605"/>
      <c r="N65" s="255"/>
      <c r="O65" s="605"/>
      <c r="P65" s="255"/>
      <c r="Q65" s="255"/>
      <c r="R65" s="255"/>
      <c r="S65" s="255"/>
      <c r="T65" s="255"/>
      <c r="U65" s="255"/>
      <c r="V65" s="255"/>
      <c r="W65" s="255"/>
      <c r="X65" s="255"/>
      <c r="Y65" s="178" t="s">
        <v>168</v>
      </c>
      <c r="Z65" s="108">
        <v>45101</v>
      </c>
      <c r="AA65" s="109">
        <v>13575</v>
      </c>
      <c r="AB65" s="33" t="s">
        <v>167</v>
      </c>
      <c r="AC65" s="108">
        <v>45109</v>
      </c>
      <c r="AD65" s="108">
        <v>45474</v>
      </c>
      <c r="AE65" s="33"/>
      <c r="AF65" s="33"/>
      <c r="AG65" s="533"/>
      <c r="AH65" s="537"/>
      <c r="AI65" s="532">
        <v>45101</v>
      </c>
      <c r="AJ65" s="175">
        <v>67061.820000000007</v>
      </c>
      <c r="AK65" s="174">
        <v>3380.52</v>
      </c>
      <c r="AL65" s="170">
        <f>SUM(AL64+AK65)</f>
        <v>53789.759999999995</v>
      </c>
      <c r="AM65" s="255"/>
      <c r="AN65" s="255"/>
      <c r="AO65" s="255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</row>
    <row r="66" spans="1:65" ht="25.5" customHeight="1">
      <c r="A66" s="25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605"/>
      <c r="M66" s="605"/>
      <c r="N66" s="255"/>
      <c r="O66" s="605"/>
      <c r="P66" s="255"/>
      <c r="Q66" s="255"/>
      <c r="R66" s="255"/>
      <c r="S66" s="255"/>
      <c r="T66" s="255"/>
      <c r="U66" s="255"/>
      <c r="V66" s="255"/>
      <c r="W66" s="255"/>
      <c r="X66" s="255"/>
      <c r="Y66" s="178" t="s">
        <v>169</v>
      </c>
      <c r="Z66" s="108">
        <v>45471</v>
      </c>
      <c r="AA66" s="109">
        <v>13813</v>
      </c>
      <c r="AB66" s="33" t="s">
        <v>167</v>
      </c>
      <c r="AC66" s="108">
        <v>45475</v>
      </c>
      <c r="AD66" s="108">
        <v>45839</v>
      </c>
      <c r="AE66" s="176">
        <v>29558.639999999999</v>
      </c>
      <c r="AF66" s="33"/>
      <c r="AG66" s="533">
        <v>1584</v>
      </c>
      <c r="AH66" s="537"/>
      <c r="AI66" s="532"/>
      <c r="AJ66" s="175"/>
      <c r="AK66" s="174"/>
      <c r="AL66" s="170">
        <f t="shared" ref="AL66:AL67" si="6">SUM(AL65+AG66)</f>
        <v>55373.759999999995</v>
      </c>
      <c r="AM66" s="255"/>
      <c r="AN66" s="255"/>
      <c r="AO66" s="255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</row>
    <row r="67" spans="1:65" ht="25.5" customHeight="1">
      <c r="A67" s="256"/>
      <c r="B67" s="256"/>
      <c r="C67" s="256"/>
      <c r="D67" s="256"/>
      <c r="E67" s="256"/>
      <c r="F67" s="256"/>
      <c r="G67" s="256"/>
      <c r="H67" s="256"/>
      <c r="I67" s="256"/>
      <c r="J67" s="256"/>
      <c r="K67" s="256"/>
      <c r="L67" s="604"/>
      <c r="M67" s="604"/>
      <c r="N67" s="256"/>
      <c r="O67" s="604"/>
      <c r="P67" s="256"/>
      <c r="Q67" s="256"/>
      <c r="R67" s="256"/>
      <c r="S67" s="256"/>
      <c r="T67" s="256"/>
      <c r="U67" s="256"/>
      <c r="V67" s="256"/>
      <c r="W67" s="256"/>
      <c r="X67" s="256"/>
      <c r="Y67" s="178" t="str">
        <f>$Y$42</f>
        <v>5º Termo</v>
      </c>
      <c r="Z67" s="108">
        <v>45838</v>
      </c>
      <c r="AA67" s="109">
        <v>14061</v>
      </c>
      <c r="AB67" s="33" t="s">
        <v>166</v>
      </c>
      <c r="AC67" s="108">
        <v>45840</v>
      </c>
      <c r="AD67" s="108">
        <v>46204</v>
      </c>
      <c r="AE67" s="176"/>
      <c r="AF67" s="33"/>
      <c r="AG67" s="533"/>
      <c r="AH67" s="537"/>
      <c r="AI67" s="532"/>
      <c r="AJ67" s="175"/>
      <c r="AK67" s="174"/>
      <c r="AL67" s="170">
        <f t="shared" si="6"/>
        <v>55373.759999999995</v>
      </c>
      <c r="AM67" s="256"/>
      <c r="AN67" s="256"/>
      <c r="AO67" s="256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</row>
    <row r="68" spans="1:65" ht="25.5" customHeight="1">
      <c r="A68" s="356">
        <v>11</v>
      </c>
      <c r="B68" s="352" t="s">
        <v>155</v>
      </c>
      <c r="C68" s="352" t="s">
        <v>156</v>
      </c>
      <c r="D68" s="352" t="s">
        <v>157</v>
      </c>
      <c r="E68" s="352" t="s">
        <v>158</v>
      </c>
      <c r="F68" s="352" t="s">
        <v>198</v>
      </c>
      <c r="G68" s="356"/>
      <c r="H68" s="356" t="s">
        <v>160</v>
      </c>
      <c r="I68" s="356"/>
      <c r="J68" s="356"/>
      <c r="K68" s="362" t="s">
        <v>199</v>
      </c>
      <c r="L68" s="539" t="s">
        <v>200</v>
      </c>
      <c r="M68" s="607" t="s">
        <v>201</v>
      </c>
      <c r="N68" s="361">
        <v>44013</v>
      </c>
      <c r="O68" s="612">
        <v>120000</v>
      </c>
      <c r="P68" s="351">
        <v>12852</v>
      </c>
      <c r="Q68" s="361">
        <v>44013</v>
      </c>
      <c r="R68" s="361">
        <v>44378</v>
      </c>
      <c r="S68" s="362" t="s">
        <v>146</v>
      </c>
      <c r="T68" s="356"/>
      <c r="U68" s="356"/>
      <c r="V68" s="356"/>
      <c r="W68" s="361" t="s">
        <v>147</v>
      </c>
      <c r="X68" s="352" t="s">
        <v>148</v>
      </c>
      <c r="Y68" s="178" t="s">
        <v>165</v>
      </c>
      <c r="Z68" s="108">
        <v>44344</v>
      </c>
      <c r="AA68" s="109">
        <v>13086</v>
      </c>
      <c r="AB68" s="33" t="s">
        <v>202</v>
      </c>
      <c r="AC68" s="108">
        <v>44379</v>
      </c>
      <c r="AD68" s="108">
        <v>44743</v>
      </c>
      <c r="AE68" s="33"/>
      <c r="AF68" s="33"/>
      <c r="AG68" s="533"/>
      <c r="AH68" s="537"/>
      <c r="AI68" s="572"/>
      <c r="AJ68" s="170"/>
      <c r="AK68" s="174"/>
      <c r="AL68" s="170">
        <f>O68-AH68+AG68+AK68</f>
        <v>120000</v>
      </c>
      <c r="AM68" s="280">
        <v>431204.04</v>
      </c>
      <c r="AN68" s="335">
        <v>56915.1</v>
      </c>
      <c r="AO68" s="280">
        <f>AM68+AN68</f>
        <v>488119.13999999996</v>
      </c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</row>
    <row r="69" spans="1:65" ht="25.5" customHeight="1">
      <c r="A69" s="25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605"/>
      <c r="M69" s="605"/>
      <c r="N69" s="255"/>
      <c r="O69" s="605"/>
      <c r="P69" s="255"/>
      <c r="Q69" s="255"/>
      <c r="R69" s="255"/>
      <c r="S69" s="255"/>
      <c r="T69" s="255"/>
      <c r="U69" s="255"/>
      <c r="V69" s="255"/>
      <c r="W69" s="255"/>
      <c r="X69" s="255"/>
      <c r="Y69" s="178" t="s">
        <v>179</v>
      </c>
      <c r="Z69" s="108">
        <v>44739</v>
      </c>
      <c r="AA69" s="109">
        <v>13320</v>
      </c>
      <c r="AB69" s="33" t="s">
        <v>203</v>
      </c>
      <c r="AC69" s="108" t="s">
        <v>204</v>
      </c>
      <c r="AD69" s="108">
        <v>45108</v>
      </c>
      <c r="AE69" s="176">
        <v>105668.38</v>
      </c>
      <c r="AF69" s="33"/>
      <c r="AG69" s="533">
        <v>12680.16</v>
      </c>
      <c r="AH69" s="537"/>
      <c r="AI69" s="572"/>
      <c r="AJ69" s="170"/>
      <c r="AK69" s="174"/>
      <c r="AL69" s="170">
        <v>132680.16</v>
      </c>
      <c r="AM69" s="255"/>
      <c r="AN69" s="255"/>
      <c r="AO69" s="255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</row>
    <row r="70" spans="1:65" ht="25.5" customHeight="1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605"/>
      <c r="M70" s="605"/>
      <c r="N70" s="255"/>
      <c r="O70" s="605"/>
      <c r="P70" s="255"/>
      <c r="Q70" s="255"/>
      <c r="R70" s="255"/>
      <c r="S70" s="255"/>
      <c r="T70" s="255"/>
      <c r="U70" s="255"/>
      <c r="V70" s="255"/>
      <c r="W70" s="255"/>
      <c r="X70" s="255"/>
      <c r="Y70" s="178" t="s">
        <v>168</v>
      </c>
      <c r="Z70" s="108">
        <v>45101</v>
      </c>
      <c r="AA70" s="109">
        <v>13568</v>
      </c>
      <c r="AB70" s="33" t="s">
        <v>202</v>
      </c>
      <c r="AC70" s="108">
        <v>45109</v>
      </c>
      <c r="AD70" s="108">
        <v>45474</v>
      </c>
      <c r="AE70" s="33"/>
      <c r="AF70" s="33"/>
      <c r="AG70" s="533"/>
      <c r="AH70" s="537"/>
      <c r="AI70" s="572"/>
      <c r="AJ70" s="170"/>
      <c r="AK70" s="174"/>
      <c r="AL70" s="170">
        <v>132680.16</v>
      </c>
      <c r="AM70" s="255"/>
      <c r="AN70" s="255"/>
      <c r="AO70" s="255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</row>
    <row r="71" spans="1:65" ht="25.5" customHeight="1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605"/>
      <c r="M71" s="605"/>
      <c r="N71" s="255"/>
      <c r="O71" s="605"/>
      <c r="P71" s="255"/>
      <c r="Q71" s="255"/>
      <c r="R71" s="255"/>
      <c r="S71" s="255"/>
      <c r="T71" s="255"/>
      <c r="U71" s="255"/>
      <c r="V71" s="255"/>
      <c r="W71" s="255"/>
      <c r="X71" s="255"/>
      <c r="Y71" s="178" t="s">
        <v>169</v>
      </c>
      <c r="Z71" s="108">
        <v>45474</v>
      </c>
      <c r="AA71" s="109">
        <v>13813</v>
      </c>
      <c r="AB71" s="33" t="s">
        <v>167</v>
      </c>
      <c r="AC71" s="108">
        <v>45475</v>
      </c>
      <c r="AD71" s="108">
        <v>45839</v>
      </c>
      <c r="AE71" s="176">
        <v>29515.61</v>
      </c>
      <c r="AF71" s="33"/>
      <c r="AG71" s="533">
        <v>3916.08</v>
      </c>
      <c r="AH71" s="537"/>
      <c r="AI71" s="572"/>
      <c r="AJ71" s="170"/>
      <c r="AK71" s="174"/>
      <c r="AL71" s="170">
        <f t="shared" ref="AL71:AL72" si="7">SUM(AL70+AG71)</f>
        <v>136596.24</v>
      </c>
      <c r="AM71" s="255"/>
      <c r="AN71" s="255"/>
      <c r="AO71" s="255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</row>
    <row r="72" spans="1:65" ht="25.5" customHeight="1">
      <c r="A72" s="256"/>
      <c r="B72" s="256"/>
      <c r="C72" s="256"/>
      <c r="D72" s="256"/>
      <c r="E72" s="256"/>
      <c r="F72" s="256"/>
      <c r="G72" s="256"/>
      <c r="H72" s="256"/>
      <c r="I72" s="256"/>
      <c r="J72" s="256"/>
      <c r="K72" s="256"/>
      <c r="L72" s="604"/>
      <c r="M72" s="604"/>
      <c r="N72" s="256"/>
      <c r="O72" s="604"/>
      <c r="P72" s="256"/>
      <c r="Q72" s="256"/>
      <c r="R72" s="256"/>
      <c r="S72" s="256"/>
      <c r="T72" s="256"/>
      <c r="U72" s="256"/>
      <c r="V72" s="256"/>
      <c r="W72" s="256"/>
      <c r="X72" s="256"/>
      <c r="Y72" s="188" t="str">
        <f>$Y$42</f>
        <v>5º Termo</v>
      </c>
      <c r="Z72" s="140">
        <v>45838</v>
      </c>
      <c r="AA72" s="109">
        <v>13813</v>
      </c>
      <c r="AB72" s="33" t="s">
        <v>166</v>
      </c>
      <c r="AC72" s="108">
        <v>45840</v>
      </c>
      <c r="AD72" s="108">
        <v>46204</v>
      </c>
      <c r="AE72" s="176"/>
      <c r="AF72" s="33"/>
      <c r="AG72" s="533"/>
      <c r="AH72" s="537"/>
      <c r="AI72" s="572"/>
      <c r="AJ72" s="170"/>
      <c r="AK72" s="174"/>
      <c r="AL72" s="170">
        <f t="shared" si="7"/>
        <v>136596.24</v>
      </c>
      <c r="AM72" s="256"/>
      <c r="AN72" s="256"/>
      <c r="AO72" s="256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</row>
    <row r="73" spans="1:65" ht="25.5" customHeight="1">
      <c r="A73" s="356">
        <v>12</v>
      </c>
      <c r="B73" s="352" t="s">
        <v>205</v>
      </c>
      <c r="C73" s="352" t="s">
        <v>206</v>
      </c>
      <c r="D73" s="352" t="s">
        <v>157</v>
      </c>
      <c r="E73" s="352" t="s">
        <v>158</v>
      </c>
      <c r="F73" s="352" t="s">
        <v>207</v>
      </c>
      <c r="G73" s="356"/>
      <c r="H73" s="356" t="s">
        <v>155</v>
      </c>
      <c r="I73" s="356"/>
      <c r="J73" s="356"/>
      <c r="K73" s="362" t="s">
        <v>208</v>
      </c>
      <c r="L73" s="539" t="s">
        <v>209</v>
      </c>
      <c r="M73" s="607" t="s">
        <v>210</v>
      </c>
      <c r="N73" s="361">
        <v>44044</v>
      </c>
      <c r="O73" s="612">
        <v>2975324.4</v>
      </c>
      <c r="P73" s="351">
        <v>12855</v>
      </c>
      <c r="Q73" s="361">
        <v>44044</v>
      </c>
      <c r="R73" s="361">
        <v>44409</v>
      </c>
      <c r="S73" s="362" t="s">
        <v>146</v>
      </c>
      <c r="T73" s="356"/>
      <c r="U73" s="356"/>
      <c r="V73" s="356"/>
      <c r="W73" s="361" t="s">
        <v>147</v>
      </c>
      <c r="X73" s="352" t="s">
        <v>148</v>
      </c>
      <c r="Y73" s="33" t="s">
        <v>165</v>
      </c>
      <c r="Z73" s="108">
        <v>44407</v>
      </c>
      <c r="AA73" s="109">
        <v>13103</v>
      </c>
      <c r="AB73" s="33" t="s">
        <v>202</v>
      </c>
      <c r="AC73" s="108">
        <v>44410</v>
      </c>
      <c r="AD73" s="108">
        <v>44774</v>
      </c>
      <c r="AE73" s="33"/>
      <c r="AF73" s="33"/>
      <c r="AG73" s="533"/>
      <c r="AH73" s="537"/>
      <c r="AI73" s="572"/>
      <c r="AJ73" s="170"/>
      <c r="AK73" s="174"/>
      <c r="AL73" s="170">
        <f>O73-AH73+AG73+AK73</f>
        <v>2975324.4</v>
      </c>
      <c r="AM73" s="280">
        <v>7292301.9199999999</v>
      </c>
      <c r="AN73" s="335">
        <v>1522144.56</v>
      </c>
      <c r="AO73" s="280">
        <f>AM73+AN73</f>
        <v>8814446.4800000004</v>
      </c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</row>
    <row r="74" spans="1:65" ht="25.5" customHeight="1">
      <c r="A74" s="25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605"/>
      <c r="M74" s="605"/>
      <c r="N74" s="255"/>
      <c r="O74" s="605"/>
      <c r="P74" s="255"/>
      <c r="Q74" s="255"/>
      <c r="R74" s="255"/>
      <c r="S74" s="255"/>
      <c r="T74" s="255"/>
      <c r="U74" s="255"/>
      <c r="V74" s="255"/>
      <c r="W74" s="255"/>
      <c r="X74" s="255"/>
      <c r="Y74" s="33" t="s">
        <v>152</v>
      </c>
      <c r="Z74" s="108">
        <v>44770</v>
      </c>
      <c r="AA74" s="109">
        <v>13334</v>
      </c>
      <c r="AB74" s="33" t="s">
        <v>211</v>
      </c>
      <c r="AC74" s="108">
        <v>44775</v>
      </c>
      <c r="AD74" s="108">
        <v>45139</v>
      </c>
      <c r="AE74" s="33"/>
      <c r="AF74" s="33"/>
      <c r="AG74" s="533"/>
      <c r="AH74" s="537"/>
      <c r="AI74" s="532">
        <v>44805</v>
      </c>
      <c r="AJ74" s="170" t="s">
        <v>212</v>
      </c>
      <c r="AK74" s="189">
        <v>187694.84</v>
      </c>
      <c r="AL74" s="172">
        <v>3163023.24</v>
      </c>
      <c r="AM74" s="255"/>
      <c r="AN74" s="255"/>
      <c r="AO74" s="255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</row>
    <row r="75" spans="1:65" ht="25.5" customHeight="1">
      <c r="A75" s="25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605"/>
      <c r="M75" s="605"/>
      <c r="N75" s="255"/>
      <c r="O75" s="605"/>
      <c r="P75" s="255"/>
      <c r="Q75" s="255"/>
      <c r="R75" s="255"/>
      <c r="S75" s="255"/>
      <c r="T75" s="255"/>
      <c r="U75" s="255"/>
      <c r="V75" s="255"/>
      <c r="W75" s="255"/>
      <c r="X75" s="255"/>
      <c r="Y75" s="33" t="s">
        <v>168</v>
      </c>
      <c r="Z75" s="108">
        <v>45132</v>
      </c>
      <c r="AA75" s="109">
        <v>13590</v>
      </c>
      <c r="AB75" s="33" t="s">
        <v>211</v>
      </c>
      <c r="AC75" s="108">
        <v>45140</v>
      </c>
      <c r="AD75" s="108">
        <v>45505</v>
      </c>
      <c r="AE75" s="33"/>
      <c r="AF75" s="33"/>
      <c r="AG75" s="533"/>
      <c r="AH75" s="537"/>
      <c r="AI75" s="532">
        <v>45127</v>
      </c>
      <c r="AJ75" s="170" t="s">
        <v>213</v>
      </c>
      <c r="AK75" s="189">
        <v>414646.8</v>
      </c>
      <c r="AL75" s="172">
        <f t="shared" ref="AL75:AL77" si="8">SUM(AL74+AK75)</f>
        <v>3577670.04</v>
      </c>
      <c r="AM75" s="255"/>
      <c r="AN75" s="255"/>
      <c r="AO75" s="255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</row>
    <row r="76" spans="1:65" ht="25.5" customHeight="1">
      <c r="A76" s="25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605"/>
      <c r="M76" s="605"/>
      <c r="N76" s="255"/>
      <c r="O76" s="605"/>
      <c r="P76" s="255"/>
      <c r="Q76" s="255"/>
      <c r="R76" s="255"/>
      <c r="S76" s="255"/>
      <c r="T76" s="255"/>
      <c r="U76" s="255"/>
      <c r="V76" s="255"/>
      <c r="W76" s="255"/>
      <c r="X76" s="255"/>
      <c r="Y76" s="33" t="s">
        <v>169</v>
      </c>
      <c r="Z76" s="108">
        <v>45503</v>
      </c>
      <c r="AA76" s="109">
        <v>13834</v>
      </c>
      <c r="AB76" s="33" t="s">
        <v>211</v>
      </c>
      <c r="AC76" s="108">
        <v>45506</v>
      </c>
      <c r="AD76" s="108">
        <v>45870</v>
      </c>
      <c r="AE76" s="33"/>
      <c r="AF76" s="33"/>
      <c r="AG76" s="533"/>
      <c r="AH76" s="537"/>
      <c r="AI76" s="532">
        <v>45131</v>
      </c>
      <c r="AJ76" s="170" t="s">
        <v>214</v>
      </c>
      <c r="AK76" s="189">
        <v>195899.4</v>
      </c>
      <c r="AL76" s="170">
        <f t="shared" si="8"/>
        <v>3773569.44</v>
      </c>
      <c r="AM76" s="255"/>
      <c r="AN76" s="255"/>
      <c r="AO76" s="255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</row>
    <row r="77" spans="1:65" ht="25.5" customHeight="1">
      <c r="A77" s="256"/>
      <c r="B77" s="256"/>
      <c r="C77" s="256"/>
      <c r="D77" s="256"/>
      <c r="E77" s="256"/>
      <c r="F77" s="256"/>
      <c r="G77" s="256"/>
      <c r="H77" s="256"/>
      <c r="I77" s="256"/>
      <c r="J77" s="256"/>
      <c r="K77" s="256"/>
      <c r="L77" s="604"/>
      <c r="M77" s="604"/>
      <c r="N77" s="256"/>
      <c r="O77" s="604"/>
      <c r="P77" s="256"/>
      <c r="Q77" s="256"/>
      <c r="R77" s="256"/>
      <c r="S77" s="256"/>
      <c r="T77" s="256"/>
      <c r="U77" s="256"/>
      <c r="V77" s="256"/>
      <c r="W77" s="256"/>
      <c r="X77" s="256"/>
      <c r="Y77" s="33" t="str">
        <f>$Y$42</f>
        <v>5º Termo</v>
      </c>
      <c r="Z77" s="108">
        <v>45862</v>
      </c>
      <c r="AA77" s="109">
        <v>14076</v>
      </c>
      <c r="AB77" s="33" t="s">
        <v>211</v>
      </c>
      <c r="AC77" s="108">
        <v>45871</v>
      </c>
      <c r="AD77" s="108">
        <v>46235</v>
      </c>
      <c r="AE77" s="33"/>
      <c r="AF77" s="33"/>
      <c r="AG77" s="533"/>
      <c r="AH77" s="537"/>
      <c r="AI77" s="532">
        <v>45573</v>
      </c>
      <c r="AJ77" s="170" t="s">
        <v>215</v>
      </c>
      <c r="AK77" s="190">
        <v>421043.52</v>
      </c>
      <c r="AL77" s="170">
        <f t="shared" si="8"/>
        <v>4194612.96</v>
      </c>
      <c r="AM77" s="256"/>
      <c r="AN77" s="256"/>
      <c r="AO77" s="256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</row>
    <row r="78" spans="1:65" ht="25.5" customHeight="1">
      <c r="A78" s="356">
        <v>13</v>
      </c>
      <c r="B78" s="352" t="s">
        <v>205</v>
      </c>
      <c r="C78" s="352" t="s">
        <v>206</v>
      </c>
      <c r="D78" s="352" t="s">
        <v>157</v>
      </c>
      <c r="E78" s="352" t="s">
        <v>158</v>
      </c>
      <c r="F78" s="352" t="s">
        <v>207</v>
      </c>
      <c r="G78" s="356"/>
      <c r="H78" s="356" t="s">
        <v>155</v>
      </c>
      <c r="I78" s="356"/>
      <c r="J78" s="356"/>
      <c r="K78" s="362" t="s">
        <v>216</v>
      </c>
      <c r="L78" s="539" t="s">
        <v>217</v>
      </c>
      <c r="M78" s="607" t="s">
        <v>218</v>
      </c>
      <c r="N78" s="361">
        <v>44044</v>
      </c>
      <c r="O78" s="612">
        <v>1474592.92</v>
      </c>
      <c r="P78" s="351">
        <v>12855</v>
      </c>
      <c r="Q78" s="361">
        <v>44044</v>
      </c>
      <c r="R78" s="361">
        <v>44409</v>
      </c>
      <c r="S78" s="362" t="s">
        <v>146</v>
      </c>
      <c r="T78" s="356"/>
      <c r="U78" s="356"/>
      <c r="V78" s="356"/>
      <c r="W78" s="361" t="s">
        <v>147</v>
      </c>
      <c r="X78" s="352" t="s">
        <v>148</v>
      </c>
      <c r="Y78" s="33" t="s">
        <v>165</v>
      </c>
      <c r="Z78" s="108">
        <v>44407</v>
      </c>
      <c r="AA78" s="109">
        <v>13123</v>
      </c>
      <c r="AB78" s="33" t="s">
        <v>219</v>
      </c>
      <c r="AC78" s="108">
        <v>44410</v>
      </c>
      <c r="AD78" s="108">
        <v>44774</v>
      </c>
      <c r="AE78" s="33">
        <v>9.66</v>
      </c>
      <c r="AF78" s="33"/>
      <c r="AG78" s="533">
        <v>142476.44</v>
      </c>
      <c r="AH78" s="537"/>
      <c r="AI78" s="572"/>
      <c r="AJ78" s="170"/>
      <c r="AK78" s="174"/>
      <c r="AL78" s="373">
        <f>SUM(AG78+O78)</f>
        <v>1617069.3599999999</v>
      </c>
      <c r="AM78" s="280">
        <v>4376616.91</v>
      </c>
      <c r="AN78" s="335">
        <v>456398.83</v>
      </c>
      <c r="AO78" s="280">
        <f>AM78+AN78</f>
        <v>4833015.74</v>
      </c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</row>
    <row r="79" spans="1:65" ht="25.5" customHeight="1">
      <c r="A79" s="255"/>
      <c r="B79" s="255"/>
      <c r="C79" s="255"/>
      <c r="D79" s="255"/>
      <c r="E79" s="255"/>
      <c r="F79" s="255"/>
      <c r="G79" s="255"/>
      <c r="H79" s="255"/>
      <c r="I79" s="255"/>
      <c r="J79" s="255"/>
      <c r="K79" s="255"/>
      <c r="L79" s="605"/>
      <c r="M79" s="605"/>
      <c r="N79" s="255"/>
      <c r="O79" s="605"/>
      <c r="P79" s="255"/>
      <c r="Q79" s="255"/>
      <c r="R79" s="255"/>
      <c r="S79" s="255"/>
      <c r="T79" s="255"/>
      <c r="U79" s="255"/>
      <c r="V79" s="255"/>
      <c r="W79" s="255"/>
      <c r="X79" s="255"/>
      <c r="Y79" s="33" t="s">
        <v>220</v>
      </c>
      <c r="Z79" s="108">
        <v>44771</v>
      </c>
      <c r="AA79" s="109">
        <v>13340</v>
      </c>
      <c r="AB79" s="33" t="s">
        <v>166</v>
      </c>
      <c r="AC79" s="108">
        <v>44775</v>
      </c>
      <c r="AD79" s="108">
        <v>44774</v>
      </c>
      <c r="AE79" s="33"/>
      <c r="AF79" s="33"/>
      <c r="AG79" s="533"/>
      <c r="AH79" s="537"/>
      <c r="AI79" s="572"/>
      <c r="AJ79" s="170"/>
      <c r="AK79" s="174"/>
      <c r="AL79" s="248"/>
      <c r="AM79" s="255"/>
      <c r="AN79" s="255"/>
      <c r="AO79" s="255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</row>
    <row r="80" spans="1:65" ht="25.5" customHeight="1">
      <c r="A80" s="255"/>
      <c r="B80" s="255"/>
      <c r="C80" s="255"/>
      <c r="D80" s="255"/>
      <c r="E80" s="255"/>
      <c r="F80" s="255"/>
      <c r="G80" s="255"/>
      <c r="H80" s="255"/>
      <c r="I80" s="255"/>
      <c r="J80" s="255"/>
      <c r="K80" s="255"/>
      <c r="L80" s="605"/>
      <c r="M80" s="605"/>
      <c r="N80" s="255"/>
      <c r="O80" s="605"/>
      <c r="P80" s="255"/>
      <c r="Q80" s="255"/>
      <c r="R80" s="255"/>
      <c r="S80" s="255"/>
      <c r="T80" s="255"/>
      <c r="U80" s="255"/>
      <c r="V80" s="255"/>
      <c r="W80" s="255"/>
      <c r="X80" s="255"/>
      <c r="Y80" s="33" t="s">
        <v>221</v>
      </c>
      <c r="Z80" s="108">
        <v>45119</v>
      </c>
      <c r="AA80" s="109">
        <v>13590</v>
      </c>
      <c r="AB80" s="33" t="s">
        <v>166</v>
      </c>
      <c r="AC80" s="108">
        <v>45140</v>
      </c>
      <c r="AD80" s="108">
        <v>45505</v>
      </c>
      <c r="AE80" s="33"/>
      <c r="AF80" s="33"/>
      <c r="AG80" s="533"/>
      <c r="AH80" s="537"/>
      <c r="AI80" s="572"/>
      <c r="AJ80" s="170"/>
      <c r="AK80" s="174"/>
      <c r="AL80" s="249"/>
      <c r="AM80" s="255"/>
      <c r="AN80" s="255"/>
      <c r="AO80" s="255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</row>
    <row r="81" spans="1:65" ht="25.5" customHeight="1">
      <c r="A81" s="255"/>
      <c r="B81" s="255"/>
      <c r="C81" s="255"/>
      <c r="D81" s="255"/>
      <c r="E81" s="255"/>
      <c r="F81" s="255"/>
      <c r="G81" s="255"/>
      <c r="H81" s="255"/>
      <c r="I81" s="255"/>
      <c r="J81" s="255"/>
      <c r="K81" s="255"/>
      <c r="L81" s="605"/>
      <c r="M81" s="605"/>
      <c r="N81" s="255"/>
      <c r="O81" s="605"/>
      <c r="P81" s="255"/>
      <c r="Q81" s="255"/>
      <c r="R81" s="255"/>
      <c r="S81" s="255"/>
      <c r="T81" s="255"/>
      <c r="U81" s="255"/>
      <c r="V81" s="255"/>
      <c r="W81" s="255"/>
      <c r="X81" s="255"/>
      <c r="Y81" s="33" t="s">
        <v>169</v>
      </c>
      <c r="Z81" s="108">
        <v>45261</v>
      </c>
      <c r="AA81" s="109">
        <v>13684</v>
      </c>
      <c r="AB81" s="33" t="s">
        <v>202</v>
      </c>
      <c r="AC81" s="108">
        <v>45506</v>
      </c>
      <c r="AD81" s="108">
        <v>45870</v>
      </c>
      <c r="AE81" s="33">
        <v>8.84</v>
      </c>
      <c r="AF81" s="33"/>
      <c r="AG81" s="533">
        <v>130293.72</v>
      </c>
      <c r="AH81" s="537"/>
      <c r="AI81" s="572"/>
      <c r="AJ81" s="170"/>
      <c r="AK81" s="174"/>
      <c r="AL81" s="373">
        <f>SUM(AL78+AG81)</f>
        <v>1747363.0799999998</v>
      </c>
      <c r="AM81" s="255"/>
      <c r="AN81" s="255"/>
      <c r="AO81" s="255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</row>
    <row r="82" spans="1:65" ht="25.5" customHeight="1">
      <c r="A82" s="256"/>
      <c r="B82" s="256"/>
      <c r="C82" s="256"/>
      <c r="D82" s="256"/>
      <c r="E82" s="256"/>
      <c r="F82" s="256"/>
      <c r="G82" s="256"/>
      <c r="H82" s="256"/>
      <c r="I82" s="256"/>
      <c r="J82" s="256"/>
      <c r="K82" s="256"/>
      <c r="L82" s="604"/>
      <c r="M82" s="604"/>
      <c r="N82" s="256"/>
      <c r="O82" s="604"/>
      <c r="P82" s="256"/>
      <c r="Q82" s="256"/>
      <c r="R82" s="256"/>
      <c r="S82" s="256"/>
      <c r="T82" s="256"/>
      <c r="U82" s="256"/>
      <c r="V82" s="256"/>
      <c r="W82" s="256"/>
      <c r="X82" s="256"/>
      <c r="Y82" s="33" t="s">
        <v>170</v>
      </c>
      <c r="Z82" s="108">
        <v>45498</v>
      </c>
      <c r="AA82" s="109">
        <v>13831</v>
      </c>
      <c r="AB82" s="33" t="s">
        <v>222</v>
      </c>
      <c r="AC82" s="108">
        <v>45506</v>
      </c>
      <c r="AD82" s="108">
        <v>45870</v>
      </c>
      <c r="AE82" s="33"/>
      <c r="AF82" s="33"/>
      <c r="AG82" s="533"/>
      <c r="AH82" s="537"/>
      <c r="AI82" s="572"/>
      <c r="AJ82" s="170"/>
      <c r="AK82" s="174"/>
      <c r="AL82" s="249"/>
      <c r="AM82" s="256"/>
      <c r="AN82" s="256"/>
      <c r="AO82" s="256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</row>
    <row r="83" spans="1:65" ht="25.5" customHeight="1">
      <c r="A83" s="356">
        <v>14</v>
      </c>
      <c r="B83" s="352" t="s">
        <v>223</v>
      </c>
      <c r="C83" s="352" t="s">
        <v>224</v>
      </c>
      <c r="D83" s="362" t="s">
        <v>157</v>
      </c>
      <c r="E83" s="352" t="s">
        <v>158</v>
      </c>
      <c r="F83" s="352" t="s">
        <v>225</v>
      </c>
      <c r="G83" s="352"/>
      <c r="H83" s="352"/>
      <c r="I83" s="352"/>
      <c r="J83" s="352"/>
      <c r="K83" s="362" t="s">
        <v>226</v>
      </c>
      <c r="L83" s="539" t="s">
        <v>227</v>
      </c>
      <c r="M83" s="539" t="s">
        <v>218</v>
      </c>
      <c r="N83" s="361">
        <v>44291</v>
      </c>
      <c r="O83" s="612">
        <v>2197412.4</v>
      </c>
      <c r="P83" s="351">
        <v>13022</v>
      </c>
      <c r="Q83" s="361">
        <v>44291</v>
      </c>
      <c r="R83" s="361">
        <v>44656</v>
      </c>
      <c r="S83" s="352">
        <v>1</v>
      </c>
      <c r="T83" s="352"/>
      <c r="U83" s="352"/>
      <c r="V83" s="352"/>
      <c r="W83" s="352" t="s">
        <v>228</v>
      </c>
      <c r="X83" s="352" t="s">
        <v>148</v>
      </c>
      <c r="Y83" s="352" t="s">
        <v>149</v>
      </c>
      <c r="Z83" s="361">
        <v>44656</v>
      </c>
      <c r="AA83" s="351">
        <v>13266</v>
      </c>
      <c r="AB83" s="352" t="s">
        <v>202</v>
      </c>
      <c r="AC83" s="361">
        <v>44657</v>
      </c>
      <c r="AD83" s="361">
        <v>45021</v>
      </c>
      <c r="AE83" s="33"/>
      <c r="AF83" s="33"/>
      <c r="AG83" s="551"/>
      <c r="AH83" s="528"/>
      <c r="AI83" s="575"/>
      <c r="AJ83" s="33"/>
      <c r="AK83" s="170"/>
      <c r="AL83" s="170">
        <f>O83-AH83+AG83+AK83</f>
        <v>2197412.4</v>
      </c>
      <c r="AM83" s="280">
        <v>6637977.75</v>
      </c>
      <c r="AN83" s="280">
        <v>853945.28</v>
      </c>
      <c r="AO83" s="280">
        <f>AM83+AN83</f>
        <v>7491923.0300000003</v>
      </c>
      <c r="AP83" s="33"/>
      <c r="AQ83" s="33"/>
      <c r="AR83" s="33"/>
      <c r="AS83" s="33"/>
      <c r="AT83" s="33"/>
      <c r="AU83" s="33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</row>
    <row r="84" spans="1:65" ht="25.5" customHeight="1">
      <c r="A84" s="255"/>
      <c r="B84" s="255"/>
      <c r="C84" s="255"/>
      <c r="D84" s="255"/>
      <c r="E84" s="255"/>
      <c r="F84" s="522"/>
      <c r="G84" s="255"/>
      <c r="H84" s="255"/>
      <c r="I84" s="255"/>
      <c r="J84" s="255"/>
      <c r="K84" s="255"/>
      <c r="L84" s="605"/>
      <c r="M84" s="605"/>
      <c r="N84" s="255"/>
      <c r="O84" s="605"/>
      <c r="P84" s="255"/>
      <c r="Q84" s="255"/>
      <c r="R84" s="255"/>
      <c r="S84" s="255"/>
      <c r="T84" s="255"/>
      <c r="U84" s="255"/>
      <c r="V84" s="255"/>
      <c r="W84" s="255"/>
      <c r="X84" s="255"/>
      <c r="Y84" s="256"/>
      <c r="Z84" s="256"/>
      <c r="AA84" s="256"/>
      <c r="AB84" s="256"/>
      <c r="AC84" s="256"/>
      <c r="AD84" s="256"/>
      <c r="AE84" s="33"/>
      <c r="AF84" s="33"/>
      <c r="AG84" s="551"/>
      <c r="AH84" s="528"/>
      <c r="AI84" s="532">
        <v>44805</v>
      </c>
      <c r="AJ84" s="33" t="s">
        <v>229</v>
      </c>
      <c r="AK84" s="170">
        <f>AL84-AL83</f>
        <v>71676</v>
      </c>
      <c r="AL84" s="170">
        <v>2269088.4</v>
      </c>
      <c r="AM84" s="255"/>
      <c r="AN84" s="255"/>
      <c r="AO84" s="255"/>
      <c r="AP84" s="33"/>
      <c r="AQ84" s="33"/>
      <c r="AR84" s="33"/>
      <c r="AS84" s="33"/>
      <c r="AT84" s="33"/>
      <c r="AU84" s="33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</row>
    <row r="85" spans="1:65" ht="25.5" customHeight="1">
      <c r="A85" s="255"/>
      <c r="B85" s="255"/>
      <c r="C85" s="255"/>
      <c r="D85" s="255"/>
      <c r="E85" s="255"/>
      <c r="F85" s="522"/>
      <c r="G85" s="255"/>
      <c r="H85" s="255"/>
      <c r="I85" s="255"/>
      <c r="J85" s="255"/>
      <c r="K85" s="255"/>
      <c r="L85" s="605"/>
      <c r="M85" s="605"/>
      <c r="N85" s="255"/>
      <c r="O85" s="605"/>
      <c r="P85" s="255"/>
      <c r="Q85" s="255"/>
      <c r="R85" s="255"/>
      <c r="S85" s="255"/>
      <c r="T85" s="255"/>
      <c r="U85" s="255"/>
      <c r="V85" s="255"/>
      <c r="W85" s="255"/>
      <c r="X85" s="255"/>
      <c r="Y85" s="352" t="s">
        <v>152</v>
      </c>
      <c r="Z85" s="361">
        <v>45014</v>
      </c>
      <c r="AA85" s="351">
        <v>13508</v>
      </c>
      <c r="AB85" s="352" t="s">
        <v>202</v>
      </c>
      <c r="AC85" s="361">
        <v>45022</v>
      </c>
      <c r="AD85" s="361">
        <v>45387</v>
      </c>
      <c r="AE85" s="33"/>
      <c r="AF85" s="33"/>
      <c r="AG85" s="551"/>
      <c r="AH85" s="528"/>
      <c r="AI85" s="532">
        <v>44904</v>
      </c>
      <c r="AJ85" s="33" t="s">
        <v>230</v>
      </c>
      <c r="AK85" s="170">
        <v>381626.4</v>
      </c>
      <c r="AL85" s="170">
        <f t="shared" ref="AL85:AL87" si="9">SUM(AL84+AK85)</f>
        <v>2650714.7999999998</v>
      </c>
      <c r="AM85" s="255"/>
      <c r="AN85" s="255"/>
      <c r="AO85" s="255"/>
      <c r="AP85" s="33"/>
      <c r="AQ85" s="33"/>
      <c r="AR85" s="33"/>
      <c r="AS85" s="33"/>
      <c r="AT85" s="33"/>
      <c r="AU85" s="33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</row>
    <row r="86" spans="1:65" ht="25.5" customHeight="1">
      <c r="A86" s="255"/>
      <c r="B86" s="255"/>
      <c r="C86" s="255"/>
      <c r="D86" s="255"/>
      <c r="E86" s="255"/>
      <c r="F86" s="522"/>
      <c r="G86" s="255"/>
      <c r="H86" s="255"/>
      <c r="I86" s="255"/>
      <c r="J86" s="255"/>
      <c r="K86" s="255"/>
      <c r="L86" s="605"/>
      <c r="M86" s="605"/>
      <c r="N86" s="255"/>
      <c r="O86" s="605"/>
      <c r="P86" s="255"/>
      <c r="Q86" s="255"/>
      <c r="R86" s="255"/>
      <c r="S86" s="255"/>
      <c r="T86" s="255"/>
      <c r="U86" s="255"/>
      <c r="V86" s="255"/>
      <c r="W86" s="255"/>
      <c r="X86" s="255"/>
      <c r="Y86" s="256"/>
      <c r="Z86" s="256"/>
      <c r="AA86" s="256"/>
      <c r="AB86" s="256"/>
      <c r="AC86" s="256"/>
      <c r="AD86" s="256"/>
      <c r="AE86" s="33"/>
      <c r="AF86" s="33"/>
      <c r="AG86" s="551"/>
      <c r="AH86" s="528"/>
      <c r="AI86" s="532">
        <v>45202</v>
      </c>
      <c r="AJ86" s="33" t="s">
        <v>231</v>
      </c>
      <c r="AK86" s="170">
        <v>229816.2</v>
      </c>
      <c r="AL86" s="191">
        <f t="shared" si="9"/>
        <v>2880531</v>
      </c>
      <c r="AM86" s="255"/>
      <c r="AN86" s="255"/>
      <c r="AO86" s="255"/>
      <c r="AP86" s="33"/>
      <c r="AQ86" s="33"/>
      <c r="AR86" s="33"/>
      <c r="AS86" s="33"/>
      <c r="AT86" s="33"/>
      <c r="AU86" s="33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</row>
    <row r="87" spans="1:65" ht="25.5" customHeight="1">
      <c r="A87" s="255"/>
      <c r="B87" s="255"/>
      <c r="C87" s="255"/>
      <c r="D87" s="255"/>
      <c r="E87" s="255"/>
      <c r="F87" s="522"/>
      <c r="G87" s="255"/>
      <c r="H87" s="255"/>
      <c r="I87" s="255"/>
      <c r="J87" s="255"/>
      <c r="K87" s="255"/>
      <c r="L87" s="605"/>
      <c r="M87" s="605"/>
      <c r="N87" s="255"/>
      <c r="O87" s="605"/>
      <c r="P87" s="255"/>
      <c r="Q87" s="255"/>
      <c r="R87" s="255"/>
      <c r="S87" s="255"/>
      <c r="T87" s="255"/>
      <c r="U87" s="255"/>
      <c r="V87" s="255"/>
      <c r="W87" s="255"/>
      <c r="X87" s="255"/>
      <c r="Y87" s="352" t="s">
        <v>168</v>
      </c>
      <c r="Z87" s="192">
        <v>45378</v>
      </c>
      <c r="AA87" s="193">
        <v>13745</v>
      </c>
      <c r="AB87" s="84" t="s">
        <v>202</v>
      </c>
      <c r="AC87" s="192">
        <v>45388</v>
      </c>
      <c r="AD87" s="192">
        <v>45752</v>
      </c>
      <c r="AE87" s="33"/>
      <c r="AF87" s="33"/>
      <c r="AG87" s="551"/>
      <c r="AH87" s="528"/>
      <c r="AI87" s="532">
        <v>45505</v>
      </c>
      <c r="AJ87" s="33" t="s">
        <v>215</v>
      </c>
      <c r="AK87" s="170">
        <v>185606.39999999999</v>
      </c>
      <c r="AL87" s="360">
        <f t="shared" si="9"/>
        <v>3066137.4</v>
      </c>
      <c r="AM87" s="255"/>
      <c r="AN87" s="255"/>
      <c r="AO87" s="255"/>
      <c r="AP87" s="33"/>
      <c r="AQ87" s="33"/>
      <c r="AR87" s="33"/>
      <c r="AS87" s="33"/>
      <c r="AT87" s="33"/>
      <c r="AU87" s="33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</row>
    <row r="88" spans="1:65" ht="25.5" customHeight="1">
      <c r="A88" s="255"/>
      <c r="B88" s="255"/>
      <c r="C88" s="255"/>
      <c r="D88" s="255"/>
      <c r="E88" s="255"/>
      <c r="F88" s="522"/>
      <c r="G88" s="255"/>
      <c r="H88" s="255"/>
      <c r="I88" s="255"/>
      <c r="J88" s="255"/>
      <c r="K88" s="255"/>
      <c r="L88" s="605"/>
      <c r="M88" s="605"/>
      <c r="N88" s="255"/>
      <c r="O88" s="60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192"/>
      <c r="AA88" s="193"/>
      <c r="AB88" s="33"/>
      <c r="AC88" s="192"/>
      <c r="AD88" s="192"/>
      <c r="AE88" s="33"/>
      <c r="AF88" s="33"/>
      <c r="AG88" s="551"/>
      <c r="AH88" s="528"/>
      <c r="AI88" s="532">
        <v>45628</v>
      </c>
      <c r="AJ88" s="33" t="s">
        <v>232</v>
      </c>
      <c r="AK88" s="170"/>
      <c r="AL88" s="255"/>
      <c r="AM88" s="255"/>
      <c r="AN88" s="255"/>
      <c r="AO88" s="255"/>
      <c r="AP88" s="33"/>
      <c r="AQ88" s="33"/>
      <c r="AR88" s="33"/>
      <c r="AS88" s="33"/>
      <c r="AT88" s="33"/>
      <c r="AU88" s="33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</row>
    <row r="89" spans="1:65" ht="25.5" customHeight="1">
      <c r="A89" s="255"/>
      <c r="B89" s="255"/>
      <c r="C89" s="255"/>
      <c r="D89" s="255"/>
      <c r="E89" s="255"/>
      <c r="F89" s="522"/>
      <c r="G89" s="255"/>
      <c r="H89" s="255"/>
      <c r="I89" s="255"/>
      <c r="J89" s="255"/>
      <c r="K89" s="255"/>
      <c r="L89" s="605"/>
      <c r="M89" s="605"/>
      <c r="N89" s="255"/>
      <c r="O89" s="605"/>
      <c r="P89" s="255"/>
      <c r="Q89" s="255"/>
      <c r="R89" s="255"/>
      <c r="S89" s="255"/>
      <c r="T89" s="255"/>
      <c r="U89" s="255"/>
      <c r="V89" s="255"/>
      <c r="W89" s="255"/>
      <c r="X89" s="255"/>
      <c r="Y89" s="256"/>
      <c r="Z89" s="192"/>
      <c r="AA89" s="193"/>
      <c r="AB89" s="33"/>
      <c r="AC89" s="192"/>
      <c r="AD89" s="192"/>
      <c r="AE89" s="33"/>
      <c r="AF89" s="33"/>
      <c r="AG89" s="551"/>
      <c r="AH89" s="528"/>
      <c r="AI89" s="532">
        <v>45649</v>
      </c>
      <c r="AJ89" s="33" t="s">
        <v>232</v>
      </c>
      <c r="AK89" s="170"/>
      <c r="AL89" s="255"/>
      <c r="AM89" s="255"/>
      <c r="AN89" s="255"/>
      <c r="AO89" s="255"/>
      <c r="AP89" s="33"/>
      <c r="AQ89" s="33"/>
      <c r="AR89" s="33"/>
      <c r="AS89" s="33"/>
      <c r="AT89" s="33"/>
      <c r="AU89" s="33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</row>
    <row r="90" spans="1:65" ht="24.75" customHeight="1">
      <c r="A90" s="255"/>
      <c r="B90" s="255"/>
      <c r="C90" s="255"/>
      <c r="D90" s="255"/>
      <c r="E90" s="255"/>
      <c r="F90" s="522"/>
      <c r="G90" s="255"/>
      <c r="H90" s="255"/>
      <c r="I90" s="255"/>
      <c r="J90" s="255"/>
      <c r="K90" s="255"/>
      <c r="L90" s="605"/>
      <c r="M90" s="605"/>
      <c r="N90" s="255"/>
      <c r="O90" s="605"/>
      <c r="P90" s="255"/>
      <c r="Q90" s="255"/>
      <c r="R90" s="255"/>
      <c r="S90" s="255"/>
      <c r="T90" s="255"/>
      <c r="U90" s="255"/>
      <c r="V90" s="255"/>
      <c r="W90" s="255"/>
      <c r="X90" s="255"/>
      <c r="Y90" s="84" t="s">
        <v>169</v>
      </c>
      <c r="Z90" s="192">
        <v>45750</v>
      </c>
      <c r="AA90" s="193">
        <v>13999</v>
      </c>
      <c r="AB90" s="84" t="s">
        <v>202</v>
      </c>
      <c r="AC90" s="192">
        <v>45753</v>
      </c>
      <c r="AD90" s="192">
        <v>46117</v>
      </c>
      <c r="AE90" s="33"/>
      <c r="AF90" s="33"/>
      <c r="AG90" s="551"/>
      <c r="AH90" s="528"/>
      <c r="AI90" s="532"/>
      <c r="AJ90" s="33"/>
      <c r="AK90" s="170"/>
      <c r="AL90" s="255"/>
      <c r="AM90" s="255"/>
      <c r="AN90" s="255"/>
      <c r="AO90" s="255"/>
      <c r="AP90" s="33"/>
      <c r="AQ90" s="33"/>
      <c r="AR90" s="33"/>
      <c r="AS90" s="33"/>
      <c r="AT90" s="33"/>
      <c r="AU90" s="33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</row>
    <row r="91" spans="1:65" ht="25.5" customHeight="1">
      <c r="A91" s="256"/>
      <c r="B91" s="256"/>
      <c r="C91" s="256"/>
      <c r="D91" s="256"/>
      <c r="E91" s="256"/>
      <c r="F91" s="523"/>
      <c r="G91" s="256"/>
      <c r="H91" s="256"/>
      <c r="I91" s="256"/>
      <c r="J91" s="256"/>
      <c r="K91" s="256"/>
      <c r="L91" s="604"/>
      <c r="M91" s="604"/>
      <c r="N91" s="256"/>
      <c r="O91" s="604"/>
      <c r="P91" s="256"/>
      <c r="Q91" s="256"/>
      <c r="R91" s="256"/>
      <c r="S91" s="256"/>
      <c r="T91" s="256"/>
      <c r="U91" s="256"/>
      <c r="V91" s="256"/>
      <c r="W91" s="256"/>
      <c r="X91" s="256"/>
      <c r="Y91" s="84" t="s">
        <v>233</v>
      </c>
      <c r="Z91" s="192">
        <v>46108</v>
      </c>
      <c r="AA91" s="193">
        <v>14236</v>
      </c>
      <c r="AB91" s="84" t="s">
        <v>202</v>
      </c>
      <c r="AC91" s="192">
        <v>44291</v>
      </c>
      <c r="AD91" s="192">
        <v>46482</v>
      </c>
      <c r="AE91" s="33"/>
      <c r="AF91" s="33"/>
      <c r="AG91" s="551"/>
      <c r="AH91" s="528"/>
      <c r="AI91" s="532"/>
      <c r="AJ91" s="33"/>
      <c r="AK91" s="170"/>
      <c r="AL91" s="256"/>
      <c r="AM91" s="256"/>
      <c r="AN91" s="256"/>
      <c r="AO91" s="256"/>
      <c r="AP91" s="33"/>
      <c r="AQ91" s="33"/>
      <c r="AR91" s="33"/>
      <c r="AS91" s="33"/>
      <c r="AT91" s="33"/>
      <c r="AU91" s="33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</row>
    <row r="92" spans="1:65" ht="25.5" customHeight="1">
      <c r="A92" s="356">
        <v>15</v>
      </c>
      <c r="B92" s="352" t="s">
        <v>234</v>
      </c>
      <c r="C92" s="352" t="s">
        <v>235</v>
      </c>
      <c r="D92" s="362" t="s">
        <v>157</v>
      </c>
      <c r="E92" s="352" t="s">
        <v>158</v>
      </c>
      <c r="F92" s="352" t="s">
        <v>236</v>
      </c>
      <c r="G92" s="352"/>
      <c r="H92" s="352" t="s">
        <v>237</v>
      </c>
      <c r="I92" s="352"/>
      <c r="J92" s="352"/>
      <c r="K92" s="362" t="s">
        <v>238</v>
      </c>
      <c r="L92" s="539" t="s">
        <v>239</v>
      </c>
      <c r="M92" s="539" t="s">
        <v>240</v>
      </c>
      <c r="N92" s="361">
        <v>44385</v>
      </c>
      <c r="O92" s="612">
        <v>5489793</v>
      </c>
      <c r="P92" s="351">
        <v>13088</v>
      </c>
      <c r="Q92" s="361">
        <v>44385</v>
      </c>
      <c r="R92" s="361">
        <v>44749</v>
      </c>
      <c r="S92" s="352">
        <v>1</v>
      </c>
      <c r="T92" s="352"/>
      <c r="U92" s="352"/>
      <c r="V92" s="352"/>
      <c r="W92" s="352" t="s">
        <v>228</v>
      </c>
      <c r="X92" s="352" t="s">
        <v>148</v>
      </c>
      <c r="Y92" s="33" t="s">
        <v>149</v>
      </c>
      <c r="Z92" s="108">
        <v>44749</v>
      </c>
      <c r="AA92" s="33">
        <v>13335</v>
      </c>
      <c r="AB92" s="33" t="s">
        <v>211</v>
      </c>
      <c r="AC92" s="108">
        <v>44751</v>
      </c>
      <c r="AD92" s="108">
        <v>45115</v>
      </c>
      <c r="AE92" s="33"/>
      <c r="AF92" s="33"/>
      <c r="AG92" s="551"/>
      <c r="AH92" s="528"/>
      <c r="AI92" s="532">
        <v>44783</v>
      </c>
      <c r="AJ92" s="33" t="s">
        <v>229</v>
      </c>
      <c r="AK92" s="170">
        <v>920493</v>
      </c>
      <c r="AL92" s="170">
        <f>O92-AH92+AG92+AK92</f>
        <v>6410286</v>
      </c>
      <c r="AM92" s="280">
        <v>15202770.23</v>
      </c>
      <c r="AN92" s="280">
        <v>2869192.98</v>
      </c>
      <c r="AO92" s="280">
        <f>AM92+AN92</f>
        <v>18071963.210000001</v>
      </c>
      <c r="AP92" s="33"/>
      <c r="AQ92" s="33"/>
      <c r="AR92" s="33"/>
      <c r="AS92" s="33"/>
      <c r="AT92" s="33"/>
      <c r="AU92" s="33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</row>
    <row r="93" spans="1:65" ht="25.5" customHeight="1">
      <c r="A93" s="255"/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605"/>
      <c r="M93" s="605"/>
      <c r="N93" s="255"/>
      <c r="O93" s="605"/>
      <c r="P93" s="255"/>
      <c r="Q93" s="255"/>
      <c r="R93" s="255"/>
      <c r="S93" s="255"/>
      <c r="T93" s="255"/>
      <c r="U93" s="255"/>
      <c r="V93" s="255"/>
      <c r="W93" s="255"/>
      <c r="X93" s="255"/>
      <c r="Y93" s="33" t="s">
        <v>152</v>
      </c>
      <c r="Z93" s="108">
        <v>45110</v>
      </c>
      <c r="AA93" s="33">
        <v>13567</v>
      </c>
      <c r="AB93" s="33" t="s">
        <v>211</v>
      </c>
      <c r="AC93" s="108">
        <v>45116</v>
      </c>
      <c r="AD93" s="108">
        <v>45481</v>
      </c>
      <c r="AE93" s="33"/>
      <c r="AF93" s="33"/>
      <c r="AG93" s="551"/>
      <c r="AH93" s="528"/>
      <c r="AI93" s="532">
        <v>45078</v>
      </c>
      <c r="AJ93" s="33" t="s">
        <v>214</v>
      </c>
      <c r="AK93" s="170">
        <v>538542</v>
      </c>
      <c r="AL93" s="172">
        <f t="shared" ref="AL93:AL94" si="10">SUM(AL92+AK93)</f>
        <v>6948828</v>
      </c>
      <c r="AM93" s="255"/>
      <c r="AN93" s="255"/>
      <c r="AO93" s="255"/>
      <c r="AP93" s="33"/>
      <c r="AQ93" s="33"/>
      <c r="AR93" s="33"/>
      <c r="AS93" s="33"/>
      <c r="AT93" s="33"/>
      <c r="AU93" s="33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</row>
    <row r="94" spans="1:65" ht="25.5" customHeight="1">
      <c r="A94" s="255"/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605"/>
      <c r="M94" s="605"/>
      <c r="N94" s="255"/>
      <c r="O94" s="605"/>
      <c r="P94" s="255"/>
      <c r="Q94" s="255"/>
      <c r="R94" s="255"/>
      <c r="S94" s="255"/>
      <c r="T94" s="255"/>
      <c r="U94" s="255"/>
      <c r="V94" s="255"/>
      <c r="W94" s="255"/>
      <c r="X94" s="255"/>
      <c r="Y94" s="33" t="s">
        <v>168</v>
      </c>
      <c r="Z94" s="108">
        <v>45475</v>
      </c>
      <c r="AA94" s="109">
        <v>13812</v>
      </c>
      <c r="AB94" s="33" t="s">
        <v>211</v>
      </c>
      <c r="AC94" s="108">
        <v>45482</v>
      </c>
      <c r="AD94" s="108">
        <v>45846</v>
      </c>
      <c r="AE94" s="33"/>
      <c r="AF94" s="33"/>
      <c r="AG94" s="551"/>
      <c r="AH94" s="528"/>
      <c r="AI94" s="532">
        <v>45526</v>
      </c>
      <c r="AJ94" s="33" t="s">
        <v>241</v>
      </c>
      <c r="AK94" s="170">
        <v>435996</v>
      </c>
      <c r="AL94" s="360">
        <f t="shared" si="10"/>
        <v>7384824</v>
      </c>
      <c r="AM94" s="255"/>
      <c r="AN94" s="255"/>
      <c r="AO94" s="255"/>
      <c r="AP94" s="33"/>
      <c r="AQ94" s="33"/>
      <c r="AR94" s="33"/>
      <c r="AS94" s="33"/>
      <c r="AT94" s="33"/>
      <c r="AU94" s="33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</row>
    <row r="95" spans="1:65" ht="25.5" customHeight="1">
      <c r="A95" s="255"/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605"/>
      <c r="M95" s="605"/>
      <c r="N95" s="255"/>
      <c r="O95" s="605"/>
      <c r="P95" s="255"/>
      <c r="Q95" s="255"/>
      <c r="R95" s="255"/>
      <c r="S95" s="255"/>
      <c r="T95" s="255"/>
      <c r="U95" s="255"/>
      <c r="V95" s="255"/>
      <c r="W95" s="255"/>
      <c r="X95" s="255"/>
      <c r="Y95" s="352" t="s">
        <v>169</v>
      </c>
      <c r="Z95" s="361">
        <v>45845</v>
      </c>
      <c r="AA95" s="351">
        <v>14061</v>
      </c>
      <c r="AB95" s="352" t="s">
        <v>211</v>
      </c>
      <c r="AC95" s="361">
        <v>45847</v>
      </c>
      <c r="AD95" s="361">
        <v>46211</v>
      </c>
      <c r="AE95" s="33"/>
      <c r="AF95" s="33"/>
      <c r="AG95" s="551"/>
      <c r="AH95" s="528"/>
      <c r="AI95" s="532">
        <v>45649</v>
      </c>
      <c r="AJ95" s="33" t="s">
        <v>242</v>
      </c>
      <c r="AK95" s="360"/>
      <c r="AL95" s="255"/>
      <c r="AM95" s="255"/>
      <c r="AN95" s="255"/>
      <c r="AO95" s="255"/>
      <c r="AP95" s="33"/>
      <c r="AQ95" s="33"/>
      <c r="AR95" s="33"/>
      <c r="AS95" s="33"/>
      <c r="AT95" s="33"/>
      <c r="AU95" s="33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</row>
    <row r="96" spans="1:65" ht="25.5" customHeight="1">
      <c r="A96" s="256"/>
      <c r="B96" s="256"/>
      <c r="C96" s="256"/>
      <c r="D96" s="256"/>
      <c r="E96" s="256"/>
      <c r="F96" s="256"/>
      <c r="G96" s="256"/>
      <c r="H96" s="256"/>
      <c r="I96" s="256"/>
      <c r="J96" s="256"/>
      <c r="K96" s="256"/>
      <c r="L96" s="604"/>
      <c r="M96" s="604"/>
      <c r="N96" s="256"/>
      <c r="O96" s="604"/>
      <c r="P96" s="256"/>
      <c r="Q96" s="256"/>
      <c r="R96" s="256"/>
      <c r="S96" s="256"/>
      <c r="T96" s="256"/>
      <c r="U96" s="256"/>
      <c r="V96" s="256"/>
      <c r="W96" s="256"/>
      <c r="X96" s="256"/>
      <c r="Y96" s="256"/>
      <c r="Z96" s="256"/>
      <c r="AA96" s="256"/>
      <c r="AB96" s="449"/>
      <c r="AC96" s="256"/>
      <c r="AD96" s="256"/>
      <c r="AE96" s="33"/>
      <c r="AF96" s="33"/>
      <c r="AG96" s="551"/>
      <c r="AH96" s="528"/>
      <c r="AI96" s="532">
        <v>45891</v>
      </c>
      <c r="AJ96" s="33" t="s">
        <v>242</v>
      </c>
      <c r="AK96" s="256"/>
      <c r="AL96" s="256"/>
      <c r="AM96" s="256"/>
      <c r="AN96" s="256"/>
      <c r="AO96" s="256"/>
      <c r="AP96" s="33"/>
      <c r="AQ96" s="33"/>
      <c r="AR96" s="33"/>
      <c r="AS96" s="33"/>
      <c r="AT96" s="33"/>
      <c r="AU96" s="33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</row>
    <row r="97" spans="1:65" ht="25.5" customHeight="1">
      <c r="A97" s="356">
        <v>16</v>
      </c>
      <c r="B97" s="352" t="s">
        <v>223</v>
      </c>
      <c r="C97" s="352" t="s">
        <v>224</v>
      </c>
      <c r="D97" s="362" t="s">
        <v>157</v>
      </c>
      <c r="E97" s="352" t="s">
        <v>243</v>
      </c>
      <c r="F97" s="352" t="s">
        <v>244</v>
      </c>
      <c r="G97" s="352"/>
      <c r="H97" s="352"/>
      <c r="I97" s="352"/>
      <c r="J97" s="352"/>
      <c r="K97" s="362" t="s">
        <v>245</v>
      </c>
      <c r="L97" s="539" t="s">
        <v>227</v>
      </c>
      <c r="M97" s="539" t="s">
        <v>218</v>
      </c>
      <c r="N97" s="361">
        <v>44398</v>
      </c>
      <c r="O97" s="612">
        <v>1081287</v>
      </c>
      <c r="P97" s="351">
        <v>13093</v>
      </c>
      <c r="Q97" s="361">
        <v>44398</v>
      </c>
      <c r="R97" s="361">
        <v>44763</v>
      </c>
      <c r="S97" s="352">
        <v>1</v>
      </c>
      <c r="T97" s="352"/>
      <c r="U97" s="352"/>
      <c r="V97" s="352"/>
      <c r="W97" s="352" t="s">
        <v>228</v>
      </c>
      <c r="X97" s="352" t="s">
        <v>148</v>
      </c>
      <c r="Y97" s="33" t="s">
        <v>149</v>
      </c>
      <c r="Z97" s="108">
        <v>44762</v>
      </c>
      <c r="AA97" s="109">
        <v>13346</v>
      </c>
      <c r="AB97" s="33" t="s">
        <v>246</v>
      </c>
      <c r="AC97" s="108">
        <v>44764</v>
      </c>
      <c r="AD97" s="108">
        <v>45128</v>
      </c>
      <c r="AE97" s="33"/>
      <c r="AF97" s="33"/>
      <c r="AG97" s="551"/>
      <c r="AH97" s="528"/>
      <c r="AI97" s="532">
        <v>44805</v>
      </c>
      <c r="AJ97" s="33" t="s">
        <v>229</v>
      </c>
      <c r="AK97" s="170">
        <v>115957.19</v>
      </c>
      <c r="AL97" s="170">
        <f>SUM(AK97+O97)</f>
        <v>1197244.19</v>
      </c>
      <c r="AM97" s="280">
        <v>2861809.14</v>
      </c>
      <c r="AN97" s="280">
        <v>475913.53</v>
      </c>
      <c r="AO97" s="280">
        <f>AM97+AN97</f>
        <v>3337722.67</v>
      </c>
      <c r="AP97" s="33"/>
      <c r="AQ97" s="33"/>
      <c r="AR97" s="33"/>
      <c r="AS97" s="33"/>
      <c r="AT97" s="33"/>
      <c r="AU97" s="33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</row>
    <row r="98" spans="1:65" ht="25.5" customHeight="1">
      <c r="A98" s="255"/>
      <c r="B98" s="255"/>
      <c r="C98" s="255"/>
      <c r="D98" s="255"/>
      <c r="E98" s="255"/>
      <c r="F98" s="255"/>
      <c r="G98" s="255"/>
      <c r="H98" s="255"/>
      <c r="I98" s="255"/>
      <c r="J98" s="255"/>
      <c r="K98" s="255"/>
      <c r="L98" s="605"/>
      <c r="M98" s="605"/>
      <c r="N98" s="255"/>
      <c r="O98" s="605"/>
      <c r="P98" s="255"/>
      <c r="Q98" s="255"/>
      <c r="R98" s="255"/>
      <c r="S98" s="255"/>
      <c r="T98" s="255"/>
      <c r="U98" s="255"/>
      <c r="V98" s="255"/>
      <c r="W98" s="255"/>
      <c r="X98" s="255"/>
      <c r="Y98" s="352" t="s">
        <v>152</v>
      </c>
      <c r="Z98" s="361">
        <v>45117</v>
      </c>
      <c r="AA98" s="351">
        <v>13572</v>
      </c>
      <c r="AB98" s="352" t="s">
        <v>246</v>
      </c>
      <c r="AC98" s="361">
        <v>45129</v>
      </c>
      <c r="AD98" s="361">
        <v>45494</v>
      </c>
      <c r="AE98" s="33"/>
      <c r="AF98" s="33"/>
      <c r="AG98" s="551"/>
      <c r="AH98" s="528"/>
      <c r="AI98" s="532">
        <v>45113</v>
      </c>
      <c r="AJ98" s="33" t="s">
        <v>213</v>
      </c>
      <c r="AK98" s="170">
        <v>103828.81</v>
      </c>
      <c r="AL98" s="170">
        <f t="shared" ref="AL98:AL100" si="11">SUM(AL97+AK98)</f>
        <v>1301073</v>
      </c>
      <c r="AM98" s="255"/>
      <c r="AN98" s="255"/>
      <c r="AO98" s="255"/>
      <c r="AP98" s="33"/>
      <c r="AQ98" s="33"/>
      <c r="AR98" s="33"/>
      <c r="AS98" s="33"/>
      <c r="AT98" s="33"/>
      <c r="AU98" s="33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</row>
    <row r="99" spans="1:65" ht="25.5" customHeight="1">
      <c r="A99" s="255"/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605"/>
      <c r="M99" s="605"/>
      <c r="N99" s="255"/>
      <c r="O99" s="605"/>
      <c r="P99" s="255"/>
      <c r="Q99" s="255"/>
      <c r="R99" s="255"/>
      <c r="S99" s="255"/>
      <c r="T99" s="255"/>
      <c r="U99" s="255"/>
      <c r="V99" s="255"/>
      <c r="W99" s="255"/>
      <c r="X99" s="255"/>
      <c r="Y99" s="256"/>
      <c r="Z99" s="256"/>
      <c r="AA99" s="256"/>
      <c r="AB99" s="256"/>
      <c r="AC99" s="256"/>
      <c r="AD99" s="256"/>
      <c r="AE99" s="33"/>
      <c r="AF99" s="33"/>
      <c r="AG99" s="551"/>
      <c r="AH99" s="528"/>
      <c r="AI99" s="532">
        <v>45202</v>
      </c>
      <c r="AJ99" s="33" t="s">
        <v>214</v>
      </c>
      <c r="AK99" s="170">
        <v>112194</v>
      </c>
      <c r="AL99" s="170">
        <f t="shared" si="11"/>
        <v>1413267</v>
      </c>
      <c r="AM99" s="255"/>
      <c r="AN99" s="255"/>
      <c r="AO99" s="255"/>
      <c r="AP99" s="33"/>
      <c r="AQ99" s="33"/>
      <c r="AR99" s="33"/>
      <c r="AS99" s="33"/>
      <c r="AT99" s="33"/>
      <c r="AU99" s="33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</row>
    <row r="100" spans="1:65" ht="25.5" customHeight="1">
      <c r="A100" s="255"/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605"/>
      <c r="M100" s="605"/>
      <c r="N100" s="255"/>
      <c r="O100" s="605"/>
      <c r="P100" s="255"/>
      <c r="Q100" s="255"/>
      <c r="R100" s="255"/>
      <c r="S100" s="255"/>
      <c r="T100" s="255"/>
      <c r="U100" s="255"/>
      <c r="V100" s="255"/>
      <c r="W100" s="255"/>
      <c r="X100" s="255"/>
      <c r="Y100" s="84" t="s">
        <v>168</v>
      </c>
      <c r="Z100" s="192">
        <v>45485</v>
      </c>
      <c r="AA100" s="193">
        <v>13820</v>
      </c>
      <c r="AB100" s="84" t="s">
        <v>202</v>
      </c>
      <c r="AC100" s="192">
        <v>45495</v>
      </c>
      <c r="AD100" s="192">
        <v>45859</v>
      </c>
      <c r="AE100" s="33"/>
      <c r="AF100" s="33"/>
      <c r="AG100" s="551"/>
      <c r="AH100" s="528"/>
      <c r="AI100" s="532">
        <v>45511</v>
      </c>
      <c r="AJ100" s="33" t="s">
        <v>215</v>
      </c>
      <c r="AK100" s="170">
        <v>92463</v>
      </c>
      <c r="AL100" s="360">
        <f t="shared" si="11"/>
        <v>1505730</v>
      </c>
      <c r="AM100" s="255"/>
      <c r="AN100" s="255"/>
      <c r="AO100" s="255"/>
      <c r="AP100" s="33"/>
      <c r="AQ100" s="33"/>
      <c r="AR100" s="33"/>
      <c r="AS100" s="33"/>
      <c r="AT100" s="33"/>
      <c r="AU100" s="33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</row>
    <row r="101" spans="1:65" ht="25.5" customHeight="1">
      <c r="A101" s="255"/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605"/>
      <c r="M101" s="605"/>
      <c r="N101" s="255"/>
      <c r="O101" s="605"/>
      <c r="P101" s="255"/>
      <c r="Q101" s="255"/>
      <c r="R101" s="255"/>
      <c r="S101" s="255"/>
      <c r="T101" s="255"/>
      <c r="U101" s="255"/>
      <c r="V101" s="255"/>
      <c r="W101" s="255"/>
      <c r="X101" s="255"/>
      <c r="Y101" s="352" t="s">
        <v>169</v>
      </c>
      <c r="Z101" s="192">
        <v>45859</v>
      </c>
      <c r="AA101" s="193">
        <v>14071</v>
      </c>
      <c r="AB101" s="84" t="s">
        <v>202</v>
      </c>
      <c r="AC101" s="192">
        <v>45860</v>
      </c>
      <c r="AD101" s="192">
        <v>46224</v>
      </c>
      <c r="AE101" s="33"/>
      <c r="AF101" s="33"/>
      <c r="AG101" s="551"/>
      <c r="AH101" s="528"/>
      <c r="AI101" s="532">
        <v>45628</v>
      </c>
      <c r="AJ101" s="33" t="s">
        <v>247</v>
      </c>
      <c r="AK101" s="170"/>
      <c r="AL101" s="255"/>
      <c r="AM101" s="255"/>
      <c r="AN101" s="255"/>
      <c r="AO101" s="255"/>
      <c r="AP101" s="33"/>
      <c r="AQ101" s="33"/>
      <c r="AR101" s="33"/>
      <c r="AS101" s="33"/>
      <c r="AT101" s="33"/>
      <c r="AU101" s="33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</row>
    <row r="102" spans="1:65" ht="25.5" customHeight="1">
      <c r="A102" s="256"/>
      <c r="B102" s="256"/>
      <c r="C102" s="256"/>
      <c r="D102" s="256"/>
      <c r="E102" s="256"/>
      <c r="F102" s="256"/>
      <c r="G102" s="256"/>
      <c r="H102" s="256"/>
      <c r="I102" s="256"/>
      <c r="J102" s="256"/>
      <c r="K102" s="256"/>
      <c r="L102" s="604"/>
      <c r="M102" s="604"/>
      <c r="N102" s="256"/>
      <c r="O102" s="604"/>
      <c r="P102" s="256"/>
      <c r="Q102" s="256"/>
      <c r="R102" s="256"/>
      <c r="S102" s="256"/>
      <c r="T102" s="256"/>
      <c r="U102" s="256"/>
      <c r="V102" s="256"/>
      <c r="W102" s="256"/>
      <c r="X102" s="256"/>
      <c r="Y102" s="256"/>
      <c r="Z102" s="192"/>
      <c r="AA102" s="193"/>
      <c r="AB102" s="84"/>
      <c r="AC102" s="192"/>
      <c r="AD102" s="192"/>
      <c r="AE102" s="33"/>
      <c r="AF102" s="33"/>
      <c r="AG102" s="551"/>
      <c r="AH102" s="528"/>
      <c r="AI102" s="532">
        <v>45882</v>
      </c>
      <c r="AJ102" s="33" t="s">
        <v>247</v>
      </c>
      <c r="AK102" s="170"/>
      <c r="AL102" s="256"/>
      <c r="AM102" s="256"/>
      <c r="AN102" s="256"/>
      <c r="AO102" s="256"/>
      <c r="AP102" s="33"/>
      <c r="AQ102" s="33"/>
      <c r="AR102" s="33"/>
      <c r="AS102" s="33"/>
      <c r="AT102" s="33"/>
      <c r="AU102" s="33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</row>
    <row r="103" spans="1:65" ht="25.5" customHeight="1">
      <c r="A103" s="356">
        <v>18</v>
      </c>
      <c r="B103" s="352" t="s">
        <v>257</v>
      </c>
      <c r="C103" s="352" t="s">
        <v>258</v>
      </c>
      <c r="D103" s="362" t="s">
        <v>157</v>
      </c>
      <c r="E103" s="352" t="s">
        <v>259</v>
      </c>
      <c r="F103" s="352" t="s">
        <v>260</v>
      </c>
      <c r="G103" s="352"/>
      <c r="H103" s="352"/>
      <c r="I103" s="352"/>
      <c r="J103" s="352"/>
      <c r="K103" s="362" t="s">
        <v>261</v>
      </c>
      <c r="L103" s="539" t="s">
        <v>262</v>
      </c>
      <c r="M103" s="539" t="s">
        <v>263</v>
      </c>
      <c r="N103" s="361">
        <v>44439</v>
      </c>
      <c r="O103" s="612">
        <v>2396700</v>
      </c>
      <c r="P103" s="351">
        <v>13126</v>
      </c>
      <c r="Q103" s="361">
        <v>44439</v>
      </c>
      <c r="R103" s="361">
        <v>44804</v>
      </c>
      <c r="S103" s="352">
        <v>1</v>
      </c>
      <c r="T103" s="352"/>
      <c r="U103" s="352"/>
      <c r="V103" s="352"/>
      <c r="W103" s="352" t="s">
        <v>228</v>
      </c>
      <c r="X103" s="352" t="s">
        <v>148</v>
      </c>
      <c r="Y103" s="33" t="s">
        <v>149</v>
      </c>
      <c r="Z103" s="108">
        <v>44791</v>
      </c>
      <c r="AA103" s="109">
        <v>13356</v>
      </c>
      <c r="AB103" s="33" t="s">
        <v>202</v>
      </c>
      <c r="AC103" s="108">
        <v>44805</v>
      </c>
      <c r="AD103" s="108">
        <v>45169</v>
      </c>
      <c r="AE103" s="33"/>
      <c r="AF103" s="33"/>
      <c r="AG103" s="551"/>
      <c r="AH103" s="528"/>
      <c r="AI103" s="575"/>
      <c r="AJ103" s="33"/>
      <c r="AK103" s="170"/>
      <c r="AL103" s="170">
        <v>3000000</v>
      </c>
      <c r="AM103" s="280">
        <v>1325236.6299999999</v>
      </c>
      <c r="AN103" s="280">
        <v>362958.53</v>
      </c>
      <c r="AO103" s="280">
        <f>AM103+AN103</f>
        <v>1688195.16</v>
      </c>
      <c r="AP103" s="33"/>
      <c r="AQ103" s="33"/>
      <c r="AR103" s="33"/>
      <c r="AS103" s="33"/>
      <c r="AT103" s="33"/>
      <c r="AU103" s="33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</row>
    <row r="104" spans="1:65" ht="25.5" customHeight="1">
      <c r="A104" s="255"/>
      <c r="B104" s="255"/>
      <c r="C104" s="255"/>
      <c r="D104" s="255"/>
      <c r="E104" s="255"/>
      <c r="F104" s="255"/>
      <c r="G104" s="255"/>
      <c r="H104" s="255"/>
      <c r="I104" s="255"/>
      <c r="J104" s="255"/>
      <c r="K104" s="255"/>
      <c r="L104" s="605"/>
      <c r="M104" s="605"/>
      <c r="N104" s="255"/>
      <c r="O104" s="605"/>
      <c r="P104" s="255"/>
      <c r="Q104" s="255"/>
      <c r="R104" s="255"/>
      <c r="S104" s="255"/>
      <c r="T104" s="255"/>
      <c r="U104" s="255"/>
      <c r="V104" s="255"/>
      <c r="W104" s="255"/>
      <c r="X104" s="255"/>
      <c r="Y104" s="33" t="s">
        <v>152</v>
      </c>
      <c r="Z104" s="108">
        <v>45159</v>
      </c>
      <c r="AA104" s="109">
        <v>13609</v>
      </c>
      <c r="AB104" s="33" t="s">
        <v>202</v>
      </c>
      <c r="AC104" s="108">
        <v>45170</v>
      </c>
      <c r="AD104" s="108">
        <v>45535</v>
      </c>
      <c r="AE104" s="33"/>
      <c r="AF104" s="33"/>
      <c r="AG104" s="551"/>
      <c r="AH104" s="528"/>
      <c r="AI104" s="575"/>
      <c r="AJ104" s="33"/>
      <c r="AK104" s="170"/>
      <c r="AL104" s="170">
        <v>3000000</v>
      </c>
      <c r="AM104" s="255"/>
      <c r="AN104" s="255"/>
      <c r="AO104" s="255"/>
      <c r="AP104" s="33"/>
      <c r="AQ104" s="33"/>
      <c r="AR104" s="33"/>
      <c r="AS104" s="33"/>
      <c r="AT104" s="33"/>
      <c r="AU104" s="33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</row>
    <row r="105" spans="1:65" ht="25.5" customHeight="1">
      <c r="A105" s="255"/>
      <c r="B105" s="255"/>
      <c r="C105" s="255"/>
      <c r="D105" s="255"/>
      <c r="E105" s="255"/>
      <c r="F105" s="255"/>
      <c r="G105" s="255"/>
      <c r="H105" s="255"/>
      <c r="I105" s="255"/>
      <c r="J105" s="255"/>
      <c r="K105" s="255"/>
      <c r="L105" s="605"/>
      <c r="M105" s="605"/>
      <c r="N105" s="255"/>
      <c r="O105" s="605"/>
      <c r="P105" s="255"/>
      <c r="Q105" s="255"/>
      <c r="R105" s="255"/>
      <c r="S105" s="255"/>
      <c r="T105" s="255"/>
      <c r="U105" s="255"/>
      <c r="V105" s="255"/>
      <c r="W105" s="255"/>
      <c r="X105" s="255"/>
      <c r="Y105" s="33" t="s">
        <v>168</v>
      </c>
      <c r="Z105" s="108">
        <v>45532</v>
      </c>
      <c r="AA105" s="109">
        <v>13855</v>
      </c>
      <c r="AB105" s="33" t="s">
        <v>202</v>
      </c>
      <c r="AC105" s="108">
        <v>45536</v>
      </c>
      <c r="AD105" s="108">
        <v>45900</v>
      </c>
      <c r="AE105" s="33"/>
      <c r="AF105" s="33"/>
      <c r="AG105" s="551"/>
      <c r="AH105" s="528"/>
      <c r="AI105" s="575"/>
      <c r="AJ105" s="33"/>
      <c r="AK105" s="170"/>
      <c r="AL105" s="170">
        <v>3000000</v>
      </c>
      <c r="AM105" s="255"/>
      <c r="AN105" s="255"/>
      <c r="AO105" s="255"/>
      <c r="AP105" s="33"/>
      <c r="AQ105" s="33"/>
      <c r="AR105" s="33"/>
      <c r="AS105" s="33"/>
      <c r="AT105" s="33"/>
      <c r="AU105" s="33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</row>
    <row r="106" spans="1:65" ht="25.5" customHeight="1">
      <c r="A106" s="256"/>
      <c r="B106" s="256"/>
      <c r="C106" s="256"/>
      <c r="D106" s="256"/>
      <c r="E106" s="256"/>
      <c r="F106" s="256"/>
      <c r="G106" s="256"/>
      <c r="H106" s="256"/>
      <c r="I106" s="256"/>
      <c r="J106" s="256"/>
      <c r="K106" s="256"/>
      <c r="L106" s="604"/>
      <c r="M106" s="604"/>
      <c r="N106" s="256"/>
      <c r="O106" s="604"/>
      <c r="P106" s="256"/>
      <c r="Q106" s="256"/>
      <c r="R106" s="256"/>
      <c r="S106" s="256"/>
      <c r="T106" s="256"/>
      <c r="U106" s="256"/>
      <c r="V106" s="256"/>
      <c r="W106" s="256"/>
      <c r="X106" s="256"/>
      <c r="Y106" s="33" t="s">
        <v>169</v>
      </c>
      <c r="Z106" s="108">
        <v>45875</v>
      </c>
      <c r="AA106" s="109">
        <v>14085</v>
      </c>
      <c r="AB106" s="33" t="s">
        <v>202</v>
      </c>
      <c r="AC106" s="108">
        <v>45901</v>
      </c>
      <c r="AD106" s="108">
        <v>46265</v>
      </c>
      <c r="AE106" s="33"/>
      <c r="AF106" s="33"/>
      <c r="AG106" s="551"/>
      <c r="AH106" s="528"/>
      <c r="AI106" s="575"/>
      <c r="AJ106" s="33"/>
      <c r="AK106" s="170"/>
      <c r="AL106" s="170">
        <v>3000000</v>
      </c>
      <c r="AM106" s="256"/>
      <c r="AN106" s="256"/>
      <c r="AO106" s="256"/>
      <c r="AP106" s="33"/>
      <c r="AQ106" s="33"/>
      <c r="AR106" s="33"/>
      <c r="AS106" s="33"/>
      <c r="AT106" s="33"/>
      <c r="AU106" s="33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</row>
    <row r="107" spans="1:65" ht="25.5" customHeight="1">
      <c r="A107" s="356">
        <v>19</v>
      </c>
      <c r="B107" s="352" t="s">
        <v>264</v>
      </c>
      <c r="C107" s="352" t="s">
        <v>265</v>
      </c>
      <c r="D107" s="362" t="s">
        <v>157</v>
      </c>
      <c r="E107" s="352" t="s">
        <v>266</v>
      </c>
      <c r="F107" s="352" t="s">
        <v>267</v>
      </c>
      <c r="G107" s="352"/>
      <c r="H107" s="352" t="s">
        <v>268</v>
      </c>
      <c r="I107" s="352"/>
      <c r="J107" s="352"/>
      <c r="K107" s="362" t="s">
        <v>269</v>
      </c>
      <c r="L107" s="539" t="s">
        <v>270</v>
      </c>
      <c r="M107" s="539" t="s">
        <v>218</v>
      </c>
      <c r="N107" s="361">
        <v>44564</v>
      </c>
      <c r="O107" s="612">
        <v>5436450</v>
      </c>
      <c r="P107" s="351">
        <v>13200</v>
      </c>
      <c r="Q107" s="361">
        <v>44564</v>
      </c>
      <c r="R107" s="361">
        <v>44929</v>
      </c>
      <c r="S107" s="352">
        <v>1</v>
      </c>
      <c r="T107" s="352"/>
      <c r="U107" s="352"/>
      <c r="V107" s="352"/>
      <c r="W107" s="352" t="s">
        <v>271</v>
      </c>
      <c r="X107" s="352" t="s">
        <v>148</v>
      </c>
      <c r="Y107" s="33" t="s">
        <v>149</v>
      </c>
      <c r="Z107" s="108">
        <v>44930</v>
      </c>
      <c r="AA107" s="109">
        <v>13455</v>
      </c>
      <c r="AB107" s="33" t="s">
        <v>211</v>
      </c>
      <c r="AC107" s="108">
        <v>44930</v>
      </c>
      <c r="AD107" s="108">
        <v>45294</v>
      </c>
      <c r="AE107" s="33"/>
      <c r="AF107" s="33"/>
      <c r="AG107" s="551"/>
      <c r="AH107" s="528"/>
      <c r="AI107" s="532">
        <v>44914</v>
      </c>
      <c r="AJ107" s="33" t="s">
        <v>272</v>
      </c>
      <c r="AK107" s="170">
        <v>586602</v>
      </c>
      <c r="AL107" s="170">
        <v>5436450</v>
      </c>
      <c r="AM107" s="280">
        <v>9797567.5700000003</v>
      </c>
      <c r="AN107" s="280">
        <v>2339092.88</v>
      </c>
      <c r="AO107" s="280">
        <f>AM107+AN107</f>
        <v>12136660.449999999</v>
      </c>
      <c r="AP107" s="33"/>
      <c r="AQ107" s="33"/>
      <c r="AR107" s="33"/>
      <c r="AS107" s="33"/>
      <c r="AT107" s="33"/>
      <c r="AU107" s="33"/>
      <c r="AV107" s="34"/>
      <c r="AW107" s="34"/>
      <c r="AX107" s="60"/>
      <c r="AY107" s="61"/>
      <c r="AZ107" s="60"/>
      <c r="BA107" s="61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</row>
    <row r="108" spans="1:65" ht="25.5" customHeight="1">
      <c r="A108" s="255"/>
      <c r="B108" s="255"/>
      <c r="C108" s="255"/>
      <c r="D108" s="255"/>
      <c r="E108" s="255"/>
      <c r="F108" s="255"/>
      <c r="G108" s="255"/>
      <c r="H108" s="255"/>
      <c r="I108" s="255"/>
      <c r="J108" s="255"/>
      <c r="K108" s="255"/>
      <c r="L108" s="605"/>
      <c r="M108" s="605"/>
      <c r="N108" s="255"/>
      <c r="O108" s="605"/>
      <c r="P108" s="255"/>
      <c r="Q108" s="255"/>
      <c r="R108" s="255"/>
      <c r="S108" s="255"/>
      <c r="T108" s="255"/>
      <c r="U108" s="255"/>
      <c r="V108" s="255"/>
      <c r="W108" s="255"/>
      <c r="X108" s="255"/>
      <c r="Y108" s="33" t="s">
        <v>152</v>
      </c>
      <c r="Z108" s="108">
        <v>45268</v>
      </c>
      <c r="AA108" s="109">
        <v>13677</v>
      </c>
      <c r="AB108" s="33" t="s">
        <v>211</v>
      </c>
      <c r="AC108" s="108">
        <v>45295</v>
      </c>
      <c r="AD108" s="108">
        <v>45660</v>
      </c>
      <c r="AE108" s="33"/>
      <c r="AF108" s="33"/>
      <c r="AG108" s="551"/>
      <c r="AH108" s="528"/>
      <c r="AI108" s="532">
        <v>45202</v>
      </c>
      <c r="AJ108" s="33" t="s">
        <v>231</v>
      </c>
      <c r="AK108" s="170">
        <v>592722</v>
      </c>
      <c r="AL108" s="170">
        <f>SUM(AK107+O107+AK108)</f>
        <v>6615774</v>
      </c>
      <c r="AM108" s="255"/>
      <c r="AN108" s="255"/>
      <c r="AO108" s="255"/>
      <c r="AP108" s="33"/>
      <c r="AQ108" s="33"/>
      <c r="AR108" s="33"/>
      <c r="AS108" s="33"/>
      <c r="AT108" s="62"/>
      <c r="AU108" s="33"/>
      <c r="AV108" s="34"/>
      <c r="AW108" s="34"/>
      <c r="AX108" s="60"/>
      <c r="AY108" s="61"/>
      <c r="AZ108" s="60"/>
      <c r="BA108" s="61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</row>
    <row r="109" spans="1:65" ht="25.5" customHeight="1">
      <c r="A109" s="255"/>
      <c r="B109" s="255"/>
      <c r="C109" s="255"/>
      <c r="D109" s="255"/>
      <c r="E109" s="255"/>
      <c r="F109" s="255"/>
      <c r="G109" s="255"/>
      <c r="H109" s="255"/>
      <c r="I109" s="255"/>
      <c r="J109" s="255"/>
      <c r="K109" s="255"/>
      <c r="L109" s="605"/>
      <c r="M109" s="605"/>
      <c r="N109" s="255"/>
      <c r="O109" s="605"/>
      <c r="P109" s="255"/>
      <c r="Q109" s="255"/>
      <c r="R109" s="255"/>
      <c r="S109" s="255"/>
      <c r="T109" s="255"/>
      <c r="U109" s="255"/>
      <c r="V109" s="255"/>
      <c r="W109" s="255"/>
      <c r="X109" s="255"/>
      <c r="Y109" s="33" t="s">
        <v>168</v>
      </c>
      <c r="Z109" s="108">
        <v>45646</v>
      </c>
      <c r="AA109" s="109">
        <v>13933</v>
      </c>
      <c r="AB109" s="33" t="s">
        <v>211</v>
      </c>
      <c r="AC109" s="108">
        <v>45661</v>
      </c>
      <c r="AD109" s="108">
        <v>46025</v>
      </c>
      <c r="AE109" s="33"/>
      <c r="AF109" s="33"/>
      <c r="AG109" s="551"/>
      <c r="AH109" s="528"/>
      <c r="AI109" s="532">
        <v>45548</v>
      </c>
      <c r="AJ109" s="33" t="s">
        <v>273</v>
      </c>
      <c r="AK109" s="360">
        <v>356382</v>
      </c>
      <c r="AL109" s="360">
        <f>SUM(AL108+AK109)</f>
        <v>6972156</v>
      </c>
      <c r="AM109" s="255"/>
      <c r="AN109" s="255"/>
      <c r="AO109" s="255"/>
      <c r="AP109" s="33"/>
      <c r="AQ109" s="33"/>
      <c r="AR109" s="33"/>
      <c r="AS109" s="33"/>
      <c r="AT109" s="62"/>
      <c r="AU109" s="33"/>
      <c r="AV109" s="34"/>
      <c r="AW109" s="34"/>
      <c r="AX109" s="60"/>
      <c r="AY109" s="61"/>
      <c r="AZ109" s="60"/>
      <c r="BA109" s="61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</row>
    <row r="110" spans="1:65" ht="39.950000000000003" customHeight="1">
      <c r="A110" s="255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605"/>
      <c r="M110" s="605"/>
      <c r="N110" s="255"/>
      <c r="O110" s="605"/>
      <c r="P110" s="255"/>
      <c r="Q110" s="255"/>
      <c r="R110" s="255"/>
      <c r="S110" s="255"/>
      <c r="T110" s="255"/>
      <c r="U110" s="255"/>
      <c r="V110" s="255"/>
      <c r="W110" s="255"/>
      <c r="X110" s="255"/>
      <c r="Y110" s="352" t="s">
        <v>274</v>
      </c>
      <c r="Z110" s="361">
        <v>45993</v>
      </c>
      <c r="AA110" s="351">
        <v>14168</v>
      </c>
      <c r="AB110" s="352" t="s">
        <v>211</v>
      </c>
      <c r="AC110" s="361">
        <v>46026</v>
      </c>
      <c r="AD110" s="361">
        <v>46390</v>
      </c>
      <c r="AE110" s="33"/>
      <c r="AF110" s="33"/>
      <c r="AG110" s="551"/>
      <c r="AH110" s="528"/>
      <c r="AI110" s="532">
        <v>45574</v>
      </c>
      <c r="AJ110" s="396" t="s">
        <v>275</v>
      </c>
      <c r="AK110" s="255"/>
      <c r="AL110" s="255"/>
      <c r="AM110" s="255"/>
      <c r="AN110" s="255"/>
      <c r="AO110" s="255"/>
      <c r="AP110" s="33"/>
      <c r="AQ110" s="33"/>
      <c r="AR110" s="33"/>
      <c r="AS110" s="33"/>
      <c r="AT110" s="62"/>
      <c r="AU110" s="33"/>
      <c r="AV110" s="34"/>
      <c r="AW110" s="34"/>
      <c r="AX110" s="60"/>
      <c r="AY110" s="61"/>
      <c r="AZ110" s="60"/>
      <c r="BA110" s="61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</row>
    <row r="111" spans="1:65" ht="39.950000000000003" customHeight="1">
      <c r="A111" s="255"/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605"/>
      <c r="M111" s="605"/>
      <c r="N111" s="255"/>
      <c r="O111" s="60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33"/>
      <c r="AF111" s="33"/>
      <c r="AG111" s="551"/>
      <c r="AH111" s="528"/>
      <c r="AI111" s="532">
        <v>45628</v>
      </c>
      <c r="AJ111" s="396" t="s">
        <v>276</v>
      </c>
      <c r="AK111" s="255"/>
      <c r="AL111" s="255"/>
      <c r="AM111" s="255"/>
      <c r="AN111" s="255"/>
      <c r="AO111" s="255"/>
      <c r="AP111" s="33"/>
      <c r="AQ111" s="33"/>
      <c r="AR111" s="33"/>
      <c r="AS111" s="33"/>
      <c r="AT111" s="62"/>
      <c r="AU111" s="33"/>
      <c r="AV111" s="34"/>
      <c r="AW111" s="34"/>
      <c r="AX111" s="60"/>
      <c r="AY111" s="61"/>
      <c r="AZ111" s="60"/>
      <c r="BA111" s="61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</row>
    <row r="112" spans="1:65" ht="39.950000000000003" customHeight="1">
      <c r="A112" s="255"/>
      <c r="B112" s="255"/>
      <c r="C112" s="255"/>
      <c r="D112" s="255"/>
      <c r="E112" s="255"/>
      <c r="F112" s="255"/>
      <c r="G112" s="255"/>
      <c r="H112" s="255"/>
      <c r="I112" s="255"/>
      <c r="J112" s="255"/>
      <c r="K112" s="255"/>
      <c r="L112" s="605"/>
      <c r="M112" s="605"/>
      <c r="N112" s="255"/>
      <c r="O112" s="60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6"/>
      <c r="Z112" s="256"/>
      <c r="AA112" s="256"/>
      <c r="AB112" s="256"/>
      <c r="AC112" s="256"/>
      <c r="AD112" s="256"/>
      <c r="AE112" s="139"/>
      <c r="AF112" s="139"/>
      <c r="AG112" s="552"/>
      <c r="AH112" s="528"/>
      <c r="AI112" s="532">
        <v>45871</v>
      </c>
      <c r="AJ112" s="396" t="s">
        <v>275</v>
      </c>
      <c r="AK112" s="255"/>
      <c r="AL112" s="255"/>
      <c r="AM112" s="256"/>
      <c r="AN112" s="256"/>
      <c r="AO112" s="256"/>
      <c r="AP112" s="33"/>
      <c r="AQ112" s="33"/>
      <c r="AR112" s="33"/>
      <c r="AS112" s="33"/>
      <c r="AT112" s="62"/>
      <c r="AU112" s="33"/>
      <c r="AV112" s="34"/>
      <c r="AW112" s="34"/>
      <c r="AX112" s="60"/>
      <c r="AY112" s="61"/>
      <c r="AZ112" s="60"/>
      <c r="BA112" s="61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</row>
    <row r="113" spans="1:65" ht="45" customHeight="1">
      <c r="A113" s="356">
        <v>20</v>
      </c>
      <c r="B113" s="352" t="s">
        <v>277</v>
      </c>
      <c r="C113" s="352" t="s">
        <v>278</v>
      </c>
      <c r="D113" s="362" t="s">
        <v>157</v>
      </c>
      <c r="E113" s="352" t="s">
        <v>279</v>
      </c>
      <c r="F113" s="352" t="s">
        <v>171</v>
      </c>
      <c r="G113" s="352"/>
      <c r="H113" s="375" t="s">
        <v>280</v>
      </c>
      <c r="I113" s="352"/>
      <c r="J113" s="352"/>
      <c r="K113" s="362" t="s">
        <v>281</v>
      </c>
      <c r="L113" s="539" t="s">
        <v>282</v>
      </c>
      <c r="M113" s="539" t="s">
        <v>283</v>
      </c>
      <c r="N113" s="361">
        <v>44596</v>
      </c>
      <c r="O113" s="612">
        <v>50400</v>
      </c>
      <c r="P113" s="351">
        <v>13227</v>
      </c>
      <c r="Q113" s="361">
        <v>44596</v>
      </c>
      <c r="R113" s="361">
        <v>44961</v>
      </c>
      <c r="S113" s="352">
        <v>1</v>
      </c>
      <c r="T113" s="352"/>
      <c r="U113" s="352"/>
      <c r="V113" s="352"/>
      <c r="W113" s="352" t="s">
        <v>284</v>
      </c>
      <c r="X113" s="352" t="s">
        <v>148</v>
      </c>
      <c r="Y113" s="352" t="s">
        <v>149</v>
      </c>
      <c r="Z113" s="361">
        <v>44944</v>
      </c>
      <c r="AA113" s="351">
        <v>13556</v>
      </c>
      <c r="AB113" s="352" t="s">
        <v>285</v>
      </c>
      <c r="AC113" s="361">
        <v>44962</v>
      </c>
      <c r="AD113" s="361">
        <v>45326</v>
      </c>
      <c r="AE113" s="194"/>
      <c r="AF113" s="194"/>
      <c r="AG113" s="553"/>
      <c r="AH113" s="590"/>
      <c r="AI113" s="532">
        <v>44943</v>
      </c>
      <c r="AJ113" s="176">
        <v>85738.240000000005</v>
      </c>
      <c r="AK113" s="170">
        <v>4321.2</v>
      </c>
      <c r="AL113" s="196">
        <v>54721.2</v>
      </c>
      <c r="AM113" s="280">
        <v>99801.2</v>
      </c>
      <c r="AN113" s="280">
        <v>25688.799999999999</v>
      </c>
      <c r="AO113" s="280">
        <f>AM113+AN113</f>
        <v>125490</v>
      </c>
      <c r="AP113" s="33"/>
      <c r="AQ113" s="33"/>
      <c r="AR113" s="33"/>
      <c r="AS113" s="33"/>
      <c r="AT113" s="33"/>
      <c r="AU113" s="33"/>
      <c r="AV113" s="34"/>
      <c r="AW113" s="34"/>
      <c r="AX113" s="60"/>
      <c r="AY113" s="61"/>
      <c r="AZ113" s="60"/>
      <c r="BA113" s="61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</row>
    <row r="114" spans="1:65" ht="25.5" customHeight="1">
      <c r="A114" s="255"/>
      <c r="B114" s="255"/>
      <c r="C114" s="255"/>
      <c r="D114" s="255"/>
      <c r="E114" s="255"/>
      <c r="F114" s="255"/>
      <c r="G114" s="255"/>
      <c r="H114" s="255"/>
      <c r="I114" s="255"/>
      <c r="J114" s="255"/>
      <c r="K114" s="255"/>
      <c r="L114" s="605"/>
      <c r="M114" s="605"/>
      <c r="N114" s="255"/>
      <c r="O114" s="60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6"/>
      <c r="Z114" s="256"/>
      <c r="AA114" s="256"/>
      <c r="AB114" s="256"/>
      <c r="AC114" s="256"/>
      <c r="AD114" s="256"/>
      <c r="AE114" s="194"/>
      <c r="AF114" s="194"/>
      <c r="AG114" s="553"/>
      <c r="AH114" s="590"/>
      <c r="AI114" s="532">
        <v>45265</v>
      </c>
      <c r="AJ114" s="176">
        <v>34485.160000000003</v>
      </c>
      <c r="AK114" s="170">
        <v>1887.12</v>
      </c>
      <c r="AL114" s="197">
        <f t="shared" ref="AL114:AL116" si="12">SUM(AL113+AK114)</f>
        <v>56608.32</v>
      </c>
      <c r="AM114" s="255"/>
      <c r="AN114" s="255"/>
      <c r="AO114" s="255"/>
      <c r="AP114" s="33"/>
      <c r="AQ114" s="33"/>
      <c r="AR114" s="33"/>
      <c r="AS114" s="33"/>
      <c r="AT114" s="33"/>
      <c r="AU114" s="33"/>
      <c r="AV114" s="34"/>
      <c r="AW114" s="34"/>
      <c r="AX114" s="60"/>
      <c r="AY114" s="61"/>
      <c r="AZ114" s="60"/>
      <c r="BA114" s="61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</row>
    <row r="115" spans="1:65" ht="25.5" customHeight="1">
      <c r="A115" s="25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605"/>
      <c r="M115" s="605"/>
      <c r="N115" s="255"/>
      <c r="O115" s="605"/>
      <c r="P115" s="255"/>
      <c r="Q115" s="255"/>
      <c r="R115" s="255"/>
      <c r="S115" s="255"/>
      <c r="T115" s="255"/>
      <c r="U115" s="255"/>
      <c r="V115" s="255"/>
      <c r="W115" s="255"/>
      <c r="X115" s="255"/>
      <c r="Y115" s="198" t="s">
        <v>152</v>
      </c>
      <c r="Z115" s="199">
        <v>45323</v>
      </c>
      <c r="AA115" s="200">
        <v>13706</v>
      </c>
      <c r="AB115" s="33" t="s">
        <v>211</v>
      </c>
      <c r="AC115" s="108">
        <v>45327</v>
      </c>
      <c r="AD115" s="108">
        <v>45692</v>
      </c>
      <c r="AE115" s="33"/>
      <c r="AF115" s="198"/>
      <c r="AG115" s="554"/>
      <c r="AH115" s="528"/>
      <c r="AI115" s="576">
        <v>45596</v>
      </c>
      <c r="AJ115" s="201">
        <v>3.4799610000000002E-2</v>
      </c>
      <c r="AK115" s="172">
        <v>1969.92</v>
      </c>
      <c r="AL115" s="197">
        <f t="shared" si="12"/>
        <v>58578.239999999998</v>
      </c>
      <c r="AM115" s="255"/>
      <c r="AN115" s="255"/>
      <c r="AO115" s="255"/>
      <c r="AP115" s="33"/>
      <c r="AQ115" s="33"/>
      <c r="AR115" s="33"/>
      <c r="AS115" s="33"/>
      <c r="AT115" s="33"/>
      <c r="AU115" s="33"/>
      <c r="AV115" s="34"/>
      <c r="AW115" s="34"/>
      <c r="AX115" s="60"/>
      <c r="AY115" s="61"/>
      <c r="AZ115" s="60"/>
      <c r="BA115" s="61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</row>
    <row r="116" spans="1:65" ht="25.5" customHeight="1">
      <c r="A116" s="25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605"/>
      <c r="M116" s="605"/>
      <c r="N116" s="255"/>
      <c r="O116" s="605"/>
      <c r="P116" s="255"/>
      <c r="Q116" s="255"/>
      <c r="R116" s="255"/>
      <c r="S116" s="255"/>
      <c r="T116" s="255"/>
      <c r="U116" s="255"/>
      <c r="V116" s="255"/>
      <c r="W116" s="255"/>
      <c r="X116" s="255"/>
      <c r="Y116" s="198" t="s">
        <v>168</v>
      </c>
      <c r="Z116" s="108" t="s">
        <v>286</v>
      </c>
      <c r="AA116" s="109">
        <v>13958</v>
      </c>
      <c r="AB116" s="33" t="s">
        <v>211</v>
      </c>
      <c r="AC116" s="108">
        <v>45693</v>
      </c>
      <c r="AD116" s="108">
        <v>46057</v>
      </c>
      <c r="AE116" s="33"/>
      <c r="AF116" s="33"/>
      <c r="AG116" s="551"/>
      <c r="AH116" s="528"/>
      <c r="AI116" s="532">
        <v>46006</v>
      </c>
      <c r="AJ116" s="176">
        <v>5.2491530000000002E-2</v>
      </c>
      <c r="AK116" s="172">
        <v>3074.88</v>
      </c>
      <c r="AL116" s="197">
        <f t="shared" si="12"/>
        <v>61653.119999999995</v>
      </c>
      <c r="AM116" s="256"/>
      <c r="AN116" s="256"/>
      <c r="AO116" s="256"/>
      <c r="AP116" s="33"/>
      <c r="AQ116" s="33"/>
      <c r="AR116" s="33"/>
      <c r="AS116" s="33"/>
      <c r="AT116" s="33"/>
      <c r="AU116" s="33"/>
      <c r="AV116" s="34"/>
      <c r="AW116" s="34"/>
      <c r="AX116" s="60"/>
      <c r="AY116" s="61"/>
      <c r="AZ116" s="60"/>
      <c r="BA116" s="61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</row>
    <row r="117" spans="1:65" ht="25.5" customHeight="1">
      <c r="A117" s="352">
        <v>21</v>
      </c>
      <c r="B117" s="352" t="s">
        <v>277</v>
      </c>
      <c r="C117" s="352" t="s">
        <v>278</v>
      </c>
      <c r="D117" s="362" t="s">
        <v>157</v>
      </c>
      <c r="E117" s="352" t="s">
        <v>279</v>
      </c>
      <c r="F117" s="352" t="s">
        <v>171</v>
      </c>
      <c r="G117" s="352"/>
      <c r="H117" s="375" t="s">
        <v>280</v>
      </c>
      <c r="I117" s="352"/>
      <c r="J117" s="352"/>
      <c r="K117" s="362" t="s">
        <v>287</v>
      </c>
      <c r="L117" s="539" t="s">
        <v>288</v>
      </c>
      <c r="M117" s="539" t="s">
        <v>289</v>
      </c>
      <c r="N117" s="361">
        <v>44596</v>
      </c>
      <c r="O117" s="612">
        <v>51480</v>
      </c>
      <c r="P117" s="351">
        <v>13227</v>
      </c>
      <c r="Q117" s="361">
        <v>44596</v>
      </c>
      <c r="R117" s="361">
        <v>44961</v>
      </c>
      <c r="S117" s="352">
        <v>1</v>
      </c>
      <c r="T117" s="352"/>
      <c r="U117" s="352"/>
      <c r="V117" s="352"/>
      <c r="W117" s="352" t="s">
        <v>284</v>
      </c>
      <c r="X117" s="352" t="s">
        <v>148</v>
      </c>
      <c r="Y117" s="352" t="s">
        <v>149</v>
      </c>
      <c r="Z117" s="361">
        <v>44945</v>
      </c>
      <c r="AA117" s="351">
        <v>13556</v>
      </c>
      <c r="AB117" s="352" t="s">
        <v>290</v>
      </c>
      <c r="AC117" s="361">
        <v>44962</v>
      </c>
      <c r="AD117" s="361">
        <v>45326</v>
      </c>
      <c r="AE117" s="352"/>
      <c r="AF117" s="352"/>
      <c r="AG117" s="555"/>
      <c r="AH117" s="591"/>
      <c r="AI117" s="532">
        <v>44945</v>
      </c>
      <c r="AJ117" s="176">
        <v>86101.56</v>
      </c>
      <c r="AK117" s="170">
        <v>4659.38</v>
      </c>
      <c r="AL117" s="170">
        <v>55912.56</v>
      </c>
      <c r="AM117" s="280">
        <v>101529.56</v>
      </c>
      <c r="AN117" s="280">
        <v>26243.45</v>
      </c>
      <c r="AO117" s="280">
        <f>AM117+AN117</f>
        <v>127773.01</v>
      </c>
      <c r="AP117" s="33"/>
      <c r="AQ117" s="33"/>
      <c r="AR117" s="33"/>
      <c r="AS117" s="33"/>
      <c r="AT117" s="33"/>
      <c r="AU117" s="33"/>
      <c r="AV117" s="34"/>
      <c r="AW117" s="34"/>
      <c r="AX117" s="60"/>
      <c r="AY117" s="61"/>
      <c r="AZ117" s="60"/>
      <c r="BA117" s="61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</row>
    <row r="118" spans="1:65" ht="25.5" customHeight="1">
      <c r="A118" s="255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605"/>
      <c r="M118" s="605"/>
      <c r="N118" s="255"/>
      <c r="O118" s="60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6"/>
      <c r="Z118" s="256"/>
      <c r="AA118" s="256"/>
      <c r="AB118" s="256"/>
      <c r="AC118" s="256"/>
      <c r="AD118" s="256"/>
      <c r="AE118" s="256"/>
      <c r="AF118" s="256"/>
      <c r="AG118" s="252"/>
      <c r="AH118" s="592"/>
      <c r="AI118" s="532">
        <v>45265</v>
      </c>
      <c r="AJ118" s="176">
        <v>34426.660000000003</v>
      </c>
      <c r="AK118" s="170">
        <v>1924.92</v>
      </c>
      <c r="AL118" s="191">
        <f t="shared" ref="AL118:AL119" si="13">SUM(AL117+AK118)</f>
        <v>57837.479999999996</v>
      </c>
      <c r="AM118" s="255"/>
      <c r="AN118" s="255"/>
      <c r="AO118" s="255"/>
      <c r="AP118" s="33"/>
      <c r="AQ118" s="33"/>
      <c r="AR118" s="33"/>
      <c r="AS118" s="33"/>
      <c r="AT118" s="33"/>
      <c r="AU118" s="33"/>
      <c r="AV118" s="34"/>
      <c r="AW118" s="34"/>
      <c r="AX118" s="60"/>
      <c r="AY118" s="61"/>
      <c r="AZ118" s="60"/>
      <c r="BA118" s="61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</row>
    <row r="119" spans="1:65" ht="25.5" customHeight="1">
      <c r="A119" s="255"/>
      <c r="B119" s="255"/>
      <c r="C119" s="255"/>
      <c r="D119" s="255"/>
      <c r="E119" s="255"/>
      <c r="F119" s="255"/>
      <c r="G119" s="255"/>
      <c r="H119" s="255"/>
      <c r="I119" s="255"/>
      <c r="J119" s="255"/>
      <c r="K119" s="255"/>
      <c r="L119" s="605"/>
      <c r="M119" s="605"/>
      <c r="N119" s="255"/>
      <c r="O119" s="605"/>
      <c r="P119" s="255"/>
      <c r="Q119" s="255"/>
      <c r="R119" s="255"/>
      <c r="S119" s="255"/>
      <c r="T119" s="255"/>
      <c r="U119" s="255"/>
      <c r="V119" s="255"/>
      <c r="W119" s="255"/>
      <c r="X119" s="255"/>
      <c r="Y119" s="198" t="s">
        <v>152</v>
      </c>
      <c r="Z119" s="199">
        <v>45293</v>
      </c>
      <c r="AA119" s="200">
        <v>13712</v>
      </c>
      <c r="AB119" s="198" t="s">
        <v>211</v>
      </c>
      <c r="AC119" s="199">
        <v>45327</v>
      </c>
      <c r="AD119" s="199">
        <v>45692</v>
      </c>
      <c r="AE119" s="198"/>
      <c r="AF119" s="198"/>
      <c r="AG119" s="554"/>
      <c r="AH119" s="528"/>
      <c r="AI119" s="532">
        <v>45628</v>
      </c>
      <c r="AJ119" s="176">
        <v>3.4837470000000002E-2</v>
      </c>
      <c r="AK119" s="170">
        <v>2014.92</v>
      </c>
      <c r="AL119" s="360">
        <f t="shared" si="13"/>
        <v>59852.399999999994</v>
      </c>
      <c r="AM119" s="255"/>
      <c r="AN119" s="255"/>
      <c r="AO119" s="255"/>
      <c r="AP119" s="33"/>
      <c r="AQ119" s="33"/>
      <c r="AR119" s="33"/>
      <c r="AS119" s="33"/>
      <c r="AT119" s="33"/>
      <c r="AU119" s="33"/>
      <c r="AV119" s="34"/>
      <c r="AW119" s="34"/>
      <c r="AX119" s="60"/>
      <c r="AY119" s="61"/>
      <c r="AZ119" s="60"/>
      <c r="BA119" s="61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</row>
    <row r="120" spans="1:65" ht="25.5" customHeight="1">
      <c r="A120" s="255"/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605"/>
      <c r="M120" s="605"/>
      <c r="N120" s="255"/>
      <c r="O120" s="605"/>
      <c r="P120" s="255"/>
      <c r="Q120" s="255"/>
      <c r="R120" s="255"/>
      <c r="S120" s="255"/>
      <c r="T120" s="255"/>
      <c r="U120" s="255"/>
      <c r="V120" s="255"/>
      <c r="W120" s="255"/>
      <c r="X120" s="255"/>
      <c r="Y120" s="198" t="s">
        <v>168</v>
      </c>
      <c r="Z120" s="199">
        <v>45688</v>
      </c>
      <c r="AA120" s="200">
        <v>13958</v>
      </c>
      <c r="AB120" s="198" t="s">
        <v>211</v>
      </c>
      <c r="AC120" s="199">
        <v>45693</v>
      </c>
      <c r="AD120" s="199">
        <v>46057</v>
      </c>
      <c r="AE120" s="198"/>
      <c r="AF120" s="198"/>
      <c r="AG120" s="554"/>
      <c r="AH120" s="528"/>
      <c r="AI120" s="532"/>
      <c r="AJ120" s="176"/>
      <c r="AK120" s="170"/>
      <c r="AL120" s="256"/>
      <c r="AM120" s="256"/>
      <c r="AN120" s="256"/>
      <c r="AO120" s="256"/>
      <c r="AP120" s="33"/>
      <c r="AQ120" s="33"/>
      <c r="AR120" s="33"/>
      <c r="AS120" s="33"/>
      <c r="AT120" s="33"/>
      <c r="AU120" s="33"/>
      <c r="AV120" s="34"/>
      <c r="AW120" s="34"/>
      <c r="AX120" s="60"/>
      <c r="AY120" s="61"/>
      <c r="AZ120" s="60"/>
      <c r="BA120" s="61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</row>
    <row r="121" spans="1:65" ht="25.5" customHeight="1">
      <c r="A121" s="356">
        <v>22</v>
      </c>
      <c r="B121" s="352" t="s">
        <v>277</v>
      </c>
      <c r="C121" s="352" t="s">
        <v>278</v>
      </c>
      <c r="D121" s="362" t="s">
        <v>157</v>
      </c>
      <c r="E121" s="352" t="s">
        <v>279</v>
      </c>
      <c r="F121" s="352" t="s">
        <v>291</v>
      </c>
      <c r="G121" s="352"/>
      <c r="H121" s="375" t="s">
        <v>280</v>
      </c>
      <c r="I121" s="352"/>
      <c r="J121" s="352"/>
      <c r="K121" s="362" t="s">
        <v>292</v>
      </c>
      <c r="L121" s="539" t="s">
        <v>293</v>
      </c>
      <c r="M121" s="539" t="s">
        <v>294</v>
      </c>
      <c r="N121" s="361">
        <v>44596</v>
      </c>
      <c r="O121" s="612">
        <v>142200</v>
      </c>
      <c r="P121" s="351">
        <v>13227</v>
      </c>
      <c r="Q121" s="361">
        <v>44596</v>
      </c>
      <c r="R121" s="361">
        <v>44961</v>
      </c>
      <c r="S121" s="352">
        <v>1</v>
      </c>
      <c r="T121" s="352"/>
      <c r="U121" s="352"/>
      <c r="V121" s="352"/>
      <c r="W121" s="352" t="s">
        <v>271</v>
      </c>
      <c r="X121" s="352" t="s">
        <v>148</v>
      </c>
      <c r="Y121" s="352" t="s">
        <v>149</v>
      </c>
      <c r="Z121" s="361">
        <v>44950</v>
      </c>
      <c r="AA121" s="351">
        <v>13555</v>
      </c>
      <c r="AB121" s="352" t="s">
        <v>255</v>
      </c>
      <c r="AC121" s="361">
        <v>44962</v>
      </c>
      <c r="AD121" s="361">
        <v>45326</v>
      </c>
      <c r="AE121" s="352"/>
      <c r="AF121" s="352"/>
      <c r="AG121" s="555"/>
      <c r="AH121" s="591"/>
      <c r="AI121" s="532">
        <v>44868</v>
      </c>
      <c r="AJ121" s="175">
        <v>8.5699999999999998E-2</v>
      </c>
      <c r="AK121" s="170">
        <v>12192</v>
      </c>
      <c r="AL121" s="170">
        <v>154392</v>
      </c>
      <c r="AM121" s="280">
        <v>235290.18</v>
      </c>
      <c r="AN121" s="280">
        <v>72466.3</v>
      </c>
      <c r="AO121" s="280">
        <f>AM121+AN121</f>
        <v>307756.48</v>
      </c>
      <c r="AP121" s="33"/>
      <c r="AQ121" s="33"/>
      <c r="AR121" s="33"/>
      <c r="AS121" s="33"/>
      <c r="AT121" s="33"/>
      <c r="AU121" s="33"/>
      <c r="AV121" s="34"/>
      <c r="AW121" s="34"/>
      <c r="AX121" s="60"/>
      <c r="AY121" s="61"/>
      <c r="AZ121" s="60"/>
      <c r="BA121" s="61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</row>
    <row r="122" spans="1:65" ht="25.5" customHeight="1">
      <c r="A122" s="255"/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605"/>
      <c r="M122" s="605"/>
      <c r="N122" s="255"/>
      <c r="O122" s="60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6"/>
      <c r="Z122" s="256"/>
      <c r="AA122" s="256"/>
      <c r="AB122" s="256"/>
      <c r="AC122" s="256"/>
      <c r="AD122" s="256"/>
      <c r="AE122" s="256"/>
      <c r="AF122" s="256"/>
      <c r="AG122" s="252"/>
      <c r="AH122" s="592"/>
      <c r="AI122" s="532">
        <v>45265</v>
      </c>
      <c r="AJ122" s="175">
        <v>34426.660000000003</v>
      </c>
      <c r="AK122" s="170">
        <v>5315.16</v>
      </c>
      <c r="AL122" s="191">
        <f t="shared" ref="AL122:AL123" si="14">SUM(AL121+AK122)</f>
        <v>159707.16</v>
      </c>
      <c r="AM122" s="255"/>
      <c r="AN122" s="255"/>
      <c r="AO122" s="255"/>
      <c r="AP122" s="33"/>
      <c r="AQ122" s="33"/>
      <c r="AR122" s="33"/>
      <c r="AS122" s="33"/>
      <c r="AT122" s="33"/>
      <c r="AU122" s="33"/>
      <c r="AV122" s="34"/>
      <c r="AW122" s="34"/>
      <c r="AX122" s="60"/>
      <c r="AY122" s="61"/>
      <c r="AZ122" s="60"/>
      <c r="BA122" s="61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</row>
    <row r="123" spans="1:65" ht="25.5" customHeight="1">
      <c r="A123" s="255"/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605"/>
      <c r="M123" s="605"/>
      <c r="N123" s="255"/>
      <c r="O123" s="605"/>
      <c r="P123" s="255"/>
      <c r="Q123" s="255"/>
      <c r="R123" s="255"/>
      <c r="S123" s="255"/>
      <c r="T123" s="255"/>
      <c r="U123" s="255"/>
      <c r="V123" s="255"/>
      <c r="W123" s="255"/>
      <c r="X123" s="255"/>
      <c r="Y123" s="198" t="s">
        <v>152</v>
      </c>
      <c r="Z123" s="199">
        <v>45324</v>
      </c>
      <c r="AA123" s="200">
        <v>13712</v>
      </c>
      <c r="AB123" s="198" t="s">
        <v>211</v>
      </c>
      <c r="AC123" s="199">
        <v>45327</v>
      </c>
      <c r="AD123" s="199">
        <v>45692</v>
      </c>
      <c r="AE123" s="198"/>
      <c r="AF123" s="198"/>
      <c r="AG123" s="554"/>
      <c r="AH123" s="528"/>
      <c r="AI123" s="532">
        <v>45628</v>
      </c>
      <c r="AJ123" s="175">
        <v>3.4837470000000002E-2</v>
      </c>
      <c r="AK123" s="170">
        <v>5563.8</v>
      </c>
      <c r="AL123" s="360">
        <f t="shared" si="14"/>
        <v>165270.96</v>
      </c>
      <c r="AM123" s="255"/>
      <c r="AN123" s="255"/>
      <c r="AO123" s="255"/>
      <c r="AP123" s="33"/>
      <c r="AQ123" s="33"/>
      <c r="AR123" s="33"/>
      <c r="AS123" s="33"/>
      <c r="AT123" s="33"/>
      <c r="AU123" s="33"/>
      <c r="AV123" s="34"/>
      <c r="AW123" s="34"/>
      <c r="AX123" s="60"/>
      <c r="AY123" s="61"/>
      <c r="AZ123" s="60"/>
      <c r="BA123" s="61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</row>
    <row r="124" spans="1:65" ht="25.5" customHeight="1">
      <c r="A124" s="255"/>
      <c r="B124" s="255"/>
      <c r="C124" s="255"/>
      <c r="D124" s="255"/>
      <c r="E124" s="255"/>
      <c r="F124" s="255"/>
      <c r="G124" s="255"/>
      <c r="H124" s="255"/>
      <c r="I124" s="255"/>
      <c r="J124" s="255"/>
      <c r="K124" s="255"/>
      <c r="L124" s="605"/>
      <c r="M124" s="605"/>
      <c r="N124" s="255"/>
      <c r="O124" s="605"/>
      <c r="P124" s="255"/>
      <c r="Q124" s="255"/>
      <c r="R124" s="255"/>
      <c r="S124" s="255"/>
      <c r="T124" s="255"/>
      <c r="U124" s="255"/>
      <c r="V124" s="255"/>
      <c r="W124" s="255"/>
      <c r="X124" s="421"/>
      <c r="Y124" s="528" t="s">
        <v>168</v>
      </c>
      <c r="Z124" s="529">
        <v>45688</v>
      </c>
      <c r="AA124" s="530">
        <v>13974</v>
      </c>
      <c r="AB124" s="528" t="s">
        <v>211</v>
      </c>
      <c r="AC124" s="529">
        <v>45693</v>
      </c>
      <c r="AD124" s="529">
        <v>46057</v>
      </c>
      <c r="AE124" s="528"/>
      <c r="AF124" s="528"/>
      <c r="AG124" s="556"/>
      <c r="AH124" s="528"/>
      <c r="AI124" s="532"/>
      <c r="AJ124" s="175"/>
      <c r="AK124" s="170"/>
      <c r="AL124" s="256"/>
      <c r="AM124" s="255"/>
      <c r="AN124" s="255"/>
      <c r="AO124" s="255"/>
      <c r="AP124" s="33"/>
      <c r="AQ124" s="33"/>
      <c r="AR124" s="33"/>
      <c r="AS124" s="33"/>
      <c r="AT124" s="33"/>
      <c r="AU124" s="33"/>
      <c r="AV124" s="34"/>
      <c r="AW124" s="34"/>
      <c r="AX124" s="60"/>
      <c r="AY124" s="61"/>
      <c r="AZ124" s="60"/>
      <c r="BA124" s="61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</row>
    <row r="125" spans="1:65" ht="25.5" customHeight="1">
      <c r="A125" s="255"/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605"/>
      <c r="M125" s="605"/>
      <c r="N125" s="255"/>
      <c r="O125" s="605"/>
      <c r="P125" s="255"/>
      <c r="Q125" s="255"/>
      <c r="R125" s="255"/>
      <c r="S125" s="255"/>
      <c r="T125" s="255"/>
      <c r="U125" s="255"/>
      <c r="V125" s="255"/>
      <c r="W125" s="255"/>
      <c r="X125" s="421"/>
      <c r="Y125" s="528" t="s">
        <v>295</v>
      </c>
      <c r="Z125" s="529">
        <v>46056</v>
      </c>
      <c r="AA125" s="530">
        <v>14201</v>
      </c>
      <c r="AB125" s="528" t="s">
        <v>211</v>
      </c>
      <c r="AC125" s="529">
        <v>44596</v>
      </c>
      <c r="AD125" s="529">
        <v>46146</v>
      </c>
      <c r="AE125" s="528"/>
      <c r="AF125" s="528"/>
      <c r="AG125" s="556"/>
      <c r="AH125" s="528"/>
      <c r="AI125" s="532"/>
      <c r="AJ125" s="175"/>
      <c r="AK125" s="170"/>
      <c r="AL125" s="170"/>
      <c r="AM125" s="255"/>
      <c r="AN125" s="255"/>
      <c r="AO125" s="255"/>
      <c r="AP125" s="33"/>
      <c r="AQ125" s="33"/>
      <c r="AR125" s="33"/>
      <c r="AS125" s="33"/>
      <c r="AT125" s="33"/>
      <c r="AU125" s="33"/>
      <c r="AV125" s="34"/>
      <c r="AW125" s="34"/>
      <c r="AX125" s="60"/>
      <c r="AY125" s="61"/>
      <c r="AZ125" s="60"/>
      <c r="BA125" s="61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</row>
    <row r="126" spans="1:65" ht="25.5" customHeight="1">
      <c r="A126" s="255"/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605"/>
      <c r="M126" s="605"/>
      <c r="N126" s="255"/>
      <c r="O126" s="605"/>
      <c r="P126" s="255"/>
      <c r="Q126" s="255"/>
      <c r="R126" s="255"/>
      <c r="S126" s="255"/>
      <c r="T126" s="255"/>
      <c r="U126" s="255"/>
      <c r="V126" s="255"/>
      <c r="W126" s="255"/>
      <c r="X126" s="421"/>
      <c r="Y126" s="528" t="s">
        <v>296</v>
      </c>
      <c r="Z126" s="529">
        <v>46146</v>
      </c>
      <c r="AA126" s="530">
        <v>14262</v>
      </c>
      <c r="AB126" s="528" t="s">
        <v>211</v>
      </c>
      <c r="AC126" s="529">
        <v>44596</v>
      </c>
      <c r="AD126" s="529">
        <v>46422</v>
      </c>
      <c r="AE126" s="528"/>
      <c r="AF126" s="528"/>
      <c r="AG126" s="556"/>
      <c r="AH126" s="528"/>
      <c r="AI126" s="532"/>
      <c r="AJ126" s="175"/>
      <c r="AK126" s="170"/>
      <c r="AL126" s="170"/>
      <c r="AM126" s="255"/>
      <c r="AN126" s="255"/>
      <c r="AO126" s="255"/>
      <c r="AP126" s="33"/>
      <c r="AQ126" s="33"/>
      <c r="AR126" s="33"/>
      <c r="AS126" s="33"/>
      <c r="AT126" s="33"/>
      <c r="AU126" s="33"/>
      <c r="AV126" s="34"/>
      <c r="AW126" s="34"/>
      <c r="AX126" s="60"/>
      <c r="AY126" s="61"/>
      <c r="AZ126" s="60"/>
      <c r="BA126" s="61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</row>
    <row r="127" spans="1:65" ht="25.5" customHeight="1">
      <c r="A127" s="255"/>
      <c r="B127" s="255"/>
      <c r="C127" s="255"/>
      <c r="D127" s="255"/>
      <c r="E127" s="255"/>
      <c r="F127" s="255"/>
      <c r="G127" s="255"/>
      <c r="H127" s="255"/>
      <c r="I127" s="255"/>
      <c r="J127" s="255"/>
      <c r="K127" s="255"/>
      <c r="L127" s="605"/>
      <c r="M127" s="605"/>
      <c r="N127" s="255"/>
      <c r="O127" s="605"/>
      <c r="P127" s="255"/>
      <c r="Q127" s="255"/>
      <c r="R127" s="255"/>
      <c r="S127" s="255"/>
      <c r="T127" s="255"/>
      <c r="U127" s="255"/>
      <c r="V127" s="255"/>
      <c r="W127" s="255"/>
      <c r="X127" s="421"/>
      <c r="Y127" s="531" t="s">
        <v>878</v>
      </c>
      <c r="Z127" s="529">
        <v>46056</v>
      </c>
      <c r="AA127" s="530">
        <v>14201</v>
      </c>
      <c r="AB127" s="528" t="s">
        <v>211</v>
      </c>
      <c r="AC127" s="529">
        <v>44596</v>
      </c>
      <c r="AD127" s="529">
        <v>46146</v>
      </c>
      <c r="AE127" s="528"/>
      <c r="AF127" s="528"/>
      <c r="AG127" s="556"/>
      <c r="AH127" s="528"/>
      <c r="AI127" s="532"/>
      <c r="AJ127" s="175"/>
      <c r="AK127" s="170"/>
      <c r="AL127" s="170"/>
      <c r="AM127" s="255"/>
      <c r="AN127" s="255"/>
      <c r="AO127" s="255"/>
      <c r="AP127" s="33"/>
      <c r="AQ127" s="33"/>
      <c r="AR127" s="33"/>
      <c r="AS127" s="33"/>
      <c r="AT127" s="33"/>
      <c r="AU127" s="33"/>
      <c r="AV127" s="34"/>
      <c r="AW127" s="34"/>
      <c r="AX127" s="60"/>
      <c r="AY127" s="61"/>
      <c r="AZ127" s="60"/>
      <c r="BA127" s="61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</row>
    <row r="128" spans="1:65" ht="25.5" customHeight="1">
      <c r="A128" s="255"/>
      <c r="B128" s="255"/>
      <c r="C128" s="255"/>
      <c r="D128" s="255"/>
      <c r="E128" s="255"/>
      <c r="F128" s="255"/>
      <c r="G128" s="255"/>
      <c r="H128" s="255"/>
      <c r="I128" s="255"/>
      <c r="J128" s="255"/>
      <c r="K128" s="256"/>
      <c r="L128" s="605"/>
      <c r="M128" s="605"/>
      <c r="N128" s="255"/>
      <c r="O128" s="605"/>
      <c r="P128" s="255"/>
      <c r="Q128" s="255"/>
      <c r="R128" s="255"/>
      <c r="S128" s="255"/>
      <c r="T128" s="255"/>
      <c r="U128" s="255"/>
      <c r="V128" s="255"/>
      <c r="W128" s="255"/>
      <c r="X128" s="421"/>
      <c r="Y128" s="531" t="s">
        <v>879</v>
      </c>
      <c r="Z128" s="529">
        <v>46146</v>
      </c>
      <c r="AA128" s="530">
        <v>14262</v>
      </c>
      <c r="AB128" s="528" t="s">
        <v>211</v>
      </c>
      <c r="AC128" s="529">
        <v>44596</v>
      </c>
      <c r="AD128" s="529">
        <v>46422</v>
      </c>
      <c r="AE128" s="528"/>
      <c r="AF128" s="528"/>
      <c r="AG128" s="556"/>
      <c r="AH128" s="528"/>
      <c r="AI128" s="532"/>
      <c r="AJ128" s="175"/>
      <c r="AK128" s="170"/>
      <c r="AL128" s="170"/>
      <c r="AM128" s="256"/>
      <c r="AN128" s="256"/>
      <c r="AO128" s="256"/>
      <c r="AP128" s="33"/>
      <c r="AQ128" s="33"/>
      <c r="AR128" s="33"/>
      <c r="AS128" s="33"/>
      <c r="AT128" s="33"/>
      <c r="AU128" s="33"/>
      <c r="AV128" s="34"/>
      <c r="AW128" s="34"/>
      <c r="AX128" s="60"/>
      <c r="AY128" s="61"/>
      <c r="AZ128" s="60"/>
      <c r="BA128" s="61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</row>
    <row r="129" spans="1:65" ht="25.5" customHeight="1">
      <c r="A129" s="356">
        <v>23</v>
      </c>
      <c r="B129" s="352" t="s">
        <v>277</v>
      </c>
      <c r="C129" s="352" t="s">
        <v>278</v>
      </c>
      <c r="D129" s="362" t="s">
        <v>157</v>
      </c>
      <c r="E129" s="352" t="s">
        <v>279</v>
      </c>
      <c r="F129" s="352" t="s">
        <v>291</v>
      </c>
      <c r="G129" s="352"/>
      <c r="H129" s="375" t="s">
        <v>280</v>
      </c>
      <c r="I129" s="352"/>
      <c r="J129" s="352"/>
      <c r="K129" s="362" t="s">
        <v>298</v>
      </c>
      <c r="L129" s="539" t="s">
        <v>293</v>
      </c>
      <c r="M129" s="539" t="s">
        <v>294</v>
      </c>
      <c r="N129" s="361">
        <v>44596</v>
      </c>
      <c r="O129" s="612">
        <v>142200</v>
      </c>
      <c r="P129" s="351">
        <v>13227</v>
      </c>
      <c r="Q129" s="361">
        <v>44596</v>
      </c>
      <c r="R129" s="361">
        <v>44961</v>
      </c>
      <c r="S129" s="352">
        <v>1</v>
      </c>
      <c r="T129" s="352"/>
      <c r="U129" s="352"/>
      <c r="V129" s="352"/>
      <c r="W129" s="352" t="s">
        <v>271</v>
      </c>
      <c r="X129" s="352" t="s">
        <v>148</v>
      </c>
      <c r="Y129" s="524" t="s">
        <v>149</v>
      </c>
      <c r="Z129" s="525">
        <v>44950</v>
      </c>
      <c r="AA129" s="526">
        <v>13556</v>
      </c>
      <c r="AB129" s="524" t="s">
        <v>299</v>
      </c>
      <c r="AC129" s="525">
        <v>44962</v>
      </c>
      <c r="AD129" s="525">
        <v>45326</v>
      </c>
      <c r="AE129" s="524"/>
      <c r="AF129" s="524"/>
      <c r="AG129" s="557"/>
      <c r="AH129" s="591"/>
      <c r="AI129" s="532">
        <v>44869</v>
      </c>
      <c r="AJ129" s="175">
        <v>8.5699999999999998E-2</v>
      </c>
      <c r="AK129" s="170">
        <v>12192</v>
      </c>
      <c r="AL129" s="170">
        <v>154392</v>
      </c>
      <c r="AM129" s="280">
        <v>287968.67</v>
      </c>
      <c r="AN129" s="280">
        <v>72466.3</v>
      </c>
      <c r="AO129" s="280">
        <f>AM129+AN129</f>
        <v>360434.97</v>
      </c>
      <c r="AP129" s="33"/>
      <c r="AQ129" s="33"/>
      <c r="AR129" s="33"/>
      <c r="AS129" s="33"/>
      <c r="AT129" s="33"/>
      <c r="AU129" s="33"/>
      <c r="AV129" s="34"/>
      <c r="AW129" s="34"/>
      <c r="AX129" s="60"/>
      <c r="AY129" s="61"/>
      <c r="AZ129" s="60"/>
      <c r="BA129" s="61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</row>
    <row r="130" spans="1:65" ht="25.5" customHeight="1">
      <c r="A130" s="255"/>
      <c r="B130" s="255"/>
      <c r="C130" s="255"/>
      <c r="D130" s="255"/>
      <c r="E130" s="255"/>
      <c r="F130" s="255"/>
      <c r="G130" s="255"/>
      <c r="H130" s="255"/>
      <c r="I130" s="255"/>
      <c r="J130" s="255"/>
      <c r="K130" s="255"/>
      <c r="L130" s="605"/>
      <c r="M130" s="605"/>
      <c r="N130" s="255"/>
      <c r="O130" s="605"/>
      <c r="P130" s="255"/>
      <c r="Q130" s="255"/>
      <c r="R130" s="255"/>
      <c r="S130" s="255"/>
      <c r="T130" s="255"/>
      <c r="U130" s="255"/>
      <c r="V130" s="255"/>
      <c r="W130" s="255"/>
      <c r="X130" s="255"/>
      <c r="Y130" s="256"/>
      <c r="Z130" s="256"/>
      <c r="AA130" s="256"/>
      <c r="AB130" s="256"/>
      <c r="AC130" s="256"/>
      <c r="AD130" s="256"/>
      <c r="AE130" s="256"/>
      <c r="AF130" s="256"/>
      <c r="AG130" s="252"/>
      <c r="AH130" s="592"/>
      <c r="AI130" s="532">
        <v>45265</v>
      </c>
      <c r="AJ130" s="175">
        <v>34426.660000000003</v>
      </c>
      <c r="AK130" s="170">
        <v>5315.16</v>
      </c>
      <c r="AL130" s="535">
        <f>SUM(AL129+AK129+AK130)</f>
        <v>171899.16</v>
      </c>
      <c r="AM130" s="255"/>
      <c r="AN130" s="255"/>
      <c r="AO130" s="255"/>
      <c r="AP130" s="33"/>
      <c r="AQ130" s="33"/>
      <c r="AR130" s="33"/>
      <c r="AS130" s="33"/>
      <c r="AT130" s="33"/>
      <c r="AU130" s="33"/>
      <c r="AV130" s="34"/>
      <c r="AW130" s="34"/>
      <c r="AX130" s="60"/>
      <c r="AY130" s="61"/>
      <c r="AZ130" s="60"/>
      <c r="BA130" s="61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</row>
    <row r="131" spans="1:65" ht="25.5" customHeight="1">
      <c r="A131" s="255"/>
      <c r="B131" s="255"/>
      <c r="C131" s="255"/>
      <c r="D131" s="255"/>
      <c r="E131" s="255"/>
      <c r="F131" s="255"/>
      <c r="G131" s="255"/>
      <c r="H131" s="255"/>
      <c r="I131" s="255"/>
      <c r="J131" s="255"/>
      <c r="K131" s="255"/>
      <c r="L131" s="605"/>
      <c r="M131" s="605"/>
      <c r="N131" s="255"/>
      <c r="O131" s="605"/>
      <c r="P131" s="255"/>
      <c r="Q131" s="255"/>
      <c r="R131" s="255"/>
      <c r="S131" s="255"/>
      <c r="T131" s="255"/>
      <c r="U131" s="255"/>
      <c r="V131" s="255"/>
      <c r="W131" s="255"/>
      <c r="X131" s="255"/>
      <c r="Y131" s="33" t="s">
        <v>152</v>
      </c>
      <c r="Z131" s="108">
        <v>45324</v>
      </c>
      <c r="AA131" s="109">
        <v>13712</v>
      </c>
      <c r="AB131" s="33" t="s">
        <v>202</v>
      </c>
      <c r="AC131" s="108">
        <v>45327</v>
      </c>
      <c r="AD131" s="108">
        <v>45692</v>
      </c>
      <c r="AE131" s="198"/>
      <c r="AF131" s="198"/>
      <c r="AG131" s="554"/>
      <c r="AH131" s="528"/>
      <c r="AI131" s="576">
        <v>45628</v>
      </c>
      <c r="AJ131" s="202">
        <v>3.4837470000000002E-2</v>
      </c>
      <c r="AK131" s="533">
        <v>5563.8</v>
      </c>
      <c r="AL131" s="537">
        <f>SUM(AL130+AK131)</f>
        <v>177462.96</v>
      </c>
      <c r="AM131" s="438"/>
      <c r="AN131" s="255"/>
      <c r="AO131" s="255"/>
      <c r="AP131" s="33"/>
      <c r="AQ131" s="33"/>
      <c r="AR131" s="33"/>
      <c r="AS131" s="33"/>
      <c r="AT131" s="33"/>
      <c r="AU131" s="33"/>
      <c r="AV131" s="34"/>
      <c r="AW131" s="34"/>
      <c r="AX131" s="60"/>
      <c r="AY131" s="61"/>
      <c r="AZ131" s="60"/>
      <c r="BA131" s="61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</row>
    <row r="132" spans="1:65" ht="25.5" customHeight="1">
      <c r="A132" s="255"/>
      <c r="B132" s="255"/>
      <c r="C132" s="255"/>
      <c r="D132" s="255"/>
      <c r="E132" s="255"/>
      <c r="F132" s="255"/>
      <c r="G132" s="255"/>
      <c r="H132" s="255"/>
      <c r="I132" s="255"/>
      <c r="J132" s="255"/>
      <c r="K132" s="255"/>
      <c r="L132" s="605"/>
      <c r="M132" s="605"/>
      <c r="N132" s="255"/>
      <c r="O132" s="605"/>
      <c r="P132" s="255"/>
      <c r="Q132" s="255"/>
      <c r="R132" s="255"/>
      <c r="S132" s="255"/>
      <c r="T132" s="255"/>
      <c r="U132" s="255"/>
      <c r="V132" s="255"/>
      <c r="W132" s="255"/>
      <c r="X132" s="255"/>
      <c r="Y132" s="33" t="s">
        <v>168</v>
      </c>
      <c r="Z132" s="108">
        <v>45688</v>
      </c>
      <c r="AA132" s="109">
        <v>13974</v>
      </c>
      <c r="AB132" s="33" t="s">
        <v>202</v>
      </c>
      <c r="AC132" s="108">
        <v>45693</v>
      </c>
      <c r="AD132" s="108">
        <v>46057</v>
      </c>
      <c r="AE132" s="198"/>
      <c r="AF132" s="198"/>
      <c r="AG132" s="554"/>
      <c r="AH132" s="528"/>
      <c r="AI132" s="576">
        <v>46006</v>
      </c>
      <c r="AJ132" s="202">
        <v>5.2327329999999998E-2</v>
      </c>
      <c r="AK132" s="534"/>
      <c r="AL132" s="537" t="s">
        <v>300</v>
      </c>
      <c r="AM132" s="438"/>
      <c r="AN132" s="255"/>
      <c r="AO132" s="255"/>
      <c r="AP132" s="33"/>
      <c r="AQ132" s="33"/>
      <c r="AR132" s="33"/>
      <c r="AS132" s="33"/>
      <c r="AT132" s="33"/>
      <c r="AU132" s="33"/>
      <c r="AV132" s="34"/>
      <c r="AW132" s="34"/>
      <c r="AX132" s="60"/>
      <c r="AY132" s="61"/>
      <c r="AZ132" s="60"/>
      <c r="BA132" s="61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</row>
    <row r="133" spans="1:65" ht="25.5" customHeight="1">
      <c r="A133" s="255"/>
      <c r="B133" s="255"/>
      <c r="C133" s="255"/>
      <c r="D133" s="255"/>
      <c r="E133" s="255"/>
      <c r="F133" s="255"/>
      <c r="G133" s="255"/>
      <c r="H133" s="255"/>
      <c r="I133" s="255"/>
      <c r="J133" s="255"/>
      <c r="K133" s="255"/>
      <c r="L133" s="605"/>
      <c r="M133" s="605"/>
      <c r="N133" s="255"/>
      <c r="O133" s="605"/>
      <c r="P133" s="255"/>
      <c r="Q133" s="255"/>
      <c r="R133" s="255"/>
      <c r="S133" s="255"/>
      <c r="T133" s="255"/>
      <c r="U133" s="255"/>
      <c r="V133" s="255"/>
      <c r="W133" s="255"/>
      <c r="X133" s="255"/>
      <c r="Y133" s="33" t="s">
        <v>274</v>
      </c>
      <c r="Z133" s="108">
        <v>46055</v>
      </c>
      <c r="AA133" s="109">
        <v>14201</v>
      </c>
      <c r="AB133" s="33" t="s">
        <v>202</v>
      </c>
      <c r="AC133" s="108">
        <v>46058</v>
      </c>
      <c r="AD133" s="108">
        <v>46146</v>
      </c>
      <c r="AE133" s="198"/>
      <c r="AF133" s="198"/>
      <c r="AG133" s="554"/>
      <c r="AH133" s="528"/>
      <c r="AI133" s="576"/>
      <c r="AJ133" s="202"/>
      <c r="AK133" s="534"/>
      <c r="AL133" s="537"/>
      <c r="AM133" s="438"/>
      <c r="AN133" s="255"/>
      <c r="AO133" s="255"/>
      <c r="AP133" s="33"/>
      <c r="AQ133" s="33"/>
      <c r="AR133" s="33"/>
      <c r="AS133" s="33"/>
      <c r="AT133" s="33"/>
      <c r="AU133" s="33"/>
      <c r="AV133" s="34"/>
      <c r="AW133" s="34"/>
      <c r="AX133" s="60"/>
      <c r="AY133" s="61"/>
      <c r="AZ133" s="60"/>
      <c r="BA133" s="61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</row>
    <row r="134" spans="1:65" ht="25.5" customHeight="1">
      <c r="A134" s="255"/>
      <c r="B134" s="255"/>
      <c r="C134" s="255"/>
      <c r="D134" s="255"/>
      <c r="E134" s="255"/>
      <c r="F134" s="255"/>
      <c r="G134" s="255"/>
      <c r="H134" s="255"/>
      <c r="I134" s="255"/>
      <c r="J134" s="255"/>
      <c r="K134" s="255"/>
      <c r="L134" s="605"/>
      <c r="M134" s="605"/>
      <c r="N134" s="255"/>
      <c r="O134" s="605"/>
      <c r="P134" s="255"/>
      <c r="Q134" s="255"/>
      <c r="R134" s="255"/>
      <c r="S134" s="255"/>
      <c r="T134" s="255"/>
      <c r="U134" s="255"/>
      <c r="V134" s="255"/>
      <c r="W134" s="255"/>
      <c r="X134" s="255"/>
      <c r="Y134" s="33" t="s">
        <v>233</v>
      </c>
      <c r="Z134" s="108">
        <v>46146</v>
      </c>
      <c r="AA134" s="109">
        <v>14262</v>
      </c>
      <c r="AB134" s="33" t="s">
        <v>202</v>
      </c>
      <c r="AC134" s="108">
        <v>46147</v>
      </c>
      <c r="AD134" s="108">
        <v>46511</v>
      </c>
      <c r="AE134" s="198"/>
      <c r="AF134" s="198"/>
      <c r="AG134" s="554"/>
      <c r="AH134" s="528"/>
      <c r="AI134" s="576"/>
      <c r="AJ134" s="202"/>
      <c r="AK134" s="534"/>
      <c r="AL134" s="537"/>
      <c r="AM134" s="326"/>
      <c r="AN134" s="256"/>
      <c r="AO134" s="256"/>
      <c r="AP134" s="33"/>
      <c r="AQ134" s="33"/>
      <c r="AR134" s="33"/>
      <c r="AS134" s="33"/>
      <c r="AT134" s="33"/>
      <c r="AU134" s="33"/>
      <c r="AV134" s="34"/>
      <c r="AW134" s="34"/>
      <c r="AX134" s="60"/>
      <c r="AY134" s="61"/>
      <c r="AZ134" s="60"/>
      <c r="BA134" s="61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</row>
    <row r="135" spans="1:65" ht="25.5" customHeight="1">
      <c r="A135" s="356">
        <v>24</v>
      </c>
      <c r="B135" s="352" t="s">
        <v>277</v>
      </c>
      <c r="C135" s="352" t="s">
        <v>278</v>
      </c>
      <c r="D135" s="362" t="s">
        <v>157</v>
      </c>
      <c r="E135" s="352" t="s">
        <v>279</v>
      </c>
      <c r="F135" s="352" t="s">
        <v>291</v>
      </c>
      <c r="G135" s="352"/>
      <c r="H135" s="375" t="s">
        <v>280</v>
      </c>
      <c r="I135" s="352"/>
      <c r="J135" s="352"/>
      <c r="K135" s="362" t="s">
        <v>301</v>
      </c>
      <c r="L135" s="539" t="s">
        <v>302</v>
      </c>
      <c r="M135" s="539" t="s">
        <v>303</v>
      </c>
      <c r="N135" s="361">
        <v>44596</v>
      </c>
      <c r="O135" s="612">
        <v>142680</v>
      </c>
      <c r="P135" s="351">
        <v>13227</v>
      </c>
      <c r="Q135" s="361">
        <v>44596</v>
      </c>
      <c r="R135" s="361">
        <v>44961</v>
      </c>
      <c r="S135" s="352">
        <v>1</v>
      </c>
      <c r="T135" s="352"/>
      <c r="U135" s="352"/>
      <c r="V135" s="352"/>
      <c r="W135" s="352" t="s">
        <v>271</v>
      </c>
      <c r="X135" s="352" t="s">
        <v>148</v>
      </c>
      <c r="Y135" s="352" t="s">
        <v>149</v>
      </c>
      <c r="Z135" s="361">
        <v>44944</v>
      </c>
      <c r="AA135" s="351">
        <v>13556</v>
      </c>
      <c r="AB135" s="352" t="s">
        <v>290</v>
      </c>
      <c r="AC135" s="361">
        <v>44962</v>
      </c>
      <c r="AD135" s="361">
        <v>45326</v>
      </c>
      <c r="AE135" s="352"/>
      <c r="AF135" s="352"/>
      <c r="AG135" s="558">
        <v>12285</v>
      </c>
      <c r="AH135" s="591"/>
      <c r="AI135" s="577">
        <v>45266</v>
      </c>
      <c r="AJ135" s="376">
        <v>344266</v>
      </c>
      <c r="AK135" s="360">
        <v>5334.96</v>
      </c>
      <c r="AL135" s="536">
        <f>SUM(AG135+O135)</f>
        <v>154965</v>
      </c>
      <c r="AM135" s="280">
        <v>173241.27</v>
      </c>
      <c r="AN135" s="280">
        <v>72735.3</v>
      </c>
      <c r="AO135" s="280">
        <f>AM135+AN135</f>
        <v>245976.57</v>
      </c>
      <c r="AP135" s="33"/>
      <c r="AQ135" s="33"/>
      <c r="AR135" s="33"/>
      <c r="AS135" s="33"/>
      <c r="AT135" s="33"/>
      <c r="AU135" s="33"/>
      <c r="AV135" s="34"/>
      <c r="AW135" s="34"/>
      <c r="AX135" s="60"/>
      <c r="AY135" s="61"/>
      <c r="AZ135" s="60"/>
      <c r="BA135" s="61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</row>
    <row r="136" spans="1:65" ht="25.5" customHeight="1">
      <c r="A136" s="255"/>
      <c r="B136" s="255"/>
      <c r="C136" s="255"/>
      <c r="D136" s="255"/>
      <c r="E136" s="255"/>
      <c r="F136" s="255"/>
      <c r="G136" s="255"/>
      <c r="H136" s="255"/>
      <c r="I136" s="255"/>
      <c r="J136" s="255"/>
      <c r="K136" s="255"/>
      <c r="L136" s="605"/>
      <c r="M136" s="605"/>
      <c r="N136" s="255"/>
      <c r="O136" s="60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6"/>
      <c r="Z136" s="256"/>
      <c r="AA136" s="256"/>
      <c r="AB136" s="256"/>
      <c r="AC136" s="256"/>
      <c r="AD136" s="256"/>
      <c r="AE136" s="256"/>
      <c r="AF136" s="256"/>
      <c r="AG136" s="252"/>
      <c r="AH136" s="592"/>
      <c r="AI136" s="326"/>
      <c r="AJ136" s="256"/>
      <c r="AK136" s="256"/>
      <c r="AL136" s="197">
        <f>SUM(AL135+AK135)</f>
        <v>160299.96</v>
      </c>
      <c r="AM136" s="255"/>
      <c r="AN136" s="255"/>
      <c r="AO136" s="255"/>
      <c r="AP136" s="33"/>
      <c r="AQ136" s="33"/>
      <c r="AR136" s="33"/>
      <c r="AS136" s="33"/>
      <c r="AT136" s="33"/>
      <c r="AU136" s="33"/>
      <c r="AV136" s="34"/>
      <c r="AW136" s="34"/>
      <c r="AX136" s="60"/>
      <c r="AY136" s="61"/>
      <c r="AZ136" s="60"/>
      <c r="BA136" s="61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</row>
    <row r="137" spans="1:65" ht="25.5" customHeight="1">
      <c r="A137" s="255"/>
      <c r="B137" s="255"/>
      <c r="C137" s="255"/>
      <c r="D137" s="255"/>
      <c r="E137" s="255"/>
      <c r="F137" s="255"/>
      <c r="G137" s="255"/>
      <c r="H137" s="255"/>
      <c r="I137" s="255"/>
      <c r="J137" s="255"/>
      <c r="K137" s="255"/>
      <c r="L137" s="605"/>
      <c r="M137" s="605"/>
      <c r="N137" s="255"/>
      <c r="O137" s="605"/>
      <c r="P137" s="255"/>
      <c r="Q137" s="255"/>
      <c r="R137" s="255"/>
      <c r="S137" s="255"/>
      <c r="T137" s="255"/>
      <c r="U137" s="255"/>
      <c r="V137" s="255"/>
      <c r="W137" s="255"/>
      <c r="X137" s="255"/>
      <c r="Y137" s="84" t="s">
        <v>152</v>
      </c>
      <c r="Z137" s="192">
        <v>45320</v>
      </c>
      <c r="AA137" s="193">
        <v>13721</v>
      </c>
      <c r="AB137" s="84" t="s">
        <v>211</v>
      </c>
      <c r="AC137" s="192">
        <v>45327</v>
      </c>
      <c r="AD137" s="192">
        <v>45692</v>
      </c>
      <c r="AE137" s="84"/>
      <c r="AF137" s="84"/>
      <c r="AG137" s="559"/>
      <c r="AH137" s="528"/>
      <c r="AI137" s="578">
        <v>45629</v>
      </c>
      <c r="AJ137" s="205">
        <v>3.4837470000000002E-2</v>
      </c>
      <c r="AK137" s="170">
        <v>5584.44</v>
      </c>
      <c r="AL137" s="377">
        <f>SUM(AL136+AK137)</f>
        <v>165884.4</v>
      </c>
      <c r="AM137" s="255"/>
      <c r="AN137" s="255"/>
      <c r="AO137" s="255"/>
      <c r="AP137" s="33"/>
      <c r="AQ137" s="33"/>
      <c r="AR137" s="33"/>
      <c r="AS137" s="33"/>
      <c r="AT137" s="33"/>
      <c r="AU137" s="33"/>
      <c r="AV137" s="34"/>
      <c r="AW137" s="34"/>
      <c r="AX137" s="60"/>
      <c r="AY137" s="61"/>
      <c r="AZ137" s="60"/>
      <c r="BA137" s="61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</row>
    <row r="138" spans="1:65" ht="25.5" customHeight="1">
      <c r="A138" s="255"/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605"/>
      <c r="M138" s="605"/>
      <c r="N138" s="255"/>
      <c r="O138" s="605"/>
      <c r="P138" s="255"/>
      <c r="Q138" s="255"/>
      <c r="R138" s="255"/>
      <c r="S138" s="255"/>
      <c r="T138" s="255"/>
      <c r="U138" s="255"/>
      <c r="V138" s="255"/>
      <c r="W138" s="255"/>
      <c r="X138" s="255"/>
      <c r="Y138" s="84" t="s">
        <v>168</v>
      </c>
      <c r="Z138" s="192">
        <v>45688</v>
      </c>
      <c r="AA138" s="193">
        <v>13958</v>
      </c>
      <c r="AB138" s="84" t="s">
        <v>211</v>
      </c>
      <c r="AC138" s="192">
        <v>45693</v>
      </c>
      <c r="AD138" s="192">
        <v>46057</v>
      </c>
      <c r="AE138" s="84"/>
      <c r="AF138" s="84"/>
      <c r="AG138" s="559"/>
      <c r="AH138" s="528"/>
      <c r="AI138" s="578"/>
      <c r="AJ138" s="205"/>
      <c r="AK138" s="170"/>
      <c r="AL138" s="256"/>
      <c r="AM138" s="255"/>
      <c r="AN138" s="255"/>
      <c r="AO138" s="255"/>
      <c r="AP138" s="33"/>
      <c r="AQ138" s="33"/>
      <c r="AR138" s="33"/>
      <c r="AS138" s="33"/>
      <c r="AT138" s="33"/>
      <c r="AU138" s="33"/>
      <c r="AV138" s="34"/>
      <c r="AW138" s="34"/>
      <c r="AX138" s="60"/>
      <c r="AY138" s="61"/>
      <c r="AZ138" s="60"/>
      <c r="BA138" s="61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</row>
    <row r="139" spans="1:65" ht="25.5" customHeight="1">
      <c r="A139" s="255"/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605"/>
      <c r="M139" s="605"/>
      <c r="N139" s="255"/>
      <c r="O139" s="605"/>
      <c r="P139" s="255"/>
      <c r="Q139" s="255"/>
      <c r="R139" s="255"/>
      <c r="S139" s="255"/>
      <c r="T139" s="255"/>
      <c r="U139" s="255"/>
      <c r="V139" s="255"/>
      <c r="W139" s="255"/>
      <c r="X139" s="255"/>
      <c r="Y139" s="84" t="s">
        <v>274</v>
      </c>
      <c r="Z139" s="192">
        <v>46052</v>
      </c>
      <c r="AA139" s="193">
        <v>14200</v>
      </c>
      <c r="AB139" s="84" t="s">
        <v>211</v>
      </c>
      <c r="AC139" s="192">
        <v>44596</v>
      </c>
      <c r="AD139" s="192">
        <v>46146</v>
      </c>
      <c r="AE139" s="84"/>
      <c r="AF139" s="84"/>
      <c r="AG139" s="559"/>
      <c r="AH139" s="528"/>
      <c r="AI139" s="578"/>
      <c r="AJ139" s="205"/>
      <c r="AK139" s="170"/>
      <c r="AL139" s="204"/>
      <c r="AM139" s="255"/>
      <c r="AN139" s="255"/>
      <c r="AO139" s="255"/>
      <c r="AP139" s="33"/>
      <c r="AQ139" s="33"/>
      <c r="AR139" s="33"/>
      <c r="AS139" s="33"/>
      <c r="AT139" s="33"/>
      <c r="AU139" s="33"/>
      <c r="AV139" s="34"/>
      <c r="AW139" s="34"/>
      <c r="AX139" s="60"/>
      <c r="AY139" s="61"/>
      <c r="AZ139" s="60"/>
      <c r="BA139" s="61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</row>
    <row r="140" spans="1:65" ht="25.5" customHeight="1">
      <c r="A140" s="255"/>
      <c r="B140" s="255"/>
      <c r="C140" s="255"/>
      <c r="D140" s="255"/>
      <c r="E140" s="255"/>
      <c r="F140" s="255"/>
      <c r="G140" s="255"/>
      <c r="H140" s="255"/>
      <c r="I140" s="255"/>
      <c r="J140" s="255"/>
      <c r="K140" s="255"/>
      <c r="L140" s="605"/>
      <c r="M140" s="605"/>
      <c r="N140" s="255"/>
      <c r="O140" s="605"/>
      <c r="P140" s="255"/>
      <c r="Q140" s="255"/>
      <c r="R140" s="255"/>
      <c r="S140" s="255"/>
      <c r="T140" s="255"/>
      <c r="U140" s="255"/>
      <c r="V140" s="255"/>
      <c r="W140" s="255"/>
      <c r="X140" s="255"/>
      <c r="Y140" s="84" t="s">
        <v>233</v>
      </c>
      <c r="Z140" s="192">
        <v>46146</v>
      </c>
      <c r="AA140" s="193">
        <v>14268</v>
      </c>
      <c r="AB140" s="84" t="s">
        <v>211</v>
      </c>
      <c r="AC140" s="192">
        <v>44596</v>
      </c>
      <c r="AD140" s="192">
        <v>46422</v>
      </c>
      <c r="AE140" s="84"/>
      <c r="AF140" s="84"/>
      <c r="AG140" s="559"/>
      <c r="AH140" s="528"/>
      <c r="AI140" s="578"/>
      <c r="AJ140" s="205"/>
      <c r="AK140" s="170"/>
      <c r="AL140" s="204">
        <v>173919.12</v>
      </c>
      <c r="AM140" s="256"/>
      <c r="AN140" s="256"/>
      <c r="AO140" s="256"/>
      <c r="AP140" s="33"/>
      <c r="AQ140" s="33"/>
      <c r="AR140" s="33"/>
      <c r="AS140" s="33"/>
      <c r="AT140" s="33"/>
      <c r="AU140" s="33"/>
      <c r="AV140" s="34"/>
      <c r="AW140" s="34"/>
      <c r="AX140" s="60"/>
      <c r="AY140" s="61"/>
      <c r="AZ140" s="60"/>
      <c r="BA140" s="61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</row>
    <row r="141" spans="1:65" ht="25.5" customHeight="1">
      <c r="A141" s="356">
        <v>25</v>
      </c>
      <c r="B141" s="352" t="s">
        <v>277</v>
      </c>
      <c r="C141" s="352" t="s">
        <v>278</v>
      </c>
      <c r="D141" s="362" t="s">
        <v>157</v>
      </c>
      <c r="E141" s="352" t="s">
        <v>279</v>
      </c>
      <c r="F141" s="352" t="s">
        <v>291</v>
      </c>
      <c r="G141" s="352"/>
      <c r="H141" s="375" t="s">
        <v>280</v>
      </c>
      <c r="I141" s="352"/>
      <c r="J141" s="352"/>
      <c r="K141" s="362" t="s">
        <v>304</v>
      </c>
      <c r="L141" s="539" t="s">
        <v>305</v>
      </c>
      <c r="M141" s="539" t="s">
        <v>306</v>
      </c>
      <c r="N141" s="361">
        <v>44596</v>
      </c>
      <c r="O141" s="612">
        <v>150000</v>
      </c>
      <c r="P141" s="351">
        <v>13227</v>
      </c>
      <c r="Q141" s="361">
        <v>44596</v>
      </c>
      <c r="R141" s="361">
        <v>44961</v>
      </c>
      <c r="S141" s="352">
        <v>1</v>
      </c>
      <c r="T141" s="352"/>
      <c r="U141" s="352"/>
      <c r="V141" s="352"/>
      <c r="W141" s="352" t="s">
        <v>271</v>
      </c>
      <c r="X141" s="352" t="s">
        <v>148</v>
      </c>
      <c r="Y141" s="33" t="s">
        <v>149</v>
      </c>
      <c r="Z141" s="108">
        <v>44944</v>
      </c>
      <c r="AA141" s="109">
        <v>13466</v>
      </c>
      <c r="AB141" s="33" t="s">
        <v>290</v>
      </c>
      <c r="AC141" s="108">
        <v>44962</v>
      </c>
      <c r="AD141" s="108">
        <v>45326</v>
      </c>
      <c r="AE141" s="33"/>
      <c r="AF141" s="33"/>
      <c r="AG141" s="533">
        <v>12915.24</v>
      </c>
      <c r="AH141" s="528"/>
      <c r="AI141" s="532"/>
      <c r="AJ141" s="176"/>
      <c r="AK141" s="170"/>
      <c r="AL141" s="191">
        <v>162915.24</v>
      </c>
      <c r="AM141" s="280">
        <v>255567.67</v>
      </c>
      <c r="AN141" s="280">
        <v>76471.149999999994</v>
      </c>
      <c r="AO141" s="280">
        <f>AM141+AN141</f>
        <v>332038.82</v>
      </c>
      <c r="AP141" s="33"/>
      <c r="AQ141" s="33"/>
      <c r="AR141" s="33"/>
      <c r="AS141" s="33"/>
      <c r="AT141" s="33"/>
      <c r="AU141" s="33"/>
      <c r="AV141" s="34"/>
      <c r="AW141" s="34"/>
      <c r="AX141" s="60"/>
      <c r="AY141" s="61"/>
      <c r="AZ141" s="60"/>
      <c r="BA141" s="61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</row>
    <row r="142" spans="1:65" ht="25.5" customHeight="1">
      <c r="A142" s="255"/>
      <c r="B142" s="255"/>
      <c r="C142" s="255"/>
      <c r="D142" s="255"/>
      <c r="E142" s="255"/>
      <c r="F142" s="255"/>
      <c r="G142" s="255"/>
      <c r="H142" s="255"/>
      <c r="I142" s="255"/>
      <c r="J142" s="255"/>
      <c r="K142" s="255"/>
      <c r="L142" s="605"/>
      <c r="M142" s="605"/>
      <c r="N142" s="255"/>
      <c r="O142" s="605"/>
      <c r="P142" s="255"/>
      <c r="Q142" s="255"/>
      <c r="R142" s="255"/>
      <c r="S142" s="255"/>
      <c r="T142" s="255"/>
      <c r="U142" s="255"/>
      <c r="V142" s="255"/>
      <c r="W142" s="255"/>
      <c r="X142" s="255"/>
      <c r="Y142" s="33" t="s">
        <v>152</v>
      </c>
      <c r="Z142" s="108">
        <v>45324</v>
      </c>
      <c r="AA142" s="109">
        <v>13721</v>
      </c>
      <c r="AB142" s="33" t="s">
        <v>211</v>
      </c>
      <c r="AC142" s="108">
        <v>45327</v>
      </c>
      <c r="AD142" s="108">
        <v>45692</v>
      </c>
      <c r="AE142" s="33"/>
      <c r="AF142" s="33"/>
      <c r="AG142" s="533"/>
      <c r="AH142" s="528"/>
      <c r="AI142" s="532">
        <v>45399</v>
      </c>
      <c r="AJ142" s="176">
        <v>34485.160000000003</v>
      </c>
      <c r="AK142" s="170">
        <v>5618.16</v>
      </c>
      <c r="AL142" s="191">
        <f>SUM(AL141+AK142)</f>
        <v>168533.4</v>
      </c>
      <c r="AM142" s="255"/>
      <c r="AN142" s="255"/>
      <c r="AO142" s="255"/>
      <c r="AP142" s="33"/>
      <c r="AQ142" s="33"/>
      <c r="AR142" s="33"/>
      <c r="AS142" s="33"/>
      <c r="AT142" s="33"/>
      <c r="AU142" s="33"/>
      <c r="AV142" s="34"/>
      <c r="AW142" s="34"/>
      <c r="AX142" s="60"/>
      <c r="AY142" s="61"/>
      <c r="AZ142" s="60"/>
      <c r="BA142" s="61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</row>
    <row r="143" spans="1:65" ht="25.5" customHeight="1">
      <c r="A143" s="255"/>
      <c r="B143" s="255"/>
      <c r="C143" s="255"/>
      <c r="D143" s="255"/>
      <c r="E143" s="255"/>
      <c r="F143" s="255"/>
      <c r="G143" s="255"/>
      <c r="H143" s="255"/>
      <c r="I143" s="255"/>
      <c r="J143" s="255"/>
      <c r="K143" s="255"/>
      <c r="L143" s="605"/>
      <c r="M143" s="605"/>
      <c r="N143" s="255"/>
      <c r="O143" s="605"/>
      <c r="P143" s="255"/>
      <c r="Q143" s="255"/>
      <c r="R143" s="255"/>
      <c r="S143" s="255"/>
      <c r="T143" s="255"/>
      <c r="U143" s="255"/>
      <c r="V143" s="255"/>
      <c r="W143" s="255"/>
      <c r="X143" s="255"/>
      <c r="Y143" s="33" t="s">
        <v>168</v>
      </c>
      <c r="Z143" s="108">
        <v>45688</v>
      </c>
      <c r="AA143" s="109"/>
      <c r="AB143" s="33" t="s">
        <v>290</v>
      </c>
      <c r="AC143" s="108">
        <v>45693</v>
      </c>
      <c r="AD143" s="108">
        <v>46057</v>
      </c>
      <c r="AE143" s="176">
        <v>34837.47</v>
      </c>
      <c r="AF143" s="33"/>
      <c r="AG143" s="533">
        <v>5871.24</v>
      </c>
      <c r="AH143" s="528"/>
      <c r="AI143" s="532"/>
      <c r="AJ143" s="176"/>
      <c r="AK143" s="170"/>
      <c r="AL143" s="191">
        <v>174404.64</v>
      </c>
      <c r="AM143" s="255"/>
      <c r="AN143" s="255"/>
      <c r="AO143" s="255"/>
      <c r="AP143" s="33"/>
      <c r="AQ143" s="33"/>
      <c r="AR143" s="33"/>
      <c r="AS143" s="33"/>
      <c r="AT143" s="33"/>
      <c r="AU143" s="33"/>
      <c r="AV143" s="34"/>
      <c r="AW143" s="34"/>
      <c r="AX143" s="60"/>
      <c r="AY143" s="61"/>
      <c r="AZ143" s="60"/>
      <c r="BA143" s="61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</row>
    <row r="144" spans="1:65" ht="25.5" customHeight="1">
      <c r="A144" s="255"/>
      <c r="B144" s="255"/>
      <c r="C144" s="255"/>
      <c r="D144" s="255"/>
      <c r="E144" s="255"/>
      <c r="F144" s="255"/>
      <c r="G144" s="255"/>
      <c r="H144" s="255"/>
      <c r="I144" s="255"/>
      <c r="J144" s="255"/>
      <c r="K144" s="255"/>
      <c r="L144" s="605"/>
      <c r="M144" s="605"/>
      <c r="N144" s="255"/>
      <c r="O144" s="605"/>
      <c r="P144" s="255"/>
      <c r="Q144" s="255"/>
      <c r="R144" s="255"/>
      <c r="S144" s="255"/>
      <c r="T144" s="255"/>
      <c r="U144" s="255"/>
      <c r="V144" s="255"/>
      <c r="W144" s="255"/>
      <c r="X144" s="255"/>
      <c r="Y144" s="33" t="s">
        <v>274</v>
      </c>
      <c r="Z144" s="108">
        <v>46056</v>
      </c>
      <c r="AA144" s="109">
        <v>14201</v>
      </c>
      <c r="AB144" s="33" t="s">
        <v>307</v>
      </c>
      <c r="AC144" s="108">
        <v>44596</v>
      </c>
      <c r="AD144" s="108">
        <v>46146</v>
      </c>
      <c r="AE144" s="176"/>
      <c r="AF144" s="33"/>
      <c r="AG144" s="533"/>
      <c r="AH144" s="528"/>
      <c r="AI144" s="532"/>
      <c r="AJ144" s="176"/>
      <c r="AK144" s="170"/>
      <c r="AL144" s="191"/>
      <c r="AM144" s="255"/>
      <c r="AN144" s="255"/>
      <c r="AO144" s="255"/>
      <c r="AP144" s="33"/>
      <c r="AQ144" s="33"/>
      <c r="AR144" s="33"/>
      <c r="AS144" s="33"/>
      <c r="AT144" s="33"/>
      <c r="AU144" s="33"/>
      <c r="AV144" s="34"/>
      <c r="AW144" s="34"/>
      <c r="AX144" s="60"/>
      <c r="AY144" s="61"/>
      <c r="AZ144" s="60"/>
      <c r="BA144" s="61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</row>
    <row r="145" spans="1:65" ht="25.5" customHeight="1">
      <c r="A145" s="255"/>
      <c r="B145" s="255"/>
      <c r="C145" s="255"/>
      <c r="D145" s="255"/>
      <c r="E145" s="255"/>
      <c r="F145" s="255"/>
      <c r="G145" s="255"/>
      <c r="H145" s="255"/>
      <c r="I145" s="255"/>
      <c r="J145" s="255"/>
      <c r="K145" s="255"/>
      <c r="L145" s="605"/>
      <c r="M145" s="605"/>
      <c r="N145" s="255"/>
      <c r="O145" s="605"/>
      <c r="P145" s="255"/>
      <c r="Q145" s="255"/>
      <c r="R145" s="255"/>
      <c r="S145" s="255"/>
      <c r="T145" s="255"/>
      <c r="U145" s="255"/>
      <c r="V145" s="255"/>
      <c r="W145" s="255"/>
      <c r="X145" s="255"/>
      <c r="Y145" s="33" t="s">
        <v>233</v>
      </c>
      <c r="Z145" s="108">
        <v>46142</v>
      </c>
      <c r="AA145" s="109">
        <v>14259</v>
      </c>
      <c r="AB145" s="33" t="s">
        <v>307</v>
      </c>
      <c r="AC145" s="108">
        <v>44596</v>
      </c>
      <c r="AD145" s="108">
        <v>46511</v>
      </c>
      <c r="AE145" s="176"/>
      <c r="AF145" s="33"/>
      <c r="AG145" s="533"/>
      <c r="AH145" s="528"/>
      <c r="AI145" s="532"/>
      <c r="AJ145" s="176"/>
      <c r="AK145" s="170"/>
      <c r="AL145" s="191"/>
      <c r="AM145" s="256"/>
      <c r="AN145" s="256"/>
      <c r="AO145" s="256"/>
      <c r="AP145" s="33"/>
      <c r="AQ145" s="33"/>
      <c r="AR145" s="33"/>
      <c r="AS145" s="33"/>
      <c r="AT145" s="33"/>
      <c r="AU145" s="33"/>
      <c r="AV145" s="34"/>
      <c r="AW145" s="34"/>
      <c r="AX145" s="60"/>
      <c r="AY145" s="61"/>
      <c r="AZ145" s="60"/>
      <c r="BA145" s="61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</row>
    <row r="146" spans="1:65" ht="35.1" customHeight="1">
      <c r="A146" s="356">
        <v>26</v>
      </c>
      <c r="B146" s="352" t="s">
        <v>277</v>
      </c>
      <c r="C146" s="352" t="s">
        <v>278</v>
      </c>
      <c r="D146" s="362" t="s">
        <v>157</v>
      </c>
      <c r="E146" s="352" t="s">
        <v>279</v>
      </c>
      <c r="F146" s="352" t="s">
        <v>308</v>
      </c>
      <c r="G146" s="352"/>
      <c r="H146" s="375" t="s">
        <v>280</v>
      </c>
      <c r="I146" s="352"/>
      <c r="J146" s="352"/>
      <c r="K146" s="362" t="s">
        <v>309</v>
      </c>
      <c r="L146" s="539" t="s">
        <v>310</v>
      </c>
      <c r="M146" s="539" t="s">
        <v>311</v>
      </c>
      <c r="N146" s="361">
        <v>44596</v>
      </c>
      <c r="O146" s="612">
        <v>80400</v>
      </c>
      <c r="P146" s="351">
        <v>13227</v>
      </c>
      <c r="Q146" s="361">
        <v>44596</v>
      </c>
      <c r="R146" s="361">
        <v>44961</v>
      </c>
      <c r="S146" s="352">
        <v>1</v>
      </c>
      <c r="T146" s="352"/>
      <c r="U146" s="352"/>
      <c r="V146" s="352"/>
      <c r="W146" s="352" t="s">
        <v>312</v>
      </c>
      <c r="X146" s="352" t="s">
        <v>148</v>
      </c>
      <c r="Y146" s="33" t="s">
        <v>149</v>
      </c>
      <c r="Z146" s="108">
        <v>44944</v>
      </c>
      <c r="AA146" s="109">
        <v>13466</v>
      </c>
      <c r="AB146" s="396" t="s">
        <v>313</v>
      </c>
      <c r="AC146" s="108">
        <v>44962</v>
      </c>
      <c r="AD146" s="108">
        <v>45326</v>
      </c>
      <c r="AE146" s="33"/>
      <c r="AF146" s="33"/>
      <c r="AG146" s="533">
        <v>6864.12</v>
      </c>
      <c r="AH146" s="528"/>
      <c r="AI146" s="575"/>
      <c r="AJ146" s="206">
        <v>34543.67</v>
      </c>
      <c r="AK146" s="207">
        <v>3014.4</v>
      </c>
      <c r="AL146" s="191">
        <f>SUM(O146+AG146+AK146)</f>
        <v>90278.51999999999</v>
      </c>
      <c r="AM146" s="280">
        <v>141337.20000000001</v>
      </c>
      <c r="AN146" s="280">
        <v>40981.199999999997</v>
      </c>
      <c r="AO146" s="280">
        <f>AM146+AN146</f>
        <v>182318.40000000002</v>
      </c>
      <c r="AP146" s="33"/>
      <c r="AQ146" s="33"/>
      <c r="AR146" s="33"/>
      <c r="AS146" s="33"/>
      <c r="AT146" s="33"/>
      <c r="AU146" s="33"/>
      <c r="AV146" s="34"/>
      <c r="AW146" s="34"/>
      <c r="AX146" s="60"/>
      <c r="AY146" s="61"/>
      <c r="AZ146" s="60"/>
      <c r="BA146" s="61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</row>
    <row r="147" spans="1:65" ht="18.75" customHeight="1">
      <c r="A147" s="255"/>
      <c r="B147" s="255"/>
      <c r="C147" s="255"/>
      <c r="D147" s="255"/>
      <c r="E147" s="255"/>
      <c r="F147" s="255"/>
      <c r="G147" s="255"/>
      <c r="H147" s="255"/>
      <c r="I147" s="255"/>
      <c r="J147" s="255"/>
      <c r="K147" s="255"/>
      <c r="L147" s="605"/>
      <c r="M147" s="605"/>
      <c r="N147" s="255"/>
      <c r="O147" s="605"/>
      <c r="P147" s="255"/>
      <c r="Q147" s="255"/>
      <c r="R147" s="255"/>
      <c r="S147" s="255"/>
      <c r="T147" s="255"/>
      <c r="U147" s="255"/>
      <c r="V147" s="255"/>
      <c r="W147" s="255"/>
      <c r="X147" s="255"/>
      <c r="Y147" s="33" t="s">
        <v>152</v>
      </c>
      <c r="Z147" s="108">
        <v>45322</v>
      </c>
      <c r="AA147" s="109">
        <v>13728</v>
      </c>
      <c r="AB147" s="33" t="s">
        <v>211</v>
      </c>
      <c r="AC147" s="108">
        <v>45327</v>
      </c>
      <c r="AD147" s="108">
        <v>45692</v>
      </c>
      <c r="AE147" s="33"/>
      <c r="AF147" s="33"/>
      <c r="AG147" s="533"/>
      <c r="AH147" s="528"/>
      <c r="AI147" s="532">
        <v>45618</v>
      </c>
      <c r="AJ147" s="33">
        <v>3.4761760000000002</v>
      </c>
      <c r="AK147" s="170">
        <v>3138.24</v>
      </c>
      <c r="AL147" s="191">
        <f t="shared" ref="AL147:AL148" si="15">SUM(AL146+AK147)</f>
        <v>93416.76</v>
      </c>
      <c r="AM147" s="255"/>
      <c r="AN147" s="255"/>
      <c r="AO147" s="255"/>
      <c r="AP147" s="33"/>
      <c r="AQ147" s="33"/>
      <c r="AR147" s="33"/>
      <c r="AS147" s="33"/>
      <c r="AT147" s="33"/>
      <c r="AU147" s="33"/>
      <c r="AV147" s="34"/>
      <c r="AW147" s="34"/>
      <c r="AX147" s="60"/>
      <c r="AY147" s="61"/>
      <c r="AZ147" s="60"/>
      <c r="BA147" s="61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</row>
    <row r="148" spans="1:65" ht="24.75" customHeight="1">
      <c r="A148" s="255"/>
      <c r="B148" s="255"/>
      <c r="C148" s="255"/>
      <c r="D148" s="255"/>
      <c r="E148" s="255"/>
      <c r="F148" s="255"/>
      <c r="G148" s="255"/>
      <c r="H148" s="255"/>
      <c r="I148" s="255"/>
      <c r="J148" s="255"/>
      <c r="K148" s="255"/>
      <c r="L148" s="605"/>
      <c r="M148" s="605"/>
      <c r="N148" s="255"/>
      <c r="O148" s="605"/>
      <c r="P148" s="255"/>
      <c r="Q148" s="255"/>
      <c r="R148" s="255"/>
      <c r="S148" s="255"/>
      <c r="T148" s="255"/>
      <c r="U148" s="255"/>
      <c r="V148" s="255"/>
      <c r="W148" s="255"/>
      <c r="X148" s="255"/>
      <c r="Y148" s="33" t="s">
        <v>168</v>
      </c>
      <c r="Z148" s="108">
        <v>45688</v>
      </c>
      <c r="AA148" s="109">
        <v>13974</v>
      </c>
      <c r="AB148" s="33" t="s">
        <v>211</v>
      </c>
      <c r="AC148" s="108">
        <v>45693</v>
      </c>
      <c r="AD148" s="108">
        <v>46057</v>
      </c>
      <c r="AE148" s="33"/>
      <c r="AF148" s="33"/>
      <c r="AG148" s="533"/>
      <c r="AH148" s="528"/>
      <c r="AI148" s="532"/>
      <c r="AJ148" s="33"/>
      <c r="AK148" s="170"/>
      <c r="AL148" s="191">
        <f t="shared" si="15"/>
        <v>93416.76</v>
      </c>
      <c r="AM148" s="255"/>
      <c r="AN148" s="255"/>
      <c r="AO148" s="255"/>
      <c r="AP148" s="33"/>
      <c r="AQ148" s="33"/>
      <c r="AR148" s="33"/>
      <c r="AS148" s="33"/>
      <c r="AT148" s="33"/>
      <c r="AU148" s="33"/>
      <c r="AV148" s="34"/>
      <c r="AW148" s="34"/>
      <c r="AX148" s="60"/>
      <c r="AY148" s="61"/>
      <c r="AZ148" s="60"/>
      <c r="BA148" s="61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</row>
    <row r="149" spans="1:65" ht="24.75" customHeight="1">
      <c r="A149" s="255"/>
      <c r="B149" s="255"/>
      <c r="C149" s="255"/>
      <c r="D149" s="255"/>
      <c r="E149" s="255"/>
      <c r="F149" s="255"/>
      <c r="G149" s="255"/>
      <c r="H149" s="255"/>
      <c r="I149" s="255"/>
      <c r="J149" s="255"/>
      <c r="K149" s="255"/>
      <c r="L149" s="605"/>
      <c r="M149" s="605"/>
      <c r="N149" s="255"/>
      <c r="O149" s="605"/>
      <c r="P149" s="255"/>
      <c r="Q149" s="255"/>
      <c r="R149" s="255"/>
      <c r="S149" s="255"/>
      <c r="T149" s="255"/>
      <c r="U149" s="255"/>
      <c r="V149" s="255"/>
      <c r="W149" s="255"/>
      <c r="X149" s="255"/>
      <c r="Y149" s="33" t="s">
        <v>274</v>
      </c>
      <c r="Z149" s="108">
        <v>46050</v>
      </c>
      <c r="AA149" s="109">
        <v>14201</v>
      </c>
      <c r="AB149" s="33" t="s">
        <v>211</v>
      </c>
      <c r="AC149" s="108">
        <v>44596</v>
      </c>
      <c r="AD149" s="108">
        <v>46146</v>
      </c>
      <c r="AE149" s="33"/>
      <c r="AF149" s="33"/>
      <c r="AG149" s="533"/>
      <c r="AH149" s="528"/>
      <c r="AI149" s="532"/>
      <c r="AJ149" s="33"/>
      <c r="AK149" s="170"/>
      <c r="AL149" s="197"/>
      <c r="AM149" s="255"/>
      <c r="AN149" s="255"/>
      <c r="AO149" s="255"/>
      <c r="AP149" s="33"/>
      <c r="AQ149" s="33"/>
      <c r="AR149" s="33"/>
      <c r="AS149" s="33"/>
      <c r="AT149" s="33"/>
      <c r="AU149" s="33"/>
      <c r="AV149" s="34"/>
      <c r="AW149" s="34"/>
      <c r="AX149" s="60"/>
      <c r="AY149" s="61"/>
      <c r="AZ149" s="60"/>
      <c r="BA149" s="61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</row>
    <row r="150" spans="1:65" ht="24.75" customHeight="1">
      <c r="A150" s="255"/>
      <c r="B150" s="255"/>
      <c r="C150" s="255"/>
      <c r="D150" s="255"/>
      <c r="E150" s="255"/>
      <c r="F150" s="255"/>
      <c r="G150" s="255"/>
      <c r="H150" s="255"/>
      <c r="I150" s="255"/>
      <c r="J150" s="255"/>
      <c r="K150" s="255"/>
      <c r="L150" s="605"/>
      <c r="M150" s="605"/>
      <c r="N150" s="255"/>
      <c r="O150" s="605"/>
      <c r="P150" s="255"/>
      <c r="Q150" s="255"/>
      <c r="R150" s="255"/>
      <c r="S150" s="255"/>
      <c r="T150" s="255"/>
      <c r="U150" s="255"/>
      <c r="V150" s="255"/>
      <c r="W150" s="255"/>
      <c r="X150" s="255"/>
      <c r="Y150" s="33" t="s">
        <v>233</v>
      </c>
      <c r="Z150" s="108">
        <v>46142</v>
      </c>
      <c r="AA150" s="109">
        <v>14260</v>
      </c>
      <c r="AB150" s="33" t="s">
        <v>211</v>
      </c>
      <c r="AC150" s="108">
        <v>44596</v>
      </c>
      <c r="AD150" s="108">
        <v>46511</v>
      </c>
      <c r="AE150" s="33"/>
      <c r="AF150" s="33"/>
      <c r="AG150" s="533"/>
      <c r="AH150" s="528"/>
      <c r="AI150" s="532"/>
      <c r="AJ150" s="33"/>
      <c r="AK150" s="170"/>
      <c r="AL150" s="197"/>
      <c r="AM150" s="256"/>
      <c r="AN150" s="256"/>
      <c r="AO150" s="256"/>
      <c r="AP150" s="33"/>
      <c r="AQ150" s="33"/>
      <c r="AR150" s="33"/>
      <c r="AS150" s="33"/>
      <c r="AT150" s="33"/>
      <c r="AU150" s="33"/>
      <c r="AV150" s="34"/>
      <c r="AW150" s="34"/>
      <c r="AX150" s="60"/>
      <c r="AY150" s="61"/>
      <c r="AZ150" s="60"/>
      <c r="BA150" s="61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</row>
    <row r="151" spans="1:65" ht="25.5" customHeight="1">
      <c r="A151" s="356">
        <v>27</v>
      </c>
      <c r="B151" s="352" t="s">
        <v>277</v>
      </c>
      <c r="C151" s="352" t="s">
        <v>278</v>
      </c>
      <c r="D151" s="362" t="s">
        <v>157</v>
      </c>
      <c r="E151" s="352" t="s">
        <v>279</v>
      </c>
      <c r="F151" s="352" t="s">
        <v>308</v>
      </c>
      <c r="G151" s="352"/>
      <c r="H151" s="375" t="s">
        <v>280</v>
      </c>
      <c r="I151" s="352"/>
      <c r="J151" s="352"/>
      <c r="K151" s="362" t="s">
        <v>314</v>
      </c>
      <c r="L151" s="539" t="s">
        <v>315</v>
      </c>
      <c r="M151" s="539" t="s">
        <v>316</v>
      </c>
      <c r="N151" s="361">
        <v>44596</v>
      </c>
      <c r="O151" s="612">
        <v>86400</v>
      </c>
      <c r="P151" s="351">
        <v>13227</v>
      </c>
      <c r="Q151" s="361">
        <v>44596</v>
      </c>
      <c r="R151" s="361">
        <v>44961</v>
      </c>
      <c r="S151" s="352">
        <v>1</v>
      </c>
      <c r="T151" s="352"/>
      <c r="U151" s="352"/>
      <c r="V151" s="352"/>
      <c r="W151" s="352" t="s">
        <v>312</v>
      </c>
      <c r="X151" s="352" t="s">
        <v>148</v>
      </c>
      <c r="Y151" s="33" t="s">
        <v>149</v>
      </c>
      <c r="Z151" s="108">
        <v>44944</v>
      </c>
      <c r="AA151" s="109">
        <v>13466</v>
      </c>
      <c r="AB151" s="33" t="s">
        <v>317</v>
      </c>
      <c r="AC151" s="108">
        <v>44962</v>
      </c>
      <c r="AD151" s="108">
        <v>45326</v>
      </c>
      <c r="AE151" s="33"/>
      <c r="AF151" s="33"/>
      <c r="AG151" s="533">
        <v>7439.16</v>
      </c>
      <c r="AH151" s="528"/>
      <c r="AI151" s="575"/>
      <c r="AJ151" s="33"/>
      <c r="AK151" s="170"/>
      <c r="AL151" s="197">
        <v>93839.16</v>
      </c>
      <c r="AM151" s="280">
        <v>146320.72</v>
      </c>
      <c r="AN151" s="280">
        <v>44044.9</v>
      </c>
      <c r="AO151" s="280">
        <f>AM151+AN151</f>
        <v>190365.62</v>
      </c>
      <c r="AP151" s="33"/>
      <c r="AQ151" s="33"/>
      <c r="AR151" s="33"/>
      <c r="AS151" s="33"/>
      <c r="AT151" s="33"/>
      <c r="AU151" s="33"/>
      <c r="AV151" s="34"/>
      <c r="AW151" s="34"/>
      <c r="AX151" s="60"/>
      <c r="AY151" s="61"/>
      <c r="AZ151" s="60"/>
      <c r="BA151" s="61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</row>
    <row r="152" spans="1:65" ht="25.5" customHeight="1">
      <c r="A152" s="255"/>
      <c r="B152" s="255"/>
      <c r="C152" s="255"/>
      <c r="D152" s="255"/>
      <c r="E152" s="255"/>
      <c r="F152" s="255"/>
      <c r="G152" s="255"/>
      <c r="H152" s="255"/>
      <c r="I152" s="255"/>
      <c r="J152" s="255"/>
      <c r="K152" s="255"/>
      <c r="L152" s="605"/>
      <c r="M152" s="605"/>
      <c r="N152" s="255"/>
      <c r="O152" s="605"/>
      <c r="P152" s="255"/>
      <c r="Q152" s="255"/>
      <c r="R152" s="255"/>
      <c r="S152" s="255"/>
      <c r="T152" s="255"/>
      <c r="U152" s="255"/>
      <c r="V152" s="255"/>
      <c r="W152" s="255"/>
      <c r="X152" s="255"/>
      <c r="Y152" s="33" t="s">
        <v>179</v>
      </c>
      <c r="Z152" s="108">
        <v>45324</v>
      </c>
      <c r="AA152" s="109">
        <v>13721</v>
      </c>
      <c r="AB152" s="33" t="s">
        <v>211</v>
      </c>
      <c r="AC152" s="108">
        <v>45327</v>
      </c>
      <c r="AD152" s="108">
        <v>45692</v>
      </c>
      <c r="AE152" s="33"/>
      <c r="AF152" s="33"/>
      <c r="AG152" s="533"/>
      <c r="AH152" s="528"/>
      <c r="AI152" s="532">
        <v>45338</v>
      </c>
      <c r="AJ152" s="33">
        <v>3.442666</v>
      </c>
      <c r="AK152" s="208">
        <v>3230.52</v>
      </c>
      <c r="AL152" s="197">
        <f t="shared" ref="AL152:AL153" si="16">SUM(AL151+AK152)</f>
        <v>97069.680000000008</v>
      </c>
      <c r="AM152" s="255"/>
      <c r="AN152" s="255"/>
      <c r="AO152" s="255"/>
      <c r="AP152" s="33"/>
      <c r="AQ152" s="33"/>
      <c r="AR152" s="33"/>
      <c r="AS152" s="33"/>
      <c r="AT152" s="33"/>
      <c r="AU152" s="33"/>
      <c r="AV152" s="34"/>
      <c r="AW152" s="34"/>
      <c r="AX152" s="60"/>
      <c r="AY152" s="61"/>
      <c r="AZ152" s="60"/>
      <c r="BA152" s="61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</row>
    <row r="153" spans="1:65" ht="25.5" customHeight="1">
      <c r="A153" s="255"/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605"/>
      <c r="M153" s="605"/>
      <c r="N153" s="255"/>
      <c r="O153" s="605"/>
      <c r="P153" s="255"/>
      <c r="Q153" s="255"/>
      <c r="R153" s="255"/>
      <c r="S153" s="255"/>
      <c r="T153" s="255"/>
      <c r="U153" s="255"/>
      <c r="V153" s="255"/>
      <c r="W153" s="255"/>
      <c r="X153" s="255"/>
      <c r="Y153" s="33" t="s">
        <v>318</v>
      </c>
      <c r="Z153" s="108">
        <v>45688</v>
      </c>
      <c r="AA153" s="109">
        <v>13978</v>
      </c>
      <c r="AB153" s="33" t="s">
        <v>211</v>
      </c>
      <c r="AC153" s="108">
        <v>45693</v>
      </c>
      <c r="AD153" s="108">
        <v>46057</v>
      </c>
      <c r="AE153" s="33"/>
      <c r="AF153" s="33"/>
      <c r="AG153" s="533"/>
      <c r="AH153" s="528"/>
      <c r="AI153" s="532">
        <v>45618</v>
      </c>
      <c r="AJ153" s="33">
        <v>3.4837470000000001</v>
      </c>
      <c r="AK153" s="208">
        <v>3381.72</v>
      </c>
      <c r="AL153" s="197">
        <f t="shared" si="16"/>
        <v>100451.40000000001</v>
      </c>
      <c r="AM153" s="255"/>
      <c r="AN153" s="255"/>
      <c r="AO153" s="255"/>
      <c r="AP153" s="33"/>
      <c r="AQ153" s="33"/>
      <c r="AR153" s="33"/>
      <c r="AS153" s="33"/>
      <c r="AT153" s="33"/>
      <c r="AU153" s="33"/>
      <c r="AV153" s="34"/>
      <c r="AW153" s="34"/>
      <c r="AX153" s="60"/>
      <c r="AY153" s="61"/>
      <c r="AZ153" s="60"/>
      <c r="BA153" s="61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</row>
    <row r="154" spans="1:65" ht="25.5" customHeight="1">
      <c r="A154" s="255"/>
      <c r="B154" s="255"/>
      <c r="C154" s="255"/>
      <c r="D154" s="255"/>
      <c r="E154" s="255"/>
      <c r="F154" s="255"/>
      <c r="G154" s="255"/>
      <c r="H154" s="255"/>
      <c r="I154" s="255"/>
      <c r="J154" s="255"/>
      <c r="K154" s="255"/>
      <c r="L154" s="605"/>
      <c r="M154" s="605"/>
      <c r="N154" s="255"/>
      <c r="O154" s="605"/>
      <c r="P154" s="255"/>
      <c r="Q154" s="255"/>
      <c r="R154" s="255"/>
      <c r="S154" s="255"/>
      <c r="T154" s="255"/>
      <c r="U154" s="255"/>
      <c r="V154" s="255"/>
      <c r="W154" s="255"/>
      <c r="X154" s="255"/>
      <c r="Y154" s="33" t="s">
        <v>274</v>
      </c>
      <c r="Z154" s="108">
        <v>46056</v>
      </c>
      <c r="AA154" s="109">
        <v>14205</v>
      </c>
      <c r="AB154" s="33" t="s">
        <v>211</v>
      </c>
      <c r="AC154" s="108">
        <v>44596</v>
      </c>
      <c r="AD154" s="108">
        <v>46146</v>
      </c>
      <c r="AE154" s="33"/>
      <c r="AF154" s="33"/>
      <c r="AG154" s="533"/>
      <c r="AH154" s="528"/>
      <c r="AI154" s="532"/>
      <c r="AJ154" s="33"/>
      <c r="AK154" s="208"/>
      <c r="AL154" s="197"/>
      <c r="AM154" s="255"/>
      <c r="AN154" s="255"/>
      <c r="AO154" s="255"/>
      <c r="AP154" s="33"/>
      <c r="AQ154" s="33"/>
      <c r="AR154" s="33"/>
      <c r="AS154" s="33"/>
      <c r="AT154" s="33"/>
      <c r="AU154" s="33"/>
      <c r="AV154" s="34"/>
      <c r="AW154" s="34"/>
      <c r="AX154" s="60"/>
      <c r="AY154" s="61"/>
      <c r="AZ154" s="60"/>
      <c r="BA154" s="61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</row>
    <row r="155" spans="1:65" ht="25.5" customHeight="1">
      <c r="A155" s="255"/>
      <c r="B155" s="255"/>
      <c r="C155" s="255"/>
      <c r="D155" s="255"/>
      <c r="E155" s="255"/>
      <c r="F155" s="255"/>
      <c r="G155" s="255"/>
      <c r="H155" s="255"/>
      <c r="I155" s="255"/>
      <c r="J155" s="255"/>
      <c r="K155" s="255"/>
      <c r="L155" s="605"/>
      <c r="M155" s="605"/>
      <c r="N155" s="255"/>
      <c r="O155" s="605"/>
      <c r="P155" s="255"/>
      <c r="Q155" s="255"/>
      <c r="R155" s="255"/>
      <c r="S155" s="255"/>
      <c r="T155" s="255"/>
      <c r="U155" s="255"/>
      <c r="V155" s="255"/>
      <c r="W155" s="255"/>
      <c r="X155" s="255"/>
      <c r="Y155" s="33" t="s">
        <v>233</v>
      </c>
      <c r="Z155" s="108">
        <v>46142</v>
      </c>
      <c r="AA155" s="109">
        <v>14258</v>
      </c>
      <c r="AB155" s="33" t="s">
        <v>211</v>
      </c>
      <c r="AC155" s="108">
        <v>44596</v>
      </c>
      <c r="AD155" s="108">
        <v>46511</v>
      </c>
      <c r="AE155" s="33"/>
      <c r="AF155" s="33"/>
      <c r="AG155" s="533"/>
      <c r="AH155" s="528"/>
      <c r="AI155" s="532"/>
      <c r="AJ155" s="33"/>
      <c r="AK155" s="208"/>
      <c r="AL155" s="197"/>
      <c r="AM155" s="256"/>
      <c r="AN155" s="256"/>
      <c r="AO155" s="256"/>
      <c r="AP155" s="33"/>
      <c r="AQ155" s="33"/>
      <c r="AR155" s="33"/>
      <c r="AS155" s="33"/>
      <c r="AT155" s="33"/>
      <c r="AU155" s="33"/>
      <c r="AV155" s="34"/>
      <c r="AW155" s="34"/>
      <c r="AX155" s="60"/>
      <c r="AY155" s="61"/>
      <c r="AZ155" s="60"/>
      <c r="BA155" s="61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</row>
    <row r="156" spans="1:65" ht="25.5" customHeight="1">
      <c r="A156" s="356">
        <v>28</v>
      </c>
      <c r="B156" s="352" t="s">
        <v>277</v>
      </c>
      <c r="C156" s="352" t="s">
        <v>278</v>
      </c>
      <c r="D156" s="362" t="s">
        <v>157</v>
      </c>
      <c r="E156" s="352" t="s">
        <v>279</v>
      </c>
      <c r="F156" s="352" t="s">
        <v>308</v>
      </c>
      <c r="G156" s="352"/>
      <c r="H156" s="375" t="s">
        <v>280</v>
      </c>
      <c r="I156" s="352"/>
      <c r="J156" s="352"/>
      <c r="K156" s="362" t="s">
        <v>319</v>
      </c>
      <c r="L156" s="539" t="s">
        <v>320</v>
      </c>
      <c r="M156" s="539" t="s">
        <v>321</v>
      </c>
      <c r="N156" s="361">
        <v>44596</v>
      </c>
      <c r="O156" s="612">
        <v>104388</v>
      </c>
      <c r="P156" s="351">
        <v>13227</v>
      </c>
      <c r="Q156" s="361">
        <v>44596</v>
      </c>
      <c r="R156" s="361">
        <v>44961</v>
      </c>
      <c r="S156" s="352">
        <v>1</v>
      </c>
      <c r="T156" s="352"/>
      <c r="U156" s="352"/>
      <c r="V156" s="352"/>
      <c r="W156" s="352" t="s">
        <v>271</v>
      </c>
      <c r="X156" s="352" t="s">
        <v>148</v>
      </c>
      <c r="Y156" s="33" t="s">
        <v>149</v>
      </c>
      <c r="Z156" s="108">
        <v>44945</v>
      </c>
      <c r="AA156" s="109">
        <v>13466</v>
      </c>
      <c r="AB156" s="33" t="s">
        <v>290</v>
      </c>
      <c r="AC156" s="108">
        <v>44962</v>
      </c>
      <c r="AD156" s="108">
        <v>45326</v>
      </c>
      <c r="AE156" s="33"/>
      <c r="AF156" s="33"/>
      <c r="AG156" s="533">
        <v>8988</v>
      </c>
      <c r="AH156" s="528"/>
      <c r="AI156" s="532">
        <v>45195</v>
      </c>
      <c r="AJ156" s="176">
        <v>34468.019999999997</v>
      </c>
      <c r="AK156" s="170">
        <v>3907.38</v>
      </c>
      <c r="AL156" s="360">
        <f>SUM(O156+AG156+AK156)</f>
        <v>117283.38</v>
      </c>
      <c r="AM156" s="280">
        <v>193896.14</v>
      </c>
      <c r="AN156" s="280">
        <v>41140.32</v>
      </c>
      <c r="AO156" s="280">
        <f>AM156+AN156</f>
        <v>235036.46000000002</v>
      </c>
      <c r="AP156" s="33"/>
      <c r="AQ156" s="33"/>
      <c r="AR156" s="33"/>
      <c r="AS156" s="33"/>
      <c r="AT156" s="33"/>
      <c r="AU156" s="33"/>
      <c r="AV156" s="34"/>
      <c r="AW156" s="34"/>
      <c r="AX156" s="60"/>
      <c r="AY156" s="61"/>
      <c r="AZ156" s="60"/>
      <c r="BA156" s="61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</row>
    <row r="157" spans="1:65" ht="25.5" customHeight="1">
      <c r="A157" s="255"/>
      <c r="B157" s="255"/>
      <c r="C157" s="255"/>
      <c r="D157" s="255"/>
      <c r="E157" s="255"/>
      <c r="F157" s="255"/>
      <c r="G157" s="255"/>
      <c r="H157" s="255"/>
      <c r="I157" s="255"/>
      <c r="J157" s="255"/>
      <c r="K157" s="255"/>
      <c r="L157" s="605"/>
      <c r="M157" s="605"/>
      <c r="N157" s="255"/>
      <c r="O157" s="605"/>
      <c r="P157" s="255"/>
      <c r="Q157" s="255"/>
      <c r="R157" s="255"/>
      <c r="S157" s="255"/>
      <c r="T157" s="255"/>
      <c r="U157" s="255"/>
      <c r="V157" s="255"/>
      <c r="W157" s="255"/>
      <c r="X157" s="255"/>
      <c r="Y157" s="33" t="s">
        <v>152</v>
      </c>
      <c r="Z157" s="108">
        <v>45324</v>
      </c>
      <c r="AA157" s="109">
        <v>13714</v>
      </c>
      <c r="AB157" s="33" t="s">
        <v>322</v>
      </c>
      <c r="AC157" s="108">
        <v>45327</v>
      </c>
      <c r="AD157" s="108">
        <v>45692</v>
      </c>
      <c r="AE157" s="33"/>
      <c r="AF157" s="33"/>
      <c r="AG157" s="533"/>
      <c r="AH157" s="528"/>
      <c r="AI157" s="532"/>
      <c r="AJ157" s="176"/>
      <c r="AK157" s="170"/>
      <c r="AL157" s="256"/>
      <c r="AM157" s="255"/>
      <c r="AN157" s="255"/>
      <c r="AO157" s="255"/>
      <c r="AP157" s="33"/>
      <c r="AQ157" s="33"/>
      <c r="AR157" s="33"/>
      <c r="AS157" s="33"/>
      <c r="AT157" s="33"/>
      <c r="AU157" s="33"/>
      <c r="AV157" s="34"/>
      <c r="AW157" s="34"/>
      <c r="AX157" s="60"/>
      <c r="AY157" s="61"/>
      <c r="AZ157" s="60"/>
      <c r="BA157" s="61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</row>
    <row r="158" spans="1:65" ht="25.5" customHeight="1">
      <c r="A158" s="255"/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605"/>
      <c r="M158" s="605"/>
      <c r="N158" s="255"/>
      <c r="O158" s="605"/>
      <c r="P158" s="255"/>
      <c r="Q158" s="255"/>
      <c r="R158" s="255"/>
      <c r="S158" s="255"/>
      <c r="T158" s="255"/>
      <c r="U158" s="255"/>
      <c r="V158" s="255"/>
      <c r="W158" s="255"/>
      <c r="X158" s="255"/>
      <c r="Y158" s="33" t="s">
        <v>168</v>
      </c>
      <c r="Z158" s="108">
        <v>45688</v>
      </c>
      <c r="AA158" s="109">
        <v>13978</v>
      </c>
      <c r="AB158" s="33" t="s">
        <v>322</v>
      </c>
      <c r="AC158" s="108">
        <v>45693</v>
      </c>
      <c r="AD158" s="108">
        <v>46057</v>
      </c>
      <c r="AE158" s="33"/>
      <c r="AF158" s="33"/>
      <c r="AG158" s="533"/>
      <c r="AH158" s="528"/>
      <c r="AI158" s="532"/>
      <c r="AJ158" s="176"/>
      <c r="AK158" s="170"/>
      <c r="AL158" s="204">
        <v>117283.38</v>
      </c>
      <c r="AM158" s="255"/>
      <c r="AN158" s="255"/>
      <c r="AO158" s="255"/>
      <c r="AP158" s="33"/>
      <c r="AQ158" s="33"/>
      <c r="AR158" s="33"/>
      <c r="AS158" s="33"/>
      <c r="AT158" s="33"/>
      <c r="AU158" s="33"/>
      <c r="AV158" s="34"/>
      <c r="AW158" s="34"/>
      <c r="AX158" s="60"/>
      <c r="AY158" s="61"/>
      <c r="AZ158" s="60"/>
      <c r="BA158" s="61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</row>
    <row r="159" spans="1:65" ht="25.5" customHeight="1">
      <c r="A159" s="255"/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605"/>
      <c r="M159" s="605"/>
      <c r="N159" s="255"/>
      <c r="O159" s="605"/>
      <c r="P159" s="255"/>
      <c r="Q159" s="255"/>
      <c r="R159" s="255"/>
      <c r="S159" s="255"/>
      <c r="T159" s="255"/>
      <c r="U159" s="255"/>
      <c r="V159" s="255"/>
      <c r="W159" s="255"/>
      <c r="X159" s="255"/>
      <c r="Y159" s="33" t="s">
        <v>274</v>
      </c>
      <c r="Z159" s="108">
        <v>46050</v>
      </c>
      <c r="AA159" s="109">
        <v>14201</v>
      </c>
      <c r="AB159" s="33" t="s">
        <v>322</v>
      </c>
      <c r="AC159" s="108">
        <v>44596</v>
      </c>
      <c r="AD159" s="108">
        <v>46146</v>
      </c>
      <c r="AE159" s="33"/>
      <c r="AF159" s="33"/>
      <c r="AG159" s="533"/>
      <c r="AH159" s="528"/>
      <c r="AI159" s="532"/>
      <c r="AJ159" s="176"/>
      <c r="AK159" s="170"/>
      <c r="AL159" s="204"/>
      <c r="AM159" s="255"/>
      <c r="AN159" s="255"/>
      <c r="AO159" s="255"/>
      <c r="AP159" s="33"/>
      <c r="AQ159" s="33"/>
      <c r="AR159" s="33"/>
      <c r="AS159" s="33"/>
      <c r="AT159" s="33"/>
      <c r="AU159" s="33"/>
      <c r="AV159" s="34"/>
      <c r="AW159" s="34"/>
      <c r="AX159" s="60"/>
      <c r="AY159" s="61"/>
      <c r="AZ159" s="60"/>
      <c r="BA159" s="61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</row>
    <row r="160" spans="1:65" ht="25.5" customHeight="1">
      <c r="A160" s="255"/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  <c r="L160" s="605"/>
      <c r="M160" s="605"/>
      <c r="N160" s="255"/>
      <c r="O160" s="605"/>
      <c r="P160" s="255"/>
      <c r="Q160" s="255"/>
      <c r="R160" s="255"/>
      <c r="S160" s="255"/>
      <c r="T160" s="255"/>
      <c r="U160" s="255"/>
      <c r="V160" s="255"/>
      <c r="W160" s="255"/>
      <c r="X160" s="255"/>
      <c r="Y160" s="33" t="s">
        <v>233</v>
      </c>
      <c r="Z160" s="108">
        <v>46142</v>
      </c>
      <c r="AA160" s="109">
        <v>14260</v>
      </c>
      <c r="AB160" s="33" t="s">
        <v>322</v>
      </c>
      <c r="AC160" s="108">
        <v>44596</v>
      </c>
      <c r="AD160" s="108">
        <v>46511</v>
      </c>
      <c r="AE160" s="33"/>
      <c r="AF160" s="33"/>
      <c r="AG160" s="533"/>
      <c r="AH160" s="528"/>
      <c r="AI160" s="532"/>
      <c r="AJ160" s="176"/>
      <c r="AK160" s="170"/>
      <c r="AL160" s="204"/>
      <c r="AM160" s="256"/>
      <c r="AN160" s="256"/>
      <c r="AO160" s="256"/>
      <c r="AP160" s="33"/>
      <c r="AQ160" s="33"/>
      <c r="AR160" s="33"/>
      <c r="AS160" s="33"/>
      <c r="AT160" s="33"/>
      <c r="AU160" s="33"/>
      <c r="AV160" s="34"/>
      <c r="AW160" s="34"/>
      <c r="AX160" s="60"/>
      <c r="AY160" s="61"/>
      <c r="AZ160" s="60"/>
      <c r="BA160" s="61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</row>
    <row r="161" spans="1:65" ht="25.5" customHeight="1">
      <c r="A161" s="356">
        <v>29</v>
      </c>
      <c r="B161" s="352" t="s">
        <v>277</v>
      </c>
      <c r="C161" s="352" t="s">
        <v>278</v>
      </c>
      <c r="D161" s="362" t="s">
        <v>157</v>
      </c>
      <c r="E161" s="352" t="s">
        <v>279</v>
      </c>
      <c r="F161" s="352" t="s">
        <v>308</v>
      </c>
      <c r="G161" s="352"/>
      <c r="H161" s="375" t="s">
        <v>280</v>
      </c>
      <c r="I161" s="352"/>
      <c r="J161" s="352"/>
      <c r="K161" s="362" t="s">
        <v>323</v>
      </c>
      <c r="L161" s="539" t="s">
        <v>324</v>
      </c>
      <c r="M161" s="539" t="s">
        <v>325</v>
      </c>
      <c r="N161" s="361">
        <v>44596</v>
      </c>
      <c r="O161" s="612">
        <v>104400</v>
      </c>
      <c r="P161" s="351">
        <v>13227</v>
      </c>
      <c r="Q161" s="361">
        <v>44596</v>
      </c>
      <c r="R161" s="361">
        <v>44961</v>
      </c>
      <c r="S161" s="352">
        <v>1</v>
      </c>
      <c r="T161" s="352"/>
      <c r="U161" s="352"/>
      <c r="V161" s="352"/>
      <c r="W161" s="352" t="s">
        <v>284</v>
      </c>
      <c r="X161" s="352" t="s">
        <v>148</v>
      </c>
      <c r="Y161" s="33" t="s">
        <v>149</v>
      </c>
      <c r="Z161" s="108">
        <v>44943</v>
      </c>
      <c r="AA161" s="109">
        <v>13466</v>
      </c>
      <c r="AB161" s="33" t="s">
        <v>290</v>
      </c>
      <c r="AC161" s="108">
        <v>44962</v>
      </c>
      <c r="AD161" s="108">
        <v>45326</v>
      </c>
      <c r="AE161" s="33"/>
      <c r="AF161" s="33"/>
      <c r="AG161" s="533">
        <v>8988.9599999999991</v>
      </c>
      <c r="AH161" s="528"/>
      <c r="AI161" s="532">
        <v>45282</v>
      </c>
      <c r="AJ161" s="176">
        <v>34426.660000000003</v>
      </c>
      <c r="AK161" s="170">
        <v>3903.6</v>
      </c>
      <c r="AL161" s="191">
        <f>SUM(AK161+AG161+O161)</f>
        <v>117292.56</v>
      </c>
      <c r="AM161" s="280">
        <v>203119.85</v>
      </c>
      <c r="AN161" s="280">
        <v>53155.35</v>
      </c>
      <c r="AO161" s="280">
        <f>AM161+AN161</f>
        <v>256275.20000000001</v>
      </c>
      <c r="AP161" s="33"/>
      <c r="AQ161" s="33"/>
      <c r="AR161" s="33"/>
      <c r="AS161" s="33"/>
      <c r="AT161" s="33"/>
      <c r="AU161" s="33"/>
      <c r="AV161" s="34"/>
      <c r="AW161" s="34"/>
      <c r="AX161" s="60"/>
      <c r="AY161" s="61"/>
      <c r="AZ161" s="60"/>
      <c r="BA161" s="61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</row>
    <row r="162" spans="1:65" ht="25.5" customHeight="1">
      <c r="A162" s="255"/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605"/>
      <c r="M162" s="605"/>
      <c r="N162" s="255"/>
      <c r="O162" s="605"/>
      <c r="P162" s="255"/>
      <c r="Q162" s="255"/>
      <c r="R162" s="255"/>
      <c r="S162" s="255"/>
      <c r="T162" s="255"/>
      <c r="U162" s="255"/>
      <c r="V162" s="255"/>
      <c r="W162" s="255"/>
      <c r="X162" s="255"/>
      <c r="Y162" s="33" t="s">
        <v>152</v>
      </c>
      <c r="Z162" s="108">
        <v>45320</v>
      </c>
      <c r="AA162" s="109">
        <v>13721</v>
      </c>
      <c r="AB162" s="33" t="s">
        <v>211</v>
      </c>
      <c r="AC162" s="108">
        <v>45327</v>
      </c>
      <c r="AD162" s="108">
        <v>45692</v>
      </c>
      <c r="AE162" s="33"/>
      <c r="AF162" s="33"/>
      <c r="AG162" s="533"/>
      <c r="AH162" s="528"/>
      <c r="AI162" s="532">
        <v>45618</v>
      </c>
      <c r="AJ162" s="176">
        <v>3.4837470000000002E-2</v>
      </c>
      <c r="AK162" s="170">
        <v>4086.12</v>
      </c>
      <c r="AL162" s="191">
        <f t="shared" ref="AL162:AL163" si="17">SUM(AL161+AK162)</f>
        <v>121378.68</v>
      </c>
      <c r="AM162" s="255"/>
      <c r="AN162" s="255"/>
      <c r="AO162" s="255"/>
      <c r="AP162" s="33"/>
      <c r="AQ162" s="33"/>
      <c r="AR162" s="33"/>
      <c r="AS162" s="33"/>
      <c r="AT162" s="33"/>
      <c r="AU162" s="33"/>
      <c r="AV162" s="34"/>
      <c r="AW162" s="34"/>
      <c r="AX162" s="60"/>
      <c r="AY162" s="61"/>
      <c r="AZ162" s="60"/>
      <c r="BA162" s="61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</row>
    <row r="163" spans="1:65" ht="25.5" customHeight="1">
      <c r="A163" s="255"/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  <c r="L163" s="605"/>
      <c r="M163" s="605"/>
      <c r="N163" s="255"/>
      <c r="O163" s="605"/>
      <c r="P163" s="255"/>
      <c r="Q163" s="255"/>
      <c r="R163" s="255"/>
      <c r="S163" s="255"/>
      <c r="T163" s="255"/>
      <c r="U163" s="255"/>
      <c r="V163" s="255"/>
      <c r="W163" s="255"/>
      <c r="X163" s="255"/>
      <c r="Y163" s="33" t="s">
        <v>168</v>
      </c>
      <c r="Z163" s="108">
        <v>45688</v>
      </c>
      <c r="AA163" s="109">
        <v>13978</v>
      </c>
      <c r="AB163" s="33" t="s">
        <v>211</v>
      </c>
      <c r="AC163" s="108">
        <v>45693</v>
      </c>
      <c r="AD163" s="108">
        <v>46057</v>
      </c>
      <c r="AE163" s="33"/>
      <c r="AF163" s="33"/>
      <c r="AG163" s="533"/>
      <c r="AH163" s="528"/>
      <c r="AI163" s="532"/>
      <c r="AJ163" s="176"/>
      <c r="AK163" s="170"/>
      <c r="AL163" s="191">
        <f t="shared" si="17"/>
        <v>121378.68</v>
      </c>
      <c r="AM163" s="255"/>
      <c r="AN163" s="255"/>
      <c r="AO163" s="255"/>
      <c r="AP163" s="33"/>
      <c r="AQ163" s="33"/>
      <c r="AR163" s="33"/>
      <c r="AS163" s="33"/>
      <c r="AT163" s="33"/>
      <c r="AU163" s="33"/>
      <c r="AV163" s="34"/>
      <c r="AW163" s="34"/>
      <c r="AX163" s="60"/>
      <c r="AY163" s="61"/>
      <c r="AZ163" s="60"/>
      <c r="BA163" s="61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</row>
    <row r="164" spans="1:65" ht="25.5" customHeight="1">
      <c r="A164" s="255"/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  <c r="L164" s="605"/>
      <c r="M164" s="605"/>
      <c r="N164" s="255"/>
      <c r="O164" s="605"/>
      <c r="P164" s="255"/>
      <c r="Q164" s="255"/>
      <c r="R164" s="255"/>
      <c r="S164" s="255"/>
      <c r="T164" s="255"/>
      <c r="U164" s="255"/>
      <c r="V164" s="255"/>
      <c r="W164" s="255"/>
      <c r="X164" s="255"/>
      <c r="Y164" s="33" t="s">
        <v>295</v>
      </c>
      <c r="Z164" s="108">
        <v>46055</v>
      </c>
      <c r="AA164" s="109">
        <v>14200</v>
      </c>
      <c r="AB164" s="33" t="s">
        <v>211</v>
      </c>
      <c r="AC164" s="108">
        <v>44596</v>
      </c>
      <c r="AD164" s="108">
        <v>46146</v>
      </c>
      <c r="AE164" s="33"/>
      <c r="AF164" s="33"/>
      <c r="AG164" s="533"/>
      <c r="AH164" s="528"/>
      <c r="AI164" s="532"/>
      <c r="AJ164" s="176"/>
      <c r="AK164" s="170"/>
      <c r="AL164" s="191"/>
      <c r="AM164" s="255"/>
      <c r="AN164" s="255"/>
      <c r="AO164" s="255"/>
      <c r="AP164" s="33"/>
      <c r="AQ164" s="33"/>
      <c r="AR164" s="33"/>
      <c r="AS164" s="33"/>
      <c r="AT164" s="33"/>
      <c r="AU164" s="33"/>
      <c r="AV164" s="34"/>
      <c r="AW164" s="34"/>
      <c r="AX164" s="60"/>
      <c r="AY164" s="61"/>
      <c r="AZ164" s="60"/>
      <c r="BA164" s="61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</row>
    <row r="165" spans="1:65" ht="25.5" customHeight="1">
      <c r="A165" s="255"/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  <c r="L165" s="605"/>
      <c r="M165" s="605"/>
      <c r="N165" s="255"/>
      <c r="O165" s="605"/>
      <c r="P165" s="255"/>
      <c r="Q165" s="255"/>
      <c r="R165" s="255"/>
      <c r="S165" s="255"/>
      <c r="T165" s="255"/>
      <c r="U165" s="255"/>
      <c r="V165" s="255"/>
      <c r="W165" s="255"/>
      <c r="X165" s="255"/>
      <c r="Y165" s="33" t="s">
        <v>297</v>
      </c>
      <c r="Z165" s="108">
        <v>46142</v>
      </c>
      <c r="AA165" s="109">
        <v>14260</v>
      </c>
      <c r="AB165" s="33" t="s">
        <v>211</v>
      </c>
      <c r="AC165" s="108">
        <v>44596</v>
      </c>
      <c r="AD165" s="108">
        <v>46511</v>
      </c>
      <c r="AE165" s="33"/>
      <c r="AF165" s="33"/>
      <c r="AG165" s="533"/>
      <c r="AH165" s="528"/>
      <c r="AI165" s="532"/>
      <c r="AJ165" s="176"/>
      <c r="AK165" s="170"/>
      <c r="AL165" s="191"/>
      <c r="AM165" s="256"/>
      <c r="AN165" s="256"/>
      <c r="AO165" s="256"/>
      <c r="AP165" s="33"/>
      <c r="AQ165" s="33"/>
      <c r="AR165" s="33"/>
      <c r="AS165" s="33"/>
      <c r="AT165" s="33"/>
      <c r="AU165" s="33"/>
      <c r="AV165" s="34"/>
      <c r="AW165" s="34"/>
      <c r="AX165" s="60"/>
      <c r="AY165" s="61"/>
      <c r="AZ165" s="60"/>
      <c r="BA165" s="61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</row>
    <row r="166" spans="1:65" ht="25.5" customHeight="1">
      <c r="A166" s="356">
        <v>30</v>
      </c>
      <c r="B166" s="352" t="s">
        <v>277</v>
      </c>
      <c r="C166" s="352" t="s">
        <v>278</v>
      </c>
      <c r="D166" s="362" t="s">
        <v>157</v>
      </c>
      <c r="E166" s="352" t="s">
        <v>279</v>
      </c>
      <c r="F166" s="352" t="s">
        <v>308</v>
      </c>
      <c r="G166" s="352"/>
      <c r="H166" s="375" t="s">
        <v>280</v>
      </c>
      <c r="I166" s="352"/>
      <c r="J166" s="352"/>
      <c r="K166" s="362" t="s">
        <v>326</v>
      </c>
      <c r="L166" s="539" t="s">
        <v>327</v>
      </c>
      <c r="M166" s="539" t="s">
        <v>328</v>
      </c>
      <c r="N166" s="361">
        <v>44596</v>
      </c>
      <c r="O166" s="612">
        <v>105960</v>
      </c>
      <c r="P166" s="351">
        <v>13227</v>
      </c>
      <c r="Q166" s="361">
        <v>44596</v>
      </c>
      <c r="R166" s="361">
        <v>44961</v>
      </c>
      <c r="S166" s="352">
        <v>1</v>
      </c>
      <c r="T166" s="352"/>
      <c r="U166" s="352"/>
      <c r="V166" s="352"/>
      <c r="W166" s="352" t="s">
        <v>284</v>
      </c>
      <c r="X166" s="352" t="s">
        <v>148</v>
      </c>
      <c r="Y166" s="33" t="s">
        <v>149</v>
      </c>
      <c r="Z166" s="108">
        <v>44943</v>
      </c>
      <c r="AA166" s="109">
        <v>13466</v>
      </c>
      <c r="AB166" s="33" t="s">
        <v>285</v>
      </c>
      <c r="AC166" s="108">
        <v>44962</v>
      </c>
      <c r="AD166" s="108">
        <v>45326</v>
      </c>
      <c r="AE166" s="33"/>
      <c r="AF166" s="33"/>
      <c r="AG166" s="533">
        <v>9084.84</v>
      </c>
      <c r="AH166" s="528"/>
      <c r="AI166" s="532">
        <v>45282</v>
      </c>
      <c r="AJ166" s="176">
        <v>34485.160000000003</v>
      </c>
      <c r="AK166" s="170">
        <v>3967.32</v>
      </c>
      <c r="AL166" s="191">
        <f>SUM(AK166+AG166+O166)</f>
        <v>119012.16</v>
      </c>
      <c r="AM166" s="280">
        <v>200125.92</v>
      </c>
      <c r="AN166" s="280">
        <v>54007.6</v>
      </c>
      <c r="AO166" s="280">
        <f>AM166+AN166</f>
        <v>254133.52000000002</v>
      </c>
      <c r="AP166" s="33"/>
      <c r="AQ166" s="33"/>
      <c r="AR166" s="33"/>
      <c r="AS166" s="33"/>
      <c r="AT166" s="33"/>
      <c r="AU166" s="33"/>
      <c r="AV166" s="34"/>
      <c r="AW166" s="34"/>
      <c r="AX166" s="60"/>
      <c r="AY166" s="61"/>
      <c r="AZ166" s="60"/>
      <c r="BA166" s="61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</row>
    <row r="167" spans="1:65" ht="25.5" customHeight="1">
      <c r="A167" s="25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605"/>
      <c r="M167" s="605"/>
      <c r="N167" s="255"/>
      <c r="O167" s="605"/>
      <c r="P167" s="255"/>
      <c r="Q167" s="255"/>
      <c r="R167" s="255"/>
      <c r="S167" s="255"/>
      <c r="T167" s="255"/>
      <c r="U167" s="255"/>
      <c r="V167" s="255"/>
      <c r="W167" s="255"/>
      <c r="X167" s="255"/>
      <c r="Y167" s="33" t="s">
        <v>152</v>
      </c>
      <c r="Z167" s="108">
        <v>45320</v>
      </c>
      <c r="AA167" s="109">
        <v>13721</v>
      </c>
      <c r="AB167" s="33" t="s">
        <v>211</v>
      </c>
      <c r="AC167" s="108">
        <v>45327</v>
      </c>
      <c r="AD167" s="108">
        <v>45692</v>
      </c>
      <c r="AE167" s="33"/>
      <c r="AF167" s="33"/>
      <c r="AG167" s="533"/>
      <c r="AH167" s="528"/>
      <c r="AI167" s="532">
        <v>45618</v>
      </c>
      <c r="AJ167" s="176">
        <v>3.4799610000000002E-2</v>
      </c>
      <c r="AK167" s="170">
        <v>4141.5600000000004</v>
      </c>
      <c r="AL167" s="191">
        <f t="shared" ref="AL167:AL168" si="18">SUM(AL166+AK167)</f>
        <v>123153.72</v>
      </c>
      <c r="AM167" s="255"/>
      <c r="AN167" s="255"/>
      <c r="AO167" s="255"/>
      <c r="AP167" s="33"/>
      <c r="AQ167" s="33"/>
      <c r="AR167" s="33"/>
      <c r="AS167" s="33"/>
      <c r="AT167" s="33"/>
      <c r="AU167" s="33"/>
      <c r="AV167" s="34"/>
      <c r="AW167" s="34"/>
      <c r="AX167" s="60"/>
      <c r="AY167" s="61"/>
      <c r="AZ167" s="60"/>
      <c r="BA167" s="61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</row>
    <row r="168" spans="1:65" ht="25.5" customHeight="1">
      <c r="A168" s="25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605"/>
      <c r="M168" s="605"/>
      <c r="N168" s="255"/>
      <c r="O168" s="605"/>
      <c r="P168" s="255"/>
      <c r="Q168" s="255"/>
      <c r="R168" s="255"/>
      <c r="S168" s="255"/>
      <c r="T168" s="255"/>
      <c r="U168" s="255"/>
      <c r="V168" s="255"/>
      <c r="W168" s="255"/>
      <c r="X168" s="255"/>
      <c r="Y168" s="33" t="s">
        <v>168</v>
      </c>
      <c r="Z168" s="140">
        <v>45688</v>
      </c>
      <c r="AA168" s="168">
        <v>13974</v>
      </c>
      <c r="AB168" s="33" t="s">
        <v>211</v>
      </c>
      <c r="AC168" s="108">
        <v>45693</v>
      </c>
      <c r="AD168" s="108">
        <v>46057</v>
      </c>
      <c r="AE168" s="139"/>
      <c r="AF168" s="139"/>
      <c r="AG168" s="534"/>
      <c r="AH168" s="528"/>
      <c r="AI168" s="532">
        <v>46006</v>
      </c>
      <c r="AJ168" s="176">
        <v>52491.53</v>
      </c>
      <c r="AK168" s="170">
        <v>6464.52</v>
      </c>
      <c r="AL168" s="191">
        <f t="shared" si="18"/>
        <v>129618.24000000001</v>
      </c>
      <c r="AM168" s="255"/>
      <c r="AN168" s="255"/>
      <c r="AO168" s="255"/>
      <c r="AP168" s="33"/>
      <c r="AQ168" s="33"/>
      <c r="AR168" s="33"/>
      <c r="AS168" s="33"/>
      <c r="AT168" s="33"/>
      <c r="AU168" s="33"/>
      <c r="AV168" s="34"/>
      <c r="AW168" s="34"/>
      <c r="AX168" s="60"/>
      <c r="AY168" s="61"/>
      <c r="AZ168" s="60"/>
      <c r="BA168" s="61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</row>
    <row r="169" spans="1:65" ht="25.5" customHeight="1">
      <c r="A169" s="25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605"/>
      <c r="M169" s="605"/>
      <c r="N169" s="255"/>
      <c r="O169" s="605"/>
      <c r="P169" s="255"/>
      <c r="Q169" s="255"/>
      <c r="R169" s="255"/>
      <c r="S169" s="255"/>
      <c r="T169" s="255"/>
      <c r="U169" s="255"/>
      <c r="V169" s="255"/>
      <c r="W169" s="255"/>
      <c r="X169" s="255"/>
      <c r="Y169" s="33" t="s">
        <v>274</v>
      </c>
      <c r="Z169" s="140">
        <v>46050</v>
      </c>
      <c r="AA169" s="168">
        <v>14196</v>
      </c>
      <c r="AB169" s="33" t="s">
        <v>211</v>
      </c>
      <c r="AC169" s="108">
        <v>44596</v>
      </c>
      <c r="AD169" s="108">
        <v>46146</v>
      </c>
      <c r="AE169" s="139"/>
      <c r="AF169" s="139"/>
      <c r="AG169" s="534"/>
      <c r="AH169" s="528"/>
      <c r="AI169" s="532"/>
      <c r="AJ169" s="176"/>
      <c r="AK169" s="170"/>
      <c r="AL169" s="191"/>
      <c r="AM169" s="255"/>
      <c r="AN169" s="255"/>
      <c r="AO169" s="255"/>
      <c r="AP169" s="33"/>
      <c r="AQ169" s="33"/>
      <c r="AR169" s="33"/>
      <c r="AS169" s="33"/>
      <c r="AT169" s="33"/>
      <c r="AU169" s="33"/>
      <c r="AV169" s="34"/>
      <c r="AW169" s="34"/>
      <c r="AX169" s="60"/>
      <c r="AY169" s="61"/>
      <c r="AZ169" s="60"/>
      <c r="BA169" s="61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</row>
    <row r="170" spans="1:65" ht="25.5" customHeight="1">
      <c r="A170" s="255"/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  <c r="L170" s="605"/>
      <c r="M170" s="605"/>
      <c r="N170" s="255"/>
      <c r="O170" s="605"/>
      <c r="P170" s="255"/>
      <c r="Q170" s="255"/>
      <c r="R170" s="255"/>
      <c r="S170" s="255"/>
      <c r="T170" s="255"/>
      <c r="U170" s="255"/>
      <c r="V170" s="255"/>
      <c r="W170" s="255"/>
      <c r="X170" s="255"/>
      <c r="Y170" s="33" t="s">
        <v>233</v>
      </c>
      <c r="Z170" s="140">
        <v>46146</v>
      </c>
      <c r="AA170" s="168">
        <v>14272</v>
      </c>
      <c r="AB170" s="33" t="s">
        <v>211</v>
      </c>
      <c r="AC170" s="108">
        <v>44596</v>
      </c>
      <c r="AD170" s="108">
        <v>46422</v>
      </c>
      <c r="AE170" s="139"/>
      <c r="AF170" s="139"/>
      <c r="AG170" s="534"/>
      <c r="AH170" s="528"/>
      <c r="AI170" s="532"/>
      <c r="AJ170" s="176"/>
      <c r="AK170" s="170"/>
      <c r="AL170" s="191"/>
      <c r="AM170" s="256"/>
      <c r="AN170" s="256"/>
      <c r="AO170" s="256"/>
      <c r="AP170" s="33"/>
      <c r="AQ170" s="33"/>
      <c r="AR170" s="33"/>
      <c r="AS170" s="33"/>
      <c r="AT170" s="33"/>
      <c r="AU170" s="33"/>
      <c r="AV170" s="34"/>
      <c r="AW170" s="34"/>
      <c r="AX170" s="60"/>
      <c r="AY170" s="61"/>
      <c r="AZ170" s="60"/>
      <c r="BA170" s="61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</row>
    <row r="171" spans="1:65" ht="25.5" customHeight="1">
      <c r="A171" s="356">
        <v>31</v>
      </c>
      <c r="B171" s="393" t="s">
        <v>277</v>
      </c>
      <c r="C171" s="352" t="s">
        <v>278</v>
      </c>
      <c r="D171" s="362" t="s">
        <v>157</v>
      </c>
      <c r="E171" s="352" t="s">
        <v>279</v>
      </c>
      <c r="F171" s="352" t="s">
        <v>308</v>
      </c>
      <c r="G171" s="352"/>
      <c r="H171" s="375" t="s">
        <v>280</v>
      </c>
      <c r="I171" s="352"/>
      <c r="J171" s="352"/>
      <c r="K171" s="362" t="s">
        <v>329</v>
      </c>
      <c r="L171" s="539" t="s">
        <v>302</v>
      </c>
      <c r="M171" s="539" t="s">
        <v>303</v>
      </c>
      <c r="N171" s="361">
        <v>44596</v>
      </c>
      <c r="O171" s="612">
        <v>107988</v>
      </c>
      <c r="P171" s="351">
        <v>13227</v>
      </c>
      <c r="Q171" s="361">
        <v>44596</v>
      </c>
      <c r="R171" s="361">
        <v>44961</v>
      </c>
      <c r="S171" s="352">
        <v>1</v>
      </c>
      <c r="T171" s="352"/>
      <c r="U171" s="352"/>
      <c r="V171" s="352"/>
      <c r="W171" s="352" t="s">
        <v>271</v>
      </c>
      <c r="X171" s="352" t="s">
        <v>148</v>
      </c>
      <c r="Y171" s="352" t="s">
        <v>149</v>
      </c>
      <c r="Z171" s="361">
        <v>44945</v>
      </c>
      <c r="AA171" s="351">
        <v>13466</v>
      </c>
      <c r="AB171" s="352" t="s">
        <v>290</v>
      </c>
      <c r="AC171" s="361">
        <v>44962</v>
      </c>
      <c r="AD171" s="361">
        <v>45326</v>
      </c>
      <c r="AE171" s="352"/>
      <c r="AF171" s="352"/>
      <c r="AG171" s="558">
        <v>9297.9599999999991</v>
      </c>
      <c r="AH171" s="591"/>
      <c r="AI171" s="532">
        <v>44945</v>
      </c>
      <c r="AJ171" s="176">
        <v>86101.56</v>
      </c>
      <c r="AK171" s="170">
        <v>9297.9599999999991</v>
      </c>
      <c r="AL171" s="170">
        <f>SUM(AK171+O171)</f>
        <v>117285.95999999999</v>
      </c>
      <c r="AM171" s="280">
        <v>206832.04</v>
      </c>
      <c r="AN171" s="280">
        <v>55050.05</v>
      </c>
      <c r="AO171" s="280">
        <f>AM171+AN171</f>
        <v>261882.09000000003</v>
      </c>
      <c r="AP171" s="33"/>
      <c r="AQ171" s="33"/>
      <c r="AR171" s="33"/>
      <c r="AS171" s="33"/>
      <c r="AT171" s="33"/>
      <c r="AU171" s="33"/>
      <c r="AV171" s="34"/>
      <c r="AW171" s="34"/>
      <c r="AX171" s="60"/>
      <c r="AY171" s="61"/>
      <c r="AZ171" s="60"/>
      <c r="BA171" s="61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</row>
    <row r="172" spans="1:65" ht="25.5" customHeight="1">
      <c r="A172" s="255"/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  <c r="L172" s="605"/>
      <c r="M172" s="605"/>
      <c r="N172" s="255"/>
      <c r="O172" s="605"/>
      <c r="P172" s="255"/>
      <c r="Q172" s="255"/>
      <c r="R172" s="255"/>
      <c r="S172" s="255"/>
      <c r="T172" s="255"/>
      <c r="U172" s="255"/>
      <c r="V172" s="255"/>
      <c r="W172" s="255"/>
      <c r="X172" s="255"/>
      <c r="Y172" s="256"/>
      <c r="Z172" s="256"/>
      <c r="AA172" s="256"/>
      <c r="AB172" s="256"/>
      <c r="AC172" s="256"/>
      <c r="AD172" s="256"/>
      <c r="AE172" s="256"/>
      <c r="AF172" s="256"/>
      <c r="AG172" s="252"/>
      <c r="AH172" s="592"/>
      <c r="AI172" s="532">
        <v>45265</v>
      </c>
      <c r="AJ172" s="176">
        <v>34426.660000000003</v>
      </c>
      <c r="AK172" s="170">
        <v>4037.76</v>
      </c>
      <c r="AL172" s="197">
        <f t="shared" ref="AL172:AL174" si="19">SUM(AL171+AK172)</f>
        <v>121323.71999999999</v>
      </c>
      <c r="AM172" s="255"/>
      <c r="AN172" s="255"/>
      <c r="AO172" s="255"/>
      <c r="AP172" s="33"/>
      <c r="AQ172" s="33"/>
      <c r="AR172" s="33"/>
      <c r="AS172" s="33"/>
      <c r="AT172" s="33"/>
      <c r="AU172" s="33"/>
      <c r="AV172" s="34"/>
      <c r="AW172" s="34"/>
      <c r="AX172" s="60"/>
      <c r="AY172" s="61"/>
      <c r="AZ172" s="60"/>
      <c r="BA172" s="61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</row>
    <row r="173" spans="1:65" ht="25.5" customHeight="1">
      <c r="A173" s="255"/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  <c r="L173" s="605"/>
      <c r="M173" s="605"/>
      <c r="N173" s="255"/>
      <c r="O173" s="605"/>
      <c r="P173" s="255"/>
      <c r="Q173" s="255"/>
      <c r="R173" s="255"/>
      <c r="S173" s="255"/>
      <c r="T173" s="255"/>
      <c r="U173" s="255"/>
      <c r="V173" s="255"/>
      <c r="W173" s="255"/>
      <c r="X173" s="255"/>
      <c r="Y173" s="84" t="s">
        <v>152</v>
      </c>
      <c r="Z173" s="192">
        <v>45320</v>
      </c>
      <c r="AA173" s="193">
        <v>13721</v>
      </c>
      <c r="AB173" s="84" t="s">
        <v>299</v>
      </c>
      <c r="AC173" s="108">
        <v>45327</v>
      </c>
      <c r="AD173" s="108">
        <v>45692</v>
      </c>
      <c r="AE173" s="84"/>
      <c r="AF173" s="84"/>
      <c r="AG173" s="559"/>
      <c r="AH173" s="528"/>
      <c r="AI173" s="532">
        <v>45637</v>
      </c>
      <c r="AJ173" s="176">
        <v>3.4837470000000002E-2</v>
      </c>
      <c r="AK173" s="170">
        <v>4226.6400000000003</v>
      </c>
      <c r="AL173" s="209">
        <f t="shared" si="19"/>
        <v>125550.35999999999</v>
      </c>
      <c r="AM173" s="255"/>
      <c r="AN173" s="255"/>
      <c r="AO173" s="255"/>
      <c r="AP173" s="33"/>
      <c r="AQ173" s="33"/>
      <c r="AR173" s="33"/>
      <c r="AS173" s="33"/>
      <c r="AT173" s="33"/>
      <c r="AU173" s="33"/>
      <c r="AV173" s="34"/>
      <c r="AW173" s="34"/>
      <c r="AX173" s="60"/>
      <c r="AY173" s="61"/>
      <c r="AZ173" s="60"/>
      <c r="BA173" s="61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</row>
    <row r="174" spans="1:65" ht="25.5" customHeight="1">
      <c r="A174" s="255"/>
      <c r="B174" s="255"/>
      <c r="C174" s="255"/>
      <c r="D174" s="255"/>
      <c r="E174" s="255"/>
      <c r="F174" s="255"/>
      <c r="G174" s="255"/>
      <c r="H174" s="255"/>
      <c r="I174" s="255"/>
      <c r="J174" s="255"/>
      <c r="K174" s="255"/>
      <c r="L174" s="605"/>
      <c r="M174" s="605"/>
      <c r="N174" s="255"/>
      <c r="O174" s="605"/>
      <c r="P174" s="255"/>
      <c r="Q174" s="255"/>
      <c r="R174" s="255"/>
      <c r="S174" s="255"/>
      <c r="T174" s="255"/>
      <c r="U174" s="255"/>
      <c r="V174" s="255"/>
      <c r="W174" s="255"/>
      <c r="X174" s="255"/>
      <c r="Y174" s="84" t="s">
        <v>168</v>
      </c>
      <c r="Z174" s="192">
        <v>45688</v>
      </c>
      <c r="AA174" s="193">
        <v>13958</v>
      </c>
      <c r="AB174" s="84" t="s">
        <v>299</v>
      </c>
      <c r="AC174" s="108">
        <v>45693</v>
      </c>
      <c r="AD174" s="108">
        <v>46057</v>
      </c>
      <c r="AE174" s="84"/>
      <c r="AF174" s="84"/>
      <c r="AG174" s="559"/>
      <c r="AH174" s="528"/>
      <c r="AI174" s="532">
        <v>46009</v>
      </c>
      <c r="AJ174" s="176"/>
      <c r="AK174" s="170"/>
      <c r="AL174" s="209">
        <f t="shared" si="19"/>
        <v>125550.35999999999</v>
      </c>
      <c r="AM174" s="255"/>
      <c r="AN174" s="255"/>
      <c r="AO174" s="255"/>
      <c r="AP174" s="33"/>
      <c r="AQ174" s="33"/>
      <c r="AR174" s="33"/>
      <c r="AS174" s="33"/>
      <c r="AT174" s="33"/>
      <c r="AU174" s="33"/>
      <c r="AV174" s="34"/>
      <c r="AW174" s="34"/>
      <c r="AX174" s="60"/>
      <c r="AY174" s="61"/>
      <c r="AZ174" s="60"/>
      <c r="BA174" s="61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</row>
    <row r="175" spans="1:65" ht="25.5" customHeight="1">
      <c r="A175" s="255"/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  <c r="L175" s="605"/>
      <c r="M175" s="605"/>
      <c r="N175" s="255"/>
      <c r="O175" s="605"/>
      <c r="P175" s="255"/>
      <c r="Q175" s="255"/>
      <c r="R175" s="255"/>
      <c r="S175" s="255"/>
      <c r="T175" s="255"/>
      <c r="U175" s="255"/>
      <c r="V175" s="255"/>
      <c r="W175" s="255"/>
      <c r="X175" s="255"/>
      <c r="Y175" s="84" t="s">
        <v>274</v>
      </c>
      <c r="Z175" s="192">
        <v>46052</v>
      </c>
      <c r="AA175" s="193">
        <v>14200</v>
      </c>
      <c r="AB175" s="84" t="s">
        <v>299</v>
      </c>
      <c r="AC175" s="108">
        <v>44596</v>
      </c>
      <c r="AD175" s="108">
        <v>46146</v>
      </c>
      <c r="AE175" s="84"/>
      <c r="AF175" s="84"/>
      <c r="AG175" s="559"/>
      <c r="AH175" s="528"/>
      <c r="AI175" s="532"/>
      <c r="AJ175" s="176"/>
      <c r="AK175" s="170"/>
      <c r="AL175" s="209"/>
      <c r="AM175" s="255"/>
      <c r="AN175" s="255"/>
      <c r="AO175" s="255"/>
      <c r="AP175" s="33"/>
      <c r="AQ175" s="33"/>
      <c r="AR175" s="33"/>
      <c r="AS175" s="33"/>
      <c r="AT175" s="33"/>
      <c r="AU175" s="33"/>
      <c r="AV175" s="34"/>
      <c r="AW175" s="34"/>
      <c r="AX175" s="60"/>
      <c r="AY175" s="61"/>
      <c r="AZ175" s="60"/>
      <c r="BA175" s="61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</row>
    <row r="176" spans="1:65" ht="25.5" customHeight="1">
      <c r="A176" s="255"/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  <c r="L176" s="605"/>
      <c r="M176" s="605"/>
      <c r="N176" s="255"/>
      <c r="O176" s="605"/>
      <c r="P176" s="255"/>
      <c r="Q176" s="255"/>
      <c r="R176" s="255"/>
      <c r="S176" s="255"/>
      <c r="T176" s="255"/>
      <c r="U176" s="255"/>
      <c r="V176" s="255"/>
      <c r="W176" s="255"/>
      <c r="X176" s="255"/>
      <c r="Y176" s="84" t="s">
        <v>233</v>
      </c>
      <c r="Z176" s="192">
        <v>46142</v>
      </c>
      <c r="AA176" s="193">
        <v>14258</v>
      </c>
      <c r="AB176" s="84" t="s">
        <v>299</v>
      </c>
      <c r="AC176" s="108">
        <v>44596</v>
      </c>
      <c r="AD176" s="108">
        <v>46511</v>
      </c>
      <c r="AE176" s="84"/>
      <c r="AF176" s="84"/>
      <c r="AG176" s="559"/>
      <c r="AH176" s="528"/>
      <c r="AI176" s="532"/>
      <c r="AJ176" s="176"/>
      <c r="AK176" s="170"/>
      <c r="AL176" s="209"/>
      <c r="AM176" s="256"/>
      <c r="AN176" s="256"/>
      <c r="AO176" s="256"/>
      <c r="AP176" s="33"/>
      <c r="AQ176" s="33"/>
      <c r="AR176" s="33"/>
      <c r="AS176" s="33"/>
      <c r="AT176" s="33"/>
      <c r="AU176" s="33"/>
      <c r="AV176" s="34"/>
      <c r="AW176" s="34"/>
      <c r="AX176" s="60"/>
      <c r="AY176" s="61"/>
      <c r="AZ176" s="60"/>
      <c r="BA176" s="61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</row>
    <row r="177" spans="1:65" ht="25.5" customHeight="1">
      <c r="A177" s="356">
        <v>32</v>
      </c>
      <c r="B177" s="352" t="s">
        <v>277</v>
      </c>
      <c r="C177" s="352" t="s">
        <v>278</v>
      </c>
      <c r="D177" s="362" t="s">
        <v>157</v>
      </c>
      <c r="E177" s="352" t="s">
        <v>279</v>
      </c>
      <c r="F177" s="352" t="s">
        <v>308</v>
      </c>
      <c r="G177" s="352"/>
      <c r="H177" s="375" t="s">
        <v>280</v>
      </c>
      <c r="I177" s="352"/>
      <c r="J177" s="352"/>
      <c r="K177" s="362" t="s">
        <v>330</v>
      </c>
      <c r="L177" s="539" t="s">
        <v>302</v>
      </c>
      <c r="M177" s="539" t="s">
        <v>303</v>
      </c>
      <c r="N177" s="361">
        <v>44596</v>
      </c>
      <c r="O177" s="612">
        <v>109428</v>
      </c>
      <c r="P177" s="351">
        <v>13227</v>
      </c>
      <c r="Q177" s="361">
        <v>44596</v>
      </c>
      <c r="R177" s="361">
        <v>44961</v>
      </c>
      <c r="S177" s="352">
        <v>1</v>
      </c>
      <c r="T177" s="352"/>
      <c r="U177" s="352"/>
      <c r="V177" s="352"/>
      <c r="W177" s="352" t="s">
        <v>271</v>
      </c>
      <c r="X177" s="352" t="s">
        <v>148</v>
      </c>
      <c r="Y177" s="33" t="s">
        <v>149</v>
      </c>
      <c r="Z177" s="108">
        <v>44945</v>
      </c>
      <c r="AA177" s="109">
        <v>13466</v>
      </c>
      <c r="AB177" s="33" t="s">
        <v>290</v>
      </c>
      <c r="AC177" s="108">
        <v>44962</v>
      </c>
      <c r="AD177" s="108">
        <v>45326</v>
      </c>
      <c r="AE177" s="33"/>
      <c r="AF177" s="33"/>
      <c r="AG177" s="533">
        <v>9421.92</v>
      </c>
      <c r="AH177" s="528"/>
      <c r="AI177" s="532">
        <v>45274</v>
      </c>
      <c r="AJ177" s="176">
        <v>34426.660000000003</v>
      </c>
      <c r="AK177" s="170">
        <v>4091.64</v>
      </c>
      <c r="AL177" s="170">
        <f>SUM(O177+AG177+AK177)</f>
        <v>122941.56</v>
      </c>
      <c r="AM177" s="280">
        <v>208276.59</v>
      </c>
      <c r="AN177" s="280">
        <v>55748.1</v>
      </c>
      <c r="AO177" s="280">
        <f>AM177+AN177</f>
        <v>264024.69</v>
      </c>
      <c r="AP177" s="33"/>
      <c r="AQ177" s="33"/>
      <c r="AR177" s="33"/>
      <c r="AS177" s="33"/>
      <c r="AT177" s="33"/>
      <c r="AU177" s="33"/>
      <c r="AV177" s="34"/>
      <c r="AW177" s="34"/>
      <c r="AX177" s="60"/>
      <c r="AY177" s="61"/>
      <c r="AZ177" s="60"/>
      <c r="BA177" s="61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</row>
    <row r="178" spans="1:65" ht="25.5" customHeight="1">
      <c r="A178" s="255"/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  <c r="L178" s="605"/>
      <c r="M178" s="605"/>
      <c r="N178" s="255"/>
      <c r="O178" s="605"/>
      <c r="P178" s="255"/>
      <c r="Q178" s="255"/>
      <c r="R178" s="255"/>
      <c r="S178" s="255"/>
      <c r="T178" s="255"/>
      <c r="U178" s="255"/>
      <c r="V178" s="255"/>
      <c r="W178" s="255"/>
      <c r="X178" s="255"/>
      <c r="Y178" s="33" t="s">
        <v>152</v>
      </c>
      <c r="Z178" s="108">
        <v>45322</v>
      </c>
      <c r="AA178" s="109">
        <v>13721</v>
      </c>
      <c r="AB178" s="33" t="s">
        <v>331</v>
      </c>
      <c r="AC178" s="108">
        <v>45327</v>
      </c>
      <c r="AD178" s="108">
        <v>45692</v>
      </c>
      <c r="AE178" s="33"/>
      <c r="AF178" s="33"/>
      <c r="AG178" s="533"/>
      <c r="AH178" s="528"/>
      <c r="AI178" s="532">
        <v>45637</v>
      </c>
      <c r="AJ178" s="176">
        <v>3.4837470000000002E-2</v>
      </c>
      <c r="AK178" s="170">
        <v>4282.92</v>
      </c>
      <c r="AL178" s="170">
        <f t="shared" ref="AL178:AL179" si="20">SUM(AL177+AK178)</f>
        <v>127224.48</v>
      </c>
      <c r="AM178" s="255"/>
      <c r="AN178" s="255"/>
      <c r="AO178" s="255"/>
      <c r="AP178" s="33"/>
      <c r="AQ178" s="33"/>
      <c r="AR178" s="33"/>
      <c r="AS178" s="33"/>
      <c r="AT178" s="33"/>
      <c r="AU178" s="33"/>
      <c r="AV178" s="34"/>
      <c r="AW178" s="34"/>
      <c r="AX178" s="60"/>
      <c r="AY178" s="61"/>
      <c r="AZ178" s="60"/>
      <c r="BA178" s="61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</row>
    <row r="179" spans="1:65" ht="25.5" customHeight="1">
      <c r="A179" s="255"/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  <c r="L179" s="605"/>
      <c r="M179" s="605"/>
      <c r="N179" s="255"/>
      <c r="O179" s="605"/>
      <c r="P179" s="255"/>
      <c r="Q179" s="255"/>
      <c r="R179" s="255"/>
      <c r="S179" s="255"/>
      <c r="T179" s="255"/>
      <c r="U179" s="255"/>
      <c r="V179" s="255"/>
      <c r="W179" s="255"/>
      <c r="X179" s="255"/>
      <c r="Y179" s="33" t="s">
        <v>168</v>
      </c>
      <c r="Z179" s="108" t="s">
        <v>286</v>
      </c>
      <c r="AA179" s="109">
        <v>13978</v>
      </c>
      <c r="AB179" s="33" t="s">
        <v>331</v>
      </c>
      <c r="AC179" s="108">
        <v>45693</v>
      </c>
      <c r="AD179" s="108">
        <v>46057</v>
      </c>
      <c r="AE179" s="33"/>
      <c r="AF179" s="33"/>
      <c r="AG179" s="533"/>
      <c r="AH179" s="528"/>
      <c r="AI179" s="532"/>
      <c r="AJ179" s="176"/>
      <c r="AK179" s="170"/>
      <c r="AL179" s="170">
        <f t="shared" si="20"/>
        <v>127224.48</v>
      </c>
      <c r="AM179" s="255"/>
      <c r="AN179" s="255"/>
      <c r="AO179" s="255"/>
      <c r="AP179" s="33"/>
      <c r="AQ179" s="33"/>
      <c r="AR179" s="33"/>
      <c r="AS179" s="33"/>
      <c r="AT179" s="33"/>
      <c r="AU179" s="33"/>
      <c r="AV179" s="34"/>
      <c r="AW179" s="34"/>
      <c r="AX179" s="60"/>
      <c r="AY179" s="61"/>
      <c r="AZ179" s="60"/>
      <c r="BA179" s="61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</row>
    <row r="180" spans="1:65" ht="25.5" customHeight="1">
      <c r="A180" s="255"/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605"/>
      <c r="M180" s="605"/>
      <c r="N180" s="255"/>
      <c r="O180" s="605"/>
      <c r="P180" s="255"/>
      <c r="Q180" s="255"/>
      <c r="R180" s="255"/>
      <c r="S180" s="255"/>
      <c r="T180" s="255"/>
      <c r="U180" s="255"/>
      <c r="V180" s="255"/>
      <c r="W180" s="255"/>
      <c r="X180" s="255"/>
      <c r="Y180" s="33" t="s">
        <v>274</v>
      </c>
      <c r="Z180" s="108">
        <v>46052</v>
      </c>
      <c r="AA180" s="109">
        <v>14200</v>
      </c>
      <c r="AB180" s="33" t="s">
        <v>331</v>
      </c>
      <c r="AC180" s="108">
        <v>44596</v>
      </c>
      <c r="AD180" s="108">
        <v>46146</v>
      </c>
      <c r="AE180" s="33"/>
      <c r="AF180" s="33"/>
      <c r="AG180" s="533"/>
      <c r="AH180" s="528"/>
      <c r="AI180" s="532"/>
      <c r="AJ180" s="176"/>
      <c r="AK180" s="170"/>
      <c r="AL180" s="170"/>
      <c r="AM180" s="255"/>
      <c r="AN180" s="255"/>
      <c r="AO180" s="255"/>
      <c r="AP180" s="33"/>
      <c r="AQ180" s="33"/>
      <c r="AR180" s="33"/>
      <c r="AS180" s="33"/>
      <c r="AT180" s="33"/>
      <c r="AU180" s="33"/>
      <c r="AV180" s="34"/>
      <c r="AW180" s="34"/>
      <c r="AX180" s="60"/>
      <c r="AY180" s="61"/>
      <c r="AZ180" s="60"/>
      <c r="BA180" s="61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</row>
    <row r="181" spans="1:65" ht="25.5" customHeight="1">
      <c r="A181" s="255"/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  <c r="L181" s="605"/>
      <c r="M181" s="605"/>
      <c r="N181" s="255"/>
      <c r="O181" s="605"/>
      <c r="P181" s="255"/>
      <c r="Q181" s="255"/>
      <c r="R181" s="255"/>
      <c r="S181" s="255"/>
      <c r="T181" s="255"/>
      <c r="U181" s="255"/>
      <c r="V181" s="255"/>
      <c r="W181" s="255"/>
      <c r="X181" s="255"/>
      <c r="Y181" s="33" t="s">
        <v>233</v>
      </c>
      <c r="Z181" s="108">
        <v>46142</v>
      </c>
      <c r="AA181" s="109">
        <v>14258</v>
      </c>
      <c r="AB181" s="33" t="s">
        <v>331</v>
      </c>
      <c r="AC181" s="108">
        <v>44596</v>
      </c>
      <c r="AD181" s="108">
        <v>46511</v>
      </c>
      <c r="AE181" s="33"/>
      <c r="AF181" s="33"/>
      <c r="AG181" s="533"/>
      <c r="AH181" s="528"/>
      <c r="AI181" s="532"/>
      <c r="AJ181" s="176"/>
      <c r="AK181" s="170"/>
      <c r="AL181" s="170"/>
      <c r="AM181" s="256"/>
      <c r="AN181" s="256"/>
      <c r="AO181" s="256"/>
      <c r="AP181" s="33"/>
      <c r="AQ181" s="33"/>
      <c r="AR181" s="33"/>
      <c r="AS181" s="33"/>
      <c r="AT181" s="33"/>
      <c r="AU181" s="33"/>
      <c r="AV181" s="34"/>
      <c r="AW181" s="34"/>
      <c r="AX181" s="60"/>
      <c r="AY181" s="61"/>
      <c r="AZ181" s="60"/>
      <c r="BA181" s="61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</row>
    <row r="182" spans="1:65" ht="25.5" customHeight="1">
      <c r="A182" s="356">
        <v>33</v>
      </c>
      <c r="B182" s="352" t="s">
        <v>277</v>
      </c>
      <c r="C182" s="352" t="s">
        <v>278</v>
      </c>
      <c r="D182" s="362" t="s">
        <v>157</v>
      </c>
      <c r="E182" s="352" t="s">
        <v>279</v>
      </c>
      <c r="F182" s="352" t="s">
        <v>332</v>
      </c>
      <c r="G182" s="352"/>
      <c r="H182" s="375" t="s">
        <v>280</v>
      </c>
      <c r="I182" s="352"/>
      <c r="J182" s="352"/>
      <c r="K182" s="362" t="s">
        <v>333</v>
      </c>
      <c r="L182" s="539" t="s">
        <v>334</v>
      </c>
      <c r="M182" s="539" t="s">
        <v>335</v>
      </c>
      <c r="N182" s="361">
        <v>44596</v>
      </c>
      <c r="O182" s="612">
        <v>40200</v>
      </c>
      <c r="P182" s="351">
        <v>13227</v>
      </c>
      <c r="Q182" s="361">
        <v>44596</v>
      </c>
      <c r="R182" s="361">
        <v>44961</v>
      </c>
      <c r="S182" s="378">
        <v>1</v>
      </c>
      <c r="T182" s="352"/>
      <c r="U182" s="352"/>
      <c r="V182" s="352"/>
      <c r="W182" s="378" t="s">
        <v>284</v>
      </c>
      <c r="X182" s="352" t="s">
        <v>148</v>
      </c>
      <c r="Y182" s="33" t="s">
        <v>149</v>
      </c>
      <c r="Z182" s="108">
        <v>44945</v>
      </c>
      <c r="AA182" s="109">
        <v>13466</v>
      </c>
      <c r="AB182" s="33" t="s">
        <v>285</v>
      </c>
      <c r="AC182" s="108">
        <v>44962</v>
      </c>
      <c r="AD182" s="108">
        <v>45326</v>
      </c>
      <c r="AE182" s="33"/>
      <c r="AF182" s="33"/>
      <c r="AG182" s="533">
        <v>3446.64</v>
      </c>
      <c r="AH182" s="528"/>
      <c r="AI182" s="575"/>
      <c r="AJ182" s="33"/>
      <c r="AK182" s="170"/>
      <c r="AL182" s="170">
        <f>SUM(AG182+O182)</f>
        <v>43646.64</v>
      </c>
      <c r="AM182" s="280">
        <v>79346.149999999994</v>
      </c>
      <c r="AN182" s="280">
        <v>20489.849999999999</v>
      </c>
      <c r="AO182" s="280">
        <f>AM182+AN182</f>
        <v>99836</v>
      </c>
      <c r="AP182" s="33"/>
      <c r="AQ182" s="33"/>
      <c r="AR182" s="33"/>
      <c r="AS182" s="33"/>
      <c r="AT182" s="33"/>
      <c r="AU182" s="33"/>
      <c r="AV182" s="34"/>
      <c r="AW182" s="34"/>
      <c r="AX182" s="60"/>
      <c r="AY182" s="61"/>
      <c r="AZ182" s="60"/>
      <c r="BA182" s="61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</row>
    <row r="183" spans="1:65" ht="25.5" customHeight="1">
      <c r="A183" s="255"/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  <c r="L183" s="605"/>
      <c r="M183" s="605"/>
      <c r="N183" s="255"/>
      <c r="O183" s="605"/>
      <c r="P183" s="255"/>
      <c r="Q183" s="255"/>
      <c r="R183" s="255"/>
      <c r="S183" s="255"/>
      <c r="T183" s="255"/>
      <c r="U183" s="255"/>
      <c r="V183" s="255"/>
      <c r="W183" s="255"/>
      <c r="X183" s="255"/>
      <c r="Y183" s="139" t="s">
        <v>152</v>
      </c>
      <c r="Z183" s="108">
        <v>45323</v>
      </c>
      <c r="AA183" s="109">
        <v>13706</v>
      </c>
      <c r="AB183" s="33" t="s">
        <v>211</v>
      </c>
      <c r="AC183" s="108">
        <v>45327</v>
      </c>
      <c r="AD183" s="108">
        <v>45692</v>
      </c>
      <c r="AE183" s="33"/>
      <c r="AF183" s="33"/>
      <c r="AG183" s="533"/>
      <c r="AH183" s="528"/>
      <c r="AI183" s="532">
        <v>45299</v>
      </c>
      <c r="AJ183" s="176">
        <v>34485.160000000003</v>
      </c>
      <c r="AK183" s="170">
        <v>1505.16</v>
      </c>
      <c r="AL183" s="170">
        <f>SUM(AL182+AK183)</f>
        <v>45151.8</v>
      </c>
      <c r="AM183" s="255"/>
      <c r="AN183" s="255"/>
      <c r="AO183" s="255"/>
      <c r="AP183" s="33"/>
      <c r="AQ183" s="33"/>
      <c r="AR183" s="33"/>
      <c r="AS183" s="33"/>
      <c r="AT183" s="33"/>
      <c r="AU183" s="33"/>
      <c r="AV183" s="34"/>
      <c r="AW183" s="34"/>
      <c r="AX183" s="60"/>
      <c r="AY183" s="61"/>
      <c r="AZ183" s="60"/>
      <c r="BA183" s="61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</row>
    <row r="184" spans="1:65" ht="25.5" customHeight="1">
      <c r="A184" s="255"/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  <c r="L184" s="605"/>
      <c r="M184" s="605"/>
      <c r="N184" s="255"/>
      <c r="O184" s="605"/>
      <c r="P184" s="255"/>
      <c r="Q184" s="255"/>
      <c r="R184" s="255"/>
      <c r="S184" s="255"/>
      <c r="T184" s="255"/>
      <c r="U184" s="255"/>
      <c r="V184" s="255"/>
      <c r="W184" s="255"/>
      <c r="X184" s="255"/>
      <c r="Y184" s="139" t="s">
        <v>168</v>
      </c>
      <c r="Z184" s="108">
        <v>45688</v>
      </c>
      <c r="AA184" s="109">
        <v>13958</v>
      </c>
      <c r="AB184" s="33" t="s">
        <v>211</v>
      </c>
      <c r="AC184" s="108">
        <v>45693</v>
      </c>
      <c r="AD184" s="108">
        <v>46057</v>
      </c>
      <c r="AE184" s="33"/>
      <c r="AF184" s="33"/>
      <c r="AG184" s="533"/>
      <c r="AH184" s="528"/>
      <c r="AI184" s="532" t="s">
        <v>336</v>
      </c>
      <c r="AJ184" s="176">
        <v>34799.61</v>
      </c>
      <c r="AK184" s="170">
        <v>1571.28</v>
      </c>
      <c r="AL184" s="172">
        <v>46723.08</v>
      </c>
      <c r="AM184" s="255"/>
      <c r="AN184" s="255"/>
      <c r="AO184" s="255"/>
      <c r="AP184" s="33"/>
      <c r="AQ184" s="33"/>
      <c r="AR184" s="33"/>
      <c r="AS184" s="33"/>
      <c r="AT184" s="33"/>
      <c r="AU184" s="33"/>
      <c r="AV184" s="34"/>
      <c r="AW184" s="34"/>
      <c r="AX184" s="60"/>
      <c r="AY184" s="61"/>
      <c r="AZ184" s="60"/>
      <c r="BA184" s="61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</row>
    <row r="185" spans="1:65" ht="25.5" customHeight="1">
      <c r="A185" s="255"/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  <c r="L185" s="605"/>
      <c r="M185" s="605"/>
      <c r="N185" s="255"/>
      <c r="O185" s="605"/>
      <c r="P185" s="255"/>
      <c r="Q185" s="255"/>
      <c r="R185" s="255"/>
      <c r="S185" s="255"/>
      <c r="T185" s="255"/>
      <c r="U185" s="255"/>
      <c r="V185" s="255"/>
      <c r="W185" s="255"/>
      <c r="X185" s="255"/>
      <c r="Y185" s="139" t="s">
        <v>274</v>
      </c>
      <c r="Z185" s="108">
        <v>46050</v>
      </c>
      <c r="AA185" s="109">
        <v>14196</v>
      </c>
      <c r="AB185" s="33" t="s">
        <v>211</v>
      </c>
      <c r="AC185" s="108">
        <v>44596</v>
      </c>
      <c r="AD185" s="108">
        <v>46146</v>
      </c>
      <c r="AE185" s="33"/>
      <c r="AF185" s="33"/>
      <c r="AG185" s="533"/>
      <c r="AH185" s="528"/>
      <c r="AI185" s="532"/>
      <c r="AJ185" s="176"/>
      <c r="AK185" s="170"/>
      <c r="AL185" s="172"/>
      <c r="AM185" s="255"/>
      <c r="AN185" s="255"/>
      <c r="AO185" s="255"/>
      <c r="AP185" s="33"/>
      <c r="AQ185" s="33"/>
      <c r="AR185" s="33"/>
      <c r="AS185" s="33"/>
      <c r="AT185" s="33"/>
      <c r="AU185" s="33"/>
      <c r="AV185" s="34"/>
      <c r="AW185" s="34"/>
      <c r="AX185" s="60"/>
      <c r="AY185" s="61"/>
      <c r="AZ185" s="60"/>
      <c r="BA185" s="61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</row>
    <row r="186" spans="1:65" ht="25.5" customHeight="1">
      <c r="A186" s="255"/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  <c r="L186" s="605"/>
      <c r="M186" s="605"/>
      <c r="N186" s="255"/>
      <c r="O186" s="605"/>
      <c r="P186" s="255"/>
      <c r="Q186" s="255"/>
      <c r="R186" s="255"/>
      <c r="S186" s="255"/>
      <c r="T186" s="255"/>
      <c r="U186" s="255"/>
      <c r="V186" s="255"/>
      <c r="W186" s="255"/>
      <c r="X186" s="255"/>
      <c r="Y186" s="139" t="s">
        <v>233</v>
      </c>
      <c r="Z186" s="108">
        <v>46142</v>
      </c>
      <c r="AA186" s="109">
        <v>14259</v>
      </c>
      <c r="AB186" s="33" t="s">
        <v>211</v>
      </c>
      <c r="AC186" s="108">
        <v>44596</v>
      </c>
      <c r="AD186" s="108">
        <v>46511</v>
      </c>
      <c r="AE186" s="33"/>
      <c r="AF186" s="33"/>
      <c r="AG186" s="533"/>
      <c r="AH186" s="528"/>
      <c r="AI186" s="532"/>
      <c r="AJ186" s="176"/>
      <c r="AK186" s="170"/>
      <c r="AL186" s="172"/>
      <c r="AM186" s="256"/>
      <c r="AN186" s="256"/>
      <c r="AO186" s="256"/>
      <c r="AP186" s="33"/>
      <c r="AQ186" s="33"/>
      <c r="AR186" s="33"/>
      <c r="AS186" s="33"/>
      <c r="AT186" s="33"/>
      <c r="AU186" s="33"/>
      <c r="AV186" s="34"/>
      <c r="AW186" s="34"/>
      <c r="AX186" s="60"/>
      <c r="AY186" s="61"/>
      <c r="AZ186" s="60"/>
      <c r="BA186" s="61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</row>
    <row r="187" spans="1:65" ht="25.5" customHeight="1">
      <c r="A187" s="356">
        <v>34</v>
      </c>
      <c r="B187" s="352" t="s">
        <v>277</v>
      </c>
      <c r="C187" s="352" t="s">
        <v>278</v>
      </c>
      <c r="D187" s="362" t="s">
        <v>157</v>
      </c>
      <c r="E187" s="352" t="s">
        <v>279</v>
      </c>
      <c r="F187" s="352" t="s">
        <v>332</v>
      </c>
      <c r="G187" s="352"/>
      <c r="H187" s="375" t="s">
        <v>280</v>
      </c>
      <c r="I187" s="352"/>
      <c r="J187" s="352"/>
      <c r="K187" s="362" t="s">
        <v>337</v>
      </c>
      <c r="L187" s="539" t="s">
        <v>338</v>
      </c>
      <c r="M187" s="541" t="s">
        <v>339</v>
      </c>
      <c r="N187" s="361">
        <v>44596</v>
      </c>
      <c r="O187" s="612">
        <v>41760</v>
      </c>
      <c r="P187" s="351">
        <v>13227</v>
      </c>
      <c r="Q187" s="361">
        <v>44596</v>
      </c>
      <c r="R187" s="361">
        <v>44961</v>
      </c>
      <c r="S187" s="352">
        <v>1</v>
      </c>
      <c r="T187" s="352"/>
      <c r="U187" s="352"/>
      <c r="V187" s="352"/>
      <c r="W187" s="352" t="s">
        <v>284</v>
      </c>
      <c r="X187" s="352" t="s">
        <v>148</v>
      </c>
      <c r="Y187" s="33" t="s">
        <v>149</v>
      </c>
      <c r="Z187" s="108">
        <v>44944</v>
      </c>
      <c r="AA187" s="109">
        <v>13466</v>
      </c>
      <c r="AB187" s="33" t="s">
        <v>340</v>
      </c>
      <c r="AC187" s="108">
        <v>44962</v>
      </c>
      <c r="AD187" s="108">
        <v>45326</v>
      </c>
      <c r="AE187" s="33"/>
      <c r="AF187" s="33"/>
      <c r="AG187" s="533">
        <v>3565.32</v>
      </c>
      <c r="AH187" s="528"/>
      <c r="AI187" s="532">
        <v>45265</v>
      </c>
      <c r="AJ187" s="176">
        <v>34543.67</v>
      </c>
      <c r="AK187" s="170">
        <v>1565.76</v>
      </c>
      <c r="AL187" s="197">
        <f>SUM(AK187+AG187+O187)</f>
        <v>46891.08</v>
      </c>
      <c r="AM187" s="280">
        <v>82445.919999999998</v>
      </c>
      <c r="AN187" s="280">
        <v>21281.65</v>
      </c>
      <c r="AO187" s="280">
        <f>AM187+AN187</f>
        <v>103727.57</v>
      </c>
      <c r="AP187" s="33"/>
      <c r="AQ187" s="33"/>
      <c r="AR187" s="33"/>
      <c r="AS187" s="33"/>
      <c r="AT187" s="33"/>
      <c r="AU187" s="33"/>
      <c r="AV187" s="34"/>
      <c r="AW187" s="34"/>
      <c r="AX187" s="60"/>
      <c r="AY187" s="61"/>
      <c r="AZ187" s="60"/>
      <c r="BA187" s="61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</row>
    <row r="188" spans="1:65" ht="25.5" customHeight="1">
      <c r="A188" s="255"/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  <c r="L188" s="605"/>
      <c r="M188" s="605"/>
      <c r="N188" s="255"/>
      <c r="O188" s="605"/>
      <c r="P188" s="255"/>
      <c r="Q188" s="255"/>
      <c r="R188" s="255"/>
      <c r="S188" s="255"/>
      <c r="T188" s="255"/>
      <c r="U188" s="255"/>
      <c r="V188" s="255"/>
      <c r="W188" s="255"/>
      <c r="X188" s="255"/>
      <c r="Y188" s="33" t="s">
        <v>152</v>
      </c>
      <c r="Z188" s="108">
        <v>45384</v>
      </c>
      <c r="AA188" s="109">
        <v>13712</v>
      </c>
      <c r="AB188" s="33" t="s">
        <v>202</v>
      </c>
      <c r="AC188" s="108">
        <v>45327</v>
      </c>
      <c r="AD188" s="108">
        <v>45692</v>
      </c>
      <c r="AE188" s="33"/>
      <c r="AF188" s="33"/>
      <c r="AG188" s="533"/>
      <c r="AH188" s="528"/>
      <c r="AI188" s="532">
        <v>45615</v>
      </c>
      <c r="AJ188" s="33">
        <v>3.4761760000000002</v>
      </c>
      <c r="AK188" s="170">
        <v>1629.96</v>
      </c>
      <c r="AL188" s="209">
        <f t="shared" ref="AL188:AL189" si="21">SUM(AL187+AK188)</f>
        <v>48521.04</v>
      </c>
      <c r="AM188" s="255"/>
      <c r="AN188" s="255"/>
      <c r="AO188" s="255"/>
      <c r="AP188" s="33"/>
      <c r="AQ188" s="33"/>
      <c r="AR188" s="33"/>
      <c r="AS188" s="33"/>
      <c r="AT188" s="33"/>
      <c r="AU188" s="33"/>
      <c r="AV188" s="34"/>
      <c r="AW188" s="34"/>
      <c r="AX188" s="60"/>
      <c r="AY188" s="61"/>
      <c r="AZ188" s="60"/>
      <c r="BA188" s="61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</row>
    <row r="189" spans="1:65" ht="25.5" customHeight="1">
      <c r="A189" s="255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605"/>
      <c r="M189" s="605"/>
      <c r="N189" s="255"/>
      <c r="O189" s="605"/>
      <c r="P189" s="255"/>
      <c r="Q189" s="255"/>
      <c r="R189" s="255"/>
      <c r="S189" s="255"/>
      <c r="T189" s="255"/>
      <c r="U189" s="255"/>
      <c r="V189" s="255"/>
      <c r="W189" s="255"/>
      <c r="X189" s="255"/>
      <c r="Y189" s="33" t="s">
        <v>168</v>
      </c>
      <c r="Z189" s="108">
        <v>45692</v>
      </c>
      <c r="AA189" s="109">
        <v>13978</v>
      </c>
      <c r="AB189" s="33" t="s">
        <v>202</v>
      </c>
      <c r="AC189" s="108">
        <v>45693</v>
      </c>
      <c r="AD189" s="108">
        <v>46057</v>
      </c>
      <c r="AE189" s="33"/>
      <c r="AF189" s="33"/>
      <c r="AG189" s="533"/>
      <c r="AH189" s="528"/>
      <c r="AI189" s="532">
        <v>46006</v>
      </c>
      <c r="AJ189" s="33">
        <v>5265575</v>
      </c>
      <c r="AK189" s="170">
        <v>2554.92</v>
      </c>
      <c r="AL189" s="209">
        <f t="shared" si="21"/>
        <v>51075.96</v>
      </c>
      <c r="AM189" s="255"/>
      <c r="AN189" s="255"/>
      <c r="AO189" s="255"/>
      <c r="AP189" s="33"/>
      <c r="AQ189" s="33"/>
      <c r="AR189" s="33"/>
      <c r="AS189" s="33"/>
      <c r="AT189" s="33"/>
      <c r="AU189" s="33"/>
      <c r="AV189" s="34"/>
      <c r="AW189" s="34"/>
      <c r="AX189" s="60"/>
      <c r="AY189" s="61"/>
      <c r="AZ189" s="60"/>
      <c r="BA189" s="61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</row>
    <row r="190" spans="1:65" ht="25.5" customHeight="1">
      <c r="A190" s="255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605"/>
      <c r="M190" s="605"/>
      <c r="N190" s="255"/>
      <c r="O190" s="605"/>
      <c r="P190" s="255"/>
      <c r="Q190" s="255"/>
      <c r="R190" s="255"/>
      <c r="S190" s="255"/>
      <c r="T190" s="255"/>
      <c r="U190" s="255"/>
      <c r="V190" s="255"/>
      <c r="W190" s="255"/>
      <c r="X190" s="255"/>
      <c r="Y190" s="33" t="s">
        <v>274</v>
      </c>
      <c r="Z190" s="108">
        <v>46050</v>
      </c>
      <c r="AA190" s="109">
        <v>14203</v>
      </c>
      <c r="AB190" s="33" t="s">
        <v>202</v>
      </c>
      <c r="AC190" s="108">
        <v>44596</v>
      </c>
      <c r="AD190" s="108">
        <v>46146</v>
      </c>
      <c r="AE190" s="33"/>
      <c r="AF190" s="33"/>
      <c r="AG190" s="533"/>
      <c r="AH190" s="528"/>
      <c r="AI190" s="532"/>
      <c r="AJ190" s="33"/>
      <c r="AK190" s="170"/>
      <c r="AL190" s="209"/>
      <c r="AM190" s="255"/>
      <c r="AN190" s="255"/>
      <c r="AO190" s="255"/>
      <c r="AP190" s="33"/>
      <c r="AQ190" s="33"/>
      <c r="AR190" s="33"/>
      <c r="AS190" s="33"/>
      <c r="AT190" s="33"/>
      <c r="AU190" s="33"/>
      <c r="AV190" s="34"/>
      <c r="AW190" s="34"/>
      <c r="AX190" s="60"/>
      <c r="AY190" s="61"/>
      <c r="AZ190" s="60"/>
      <c r="BA190" s="61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</row>
    <row r="191" spans="1:65" ht="25.5" customHeight="1">
      <c r="A191" s="255"/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  <c r="L191" s="605"/>
      <c r="M191" s="604"/>
      <c r="N191" s="256"/>
      <c r="O191" s="604"/>
      <c r="P191" s="256"/>
      <c r="Q191" s="256"/>
      <c r="R191" s="256"/>
      <c r="S191" s="256"/>
      <c r="T191" s="256"/>
      <c r="U191" s="256"/>
      <c r="V191" s="256"/>
      <c r="W191" s="256"/>
      <c r="X191" s="256"/>
      <c r="Y191" s="33" t="s">
        <v>233</v>
      </c>
      <c r="Z191" s="108">
        <v>46142</v>
      </c>
      <c r="AA191" s="109">
        <v>14260</v>
      </c>
      <c r="AB191" s="33" t="s">
        <v>202</v>
      </c>
      <c r="AC191" s="108">
        <v>44596</v>
      </c>
      <c r="AD191" s="108">
        <v>46511</v>
      </c>
      <c r="AE191" s="33"/>
      <c r="AF191" s="33"/>
      <c r="AG191" s="533"/>
      <c r="AH191" s="528"/>
      <c r="AI191" s="532"/>
      <c r="AJ191" s="33"/>
      <c r="AK191" s="170"/>
      <c r="AL191" s="209"/>
      <c r="AM191" s="256"/>
      <c r="AN191" s="256"/>
      <c r="AO191" s="256"/>
      <c r="AP191" s="33"/>
      <c r="AQ191" s="33"/>
      <c r="AR191" s="33"/>
      <c r="AS191" s="33"/>
      <c r="AT191" s="33"/>
      <c r="AU191" s="33"/>
      <c r="AV191" s="34"/>
      <c r="AW191" s="34"/>
      <c r="AX191" s="60"/>
      <c r="AY191" s="61"/>
      <c r="AZ191" s="60"/>
      <c r="BA191" s="61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</row>
    <row r="192" spans="1:65" ht="25.5" customHeight="1">
      <c r="A192" s="356">
        <v>35</v>
      </c>
      <c r="B192" s="352" t="s">
        <v>277</v>
      </c>
      <c r="C192" s="352" t="s">
        <v>278</v>
      </c>
      <c r="D192" s="362" t="s">
        <v>157</v>
      </c>
      <c r="E192" s="352" t="s">
        <v>279</v>
      </c>
      <c r="F192" s="352" t="s">
        <v>332</v>
      </c>
      <c r="G192" s="352"/>
      <c r="H192" s="375" t="s">
        <v>280</v>
      </c>
      <c r="I192" s="352"/>
      <c r="J192" s="352"/>
      <c r="K192" s="362" t="s">
        <v>341</v>
      </c>
      <c r="L192" s="539" t="s">
        <v>342</v>
      </c>
      <c r="M192" s="539" t="s">
        <v>343</v>
      </c>
      <c r="N192" s="361">
        <v>44596</v>
      </c>
      <c r="O192" s="612">
        <v>43200</v>
      </c>
      <c r="P192" s="351">
        <v>13227</v>
      </c>
      <c r="Q192" s="361">
        <v>44596</v>
      </c>
      <c r="R192" s="361">
        <v>44961</v>
      </c>
      <c r="S192" s="352">
        <v>1</v>
      </c>
      <c r="T192" s="352"/>
      <c r="U192" s="352"/>
      <c r="V192" s="352"/>
      <c r="W192" s="352" t="s">
        <v>284</v>
      </c>
      <c r="X192" s="352" t="s">
        <v>148</v>
      </c>
      <c r="Y192" s="33" t="s">
        <v>149</v>
      </c>
      <c r="Z192" s="108">
        <v>44962</v>
      </c>
      <c r="AA192" s="109">
        <v>13466</v>
      </c>
      <c r="AB192" s="33" t="s">
        <v>290</v>
      </c>
      <c r="AC192" s="108">
        <v>44962</v>
      </c>
      <c r="AD192" s="108">
        <v>45326</v>
      </c>
      <c r="AE192" s="33"/>
      <c r="AF192" s="33"/>
      <c r="AG192" s="533">
        <v>3719.64</v>
      </c>
      <c r="AH192" s="528"/>
      <c r="AI192" s="575"/>
      <c r="AJ192" s="33"/>
      <c r="AK192" s="170"/>
      <c r="AL192" s="170">
        <f>SUM(AG192+O192)</f>
        <v>46919.64</v>
      </c>
      <c r="AM192" s="280">
        <v>85439.64</v>
      </c>
      <c r="AN192" s="280">
        <v>22022.45</v>
      </c>
      <c r="AO192" s="280">
        <f>AM192+AN192</f>
        <v>107462.09</v>
      </c>
      <c r="AP192" s="33"/>
      <c r="AQ192" s="33"/>
      <c r="AR192" s="33"/>
      <c r="AS192" s="33"/>
      <c r="AT192" s="33"/>
      <c r="AU192" s="33"/>
      <c r="AV192" s="34"/>
      <c r="AW192" s="34"/>
      <c r="AX192" s="60"/>
      <c r="AY192" s="61"/>
      <c r="AZ192" s="60"/>
      <c r="BA192" s="61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</row>
    <row r="193" spans="1:65" ht="25.5" customHeight="1">
      <c r="A193" s="255"/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  <c r="L193" s="605"/>
      <c r="M193" s="605"/>
      <c r="N193" s="255"/>
      <c r="O193" s="605"/>
      <c r="P193" s="255"/>
      <c r="Q193" s="255"/>
      <c r="R193" s="255"/>
      <c r="S193" s="255"/>
      <c r="T193" s="255"/>
      <c r="U193" s="255"/>
      <c r="V193" s="255"/>
      <c r="W193" s="255"/>
      <c r="X193" s="255"/>
      <c r="Y193" s="352" t="s">
        <v>152</v>
      </c>
      <c r="Z193" s="361">
        <v>45323</v>
      </c>
      <c r="AA193" s="351">
        <v>13706</v>
      </c>
      <c r="AB193" s="352" t="s">
        <v>211</v>
      </c>
      <c r="AC193" s="108">
        <v>45327</v>
      </c>
      <c r="AD193" s="108">
        <v>45692</v>
      </c>
      <c r="AE193" s="139"/>
      <c r="AF193" s="139"/>
      <c r="AG193" s="534"/>
      <c r="AH193" s="528"/>
      <c r="AI193" s="532">
        <v>45299</v>
      </c>
      <c r="AJ193" s="176">
        <v>34426.660000000003</v>
      </c>
      <c r="AK193" s="170">
        <v>1615.32</v>
      </c>
      <c r="AL193" s="170">
        <f t="shared" ref="AL193:AL195" si="22">SUM(AL192+AK193)</f>
        <v>48534.96</v>
      </c>
      <c r="AM193" s="255"/>
      <c r="AN193" s="255"/>
      <c r="AO193" s="255"/>
      <c r="AP193" s="33"/>
      <c r="AQ193" s="33"/>
      <c r="AR193" s="33"/>
      <c r="AS193" s="33"/>
      <c r="AT193" s="33"/>
      <c r="AU193" s="33"/>
      <c r="AV193" s="34"/>
      <c r="AW193" s="34"/>
      <c r="AX193" s="60"/>
      <c r="AY193" s="61"/>
      <c r="AZ193" s="60"/>
      <c r="BA193" s="61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</row>
    <row r="194" spans="1:65" ht="25.5" customHeight="1">
      <c r="A194" s="255"/>
      <c r="B194" s="255"/>
      <c r="C194" s="255"/>
      <c r="D194" s="255"/>
      <c r="E194" s="255"/>
      <c r="F194" s="255"/>
      <c r="G194" s="255"/>
      <c r="H194" s="255"/>
      <c r="I194" s="255"/>
      <c r="J194" s="255"/>
      <c r="K194" s="255"/>
      <c r="L194" s="605"/>
      <c r="M194" s="605"/>
      <c r="N194" s="255"/>
      <c r="O194" s="605"/>
      <c r="P194" s="255"/>
      <c r="Q194" s="255"/>
      <c r="R194" s="255"/>
      <c r="S194" s="255"/>
      <c r="T194" s="255"/>
      <c r="U194" s="255"/>
      <c r="V194" s="255"/>
      <c r="W194" s="255"/>
      <c r="X194" s="255"/>
      <c r="Y194" s="256"/>
      <c r="Z194" s="256"/>
      <c r="AA194" s="256"/>
      <c r="AB194" s="256"/>
      <c r="AC194" s="140"/>
      <c r="AD194" s="140"/>
      <c r="AE194" s="139"/>
      <c r="AF194" s="139"/>
      <c r="AG194" s="534"/>
      <c r="AH194" s="528"/>
      <c r="AI194" s="532">
        <v>45596</v>
      </c>
      <c r="AJ194" s="176">
        <v>3.4837470000000002E-2</v>
      </c>
      <c r="AK194" s="170">
        <v>1690.8</v>
      </c>
      <c r="AL194" s="170">
        <f t="shared" si="22"/>
        <v>50225.760000000002</v>
      </c>
      <c r="AM194" s="255"/>
      <c r="AN194" s="255"/>
      <c r="AO194" s="255"/>
      <c r="AP194" s="33"/>
      <c r="AQ194" s="33"/>
      <c r="AR194" s="33"/>
      <c r="AS194" s="33"/>
      <c r="AT194" s="33"/>
      <c r="AU194" s="33"/>
      <c r="AV194" s="34"/>
      <c r="AW194" s="34"/>
      <c r="AX194" s="60"/>
      <c r="AY194" s="61"/>
      <c r="AZ194" s="60"/>
      <c r="BA194" s="61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</row>
    <row r="195" spans="1:65" ht="25.5" customHeight="1">
      <c r="A195" s="255"/>
      <c r="B195" s="255"/>
      <c r="C195" s="255"/>
      <c r="D195" s="255"/>
      <c r="E195" s="255"/>
      <c r="F195" s="255"/>
      <c r="G195" s="255"/>
      <c r="H195" s="255"/>
      <c r="I195" s="255"/>
      <c r="J195" s="255"/>
      <c r="K195" s="255"/>
      <c r="L195" s="605"/>
      <c r="M195" s="605"/>
      <c r="N195" s="255"/>
      <c r="O195" s="605"/>
      <c r="P195" s="255"/>
      <c r="Q195" s="255"/>
      <c r="R195" s="255"/>
      <c r="S195" s="255"/>
      <c r="T195" s="255"/>
      <c r="U195" s="255"/>
      <c r="V195" s="255"/>
      <c r="W195" s="255"/>
      <c r="X195" s="255"/>
      <c r="Y195" s="33" t="s">
        <v>168</v>
      </c>
      <c r="Z195" s="199">
        <v>45688</v>
      </c>
      <c r="AA195" s="200">
        <v>13978</v>
      </c>
      <c r="AB195" s="33" t="s">
        <v>202</v>
      </c>
      <c r="AC195" s="108">
        <v>45693</v>
      </c>
      <c r="AD195" s="108">
        <v>46057</v>
      </c>
      <c r="AE195" s="139"/>
      <c r="AF195" s="139"/>
      <c r="AG195" s="534"/>
      <c r="AH195" s="528"/>
      <c r="AI195" s="532">
        <v>45985</v>
      </c>
      <c r="AJ195" s="176">
        <v>5.2327329999999998E-2</v>
      </c>
      <c r="AK195" s="170">
        <v>2628.12</v>
      </c>
      <c r="AL195" s="170">
        <f t="shared" si="22"/>
        <v>52853.880000000005</v>
      </c>
      <c r="AM195" s="255"/>
      <c r="AN195" s="255"/>
      <c r="AO195" s="255"/>
      <c r="AP195" s="33"/>
      <c r="AQ195" s="33"/>
      <c r="AR195" s="33"/>
      <c r="AS195" s="33"/>
      <c r="AT195" s="33"/>
      <c r="AU195" s="33"/>
      <c r="AV195" s="34"/>
      <c r="AW195" s="34"/>
      <c r="AX195" s="60"/>
      <c r="AY195" s="61"/>
      <c r="AZ195" s="60"/>
      <c r="BA195" s="61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</row>
    <row r="196" spans="1:65" ht="25.5" customHeight="1">
      <c r="A196" s="255"/>
      <c r="B196" s="255"/>
      <c r="C196" s="255"/>
      <c r="D196" s="255"/>
      <c r="E196" s="255"/>
      <c r="F196" s="255"/>
      <c r="G196" s="255"/>
      <c r="H196" s="255"/>
      <c r="I196" s="255"/>
      <c r="J196" s="255"/>
      <c r="K196" s="255"/>
      <c r="L196" s="605"/>
      <c r="M196" s="605"/>
      <c r="N196" s="255"/>
      <c r="O196" s="605"/>
      <c r="P196" s="255"/>
      <c r="Q196" s="255"/>
      <c r="R196" s="255"/>
      <c r="S196" s="255"/>
      <c r="T196" s="255"/>
      <c r="U196" s="255"/>
      <c r="V196" s="255"/>
      <c r="W196" s="255"/>
      <c r="X196" s="255"/>
      <c r="Y196" s="33" t="s">
        <v>274</v>
      </c>
      <c r="Z196" s="199">
        <v>46055</v>
      </c>
      <c r="AA196" s="200">
        <v>14200</v>
      </c>
      <c r="AB196" s="33" t="s">
        <v>202</v>
      </c>
      <c r="AC196" s="108">
        <v>44596</v>
      </c>
      <c r="AD196" s="108">
        <v>46146</v>
      </c>
      <c r="AE196" s="139"/>
      <c r="AF196" s="139"/>
      <c r="AG196" s="534"/>
      <c r="AH196" s="528"/>
      <c r="AI196" s="532"/>
      <c r="AJ196" s="176"/>
      <c r="AK196" s="170"/>
      <c r="AL196" s="170"/>
      <c r="AM196" s="255"/>
      <c r="AN196" s="255"/>
      <c r="AO196" s="255"/>
      <c r="AP196" s="33"/>
      <c r="AQ196" s="33"/>
      <c r="AR196" s="33"/>
      <c r="AS196" s="33"/>
      <c r="AT196" s="33"/>
      <c r="AU196" s="33"/>
      <c r="AV196" s="34"/>
      <c r="AW196" s="34"/>
      <c r="AX196" s="60"/>
      <c r="AY196" s="61"/>
      <c r="AZ196" s="60"/>
      <c r="BA196" s="61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</row>
    <row r="197" spans="1:65" ht="25.5" customHeight="1">
      <c r="A197" s="255"/>
      <c r="B197" s="255"/>
      <c r="C197" s="255"/>
      <c r="D197" s="255"/>
      <c r="E197" s="255"/>
      <c r="F197" s="255"/>
      <c r="G197" s="255"/>
      <c r="H197" s="255"/>
      <c r="I197" s="255"/>
      <c r="J197" s="255"/>
      <c r="K197" s="255"/>
      <c r="L197" s="605"/>
      <c r="M197" s="605"/>
      <c r="N197" s="255"/>
      <c r="O197" s="605"/>
      <c r="P197" s="255"/>
      <c r="Q197" s="255"/>
      <c r="R197" s="255"/>
      <c r="S197" s="255"/>
      <c r="T197" s="255"/>
      <c r="U197" s="255"/>
      <c r="V197" s="255"/>
      <c r="W197" s="255"/>
      <c r="X197" s="255"/>
      <c r="Y197" s="33" t="s">
        <v>233</v>
      </c>
      <c r="Z197" s="199">
        <v>46146</v>
      </c>
      <c r="AA197" s="200">
        <v>14262</v>
      </c>
      <c r="AB197" s="33" t="s">
        <v>202</v>
      </c>
      <c r="AC197" s="108">
        <v>44596</v>
      </c>
      <c r="AD197" s="108">
        <v>46422</v>
      </c>
      <c r="AE197" s="139"/>
      <c r="AF197" s="139"/>
      <c r="AG197" s="534"/>
      <c r="AH197" s="528"/>
      <c r="AI197" s="532"/>
      <c r="AJ197" s="176"/>
      <c r="AK197" s="170"/>
      <c r="AL197" s="170"/>
      <c r="AM197" s="256"/>
      <c r="AN197" s="256"/>
      <c r="AO197" s="256"/>
      <c r="AP197" s="33"/>
      <c r="AQ197" s="33"/>
      <c r="AR197" s="33"/>
      <c r="AS197" s="33"/>
      <c r="AT197" s="33"/>
      <c r="AU197" s="33"/>
      <c r="AV197" s="34"/>
      <c r="AW197" s="34"/>
      <c r="AX197" s="60"/>
      <c r="AY197" s="61"/>
      <c r="AZ197" s="60"/>
      <c r="BA197" s="61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</row>
    <row r="198" spans="1:65" ht="25.5" customHeight="1">
      <c r="A198" s="356">
        <v>36</v>
      </c>
      <c r="B198" s="352" t="s">
        <v>277</v>
      </c>
      <c r="C198" s="352" t="s">
        <v>278</v>
      </c>
      <c r="D198" s="362" t="s">
        <v>157</v>
      </c>
      <c r="E198" s="352" t="s">
        <v>279</v>
      </c>
      <c r="F198" s="352" t="s">
        <v>332</v>
      </c>
      <c r="G198" s="352"/>
      <c r="H198" s="375" t="s">
        <v>280</v>
      </c>
      <c r="I198" s="352"/>
      <c r="J198" s="352"/>
      <c r="K198" s="362" t="s">
        <v>344</v>
      </c>
      <c r="L198" s="539" t="s">
        <v>345</v>
      </c>
      <c r="M198" s="539" t="s">
        <v>346</v>
      </c>
      <c r="N198" s="361">
        <v>44596</v>
      </c>
      <c r="O198" s="612">
        <v>46788</v>
      </c>
      <c r="P198" s="351">
        <v>13227</v>
      </c>
      <c r="Q198" s="361">
        <v>44596</v>
      </c>
      <c r="R198" s="361">
        <v>44961</v>
      </c>
      <c r="S198" s="352">
        <v>1</v>
      </c>
      <c r="T198" s="352"/>
      <c r="U198" s="352"/>
      <c r="V198" s="352"/>
      <c r="W198" s="352" t="s">
        <v>284</v>
      </c>
      <c r="X198" s="352" t="s">
        <v>148</v>
      </c>
      <c r="Y198" s="352" t="s">
        <v>149</v>
      </c>
      <c r="Z198" s="361">
        <v>44962</v>
      </c>
      <c r="AA198" s="351">
        <v>13466</v>
      </c>
      <c r="AB198" s="352" t="s">
        <v>299</v>
      </c>
      <c r="AC198" s="361">
        <v>44962</v>
      </c>
      <c r="AD198" s="361">
        <v>45326</v>
      </c>
      <c r="AE198" s="352"/>
      <c r="AF198" s="352"/>
      <c r="AG198" s="558"/>
      <c r="AH198" s="591"/>
      <c r="AI198" s="532">
        <v>44944</v>
      </c>
      <c r="AJ198" s="176">
        <v>85738.240000000005</v>
      </c>
      <c r="AK198" s="170">
        <v>4011.48</v>
      </c>
      <c r="AL198" s="170">
        <v>50799.48</v>
      </c>
      <c r="AM198" s="280">
        <v>88842.49</v>
      </c>
      <c r="AN198" s="280">
        <v>23847.75</v>
      </c>
      <c r="AO198" s="280">
        <f>AM198+AN198</f>
        <v>112690.24000000001</v>
      </c>
      <c r="AP198" s="33"/>
      <c r="AQ198" s="33"/>
      <c r="AR198" s="33"/>
      <c r="AS198" s="33"/>
      <c r="AT198" s="33"/>
      <c r="AU198" s="33"/>
      <c r="AV198" s="34"/>
      <c r="AW198" s="34"/>
      <c r="AX198" s="60"/>
      <c r="AY198" s="61"/>
      <c r="AZ198" s="60"/>
      <c r="BA198" s="61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</row>
    <row r="199" spans="1:65" ht="25.5" customHeight="1">
      <c r="A199" s="255"/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605"/>
      <c r="M199" s="605"/>
      <c r="N199" s="255"/>
      <c r="O199" s="60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6"/>
      <c r="Z199" s="256"/>
      <c r="AA199" s="256"/>
      <c r="AB199" s="255"/>
      <c r="AC199" s="256"/>
      <c r="AD199" s="256"/>
      <c r="AE199" s="256"/>
      <c r="AF199" s="256"/>
      <c r="AG199" s="252"/>
      <c r="AH199" s="592"/>
      <c r="AI199" s="532">
        <v>45265</v>
      </c>
      <c r="AJ199" s="176">
        <v>34485.160000000003</v>
      </c>
      <c r="AK199" s="170">
        <v>1751.88</v>
      </c>
      <c r="AL199" s="197">
        <f t="shared" ref="AL199:AL201" si="23">SUM(AL198+AK199)</f>
        <v>52551.360000000001</v>
      </c>
      <c r="AM199" s="255"/>
      <c r="AN199" s="255"/>
      <c r="AO199" s="255"/>
      <c r="AP199" s="33"/>
      <c r="AQ199" s="33"/>
      <c r="AR199" s="33"/>
      <c r="AS199" s="33"/>
      <c r="AT199" s="33"/>
      <c r="AU199" s="33"/>
      <c r="AV199" s="34"/>
      <c r="AW199" s="34"/>
      <c r="AX199" s="60"/>
      <c r="AY199" s="61"/>
      <c r="AZ199" s="60"/>
      <c r="BA199" s="61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</row>
    <row r="200" spans="1:65" ht="25.5" customHeight="1">
      <c r="A200" s="255"/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605"/>
      <c r="M200" s="605"/>
      <c r="N200" s="255"/>
      <c r="O200" s="605"/>
      <c r="P200" s="255"/>
      <c r="Q200" s="255"/>
      <c r="R200" s="255"/>
      <c r="S200" s="255"/>
      <c r="T200" s="255"/>
      <c r="U200" s="255"/>
      <c r="V200" s="255"/>
      <c r="W200" s="255"/>
      <c r="X200" s="255"/>
      <c r="Y200" s="84" t="s">
        <v>152</v>
      </c>
      <c r="Z200" s="192">
        <v>45324</v>
      </c>
      <c r="AA200" s="193">
        <v>13715</v>
      </c>
      <c r="AB200" s="255"/>
      <c r="AC200" s="192">
        <v>45327</v>
      </c>
      <c r="AD200" s="192">
        <v>45692</v>
      </c>
      <c r="AE200" s="84"/>
      <c r="AF200" s="84"/>
      <c r="AG200" s="559"/>
      <c r="AH200" s="528"/>
      <c r="AI200" s="532">
        <v>45615</v>
      </c>
      <c r="AJ200" s="176">
        <v>3.4799610000000002E-2</v>
      </c>
      <c r="AK200" s="170">
        <v>1828.8</v>
      </c>
      <c r="AL200" s="209">
        <f t="shared" si="23"/>
        <v>54380.160000000003</v>
      </c>
      <c r="AM200" s="255"/>
      <c r="AN200" s="255"/>
      <c r="AO200" s="255"/>
      <c r="AP200" s="33"/>
      <c r="AQ200" s="33"/>
      <c r="AR200" s="33"/>
      <c r="AS200" s="33"/>
      <c r="AT200" s="33"/>
      <c r="AU200" s="33"/>
      <c r="AV200" s="34"/>
      <c r="AW200" s="34"/>
      <c r="AX200" s="60"/>
      <c r="AY200" s="61"/>
      <c r="AZ200" s="60"/>
      <c r="BA200" s="61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</row>
    <row r="201" spans="1:65" ht="25.5" customHeight="1">
      <c r="A201" s="255"/>
      <c r="B201" s="255"/>
      <c r="C201" s="255"/>
      <c r="D201" s="255"/>
      <c r="E201" s="255"/>
      <c r="F201" s="255"/>
      <c r="G201" s="255"/>
      <c r="H201" s="255"/>
      <c r="I201" s="255"/>
      <c r="J201" s="255"/>
      <c r="K201" s="255"/>
      <c r="L201" s="605"/>
      <c r="M201" s="605"/>
      <c r="N201" s="255"/>
      <c r="O201" s="605"/>
      <c r="P201" s="255"/>
      <c r="Q201" s="255"/>
      <c r="R201" s="255"/>
      <c r="S201" s="255"/>
      <c r="T201" s="255"/>
      <c r="U201" s="255"/>
      <c r="V201" s="255"/>
      <c r="W201" s="255"/>
      <c r="X201" s="255"/>
      <c r="Y201" s="33" t="s">
        <v>168</v>
      </c>
      <c r="Z201" s="192">
        <v>45688</v>
      </c>
      <c r="AA201" s="193">
        <v>13958</v>
      </c>
      <c r="AB201" s="255"/>
      <c r="AC201" s="192">
        <v>45693</v>
      </c>
      <c r="AD201" s="192">
        <v>46057</v>
      </c>
      <c r="AE201" s="84"/>
      <c r="AF201" s="84"/>
      <c r="AG201" s="559"/>
      <c r="AH201" s="528"/>
      <c r="AI201" s="532">
        <v>46006</v>
      </c>
      <c r="AJ201" s="176">
        <v>5.2491530000000002E-2</v>
      </c>
      <c r="AK201" s="170">
        <v>2854.44</v>
      </c>
      <c r="AL201" s="209">
        <f t="shared" si="23"/>
        <v>57234.600000000006</v>
      </c>
      <c r="AM201" s="255"/>
      <c r="AN201" s="255"/>
      <c r="AO201" s="255"/>
      <c r="AP201" s="33"/>
      <c r="AQ201" s="33"/>
      <c r="AR201" s="33"/>
      <c r="AS201" s="33"/>
      <c r="AT201" s="33"/>
      <c r="AU201" s="33"/>
      <c r="AV201" s="34"/>
      <c r="AW201" s="34"/>
      <c r="AX201" s="60"/>
      <c r="AY201" s="61"/>
      <c r="AZ201" s="60"/>
      <c r="BA201" s="61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</row>
    <row r="202" spans="1:65" ht="25.5" customHeight="1">
      <c r="A202" s="255"/>
      <c r="B202" s="255"/>
      <c r="C202" s="255"/>
      <c r="D202" s="255"/>
      <c r="E202" s="255"/>
      <c r="F202" s="255"/>
      <c r="G202" s="255"/>
      <c r="H202" s="255"/>
      <c r="I202" s="255"/>
      <c r="J202" s="255"/>
      <c r="K202" s="255"/>
      <c r="L202" s="605"/>
      <c r="M202" s="605"/>
      <c r="N202" s="255"/>
      <c r="O202" s="605"/>
      <c r="P202" s="255"/>
      <c r="Q202" s="255"/>
      <c r="R202" s="255"/>
      <c r="S202" s="255"/>
      <c r="T202" s="255"/>
      <c r="U202" s="255"/>
      <c r="V202" s="255"/>
      <c r="W202" s="255"/>
      <c r="X202" s="255"/>
      <c r="Y202" s="33" t="s">
        <v>274</v>
      </c>
      <c r="Z202" s="192">
        <v>46055</v>
      </c>
      <c r="AA202" s="193">
        <v>14200</v>
      </c>
      <c r="AB202" s="139" t="s">
        <v>211</v>
      </c>
      <c r="AC202" s="192">
        <v>44596</v>
      </c>
      <c r="AD202" s="192">
        <v>46146</v>
      </c>
      <c r="AE202" s="84"/>
      <c r="AF202" s="84"/>
      <c r="AG202" s="559"/>
      <c r="AH202" s="528"/>
      <c r="AI202" s="532"/>
      <c r="AJ202" s="176"/>
      <c r="AK202" s="170"/>
      <c r="AL202" s="209"/>
      <c r="AM202" s="255"/>
      <c r="AN202" s="255"/>
      <c r="AO202" s="255"/>
      <c r="AP202" s="33"/>
      <c r="AQ202" s="33"/>
      <c r="AR202" s="33"/>
      <c r="AS202" s="33"/>
      <c r="AT202" s="33"/>
      <c r="AU202" s="33"/>
      <c r="AV202" s="34"/>
      <c r="AW202" s="34"/>
      <c r="AX202" s="60"/>
      <c r="AY202" s="61"/>
      <c r="AZ202" s="60"/>
      <c r="BA202" s="61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</row>
    <row r="203" spans="1:65" ht="25.5" customHeight="1">
      <c r="A203" s="255"/>
      <c r="B203" s="255"/>
      <c r="C203" s="255"/>
      <c r="D203" s="255"/>
      <c r="E203" s="255"/>
      <c r="F203" s="255"/>
      <c r="G203" s="255"/>
      <c r="H203" s="255"/>
      <c r="I203" s="255"/>
      <c r="J203" s="255"/>
      <c r="K203" s="255"/>
      <c r="L203" s="605"/>
      <c r="M203" s="605"/>
      <c r="N203" s="255"/>
      <c r="O203" s="605"/>
      <c r="P203" s="255"/>
      <c r="Q203" s="255"/>
      <c r="R203" s="255"/>
      <c r="S203" s="255"/>
      <c r="T203" s="255"/>
      <c r="U203" s="255"/>
      <c r="V203" s="255"/>
      <c r="W203" s="255"/>
      <c r="X203" s="255"/>
      <c r="Y203" s="33" t="s">
        <v>233</v>
      </c>
      <c r="Z203" s="192">
        <v>46142</v>
      </c>
      <c r="AA203" s="193">
        <v>14260</v>
      </c>
      <c r="AB203" s="139" t="s">
        <v>211</v>
      </c>
      <c r="AC203" s="192">
        <v>44596</v>
      </c>
      <c r="AD203" s="192">
        <v>46511</v>
      </c>
      <c r="AE203" s="84"/>
      <c r="AF203" s="84"/>
      <c r="AG203" s="559"/>
      <c r="AH203" s="528"/>
      <c r="AI203" s="532"/>
      <c r="AJ203" s="176"/>
      <c r="AK203" s="170"/>
      <c r="AL203" s="209"/>
      <c r="AM203" s="256"/>
      <c r="AN203" s="256"/>
      <c r="AO203" s="256"/>
      <c r="AP203" s="33"/>
      <c r="AQ203" s="33"/>
      <c r="AR203" s="33"/>
      <c r="AS203" s="33"/>
      <c r="AT203" s="33"/>
      <c r="AU203" s="33"/>
      <c r="AV203" s="34"/>
      <c r="AW203" s="34"/>
      <c r="AX203" s="60"/>
      <c r="AY203" s="61"/>
      <c r="AZ203" s="60"/>
      <c r="BA203" s="61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</row>
    <row r="204" spans="1:65" ht="25.5" customHeight="1">
      <c r="A204" s="356">
        <v>37</v>
      </c>
      <c r="B204" s="352" t="s">
        <v>277</v>
      </c>
      <c r="C204" s="378" t="s">
        <v>278</v>
      </c>
      <c r="D204" s="362" t="s">
        <v>157</v>
      </c>
      <c r="E204" s="352" t="s">
        <v>279</v>
      </c>
      <c r="F204" s="352" t="s">
        <v>332</v>
      </c>
      <c r="G204" s="352"/>
      <c r="H204" s="375" t="s">
        <v>280</v>
      </c>
      <c r="I204" s="352"/>
      <c r="J204" s="352"/>
      <c r="K204" s="362" t="s">
        <v>347</v>
      </c>
      <c r="L204" s="539" t="s">
        <v>348</v>
      </c>
      <c r="M204" s="539" t="s">
        <v>349</v>
      </c>
      <c r="N204" s="361">
        <v>44596</v>
      </c>
      <c r="O204" s="612">
        <v>46788</v>
      </c>
      <c r="P204" s="351">
        <v>13227</v>
      </c>
      <c r="Q204" s="361">
        <v>44596</v>
      </c>
      <c r="R204" s="361">
        <v>44961</v>
      </c>
      <c r="S204" s="352">
        <v>1</v>
      </c>
      <c r="T204" s="352"/>
      <c r="U204" s="352"/>
      <c r="V204" s="352"/>
      <c r="W204" s="352" t="s">
        <v>284</v>
      </c>
      <c r="X204" s="352" t="s">
        <v>148</v>
      </c>
      <c r="Y204" s="33" t="s">
        <v>149</v>
      </c>
      <c r="Z204" s="108">
        <v>44962</v>
      </c>
      <c r="AA204" s="109">
        <v>13466</v>
      </c>
      <c r="AB204" s="33" t="s">
        <v>285</v>
      </c>
      <c r="AC204" s="108">
        <v>44962</v>
      </c>
      <c r="AD204" s="108">
        <v>45326</v>
      </c>
      <c r="AE204" s="33"/>
      <c r="AF204" s="33"/>
      <c r="AG204" s="533">
        <v>4011.48</v>
      </c>
      <c r="AH204" s="528"/>
      <c r="AI204" s="532">
        <v>45265</v>
      </c>
      <c r="AJ204" s="176">
        <v>34485.160000000003</v>
      </c>
      <c r="AK204" s="170">
        <v>1751.88</v>
      </c>
      <c r="AL204" s="191">
        <f>SUM(AK204+AG204+O204)</f>
        <v>52551.360000000001</v>
      </c>
      <c r="AM204" s="280">
        <v>92648.75</v>
      </c>
      <c r="AN204" s="280">
        <v>23372.01</v>
      </c>
      <c r="AO204" s="280">
        <f>AM204+AN204</f>
        <v>116020.76</v>
      </c>
      <c r="AP204" s="33"/>
      <c r="AQ204" s="33"/>
      <c r="AR204" s="33"/>
      <c r="AS204" s="33"/>
      <c r="AT204" s="33"/>
      <c r="AU204" s="33"/>
      <c r="AV204" s="34"/>
      <c r="AW204" s="34"/>
      <c r="AX204" s="60"/>
      <c r="AY204" s="61"/>
      <c r="AZ204" s="60"/>
      <c r="BA204" s="61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</row>
    <row r="205" spans="1:65" ht="25.5" customHeight="1">
      <c r="A205" s="255"/>
      <c r="B205" s="255"/>
      <c r="C205" s="255"/>
      <c r="D205" s="255"/>
      <c r="E205" s="255"/>
      <c r="F205" s="255"/>
      <c r="G205" s="255"/>
      <c r="H205" s="255"/>
      <c r="I205" s="255"/>
      <c r="J205" s="255"/>
      <c r="K205" s="255"/>
      <c r="L205" s="605"/>
      <c r="M205" s="605"/>
      <c r="N205" s="255"/>
      <c r="O205" s="605"/>
      <c r="P205" s="255"/>
      <c r="Q205" s="255"/>
      <c r="R205" s="255"/>
      <c r="S205" s="255"/>
      <c r="T205" s="255"/>
      <c r="U205" s="255"/>
      <c r="V205" s="255"/>
      <c r="W205" s="255"/>
      <c r="X205" s="255"/>
      <c r="Y205" s="33" t="s">
        <v>152</v>
      </c>
      <c r="Z205" s="108">
        <v>45324</v>
      </c>
      <c r="AA205" s="109">
        <v>13712</v>
      </c>
      <c r="AB205" s="352" t="s">
        <v>202</v>
      </c>
      <c r="AC205" s="108">
        <v>45327</v>
      </c>
      <c r="AD205" s="108">
        <v>45692</v>
      </c>
      <c r="AE205" s="33"/>
      <c r="AF205" s="33"/>
      <c r="AG205" s="533"/>
      <c r="AH205" s="528"/>
      <c r="AI205" s="532">
        <v>45615</v>
      </c>
      <c r="AJ205" s="33">
        <v>3.4799609999999999</v>
      </c>
      <c r="AK205" s="170">
        <v>1828.8</v>
      </c>
      <c r="AL205" s="191">
        <f t="shared" ref="AL205:AL206" si="24">SUM(AL204+AK205)</f>
        <v>54380.160000000003</v>
      </c>
      <c r="AM205" s="255"/>
      <c r="AN205" s="255"/>
      <c r="AO205" s="255"/>
      <c r="AP205" s="33"/>
      <c r="AQ205" s="33"/>
      <c r="AR205" s="33"/>
      <c r="AS205" s="33"/>
      <c r="AT205" s="33"/>
      <c r="AU205" s="33"/>
      <c r="AV205" s="34"/>
      <c r="AW205" s="34"/>
      <c r="AX205" s="60"/>
      <c r="AY205" s="61"/>
      <c r="AZ205" s="60"/>
      <c r="BA205" s="61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</row>
    <row r="206" spans="1:65" ht="25.5" customHeight="1">
      <c r="A206" s="255"/>
      <c r="B206" s="255"/>
      <c r="C206" s="255"/>
      <c r="D206" s="255"/>
      <c r="E206" s="255"/>
      <c r="F206" s="255"/>
      <c r="G206" s="255"/>
      <c r="H206" s="255"/>
      <c r="I206" s="255"/>
      <c r="J206" s="255"/>
      <c r="K206" s="255"/>
      <c r="L206" s="605"/>
      <c r="M206" s="605"/>
      <c r="N206" s="255"/>
      <c r="O206" s="605"/>
      <c r="P206" s="255"/>
      <c r="Q206" s="255"/>
      <c r="R206" s="255"/>
      <c r="S206" s="255"/>
      <c r="T206" s="255"/>
      <c r="U206" s="255"/>
      <c r="V206" s="255"/>
      <c r="W206" s="255"/>
      <c r="X206" s="255"/>
      <c r="Y206" s="33" t="s">
        <v>168</v>
      </c>
      <c r="Z206" s="140">
        <v>45688</v>
      </c>
      <c r="AA206" s="168">
        <v>13984</v>
      </c>
      <c r="AB206" s="256"/>
      <c r="AC206" s="108">
        <v>45693</v>
      </c>
      <c r="AD206" s="108">
        <v>46057</v>
      </c>
      <c r="AE206" s="139"/>
      <c r="AF206" s="139"/>
      <c r="AG206" s="534"/>
      <c r="AH206" s="528"/>
      <c r="AI206" s="532">
        <v>46006</v>
      </c>
      <c r="AJ206" s="176">
        <v>5.2491530000000002E-2</v>
      </c>
      <c r="AK206" s="170">
        <v>2854.44</v>
      </c>
      <c r="AL206" s="191">
        <f t="shared" si="24"/>
        <v>57234.600000000006</v>
      </c>
      <c r="AM206" s="255"/>
      <c r="AN206" s="255"/>
      <c r="AO206" s="255"/>
      <c r="AP206" s="33"/>
      <c r="AQ206" s="33"/>
      <c r="AR206" s="33"/>
      <c r="AS206" s="33"/>
      <c r="AT206" s="33"/>
      <c r="AU206" s="33"/>
      <c r="AV206" s="34"/>
      <c r="AW206" s="34"/>
      <c r="AX206" s="60"/>
      <c r="AY206" s="61"/>
      <c r="AZ206" s="60"/>
      <c r="BA206" s="61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</row>
    <row r="207" spans="1:65" ht="25.5" customHeight="1">
      <c r="A207" s="255"/>
      <c r="B207" s="255"/>
      <c r="C207" s="255"/>
      <c r="D207" s="255"/>
      <c r="E207" s="255"/>
      <c r="F207" s="255"/>
      <c r="G207" s="255"/>
      <c r="H207" s="255"/>
      <c r="I207" s="255"/>
      <c r="J207" s="255"/>
      <c r="K207" s="255"/>
      <c r="L207" s="605"/>
      <c r="M207" s="605"/>
      <c r="N207" s="255"/>
      <c r="O207" s="605"/>
      <c r="P207" s="255"/>
      <c r="Q207" s="255"/>
      <c r="R207" s="255"/>
      <c r="S207" s="255"/>
      <c r="T207" s="255"/>
      <c r="U207" s="255"/>
      <c r="V207" s="255"/>
      <c r="W207" s="255"/>
      <c r="X207" s="255"/>
      <c r="Y207" s="33" t="s">
        <v>274</v>
      </c>
      <c r="Z207" s="140">
        <v>46055</v>
      </c>
      <c r="AA207" s="168">
        <v>14200</v>
      </c>
      <c r="AB207" s="352" t="s">
        <v>202</v>
      </c>
      <c r="AC207" s="108">
        <v>44596</v>
      </c>
      <c r="AD207" s="108">
        <v>46146</v>
      </c>
      <c r="AE207" s="139"/>
      <c r="AF207" s="139"/>
      <c r="AG207" s="534"/>
      <c r="AH207" s="528"/>
      <c r="AI207" s="532"/>
      <c r="AJ207" s="176"/>
      <c r="AK207" s="170"/>
      <c r="AL207" s="191"/>
      <c r="AM207" s="255"/>
      <c r="AN207" s="255"/>
      <c r="AO207" s="255"/>
      <c r="AP207" s="33"/>
      <c r="AQ207" s="33"/>
      <c r="AR207" s="33"/>
      <c r="AS207" s="33"/>
      <c r="AT207" s="33"/>
      <c r="AU207" s="33"/>
      <c r="AV207" s="34"/>
      <c r="AW207" s="34"/>
      <c r="AX207" s="60"/>
      <c r="AY207" s="61"/>
      <c r="AZ207" s="60"/>
      <c r="BA207" s="61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</row>
    <row r="208" spans="1:65" ht="25.5" customHeight="1">
      <c r="A208" s="255"/>
      <c r="B208" s="255"/>
      <c r="C208" s="255"/>
      <c r="D208" s="255"/>
      <c r="E208" s="255"/>
      <c r="F208" s="255"/>
      <c r="G208" s="255"/>
      <c r="H208" s="255"/>
      <c r="I208" s="255"/>
      <c r="J208" s="255"/>
      <c r="K208" s="255"/>
      <c r="L208" s="605"/>
      <c r="M208" s="605"/>
      <c r="N208" s="255"/>
      <c r="O208" s="605"/>
      <c r="P208" s="255"/>
      <c r="Q208" s="255"/>
      <c r="R208" s="255"/>
      <c r="S208" s="255"/>
      <c r="T208" s="255"/>
      <c r="U208" s="255"/>
      <c r="V208" s="255"/>
      <c r="W208" s="255"/>
      <c r="X208" s="255"/>
      <c r="Y208" s="33" t="s">
        <v>233</v>
      </c>
      <c r="Z208" s="140">
        <v>46142</v>
      </c>
      <c r="AA208" s="168">
        <v>14260</v>
      </c>
      <c r="AB208" s="256"/>
      <c r="AC208" s="108">
        <v>44596</v>
      </c>
      <c r="AD208" s="108">
        <v>46511</v>
      </c>
      <c r="AE208" s="139"/>
      <c r="AF208" s="139"/>
      <c r="AG208" s="534"/>
      <c r="AH208" s="528"/>
      <c r="AI208" s="532"/>
      <c r="AJ208" s="176"/>
      <c r="AK208" s="170"/>
      <c r="AL208" s="191"/>
      <c r="AM208" s="256"/>
      <c r="AN208" s="256"/>
      <c r="AO208" s="256"/>
      <c r="AP208" s="33"/>
      <c r="AQ208" s="33"/>
      <c r="AR208" s="33"/>
      <c r="AS208" s="33"/>
      <c r="AT208" s="33"/>
      <c r="AU208" s="33"/>
      <c r="AV208" s="34"/>
      <c r="AW208" s="34"/>
      <c r="AX208" s="60"/>
      <c r="AY208" s="61"/>
      <c r="AZ208" s="60"/>
      <c r="BA208" s="61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</row>
    <row r="209" spans="1:65" ht="25.5" customHeight="1">
      <c r="A209" s="356">
        <v>38</v>
      </c>
      <c r="B209" s="352" t="s">
        <v>277</v>
      </c>
      <c r="C209" s="352" t="s">
        <v>278</v>
      </c>
      <c r="D209" s="362" t="s">
        <v>157</v>
      </c>
      <c r="E209" s="352" t="s">
        <v>279</v>
      </c>
      <c r="F209" s="352" t="s">
        <v>332</v>
      </c>
      <c r="G209" s="352"/>
      <c r="H209" s="375" t="s">
        <v>280</v>
      </c>
      <c r="I209" s="352"/>
      <c r="J209" s="352"/>
      <c r="K209" s="362" t="s">
        <v>350</v>
      </c>
      <c r="L209" s="539" t="s">
        <v>351</v>
      </c>
      <c r="M209" s="539" t="s">
        <v>352</v>
      </c>
      <c r="N209" s="361">
        <v>44607</v>
      </c>
      <c r="O209" s="612">
        <v>47760</v>
      </c>
      <c r="P209" s="351">
        <v>13230</v>
      </c>
      <c r="Q209" s="361">
        <v>44607</v>
      </c>
      <c r="R209" s="361">
        <v>44972</v>
      </c>
      <c r="S209" s="352">
        <v>1</v>
      </c>
      <c r="T209" s="352"/>
      <c r="U209" s="352"/>
      <c r="V209" s="352"/>
      <c r="W209" s="352" t="s">
        <v>284</v>
      </c>
      <c r="X209" s="352" t="s">
        <v>148</v>
      </c>
      <c r="Y209" s="352" t="s">
        <v>149</v>
      </c>
      <c r="Z209" s="361">
        <v>44971</v>
      </c>
      <c r="AA209" s="351">
        <v>13475</v>
      </c>
      <c r="AB209" s="352" t="s">
        <v>290</v>
      </c>
      <c r="AC209" s="361">
        <v>44973</v>
      </c>
      <c r="AD209" s="361">
        <v>45337</v>
      </c>
      <c r="AE209" s="352"/>
      <c r="AF209" s="352"/>
      <c r="AG209" s="558"/>
      <c r="AH209" s="591"/>
      <c r="AI209" s="532">
        <v>44944</v>
      </c>
      <c r="AJ209" s="176">
        <v>86101.56</v>
      </c>
      <c r="AK209" s="170">
        <v>4112.16</v>
      </c>
      <c r="AL209" s="170">
        <v>51872.160000000003</v>
      </c>
      <c r="AM209" s="280">
        <v>92116.15</v>
      </c>
      <c r="AN209" s="280">
        <v>24347.05</v>
      </c>
      <c r="AO209" s="280">
        <f>AM209+AN209</f>
        <v>116463.2</v>
      </c>
      <c r="AP209" s="33"/>
      <c r="AQ209" s="33"/>
      <c r="AR209" s="33"/>
      <c r="AS209" s="33"/>
      <c r="AT209" s="33"/>
      <c r="AU209" s="33"/>
      <c r="AV209" s="34"/>
      <c r="AW209" s="34"/>
      <c r="AX209" s="60"/>
      <c r="AY209" s="61"/>
      <c r="AZ209" s="60"/>
      <c r="BA209" s="61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</row>
    <row r="210" spans="1:65" ht="25.5" customHeight="1">
      <c r="A210" s="255"/>
      <c r="B210" s="255"/>
      <c r="C210" s="255"/>
      <c r="D210" s="255"/>
      <c r="E210" s="255"/>
      <c r="F210" s="255"/>
      <c r="G210" s="255"/>
      <c r="H210" s="255"/>
      <c r="I210" s="255"/>
      <c r="J210" s="255"/>
      <c r="K210" s="255"/>
      <c r="L210" s="605"/>
      <c r="M210" s="605"/>
      <c r="N210" s="255"/>
      <c r="O210" s="605"/>
      <c r="P210" s="255"/>
      <c r="Q210" s="255"/>
      <c r="R210" s="255"/>
      <c r="S210" s="255"/>
      <c r="T210" s="255"/>
      <c r="U210" s="255"/>
      <c r="V210" s="255"/>
      <c r="W210" s="255"/>
      <c r="X210" s="255"/>
      <c r="Y210" s="256"/>
      <c r="Z210" s="256"/>
      <c r="AA210" s="256"/>
      <c r="AB210" s="256"/>
      <c r="AC210" s="256"/>
      <c r="AD210" s="256"/>
      <c r="AE210" s="256"/>
      <c r="AF210" s="256"/>
      <c r="AG210" s="252"/>
      <c r="AH210" s="592"/>
      <c r="AI210" s="532">
        <v>45265</v>
      </c>
      <c r="AJ210" s="176">
        <v>34426.660000000003</v>
      </c>
      <c r="AK210" s="170">
        <v>1785.84</v>
      </c>
      <c r="AL210" s="191">
        <f>SUM(AK210+AL209)</f>
        <v>53658</v>
      </c>
      <c r="AM210" s="255"/>
      <c r="AN210" s="255"/>
      <c r="AO210" s="255"/>
      <c r="AP210" s="33"/>
      <c r="AQ210" s="33"/>
      <c r="AR210" s="33"/>
      <c r="AS210" s="33"/>
      <c r="AT210" s="33"/>
      <c r="AU210" s="33"/>
      <c r="AV210" s="34"/>
      <c r="AW210" s="34"/>
      <c r="AX210" s="60"/>
      <c r="AY210" s="61"/>
      <c r="AZ210" s="60"/>
      <c r="BA210" s="61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</row>
    <row r="211" spans="1:65" ht="25.5" customHeight="1">
      <c r="A211" s="255"/>
      <c r="B211" s="255"/>
      <c r="C211" s="255"/>
      <c r="D211" s="255"/>
      <c r="E211" s="255"/>
      <c r="F211" s="255"/>
      <c r="G211" s="255"/>
      <c r="H211" s="255"/>
      <c r="I211" s="255"/>
      <c r="J211" s="255"/>
      <c r="K211" s="255"/>
      <c r="L211" s="605"/>
      <c r="M211" s="605"/>
      <c r="N211" s="255"/>
      <c r="O211" s="605"/>
      <c r="P211" s="255"/>
      <c r="Q211" s="255"/>
      <c r="R211" s="255"/>
      <c r="S211" s="255"/>
      <c r="T211" s="255"/>
      <c r="U211" s="255"/>
      <c r="V211" s="255"/>
      <c r="W211" s="255"/>
      <c r="X211" s="255"/>
      <c r="Y211" s="198" t="s">
        <v>152</v>
      </c>
      <c r="Z211" s="108">
        <v>45323</v>
      </c>
      <c r="AA211" s="109">
        <v>13706</v>
      </c>
      <c r="AB211" s="33" t="s">
        <v>211</v>
      </c>
      <c r="AC211" s="108">
        <v>45338</v>
      </c>
      <c r="AD211" s="108">
        <v>45703</v>
      </c>
      <c r="AE211" s="33"/>
      <c r="AF211" s="33"/>
      <c r="AG211" s="533"/>
      <c r="AH211" s="528"/>
      <c r="AI211" s="532">
        <v>45596</v>
      </c>
      <c r="AJ211" s="176">
        <v>3.4837470000000002E-2</v>
      </c>
      <c r="AK211" s="170">
        <v>1869.36</v>
      </c>
      <c r="AL211" s="360">
        <f>SUM(AL210+AK211)</f>
        <v>55527.360000000001</v>
      </c>
      <c r="AM211" s="255"/>
      <c r="AN211" s="255"/>
      <c r="AO211" s="255"/>
      <c r="AP211" s="33"/>
      <c r="AQ211" s="33"/>
      <c r="AR211" s="33"/>
      <c r="AS211" s="33"/>
      <c r="AT211" s="33"/>
      <c r="AU211" s="33"/>
      <c r="AV211" s="34"/>
      <c r="AW211" s="34"/>
      <c r="AX211" s="60"/>
      <c r="AY211" s="61"/>
      <c r="AZ211" s="60"/>
      <c r="BA211" s="61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</row>
    <row r="212" spans="1:65" ht="25.5" customHeight="1">
      <c r="A212" s="255"/>
      <c r="B212" s="255"/>
      <c r="C212" s="255"/>
      <c r="D212" s="255"/>
      <c r="E212" s="255"/>
      <c r="F212" s="255"/>
      <c r="G212" s="255"/>
      <c r="H212" s="255"/>
      <c r="I212" s="255"/>
      <c r="J212" s="255"/>
      <c r="K212" s="255"/>
      <c r="L212" s="605"/>
      <c r="M212" s="605"/>
      <c r="N212" s="255"/>
      <c r="O212" s="605"/>
      <c r="P212" s="255"/>
      <c r="Q212" s="255"/>
      <c r="R212" s="255"/>
      <c r="S212" s="255"/>
      <c r="T212" s="255"/>
      <c r="U212" s="255"/>
      <c r="V212" s="255"/>
      <c r="W212" s="255"/>
      <c r="X212" s="255"/>
      <c r="Y212" s="352" t="s">
        <v>168</v>
      </c>
      <c r="Z212" s="108">
        <v>45699</v>
      </c>
      <c r="AA212" s="109">
        <v>13706</v>
      </c>
      <c r="AB212" s="33"/>
      <c r="AC212" s="108">
        <v>45704</v>
      </c>
      <c r="AD212" s="108">
        <v>46068</v>
      </c>
      <c r="AE212" s="33"/>
      <c r="AF212" s="33"/>
      <c r="AG212" s="533"/>
      <c r="AH212" s="528"/>
      <c r="AI212" s="532"/>
      <c r="AJ212" s="176"/>
      <c r="AK212" s="170"/>
      <c r="AL212" s="256"/>
      <c r="AM212" s="255"/>
      <c r="AN212" s="255"/>
      <c r="AO212" s="255"/>
      <c r="AP212" s="33"/>
      <c r="AQ212" s="33"/>
      <c r="AR212" s="33"/>
      <c r="AS212" s="33"/>
      <c r="AT212" s="33"/>
      <c r="AU212" s="33"/>
      <c r="AV212" s="34"/>
      <c r="AW212" s="34"/>
      <c r="AX212" s="60"/>
      <c r="AY212" s="61"/>
      <c r="AZ212" s="60"/>
      <c r="BA212" s="61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</row>
    <row r="213" spans="1:65" ht="25.5" customHeight="1">
      <c r="A213" s="255"/>
      <c r="B213" s="255"/>
      <c r="C213" s="255"/>
      <c r="D213" s="255"/>
      <c r="E213" s="255"/>
      <c r="F213" s="255"/>
      <c r="G213" s="255"/>
      <c r="H213" s="255"/>
      <c r="I213" s="255"/>
      <c r="J213" s="255"/>
      <c r="K213" s="255"/>
      <c r="L213" s="605"/>
      <c r="M213" s="605"/>
      <c r="N213" s="255"/>
      <c r="O213" s="605"/>
      <c r="P213" s="255"/>
      <c r="Q213" s="255"/>
      <c r="R213" s="255"/>
      <c r="S213" s="255"/>
      <c r="T213" s="255"/>
      <c r="U213" s="255"/>
      <c r="V213" s="255"/>
      <c r="W213" s="255"/>
      <c r="X213" s="255"/>
      <c r="Y213" s="256"/>
      <c r="Z213" s="108"/>
      <c r="AA213" s="109"/>
      <c r="AB213" s="33" t="s">
        <v>211</v>
      </c>
      <c r="AC213" s="108"/>
      <c r="AD213" s="108"/>
      <c r="AE213" s="33"/>
      <c r="AF213" s="33"/>
      <c r="AG213" s="533"/>
      <c r="AH213" s="528"/>
      <c r="AI213" s="532">
        <v>46006</v>
      </c>
      <c r="AJ213" s="176">
        <v>5.2327329999999998E-2</v>
      </c>
      <c r="AK213" s="170">
        <v>2905.56</v>
      </c>
      <c r="AL213" s="197">
        <v>58432.92</v>
      </c>
      <c r="AM213" s="255"/>
      <c r="AN213" s="255"/>
      <c r="AO213" s="255"/>
      <c r="AP213" s="33"/>
      <c r="AQ213" s="33"/>
      <c r="AR213" s="33"/>
      <c r="AS213" s="33"/>
      <c r="AT213" s="33"/>
      <c r="AU213" s="33"/>
      <c r="AV213" s="34"/>
      <c r="AW213" s="34"/>
      <c r="AX213" s="60"/>
      <c r="AY213" s="61"/>
      <c r="AZ213" s="60"/>
      <c r="BA213" s="61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</row>
    <row r="214" spans="1:65" ht="25.5" customHeight="1">
      <c r="A214" s="255"/>
      <c r="B214" s="255"/>
      <c r="C214" s="255"/>
      <c r="D214" s="255"/>
      <c r="E214" s="255"/>
      <c r="F214" s="255"/>
      <c r="G214" s="255"/>
      <c r="H214" s="255"/>
      <c r="I214" s="255"/>
      <c r="J214" s="255"/>
      <c r="K214" s="255"/>
      <c r="L214" s="605"/>
      <c r="M214" s="605"/>
      <c r="N214" s="255"/>
      <c r="O214" s="605"/>
      <c r="P214" s="255"/>
      <c r="Q214" s="255"/>
      <c r="R214" s="255"/>
      <c r="S214" s="255"/>
      <c r="T214" s="255"/>
      <c r="U214" s="255"/>
      <c r="V214" s="255"/>
      <c r="W214" s="255"/>
      <c r="X214" s="255"/>
      <c r="Y214" s="33" t="s">
        <v>274</v>
      </c>
      <c r="Z214" s="108">
        <v>46050</v>
      </c>
      <c r="AA214" s="109">
        <v>14201</v>
      </c>
      <c r="AB214" s="33" t="s">
        <v>211</v>
      </c>
      <c r="AC214" s="108">
        <v>44607</v>
      </c>
      <c r="AD214" s="108">
        <v>46157</v>
      </c>
      <c r="AE214" s="33"/>
      <c r="AF214" s="33"/>
      <c r="AG214" s="533"/>
      <c r="AH214" s="528"/>
      <c r="AI214" s="532"/>
      <c r="AJ214" s="176"/>
      <c r="AK214" s="170"/>
      <c r="AL214" s="197"/>
      <c r="AM214" s="255"/>
      <c r="AN214" s="255"/>
      <c r="AO214" s="255"/>
      <c r="AP214" s="33"/>
      <c r="AQ214" s="33"/>
      <c r="AR214" s="33"/>
      <c r="AS214" s="33"/>
      <c r="AT214" s="33"/>
      <c r="AU214" s="33"/>
      <c r="AV214" s="34"/>
      <c r="AW214" s="34"/>
      <c r="AX214" s="60"/>
      <c r="AY214" s="61"/>
      <c r="AZ214" s="60"/>
      <c r="BA214" s="61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</row>
    <row r="215" spans="1:65" ht="25.5" customHeight="1">
      <c r="A215" s="255"/>
      <c r="B215" s="255"/>
      <c r="C215" s="255"/>
      <c r="D215" s="255"/>
      <c r="E215" s="255"/>
      <c r="F215" s="255"/>
      <c r="G215" s="255"/>
      <c r="H215" s="255"/>
      <c r="I215" s="255"/>
      <c r="J215" s="255"/>
      <c r="K215" s="255"/>
      <c r="L215" s="605"/>
      <c r="M215" s="605"/>
      <c r="N215" s="255"/>
      <c r="O215" s="605"/>
      <c r="P215" s="255"/>
      <c r="Q215" s="255"/>
      <c r="R215" s="255"/>
      <c r="S215" s="255"/>
      <c r="T215" s="255"/>
      <c r="U215" s="255"/>
      <c r="V215" s="255"/>
      <c r="W215" s="255"/>
      <c r="X215" s="255"/>
      <c r="Y215" s="33" t="s">
        <v>297</v>
      </c>
      <c r="Z215" s="108">
        <v>46142</v>
      </c>
      <c r="AA215" s="109">
        <v>14260</v>
      </c>
      <c r="AB215" s="33" t="s">
        <v>211</v>
      </c>
      <c r="AC215" s="108">
        <v>44607</v>
      </c>
      <c r="AD215" s="108">
        <v>46511</v>
      </c>
      <c r="AE215" s="33"/>
      <c r="AF215" s="33"/>
      <c r="AG215" s="533"/>
      <c r="AH215" s="528"/>
      <c r="AI215" s="532"/>
      <c r="AJ215" s="176"/>
      <c r="AK215" s="170"/>
      <c r="AL215" s="197"/>
      <c r="AM215" s="256"/>
      <c r="AN215" s="256"/>
      <c r="AO215" s="256"/>
      <c r="AP215" s="33"/>
      <c r="AQ215" s="33"/>
      <c r="AR215" s="33"/>
      <c r="AS215" s="33"/>
      <c r="AT215" s="33"/>
      <c r="AU215" s="33"/>
      <c r="AV215" s="34"/>
      <c r="AW215" s="34"/>
      <c r="AX215" s="60"/>
      <c r="AY215" s="61"/>
      <c r="AZ215" s="60"/>
      <c r="BA215" s="61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</row>
    <row r="216" spans="1:65" ht="25.5" customHeight="1">
      <c r="A216" s="356">
        <v>39</v>
      </c>
      <c r="B216" s="352" t="s">
        <v>277</v>
      </c>
      <c r="C216" s="352" t="s">
        <v>278</v>
      </c>
      <c r="D216" s="362" t="s">
        <v>157</v>
      </c>
      <c r="E216" s="352" t="s">
        <v>279</v>
      </c>
      <c r="F216" s="352" t="s">
        <v>332</v>
      </c>
      <c r="G216" s="352"/>
      <c r="H216" s="375" t="s">
        <v>280</v>
      </c>
      <c r="I216" s="352"/>
      <c r="J216" s="352"/>
      <c r="K216" s="362" t="s">
        <v>353</v>
      </c>
      <c r="L216" s="539" t="s">
        <v>354</v>
      </c>
      <c r="M216" s="539" t="s">
        <v>355</v>
      </c>
      <c r="N216" s="361">
        <v>44607</v>
      </c>
      <c r="O216" s="612">
        <v>47952</v>
      </c>
      <c r="P216" s="351">
        <v>13230</v>
      </c>
      <c r="Q216" s="361">
        <v>44607</v>
      </c>
      <c r="R216" s="361">
        <v>44972</v>
      </c>
      <c r="S216" s="352">
        <v>1</v>
      </c>
      <c r="T216" s="352"/>
      <c r="U216" s="352"/>
      <c r="V216" s="352"/>
      <c r="W216" s="352" t="s">
        <v>284</v>
      </c>
      <c r="X216" s="352" t="s">
        <v>148</v>
      </c>
      <c r="Y216" s="352" t="s">
        <v>149</v>
      </c>
      <c r="Z216" s="361">
        <v>44973</v>
      </c>
      <c r="AA216" s="351">
        <v>13466</v>
      </c>
      <c r="AB216" s="352" t="s">
        <v>285</v>
      </c>
      <c r="AC216" s="361">
        <v>44973</v>
      </c>
      <c r="AD216" s="361">
        <v>45337</v>
      </c>
      <c r="AE216" s="352"/>
      <c r="AF216" s="352"/>
      <c r="AG216" s="558"/>
      <c r="AH216" s="591"/>
      <c r="AI216" s="532">
        <v>44993</v>
      </c>
      <c r="AJ216" s="176">
        <v>85738.240000000005</v>
      </c>
      <c r="AK216" s="170">
        <v>4111.32</v>
      </c>
      <c r="AL216" s="170">
        <f>SUM(AK216+O216)</f>
        <v>52063.32</v>
      </c>
      <c r="AM216" s="280">
        <v>80382.759999999995</v>
      </c>
      <c r="AN216" s="280">
        <v>24441.05</v>
      </c>
      <c r="AO216" s="280">
        <f>AM216+AN216</f>
        <v>104823.81</v>
      </c>
      <c r="AP216" s="33"/>
      <c r="AQ216" s="33"/>
      <c r="AR216" s="33"/>
      <c r="AS216" s="33"/>
      <c r="AT216" s="33"/>
      <c r="AU216" s="33"/>
      <c r="AV216" s="34"/>
      <c r="AW216" s="34"/>
      <c r="AX216" s="60"/>
      <c r="AY216" s="61"/>
      <c r="AZ216" s="60"/>
      <c r="BA216" s="61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</row>
    <row r="217" spans="1:65" ht="25.5" customHeight="1">
      <c r="A217" s="255"/>
      <c r="B217" s="255"/>
      <c r="C217" s="255"/>
      <c r="D217" s="255"/>
      <c r="E217" s="255"/>
      <c r="F217" s="255"/>
      <c r="G217" s="255"/>
      <c r="H217" s="255"/>
      <c r="I217" s="255"/>
      <c r="J217" s="255"/>
      <c r="K217" s="255"/>
      <c r="L217" s="605"/>
      <c r="M217" s="605"/>
      <c r="N217" s="255"/>
      <c r="O217" s="605"/>
      <c r="P217" s="255"/>
      <c r="Q217" s="255"/>
      <c r="R217" s="255"/>
      <c r="S217" s="255"/>
      <c r="T217" s="255"/>
      <c r="U217" s="255"/>
      <c r="V217" s="255"/>
      <c r="W217" s="255"/>
      <c r="X217" s="255"/>
      <c r="Y217" s="256"/>
      <c r="Z217" s="256"/>
      <c r="AA217" s="256"/>
      <c r="AB217" s="256"/>
      <c r="AC217" s="256"/>
      <c r="AD217" s="256"/>
      <c r="AE217" s="256"/>
      <c r="AF217" s="256"/>
      <c r="AG217" s="252"/>
      <c r="AH217" s="592"/>
      <c r="AI217" s="532">
        <v>45265</v>
      </c>
      <c r="AJ217" s="176">
        <v>34485.160000000003</v>
      </c>
      <c r="AK217" s="170">
        <v>1795.44</v>
      </c>
      <c r="AL217" s="197">
        <f t="shared" ref="AL217:AL219" si="25">SUM(AL216+AK217)</f>
        <v>53858.76</v>
      </c>
      <c r="AM217" s="255"/>
      <c r="AN217" s="255"/>
      <c r="AO217" s="255"/>
      <c r="AP217" s="33"/>
      <c r="AQ217" s="33"/>
      <c r="AR217" s="33"/>
      <c r="AS217" s="33"/>
      <c r="AT217" s="33"/>
      <c r="AU217" s="33"/>
      <c r="AV217" s="34"/>
      <c r="AW217" s="34"/>
      <c r="AX217" s="60"/>
      <c r="AY217" s="61"/>
      <c r="AZ217" s="60"/>
      <c r="BA217" s="61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</row>
    <row r="218" spans="1:65" ht="25.5" customHeight="1">
      <c r="A218" s="255"/>
      <c r="B218" s="255"/>
      <c r="C218" s="255"/>
      <c r="D218" s="255"/>
      <c r="E218" s="255"/>
      <c r="F218" s="255"/>
      <c r="G218" s="255"/>
      <c r="H218" s="255"/>
      <c r="I218" s="255"/>
      <c r="J218" s="255"/>
      <c r="K218" s="255"/>
      <c r="L218" s="605"/>
      <c r="M218" s="605"/>
      <c r="N218" s="255"/>
      <c r="O218" s="605"/>
      <c r="P218" s="255"/>
      <c r="Q218" s="255"/>
      <c r="R218" s="255"/>
      <c r="S218" s="255"/>
      <c r="T218" s="255"/>
      <c r="U218" s="255"/>
      <c r="V218" s="255"/>
      <c r="W218" s="255"/>
      <c r="X218" s="255"/>
      <c r="Y218" s="84" t="s">
        <v>152</v>
      </c>
      <c r="Z218" s="192">
        <v>45323</v>
      </c>
      <c r="AA218" s="193">
        <v>13706</v>
      </c>
      <c r="AB218" s="84" t="s">
        <v>211</v>
      </c>
      <c r="AC218" s="192">
        <v>45338</v>
      </c>
      <c r="AD218" s="192">
        <v>45703</v>
      </c>
      <c r="AE218" s="84"/>
      <c r="AF218" s="84"/>
      <c r="AG218" s="559"/>
      <c r="AH218" s="528"/>
      <c r="AI218" s="532">
        <v>45618</v>
      </c>
      <c r="AJ218" s="176">
        <v>3.4799610000000002E-2</v>
      </c>
      <c r="AK218" s="170">
        <v>1874.28</v>
      </c>
      <c r="AL218" s="209">
        <f t="shared" si="25"/>
        <v>55733.04</v>
      </c>
      <c r="AM218" s="255"/>
      <c r="AN218" s="255"/>
      <c r="AO218" s="255"/>
      <c r="AP218" s="33"/>
      <c r="AQ218" s="33"/>
      <c r="AR218" s="33"/>
      <c r="AS218" s="33"/>
      <c r="AT218" s="33"/>
      <c r="AU218" s="33"/>
      <c r="AV218" s="34"/>
      <c r="AW218" s="34"/>
      <c r="AX218" s="60"/>
      <c r="AY218" s="61"/>
      <c r="AZ218" s="60"/>
      <c r="BA218" s="61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</row>
    <row r="219" spans="1:65" ht="25.5" customHeight="1">
      <c r="A219" s="255"/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605"/>
      <c r="M219" s="605"/>
      <c r="N219" s="255"/>
      <c r="O219" s="605"/>
      <c r="P219" s="255"/>
      <c r="Q219" s="255"/>
      <c r="R219" s="255"/>
      <c r="S219" s="255"/>
      <c r="T219" s="255"/>
      <c r="U219" s="255"/>
      <c r="V219" s="255"/>
      <c r="W219" s="255"/>
      <c r="X219" s="255"/>
      <c r="Y219" s="84" t="s">
        <v>168</v>
      </c>
      <c r="Z219" s="192">
        <v>45688</v>
      </c>
      <c r="AA219" s="193">
        <v>13958</v>
      </c>
      <c r="AB219" s="84" t="s">
        <v>211</v>
      </c>
      <c r="AC219" s="192">
        <v>45704</v>
      </c>
      <c r="AD219" s="192">
        <v>46068</v>
      </c>
      <c r="AE219" s="84"/>
      <c r="AF219" s="84"/>
      <c r="AG219" s="559"/>
      <c r="AH219" s="528"/>
      <c r="AI219" s="532">
        <v>45989</v>
      </c>
      <c r="AJ219" s="176">
        <v>5.2491530000000002E-2</v>
      </c>
      <c r="AK219" s="170">
        <v>2925.48</v>
      </c>
      <c r="AL219" s="209">
        <f t="shared" si="25"/>
        <v>58658.520000000004</v>
      </c>
      <c r="AM219" s="255"/>
      <c r="AN219" s="255"/>
      <c r="AO219" s="255"/>
      <c r="AP219" s="33"/>
      <c r="AQ219" s="33"/>
      <c r="AR219" s="33"/>
      <c r="AS219" s="33"/>
      <c r="AT219" s="33"/>
      <c r="AU219" s="33"/>
      <c r="AV219" s="34"/>
      <c r="AW219" s="34"/>
      <c r="AX219" s="60"/>
      <c r="AY219" s="61"/>
      <c r="AZ219" s="60"/>
      <c r="BA219" s="61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</row>
    <row r="220" spans="1:65" ht="25.5" customHeight="1">
      <c r="A220" s="255"/>
      <c r="B220" s="255"/>
      <c r="C220" s="255"/>
      <c r="D220" s="255"/>
      <c r="E220" s="255"/>
      <c r="F220" s="255"/>
      <c r="G220" s="255"/>
      <c r="H220" s="255"/>
      <c r="I220" s="255"/>
      <c r="J220" s="255"/>
      <c r="K220" s="255"/>
      <c r="L220" s="605"/>
      <c r="M220" s="605"/>
      <c r="N220" s="255"/>
      <c r="O220" s="605"/>
      <c r="P220" s="255"/>
      <c r="Q220" s="255"/>
      <c r="R220" s="255"/>
      <c r="S220" s="255"/>
      <c r="T220" s="255"/>
      <c r="U220" s="255"/>
      <c r="V220" s="255"/>
      <c r="W220" s="255"/>
      <c r="X220" s="255"/>
      <c r="Y220" s="84" t="s">
        <v>274</v>
      </c>
      <c r="Z220" s="192">
        <v>46065</v>
      </c>
      <c r="AA220" s="193">
        <v>14210</v>
      </c>
      <c r="AB220" s="84" t="s">
        <v>211</v>
      </c>
      <c r="AC220" s="192">
        <v>44607</v>
      </c>
      <c r="AD220" s="192">
        <v>46157</v>
      </c>
      <c r="AE220" s="84"/>
      <c r="AF220" s="84"/>
      <c r="AG220" s="559"/>
      <c r="AH220" s="528"/>
      <c r="AI220" s="532"/>
      <c r="AJ220" s="176"/>
      <c r="AK220" s="170"/>
      <c r="AL220" s="209"/>
      <c r="AM220" s="255"/>
      <c r="AN220" s="255"/>
      <c r="AO220" s="255"/>
      <c r="AP220" s="33"/>
      <c r="AQ220" s="33"/>
      <c r="AR220" s="33"/>
      <c r="AS220" s="33"/>
      <c r="AT220" s="33"/>
      <c r="AU220" s="33"/>
      <c r="AV220" s="34"/>
      <c r="AW220" s="34"/>
      <c r="AX220" s="60"/>
      <c r="AY220" s="61"/>
      <c r="AZ220" s="60"/>
      <c r="BA220" s="61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</row>
    <row r="221" spans="1:65" ht="25.5" customHeight="1">
      <c r="A221" s="255"/>
      <c r="B221" s="255"/>
      <c r="C221" s="255"/>
      <c r="D221" s="255"/>
      <c r="E221" s="255"/>
      <c r="F221" s="255"/>
      <c r="G221" s="255"/>
      <c r="H221" s="255"/>
      <c r="I221" s="255"/>
      <c r="J221" s="255"/>
      <c r="K221" s="255"/>
      <c r="L221" s="605"/>
      <c r="M221" s="605"/>
      <c r="N221" s="255"/>
      <c r="O221" s="605"/>
      <c r="P221" s="255"/>
      <c r="Q221" s="255"/>
      <c r="R221" s="255"/>
      <c r="S221" s="255"/>
      <c r="T221" s="255"/>
      <c r="U221" s="255"/>
      <c r="V221" s="255"/>
      <c r="W221" s="255"/>
      <c r="X221" s="255"/>
      <c r="Y221" s="84" t="s">
        <v>233</v>
      </c>
      <c r="Z221" s="192">
        <v>46154</v>
      </c>
      <c r="AA221" s="193">
        <v>14268</v>
      </c>
      <c r="AB221" s="84" t="s">
        <v>211</v>
      </c>
      <c r="AC221" s="192">
        <v>44607</v>
      </c>
      <c r="AD221" s="192">
        <v>46433</v>
      </c>
      <c r="AE221" s="84"/>
      <c r="AF221" s="84"/>
      <c r="AG221" s="559"/>
      <c r="AH221" s="528"/>
      <c r="AI221" s="532"/>
      <c r="AJ221" s="176"/>
      <c r="AK221" s="170"/>
      <c r="AL221" s="209"/>
      <c r="AM221" s="256"/>
      <c r="AN221" s="256"/>
      <c r="AO221" s="256"/>
      <c r="AP221" s="33"/>
      <c r="AQ221" s="33"/>
      <c r="AR221" s="33"/>
      <c r="AS221" s="33"/>
      <c r="AT221" s="33"/>
      <c r="AU221" s="33"/>
      <c r="AV221" s="34"/>
      <c r="AW221" s="34"/>
      <c r="AX221" s="60"/>
      <c r="AY221" s="61"/>
      <c r="AZ221" s="60"/>
      <c r="BA221" s="61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</row>
    <row r="222" spans="1:65" ht="25.5" customHeight="1">
      <c r="A222" s="356">
        <v>40</v>
      </c>
      <c r="B222" s="352" t="s">
        <v>277</v>
      </c>
      <c r="C222" s="352" t="s">
        <v>278</v>
      </c>
      <c r="D222" s="362" t="s">
        <v>157</v>
      </c>
      <c r="E222" s="352" t="s">
        <v>279</v>
      </c>
      <c r="F222" s="352" t="s">
        <v>332</v>
      </c>
      <c r="G222" s="352"/>
      <c r="H222" s="375" t="s">
        <v>280</v>
      </c>
      <c r="I222" s="352"/>
      <c r="J222" s="352"/>
      <c r="K222" s="362" t="s">
        <v>356</v>
      </c>
      <c r="L222" s="539" t="s">
        <v>357</v>
      </c>
      <c r="M222" s="539" t="s">
        <v>358</v>
      </c>
      <c r="N222" s="361">
        <v>44607</v>
      </c>
      <c r="O222" s="612">
        <v>48000</v>
      </c>
      <c r="P222" s="351">
        <v>13230</v>
      </c>
      <c r="Q222" s="361">
        <v>44607</v>
      </c>
      <c r="R222" s="361">
        <v>44972</v>
      </c>
      <c r="S222" s="352">
        <v>1</v>
      </c>
      <c r="T222" s="352"/>
      <c r="U222" s="352"/>
      <c r="V222" s="352"/>
      <c r="W222" s="352" t="s">
        <v>284</v>
      </c>
      <c r="X222" s="352" t="s">
        <v>148</v>
      </c>
      <c r="Y222" s="33" t="s">
        <v>149</v>
      </c>
      <c r="Z222" s="108">
        <v>44973</v>
      </c>
      <c r="AA222" s="109">
        <v>13466</v>
      </c>
      <c r="AB222" s="33" t="s">
        <v>285</v>
      </c>
      <c r="AC222" s="108">
        <v>44973</v>
      </c>
      <c r="AD222" s="108">
        <v>45337</v>
      </c>
      <c r="AE222" s="33"/>
      <c r="AF222" s="33"/>
      <c r="AG222" s="551"/>
      <c r="AH222" s="528"/>
      <c r="AI222" s="575"/>
      <c r="AJ222" s="33"/>
      <c r="AK222" s="33"/>
      <c r="AL222" s="170">
        <v>52115.4</v>
      </c>
      <c r="AM222" s="280">
        <v>91334.44</v>
      </c>
      <c r="AN222" s="280">
        <v>23240.05</v>
      </c>
      <c r="AO222" s="280">
        <f>AM222+AN222</f>
        <v>114574.49</v>
      </c>
      <c r="AP222" s="33"/>
      <c r="AQ222" s="33"/>
      <c r="AR222" s="33"/>
      <c r="AS222" s="33"/>
      <c r="AT222" s="33"/>
      <c r="AU222" s="33"/>
      <c r="AV222" s="34"/>
      <c r="AW222" s="34"/>
      <c r="AX222" s="60"/>
      <c r="AY222" s="61"/>
      <c r="AZ222" s="60"/>
      <c r="BA222" s="61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</row>
    <row r="223" spans="1:65" ht="25.5" customHeight="1">
      <c r="A223" s="255"/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605"/>
      <c r="M223" s="605"/>
      <c r="N223" s="255"/>
      <c r="O223" s="605"/>
      <c r="P223" s="255"/>
      <c r="Q223" s="255"/>
      <c r="R223" s="255"/>
      <c r="S223" s="255"/>
      <c r="T223" s="255"/>
      <c r="U223" s="255"/>
      <c r="V223" s="255"/>
      <c r="W223" s="255"/>
      <c r="X223" s="255"/>
      <c r="Y223" s="352" t="s">
        <v>152</v>
      </c>
      <c r="Z223" s="361">
        <v>45323</v>
      </c>
      <c r="AA223" s="351">
        <v>13706</v>
      </c>
      <c r="AB223" s="352" t="s">
        <v>211</v>
      </c>
      <c r="AC223" s="140">
        <v>45338</v>
      </c>
      <c r="AD223" s="140">
        <v>45703</v>
      </c>
      <c r="AE223" s="139"/>
      <c r="AF223" s="139"/>
      <c r="AG223" s="552"/>
      <c r="AH223" s="528"/>
      <c r="AI223" s="532">
        <v>45299</v>
      </c>
      <c r="AJ223" s="176">
        <v>34251.19</v>
      </c>
      <c r="AK223" s="170">
        <v>1785</v>
      </c>
      <c r="AL223" s="170">
        <f t="shared" ref="AL223:AL224" si="26">SUM(AL222+AK223)</f>
        <v>53900.4</v>
      </c>
      <c r="AM223" s="255"/>
      <c r="AN223" s="255"/>
      <c r="AO223" s="255"/>
      <c r="AP223" s="33"/>
      <c r="AQ223" s="33"/>
      <c r="AR223" s="33"/>
      <c r="AS223" s="33"/>
      <c r="AT223" s="33"/>
      <c r="AU223" s="33"/>
      <c r="AV223" s="34"/>
      <c r="AW223" s="34"/>
      <c r="AX223" s="60"/>
      <c r="AY223" s="61"/>
      <c r="AZ223" s="60"/>
      <c r="BA223" s="61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</row>
    <row r="224" spans="1:65" ht="25.5" customHeight="1">
      <c r="A224" s="255"/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605"/>
      <c r="M224" s="605"/>
      <c r="N224" s="255"/>
      <c r="O224" s="60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6"/>
      <c r="Z224" s="256"/>
      <c r="AA224" s="256"/>
      <c r="AB224" s="256"/>
      <c r="AC224" s="140"/>
      <c r="AD224" s="140"/>
      <c r="AE224" s="139"/>
      <c r="AF224" s="139"/>
      <c r="AG224" s="552"/>
      <c r="AH224" s="528"/>
      <c r="AI224" s="532">
        <v>45615</v>
      </c>
      <c r="AJ224" s="176">
        <v>3.4799610000000002E-2</v>
      </c>
      <c r="AK224" s="170">
        <v>1875.72</v>
      </c>
      <c r="AL224" s="360">
        <f t="shared" si="26"/>
        <v>55776.12</v>
      </c>
      <c r="AM224" s="255"/>
      <c r="AN224" s="255"/>
      <c r="AO224" s="255"/>
      <c r="AP224" s="33"/>
      <c r="AQ224" s="33"/>
      <c r="AR224" s="33"/>
      <c r="AS224" s="33"/>
      <c r="AT224" s="33"/>
      <c r="AU224" s="33"/>
      <c r="AV224" s="34"/>
      <c r="AW224" s="34"/>
      <c r="AX224" s="60"/>
      <c r="AY224" s="61"/>
      <c r="AZ224" s="60"/>
      <c r="BA224" s="61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</row>
    <row r="225" spans="1:65" ht="25.5" customHeight="1">
      <c r="A225" s="255"/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605"/>
      <c r="M225" s="605"/>
      <c r="N225" s="255"/>
      <c r="O225" s="605"/>
      <c r="P225" s="255"/>
      <c r="Q225" s="255"/>
      <c r="R225" s="255"/>
      <c r="S225" s="255"/>
      <c r="T225" s="255"/>
      <c r="U225" s="255"/>
      <c r="V225" s="255"/>
      <c r="W225" s="255"/>
      <c r="X225" s="255"/>
      <c r="Y225" s="84" t="s">
        <v>168</v>
      </c>
      <c r="Z225" s="108">
        <v>46022</v>
      </c>
      <c r="AA225" s="109">
        <v>13976</v>
      </c>
      <c r="AB225" s="33" t="s">
        <v>211</v>
      </c>
      <c r="AC225" s="108">
        <v>44607</v>
      </c>
      <c r="AD225" s="108">
        <v>46068</v>
      </c>
      <c r="AE225" s="33"/>
      <c r="AF225" s="33"/>
      <c r="AG225" s="552"/>
      <c r="AH225" s="528"/>
      <c r="AI225" s="532"/>
      <c r="AJ225" s="176"/>
      <c r="AK225" s="170"/>
      <c r="AL225" s="256"/>
      <c r="AM225" s="255"/>
      <c r="AN225" s="255"/>
      <c r="AO225" s="255"/>
      <c r="AP225" s="33"/>
      <c r="AQ225" s="33"/>
      <c r="AR225" s="33"/>
      <c r="AS225" s="33"/>
      <c r="AT225" s="33"/>
      <c r="AU225" s="33"/>
      <c r="AV225" s="34"/>
      <c r="AW225" s="34"/>
      <c r="AX225" s="60"/>
      <c r="AY225" s="61"/>
      <c r="AZ225" s="60"/>
      <c r="BA225" s="61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</row>
    <row r="226" spans="1:65" ht="25.5" customHeight="1">
      <c r="A226" s="255"/>
      <c r="B226" s="255"/>
      <c r="C226" s="255"/>
      <c r="D226" s="255"/>
      <c r="E226" s="255"/>
      <c r="F226" s="255"/>
      <c r="G226" s="255"/>
      <c r="H226" s="255"/>
      <c r="I226" s="255"/>
      <c r="J226" s="255"/>
      <c r="K226" s="255"/>
      <c r="L226" s="605"/>
      <c r="M226" s="605"/>
      <c r="N226" s="255"/>
      <c r="O226" s="605"/>
      <c r="P226" s="255"/>
      <c r="Q226" s="255"/>
      <c r="R226" s="255"/>
      <c r="S226" s="255"/>
      <c r="T226" s="255"/>
      <c r="U226" s="255"/>
      <c r="V226" s="255"/>
      <c r="W226" s="255"/>
      <c r="X226" s="255"/>
      <c r="Y226" s="84" t="s">
        <v>274</v>
      </c>
      <c r="Z226" s="108">
        <v>46062</v>
      </c>
      <c r="AA226" s="109">
        <v>14210</v>
      </c>
      <c r="AB226" s="33" t="s">
        <v>211</v>
      </c>
      <c r="AC226" s="108">
        <v>44607</v>
      </c>
      <c r="AD226" s="108">
        <v>46157</v>
      </c>
      <c r="AE226" s="33"/>
      <c r="AF226" s="33"/>
      <c r="AG226" s="552"/>
      <c r="AH226" s="528"/>
      <c r="AI226" s="532"/>
      <c r="AJ226" s="176"/>
      <c r="AK226" s="170"/>
      <c r="AL226" s="170"/>
      <c r="AM226" s="255"/>
      <c r="AN226" s="255"/>
      <c r="AO226" s="255"/>
      <c r="AP226" s="33"/>
      <c r="AQ226" s="33"/>
      <c r="AR226" s="33"/>
      <c r="AS226" s="33"/>
      <c r="AT226" s="33"/>
      <c r="AU226" s="33"/>
      <c r="AV226" s="34"/>
      <c r="AW226" s="34"/>
      <c r="AX226" s="60"/>
      <c r="AY226" s="61"/>
      <c r="AZ226" s="60"/>
      <c r="BA226" s="61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</row>
    <row r="227" spans="1:65" ht="25.5" customHeight="1">
      <c r="A227" s="255"/>
      <c r="B227" s="255"/>
      <c r="C227" s="255"/>
      <c r="D227" s="255"/>
      <c r="E227" s="255"/>
      <c r="F227" s="255"/>
      <c r="G227" s="255"/>
      <c r="H227" s="255"/>
      <c r="I227" s="255"/>
      <c r="J227" s="255"/>
      <c r="K227" s="255"/>
      <c r="L227" s="605"/>
      <c r="M227" s="605"/>
      <c r="N227" s="255"/>
      <c r="O227" s="605"/>
      <c r="P227" s="255"/>
      <c r="Q227" s="255"/>
      <c r="R227" s="255"/>
      <c r="S227" s="255"/>
      <c r="T227" s="255"/>
      <c r="U227" s="255"/>
      <c r="V227" s="255"/>
      <c r="W227" s="255"/>
      <c r="X227" s="255"/>
      <c r="Y227" s="84" t="s">
        <v>233</v>
      </c>
      <c r="Z227" s="108">
        <v>46146</v>
      </c>
      <c r="AA227" s="109">
        <v>14260</v>
      </c>
      <c r="AB227" s="33" t="s">
        <v>211</v>
      </c>
      <c r="AC227" s="108">
        <v>44607</v>
      </c>
      <c r="AD227" s="108">
        <v>46521</v>
      </c>
      <c r="AE227" s="33"/>
      <c r="AF227" s="33"/>
      <c r="AG227" s="552"/>
      <c r="AH227" s="528"/>
      <c r="AI227" s="532"/>
      <c r="AJ227" s="176"/>
      <c r="AK227" s="170"/>
      <c r="AL227" s="170"/>
      <c r="AM227" s="256"/>
      <c r="AN227" s="256"/>
      <c r="AO227" s="256"/>
      <c r="AP227" s="33"/>
      <c r="AQ227" s="33"/>
      <c r="AR227" s="33"/>
      <c r="AS227" s="33"/>
      <c r="AT227" s="33"/>
      <c r="AU227" s="33"/>
      <c r="AV227" s="34"/>
      <c r="AW227" s="34"/>
      <c r="AX227" s="60"/>
      <c r="AY227" s="61"/>
      <c r="AZ227" s="60"/>
      <c r="BA227" s="61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</row>
    <row r="228" spans="1:65" ht="25.5" customHeight="1">
      <c r="A228" s="386">
        <v>41</v>
      </c>
      <c r="B228" s="352" t="s">
        <v>277</v>
      </c>
      <c r="C228" s="352" t="s">
        <v>278</v>
      </c>
      <c r="D228" s="362" t="s">
        <v>157</v>
      </c>
      <c r="E228" s="352" t="s">
        <v>279</v>
      </c>
      <c r="F228" s="352" t="s">
        <v>332</v>
      </c>
      <c r="G228" s="352"/>
      <c r="H228" s="375" t="s">
        <v>280</v>
      </c>
      <c r="I228" s="352"/>
      <c r="J228" s="352"/>
      <c r="K228" s="362" t="s">
        <v>359</v>
      </c>
      <c r="L228" s="539" t="s">
        <v>360</v>
      </c>
      <c r="M228" s="539" t="s">
        <v>361</v>
      </c>
      <c r="N228" s="361">
        <v>44607</v>
      </c>
      <c r="O228" s="612">
        <v>48000</v>
      </c>
      <c r="P228" s="351">
        <v>13230</v>
      </c>
      <c r="Q228" s="361">
        <v>44607</v>
      </c>
      <c r="R228" s="361">
        <v>44972</v>
      </c>
      <c r="S228" s="352">
        <v>1</v>
      </c>
      <c r="T228" s="352"/>
      <c r="U228" s="352"/>
      <c r="V228" s="352"/>
      <c r="W228" s="352" t="s">
        <v>284</v>
      </c>
      <c r="X228" s="352" t="s">
        <v>148</v>
      </c>
      <c r="Y228" s="352" t="s">
        <v>149</v>
      </c>
      <c r="Z228" s="361">
        <v>44973</v>
      </c>
      <c r="AA228" s="351">
        <v>13466</v>
      </c>
      <c r="AB228" s="352" t="s">
        <v>285</v>
      </c>
      <c r="AC228" s="361">
        <v>44973</v>
      </c>
      <c r="AD228" s="361">
        <v>45337</v>
      </c>
      <c r="AE228" s="352"/>
      <c r="AF228" s="352"/>
      <c r="AG228" s="555"/>
      <c r="AH228" s="591"/>
      <c r="AI228" s="532">
        <v>44945</v>
      </c>
      <c r="AJ228" s="176">
        <v>85738.240000000005</v>
      </c>
      <c r="AK228" s="170">
        <v>4115.3999999999996</v>
      </c>
      <c r="AL228" s="170">
        <v>52115.4</v>
      </c>
      <c r="AM228" s="280">
        <v>91359.21</v>
      </c>
      <c r="AN228" s="280">
        <v>24465.5</v>
      </c>
      <c r="AO228" s="280">
        <f>AM228+AN228</f>
        <v>115824.71</v>
      </c>
      <c r="AP228" s="33"/>
      <c r="AQ228" s="33"/>
      <c r="AR228" s="33"/>
      <c r="AS228" s="33"/>
      <c r="AT228" s="33"/>
      <c r="AU228" s="33"/>
      <c r="AV228" s="34"/>
      <c r="AW228" s="34"/>
      <c r="AX228" s="60"/>
      <c r="AY228" s="61"/>
      <c r="AZ228" s="60"/>
      <c r="BA228" s="61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</row>
    <row r="229" spans="1:65" ht="25.5" customHeight="1">
      <c r="A229" s="261"/>
      <c r="B229" s="255"/>
      <c r="C229" s="255"/>
      <c r="D229" s="450"/>
      <c r="E229" s="255"/>
      <c r="F229" s="255"/>
      <c r="G229" s="255"/>
      <c r="H229" s="255"/>
      <c r="I229" s="255"/>
      <c r="J229" s="255"/>
      <c r="K229" s="255"/>
      <c r="L229" s="605"/>
      <c r="M229" s="605"/>
      <c r="N229" s="255"/>
      <c r="O229" s="605"/>
      <c r="P229" s="255"/>
      <c r="Q229" s="255"/>
      <c r="R229" s="255"/>
      <c r="S229" s="255"/>
      <c r="T229" s="255"/>
      <c r="U229" s="255"/>
      <c r="V229" s="255"/>
      <c r="W229" s="255"/>
      <c r="X229" s="255"/>
      <c r="Y229" s="256"/>
      <c r="Z229" s="256"/>
      <c r="AA229" s="256"/>
      <c r="AB229" s="256"/>
      <c r="AC229" s="256"/>
      <c r="AD229" s="256"/>
      <c r="AE229" s="256"/>
      <c r="AF229" s="256"/>
      <c r="AG229" s="421"/>
      <c r="AH229" s="592"/>
      <c r="AI229" s="532">
        <v>45265</v>
      </c>
      <c r="AJ229" s="176">
        <v>34485.160000000003</v>
      </c>
      <c r="AK229" s="170">
        <v>1797.24</v>
      </c>
      <c r="AL229" s="170">
        <f t="shared" ref="AL229:AL231" si="27">SUM(AL228+AK229)</f>
        <v>53912.639999999999</v>
      </c>
      <c r="AM229" s="255"/>
      <c r="AN229" s="255"/>
      <c r="AO229" s="255"/>
      <c r="AP229" s="33"/>
      <c r="AQ229" s="33"/>
      <c r="AR229" s="33"/>
      <c r="AS229" s="33"/>
      <c r="AT229" s="33"/>
      <c r="AU229" s="33"/>
      <c r="AV229" s="34"/>
      <c r="AW229" s="34"/>
      <c r="AX229" s="60"/>
      <c r="AY229" s="61"/>
      <c r="AZ229" s="60"/>
      <c r="BA229" s="61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</row>
    <row r="230" spans="1:65" ht="25.5" customHeight="1">
      <c r="A230" s="261"/>
      <c r="B230" s="255"/>
      <c r="C230" s="255"/>
      <c r="D230" s="450"/>
      <c r="E230" s="255"/>
      <c r="F230" s="255"/>
      <c r="G230" s="255"/>
      <c r="H230" s="255"/>
      <c r="I230" s="255"/>
      <c r="J230" s="255"/>
      <c r="K230" s="255"/>
      <c r="L230" s="605"/>
      <c r="M230" s="605"/>
      <c r="N230" s="255"/>
      <c r="O230" s="605"/>
      <c r="P230" s="255"/>
      <c r="Q230" s="255"/>
      <c r="R230" s="255"/>
      <c r="S230" s="255"/>
      <c r="T230" s="255"/>
      <c r="U230" s="255"/>
      <c r="V230" s="255"/>
      <c r="W230" s="255"/>
      <c r="X230" s="255"/>
      <c r="Y230" s="198" t="s">
        <v>152</v>
      </c>
      <c r="Z230" s="108">
        <v>45323</v>
      </c>
      <c r="AA230" s="109">
        <v>13706</v>
      </c>
      <c r="AB230" s="33" t="s">
        <v>211</v>
      </c>
      <c r="AC230" s="108">
        <v>45338</v>
      </c>
      <c r="AD230" s="108">
        <v>45703</v>
      </c>
      <c r="AE230" s="33"/>
      <c r="AF230" s="551"/>
      <c r="AG230" s="528"/>
      <c r="AH230" s="528"/>
      <c r="AI230" s="532">
        <v>45618</v>
      </c>
      <c r="AJ230" s="176">
        <v>3.4799610000000002E-2</v>
      </c>
      <c r="AK230" s="170">
        <v>1876.08</v>
      </c>
      <c r="AL230" s="170">
        <f t="shared" si="27"/>
        <v>55788.72</v>
      </c>
      <c r="AM230" s="255"/>
      <c r="AN230" s="255"/>
      <c r="AO230" s="255"/>
      <c r="AP230" s="33"/>
      <c r="AQ230" s="33"/>
      <c r="AR230" s="33"/>
      <c r="AS230" s="33"/>
      <c r="AT230" s="33"/>
      <c r="AU230" s="33"/>
      <c r="AV230" s="34"/>
      <c r="AW230" s="34"/>
      <c r="AX230" s="60"/>
      <c r="AY230" s="61"/>
      <c r="AZ230" s="60"/>
      <c r="BA230" s="61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</row>
    <row r="231" spans="1:65" ht="25.5" customHeight="1">
      <c r="A231" s="261"/>
      <c r="B231" s="255"/>
      <c r="C231" s="255"/>
      <c r="D231" s="450"/>
      <c r="E231" s="255"/>
      <c r="F231" s="255"/>
      <c r="G231" s="255"/>
      <c r="H231" s="255"/>
      <c r="I231" s="255"/>
      <c r="J231" s="255"/>
      <c r="K231" s="255"/>
      <c r="L231" s="605"/>
      <c r="M231" s="605"/>
      <c r="N231" s="255"/>
      <c r="O231" s="605"/>
      <c r="P231" s="255"/>
      <c r="Q231" s="255"/>
      <c r="R231" s="255"/>
      <c r="S231" s="255"/>
      <c r="T231" s="255"/>
      <c r="U231" s="255"/>
      <c r="V231" s="255"/>
      <c r="W231" s="255"/>
      <c r="X231" s="255"/>
      <c r="Y231" s="84" t="s">
        <v>168</v>
      </c>
      <c r="Z231" s="108">
        <v>45688</v>
      </c>
      <c r="AA231" s="109">
        <v>13958</v>
      </c>
      <c r="AB231" s="33" t="s">
        <v>211</v>
      </c>
      <c r="AC231" s="108">
        <v>44607</v>
      </c>
      <c r="AD231" s="108">
        <v>46068</v>
      </c>
      <c r="AE231" s="33"/>
      <c r="AF231" s="551"/>
      <c r="AG231" s="528"/>
      <c r="AH231" s="528"/>
      <c r="AI231" s="532">
        <v>46006</v>
      </c>
      <c r="AJ231" s="176">
        <v>52491.53</v>
      </c>
      <c r="AK231" s="170">
        <v>2928.48</v>
      </c>
      <c r="AL231" s="170">
        <f t="shared" si="27"/>
        <v>58717.200000000004</v>
      </c>
      <c r="AM231" s="255"/>
      <c r="AN231" s="255"/>
      <c r="AO231" s="255"/>
      <c r="AP231" s="33"/>
      <c r="AQ231" s="33"/>
      <c r="AR231" s="33"/>
      <c r="AS231" s="33"/>
      <c r="AT231" s="33"/>
      <c r="AU231" s="33"/>
      <c r="AV231" s="34"/>
      <c r="AW231" s="34"/>
      <c r="AX231" s="60"/>
      <c r="AY231" s="61"/>
      <c r="AZ231" s="60"/>
      <c r="BA231" s="61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</row>
    <row r="232" spans="1:65" ht="25.5" customHeight="1">
      <c r="A232" s="261"/>
      <c r="B232" s="255"/>
      <c r="C232" s="255"/>
      <c r="D232" s="450"/>
      <c r="E232" s="255"/>
      <c r="F232" s="255"/>
      <c r="G232" s="255"/>
      <c r="H232" s="255"/>
      <c r="I232" s="255"/>
      <c r="J232" s="255"/>
      <c r="K232" s="255"/>
      <c r="L232" s="605"/>
      <c r="M232" s="605"/>
      <c r="N232" s="255"/>
      <c r="O232" s="605"/>
      <c r="P232" s="255"/>
      <c r="Q232" s="255"/>
      <c r="R232" s="255"/>
      <c r="S232" s="255"/>
      <c r="T232" s="255"/>
      <c r="U232" s="255"/>
      <c r="V232" s="255"/>
      <c r="W232" s="255"/>
      <c r="X232" s="255"/>
      <c r="Y232" s="84" t="s">
        <v>274</v>
      </c>
      <c r="Z232" s="108">
        <v>46065</v>
      </c>
      <c r="AA232" s="109">
        <v>14210</v>
      </c>
      <c r="AB232" s="33" t="s">
        <v>211</v>
      </c>
      <c r="AC232" s="108">
        <v>44607</v>
      </c>
      <c r="AD232" s="108">
        <v>46157</v>
      </c>
      <c r="AE232" s="33"/>
      <c r="AF232" s="551"/>
      <c r="AG232" s="528"/>
      <c r="AH232" s="528"/>
      <c r="AI232" s="532"/>
      <c r="AJ232" s="176"/>
      <c r="AK232" s="170"/>
      <c r="AL232" s="170"/>
      <c r="AM232" s="255"/>
      <c r="AN232" s="255"/>
      <c r="AO232" s="255"/>
      <c r="AP232" s="33"/>
      <c r="AQ232" s="33"/>
      <c r="AR232" s="33"/>
      <c r="AS232" s="33"/>
      <c r="AT232" s="33"/>
      <c r="AU232" s="33"/>
      <c r="AV232" s="34"/>
      <c r="AW232" s="34"/>
      <c r="AX232" s="60"/>
      <c r="AY232" s="61"/>
      <c r="AZ232" s="60"/>
      <c r="BA232" s="61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</row>
    <row r="233" spans="1:65" ht="25.5" customHeight="1">
      <c r="A233" s="261"/>
      <c r="B233" s="255"/>
      <c r="C233" s="255"/>
      <c r="D233" s="450"/>
      <c r="E233" s="255"/>
      <c r="F233" s="255"/>
      <c r="G233" s="255"/>
      <c r="H233" s="255"/>
      <c r="I233" s="255"/>
      <c r="J233" s="255"/>
      <c r="K233" s="255"/>
      <c r="L233" s="605"/>
      <c r="M233" s="605"/>
      <c r="N233" s="255"/>
      <c r="O233" s="605"/>
      <c r="P233" s="255"/>
      <c r="Q233" s="255"/>
      <c r="R233" s="255"/>
      <c r="S233" s="255"/>
      <c r="T233" s="255"/>
      <c r="U233" s="255"/>
      <c r="V233" s="255"/>
      <c r="W233" s="255"/>
      <c r="X233" s="255"/>
      <c r="Y233" s="84" t="s">
        <v>233</v>
      </c>
      <c r="Z233" s="108">
        <v>46146</v>
      </c>
      <c r="AA233" s="109">
        <v>14260</v>
      </c>
      <c r="AB233" s="33" t="s">
        <v>211</v>
      </c>
      <c r="AC233" s="108">
        <v>44607</v>
      </c>
      <c r="AD233" s="108">
        <v>46522</v>
      </c>
      <c r="AE233" s="33"/>
      <c r="AF233" s="33"/>
      <c r="AG233" s="554"/>
      <c r="AH233" s="528"/>
      <c r="AI233" s="532"/>
      <c r="AJ233" s="176"/>
      <c r="AK233" s="170"/>
      <c r="AL233" s="170"/>
      <c r="AM233" s="256"/>
      <c r="AN233" s="256"/>
      <c r="AO233" s="256"/>
      <c r="AP233" s="33"/>
      <c r="AQ233" s="33"/>
      <c r="AR233" s="33"/>
      <c r="AS233" s="33"/>
      <c r="AT233" s="33"/>
      <c r="AU233" s="33"/>
      <c r="AV233" s="34"/>
      <c r="AW233" s="34"/>
      <c r="AX233" s="60"/>
      <c r="AY233" s="61"/>
      <c r="AZ233" s="60"/>
      <c r="BA233" s="61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</row>
    <row r="234" spans="1:65" ht="25.5" customHeight="1">
      <c r="A234" s="386">
        <v>42</v>
      </c>
      <c r="B234" s="352" t="s">
        <v>362</v>
      </c>
      <c r="C234" s="352" t="s">
        <v>363</v>
      </c>
      <c r="D234" s="362" t="s">
        <v>364</v>
      </c>
      <c r="E234" s="352" t="s">
        <v>365</v>
      </c>
      <c r="F234" s="352" t="s">
        <v>366</v>
      </c>
      <c r="G234" s="352"/>
      <c r="H234" s="375"/>
      <c r="I234" s="352"/>
      <c r="J234" s="352"/>
      <c r="K234" s="362" t="s">
        <v>367</v>
      </c>
      <c r="L234" s="539" t="s">
        <v>368</v>
      </c>
      <c r="M234" s="607" t="s">
        <v>369</v>
      </c>
      <c r="N234" s="361">
        <v>44641</v>
      </c>
      <c r="O234" s="612">
        <v>32947468.800000001</v>
      </c>
      <c r="P234" s="351">
        <v>13250</v>
      </c>
      <c r="Q234" s="361">
        <v>44641</v>
      </c>
      <c r="R234" s="361">
        <v>45372</v>
      </c>
      <c r="S234" s="352">
        <v>1</v>
      </c>
      <c r="T234" s="352"/>
      <c r="U234" s="352"/>
      <c r="V234" s="352"/>
      <c r="W234" s="352" t="s">
        <v>271</v>
      </c>
      <c r="X234" s="352" t="s">
        <v>148</v>
      </c>
      <c r="Y234" s="352" t="s">
        <v>149</v>
      </c>
      <c r="Z234" s="361">
        <v>44791</v>
      </c>
      <c r="AA234" s="351">
        <v>13360</v>
      </c>
      <c r="AB234" s="352" t="s">
        <v>370</v>
      </c>
      <c r="AC234" s="352"/>
      <c r="AD234" s="352"/>
      <c r="AE234" s="352"/>
      <c r="AF234" s="352"/>
      <c r="AG234" s="555"/>
      <c r="AH234" s="591"/>
      <c r="AI234" s="532">
        <v>44795</v>
      </c>
      <c r="AJ234" s="176"/>
      <c r="AK234" s="170">
        <v>15451372.800000001</v>
      </c>
      <c r="AL234" s="170">
        <v>48398841.600000001</v>
      </c>
      <c r="AM234" s="280">
        <v>32192754.02</v>
      </c>
      <c r="AN234" s="280">
        <v>15228707.35</v>
      </c>
      <c r="AO234" s="280">
        <f>AM234+AN234</f>
        <v>47421461.369999997</v>
      </c>
      <c r="AP234" s="33"/>
      <c r="AQ234" s="33"/>
      <c r="AR234" s="33"/>
      <c r="AS234" s="33"/>
      <c r="AT234" s="33"/>
      <c r="AU234" s="33"/>
      <c r="AV234" s="34"/>
      <c r="AW234" s="34"/>
      <c r="AX234" s="60"/>
      <c r="AY234" s="61"/>
      <c r="AZ234" s="60"/>
      <c r="BA234" s="61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</row>
    <row r="235" spans="1:65" ht="25.5" customHeight="1">
      <c r="A235" s="261"/>
      <c r="B235" s="255"/>
      <c r="C235" s="255"/>
      <c r="D235" s="255"/>
      <c r="E235" s="255"/>
      <c r="F235" s="255"/>
      <c r="G235" s="255"/>
      <c r="H235" s="255"/>
      <c r="I235" s="255"/>
      <c r="J235" s="255"/>
      <c r="K235" s="255"/>
      <c r="L235" s="605"/>
      <c r="M235" s="605"/>
      <c r="N235" s="255"/>
      <c r="O235" s="60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6"/>
      <c r="Z235" s="256"/>
      <c r="AA235" s="256"/>
      <c r="AB235" s="256"/>
      <c r="AC235" s="256"/>
      <c r="AD235" s="256"/>
      <c r="AE235" s="256"/>
      <c r="AF235" s="256"/>
      <c r="AG235" s="252"/>
      <c r="AH235" s="592"/>
      <c r="AI235" s="532">
        <v>45077</v>
      </c>
      <c r="AJ235" s="176">
        <v>37838.67</v>
      </c>
      <c r="AK235" s="170">
        <v>1830758.3999999999</v>
      </c>
      <c r="AL235" s="170">
        <f>SUM(AK235+AL234)</f>
        <v>50229600</v>
      </c>
      <c r="AM235" s="255"/>
      <c r="AN235" s="255"/>
      <c r="AO235" s="255"/>
      <c r="AP235" s="33"/>
      <c r="AQ235" s="33"/>
      <c r="AR235" s="33"/>
      <c r="AS235" s="33"/>
      <c r="AT235" s="33"/>
      <c r="AU235" s="33"/>
      <c r="AV235" s="34"/>
      <c r="AW235" s="34"/>
      <c r="AX235" s="60"/>
      <c r="AY235" s="61"/>
      <c r="AZ235" s="60"/>
      <c r="BA235" s="61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</row>
    <row r="236" spans="1:65" ht="25.5" customHeight="1">
      <c r="A236" s="261"/>
      <c r="B236" s="255"/>
      <c r="C236" s="255"/>
      <c r="D236" s="255"/>
      <c r="E236" s="255"/>
      <c r="F236" s="255"/>
      <c r="G236" s="255"/>
      <c r="H236" s="255"/>
      <c r="I236" s="255"/>
      <c r="J236" s="255"/>
      <c r="K236" s="255"/>
      <c r="L236" s="605"/>
      <c r="M236" s="605"/>
      <c r="N236" s="255"/>
      <c r="O236" s="605"/>
      <c r="P236" s="255"/>
      <c r="Q236" s="255"/>
      <c r="R236" s="255"/>
      <c r="S236" s="255"/>
      <c r="T236" s="255"/>
      <c r="U236" s="255"/>
      <c r="V236" s="255"/>
      <c r="W236" s="255"/>
      <c r="X236" s="255"/>
      <c r="Y236" s="352" t="s">
        <v>152</v>
      </c>
      <c r="Z236" s="192">
        <v>45345</v>
      </c>
      <c r="AA236" s="193">
        <v>13730</v>
      </c>
      <c r="AB236" s="84" t="s">
        <v>211</v>
      </c>
      <c r="AC236" s="192">
        <v>45373</v>
      </c>
      <c r="AD236" s="192">
        <v>45737</v>
      </c>
      <c r="AE236" s="84"/>
      <c r="AF236" s="84"/>
      <c r="AG236" s="560"/>
      <c r="AH236" s="528"/>
      <c r="AI236" s="578">
        <v>45506</v>
      </c>
      <c r="AJ236" s="210" t="s">
        <v>371</v>
      </c>
      <c r="AK236" s="204">
        <v>25374727.199999999</v>
      </c>
      <c r="AL236" s="360">
        <v>25424956.800000001</v>
      </c>
      <c r="AM236" s="255"/>
      <c r="AN236" s="255"/>
      <c r="AO236" s="255"/>
      <c r="AP236" s="84"/>
      <c r="AQ236" s="84"/>
      <c r="AR236" s="84"/>
      <c r="AS236" s="84"/>
      <c r="AT236" s="84"/>
      <c r="AU236" s="84"/>
      <c r="AV236" s="85"/>
      <c r="AW236" s="85"/>
      <c r="AX236" s="86"/>
      <c r="AY236" s="87"/>
      <c r="AZ236" s="86"/>
      <c r="BA236" s="87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</row>
    <row r="237" spans="1:65" ht="25.5" customHeight="1">
      <c r="A237" s="261"/>
      <c r="B237" s="255"/>
      <c r="C237" s="255"/>
      <c r="D237" s="255"/>
      <c r="E237" s="255"/>
      <c r="F237" s="255"/>
      <c r="G237" s="255"/>
      <c r="H237" s="255"/>
      <c r="I237" s="255"/>
      <c r="J237" s="255"/>
      <c r="K237" s="255"/>
      <c r="L237" s="605"/>
      <c r="M237" s="605"/>
      <c r="N237" s="255"/>
      <c r="O237" s="605"/>
      <c r="P237" s="255"/>
      <c r="Q237" s="255"/>
      <c r="R237" s="255"/>
      <c r="S237" s="255"/>
      <c r="T237" s="255"/>
      <c r="U237" s="255"/>
      <c r="V237" s="255"/>
      <c r="W237" s="255"/>
      <c r="X237" s="255"/>
      <c r="Y237" s="255"/>
      <c r="Z237" s="192"/>
      <c r="AA237" s="193"/>
      <c r="AB237" s="84"/>
      <c r="AC237" s="192"/>
      <c r="AD237" s="192"/>
      <c r="AE237" s="84"/>
      <c r="AF237" s="84"/>
      <c r="AG237" s="560"/>
      <c r="AH237" s="528"/>
      <c r="AI237" s="578">
        <v>45574</v>
      </c>
      <c r="AJ237" s="84" t="s">
        <v>372</v>
      </c>
      <c r="AK237" s="204"/>
      <c r="AL237" s="255"/>
      <c r="AM237" s="255"/>
      <c r="AN237" s="255"/>
      <c r="AO237" s="255"/>
      <c r="AP237" s="84"/>
      <c r="AQ237" s="84"/>
      <c r="AR237" s="84"/>
      <c r="AS237" s="84"/>
      <c r="AT237" s="84"/>
      <c r="AU237" s="84"/>
      <c r="AV237" s="85"/>
      <c r="AW237" s="85"/>
      <c r="AX237" s="86"/>
      <c r="AY237" s="87"/>
      <c r="AZ237" s="86"/>
      <c r="BA237" s="87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</row>
    <row r="238" spans="1:65" ht="41.1" customHeight="1">
      <c r="A238" s="261"/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605"/>
      <c r="M238" s="605"/>
      <c r="N238" s="255"/>
      <c r="O238" s="60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192"/>
      <c r="AA238" s="193"/>
      <c r="AB238" s="84"/>
      <c r="AC238" s="192"/>
      <c r="AD238" s="192"/>
      <c r="AE238" s="84"/>
      <c r="AF238" s="84"/>
      <c r="AG238" s="560"/>
      <c r="AH238" s="528"/>
      <c r="AI238" s="578">
        <v>45628</v>
      </c>
      <c r="AJ238" s="598" t="s">
        <v>276</v>
      </c>
      <c r="AK238" s="204"/>
      <c r="AL238" s="255"/>
      <c r="AM238" s="255"/>
      <c r="AN238" s="255"/>
      <c r="AO238" s="255"/>
      <c r="AP238" s="84"/>
      <c r="AQ238" s="84"/>
      <c r="AR238" s="84"/>
      <c r="AS238" s="84"/>
      <c r="AT238" s="84"/>
      <c r="AU238" s="84"/>
      <c r="AV238" s="85"/>
      <c r="AW238" s="85"/>
      <c r="AX238" s="86"/>
      <c r="AY238" s="87"/>
      <c r="AZ238" s="86"/>
      <c r="BA238" s="87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</row>
    <row r="239" spans="1:65" ht="25.5" customHeight="1">
      <c r="A239" s="261"/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605"/>
      <c r="M239" s="605"/>
      <c r="N239" s="255"/>
      <c r="O239" s="60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6"/>
      <c r="Z239" s="192"/>
      <c r="AA239" s="193"/>
      <c r="AB239" s="84"/>
      <c r="AC239" s="192"/>
      <c r="AD239" s="192"/>
      <c r="AE239" s="84"/>
      <c r="AF239" s="84"/>
      <c r="AG239" s="560"/>
      <c r="AH239" s="528"/>
      <c r="AI239" s="578">
        <v>45636</v>
      </c>
      <c r="AJ239" s="210" t="s">
        <v>241</v>
      </c>
      <c r="AK239" s="204">
        <v>721488</v>
      </c>
      <c r="AL239" s="377">
        <f>SUM(AL236+AK239)</f>
        <v>26146444.800000001</v>
      </c>
      <c r="AM239" s="255"/>
      <c r="AN239" s="255"/>
      <c r="AO239" s="255"/>
      <c r="AP239" s="84"/>
      <c r="AQ239" s="84"/>
      <c r="AR239" s="84"/>
      <c r="AS239" s="84"/>
      <c r="AT239" s="84"/>
      <c r="AU239" s="84"/>
      <c r="AV239" s="85"/>
      <c r="AW239" s="85"/>
      <c r="AX239" s="86"/>
      <c r="AY239" s="87"/>
      <c r="AZ239" s="86"/>
      <c r="BA239" s="87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</row>
    <row r="240" spans="1:65" ht="25.5" customHeight="1">
      <c r="A240" s="261"/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605"/>
      <c r="M240" s="605"/>
      <c r="N240" s="255"/>
      <c r="O240" s="605"/>
      <c r="P240" s="255"/>
      <c r="Q240" s="255"/>
      <c r="R240" s="255"/>
      <c r="S240" s="255"/>
      <c r="T240" s="255"/>
      <c r="U240" s="255"/>
      <c r="V240" s="255"/>
      <c r="W240" s="255"/>
      <c r="X240" s="255"/>
      <c r="Y240" s="84" t="s">
        <v>168</v>
      </c>
      <c r="Z240" s="192">
        <v>45362</v>
      </c>
      <c r="AA240" s="193">
        <v>13983</v>
      </c>
      <c r="AB240" s="84" t="s">
        <v>211</v>
      </c>
      <c r="AC240" s="192">
        <v>45738</v>
      </c>
      <c r="AD240" s="192">
        <v>46102</v>
      </c>
      <c r="AE240" s="84"/>
      <c r="AF240" s="84"/>
      <c r="AG240" s="560"/>
      <c r="AH240" s="528"/>
      <c r="AI240" s="578"/>
      <c r="AJ240" s="210"/>
      <c r="AK240" s="204"/>
      <c r="AL240" s="255"/>
      <c r="AM240" s="255"/>
      <c r="AN240" s="255"/>
      <c r="AO240" s="255"/>
      <c r="AP240" s="84"/>
      <c r="AQ240" s="84"/>
      <c r="AR240" s="84"/>
      <c r="AS240" s="84"/>
      <c r="AT240" s="84"/>
      <c r="AU240" s="84"/>
      <c r="AV240" s="85"/>
      <c r="AW240" s="85"/>
      <c r="AX240" s="86"/>
      <c r="AY240" s="87"/>
      <c r="AZ240" s="86"/>
      <c r="BA240" s="87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</row>
    <row r="241" spans="1:65" ht="25.5" customHeight="1">
      <c r="A241" s="253"/>
      <c r="B241" s="256"/>
      <c r="C241" s="256"/>
      <c r="D241" s="256"/>
      <c r="E241" s="256"/>
      <c r="F241" s="256"/>
      <c r="G241" s="256"/>
      <c r="H241" s="256"/>
      <c r="I241" s="256"/>
      <c r="J241" s="256"/>
      <c r="K241" s="256"/>
      <c r="L241" s="604"/>
      <c r="M241" s="604"/>
      <c r="N241" s="256"/>
      <c r="O241" s="604"/>
      <c r="P241" s="256"/>
      <c r="Q241" s="256"/>
      <c r="R241" s="256"/>
      <c r="S241" s="256"/>
      <c r="T241" s="256"/>
      <c r="U241" s="256"/>
      <c r="V241" s="256"/>
      <c r="W241" s="256"/>
      <c r="X241" s="256"/>
      <c r="Y241" s="84" t="s">
        <v>274</v>
      </c>
      <c r="Z241" s="192">
        <v>46100</v>
      </c>
      <c r="AA241" s="193">
        <v>14230</v>
      </c>
      <c r="AB241" s="84" t="s">
        <v>211</v>
      </c>
      <c r="AC241" s="192">
        <v>44641</v>
      </c>
      <c r="AD241" s="192">
        <v>46467</v>
      </c>
      <c r="AE241" s="84"/>
      <c r="AF241" s="84"/>
      <c r="AG241" s="560"/>
      <c r="AH241" s="528"/>
      <c r="AI241" s="578"/>
      <c r="AJ241" s="84"/>
      <c r="AK241" s="204"/>
      <c r="AL241" s="203"/>
      <c r="AM241" s="256"/>
      <c r="AN241" s="256"/>
      <c r="AO241" s="256"/>
      <c r="AP241" s="84"/>
      <c r="AQ241" s="84"/>
      <c r="AR241" s="84"/>
      <c r="AS241" s="84"/>
      <c r="AT241" s="84"/>
      <c r="AU241" s="84"/>
      <c r="AV241" s="85"/>
      <c r="AW241" s="85"/>
      <c r="AX241" s="86"/>
      <c r="AY241" s="87"/>
      <c r="AZ241" s="86"/>
      <c r="BA241" s="87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</row>
    <row r="242" spans="1:65" ht="25.5" customHeight="1">
      <c r="A242" s="386">
        <v>43</v>
      </c>
      <c r="B242" s="352" t="s">
        <v>373</v>
      </c>
      <c r="C242" s="375" t="s">
        <v>374</v>
      </c>
      <c r="D242" s="362" t="s">
        <v>375</v>
      </c>
      <c r="E242" s="362" t="s">
        <v>376</v>
      </c>
      <c r="F242" s="352" t="s">
        <v>377</v>
      </c>
      <c r="G242" s="352"/>
      <c r="H242" s="375"/>
      <c r="I242" s="352"/>
      <c r="J242" s="352"/>
      <c r="K242" s="362" t="s">
        <v>378</v>
      </c>
      <c r="L242" s="539" t="s">
        <v>379</v>
      </c>
      <c r="M242" s="539" t="s">
        <v>380</v>
      </c>
      <c r="N242" s="361">
        <v>44658</v>
      </c>
      <c r="O242" s="612">
        <v>7068396</v>
      </c>
      <c r="P242" s="351">
        <v>13265</v>
      </c>
      <c r="Q242" s="361">
        <v>44658</v>
      </c>
      <c r="R242" s="361">
        <v>45023</v>
      </c>
      <c r="S242" s="352">
        <v>1</v>
      </c>
      <c r="T242" s="352"/>
      <c r="U242" s="352"/>
      <c r="V242" s="352"/>
      <c r="W242" s="352" t="s">
        <v>271</v>
      </c>
      <c r="X242" s="352" t="s">
        <v>148</v>
      </c>
      <c r="Y242" s="33" t="s">
        <v>149</v>
      </c>
      <c r="Z242" s="192">
        <v>45024</v>
      </c>
      <c r="AA242" s="193">
        <v>13494</v>
      </c>
      <c r="AB242" s="84" t="s">
        <v>211</v>
      </c>
      <c r="AC242" s="192">
        <v>45024</v>
      </c>
      <c r="AD242" s="192">
        <v>45389</v>
      </c>
      <c r="AE242" s="84"/>
      <c r="AF242" s="84"/>
      <c r="AG242" s="560"/>
      <c r="AH242" s="528"/>
      <c r="AI242" s="578">
        <v>44958</v>
      </c>
      <c r="AJ242" s="84" t="s">
        <v>381</v>
      </c>
      <c r="AK242" s="204"/>
      <c r="AL242" s="360">
        <v>7068396</v>
      </c>
      <c r="AM242" s="280">
        <v>14584036.66</v>
      </c>
      <c r="AN242" s="280">
        <v>3141911.57</v>
      </c>
      <c r="AO242" s="280">
        <f>AM242+AN242</f>
        <v>17725948.23</v>
      </c>
      <c r="AP242" s="84"/>
      <c r="AQ242" s="84"/>
      <c r="AR242" s="84"/>
      <c r="AS242" s="84"/>
      <c r="AT242" s="84"/>
      <c r="AU242" s="84"/>
      <c r="AV242" s="85"/>
      <c r="AW242" s="85"/>
      <c r="AX242" s="86"/>
      <c r="AY242" s="87"/>
      <c r="AZ242" s="86"/>
      <c r="BA242" s="87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</row>
    <row r="243" spans="1:65" ht="42" customHeight="1">
      <c r="A243" s="261"/>
      <c r="B243" s="255"/>
      <c r="C243" s="255"/>
      <c r="D243" s="255"/>
      <c r="E243" s="255"/>
      <c r="F243" s="255"/>
      <c r="G243" s="255"/>
      <c r="H243" s="255"/>
      <c r="I243" s="255"/>
      <c r="J243" s="255"/>
      <c r="K243" s="255"/>
      <c r="L243" s="605"/>
      <c r="M243" s="605"/>
      <c r="N243" s="255"/>
      <c r="O243" s="605"/>
      <c r="P243" s="255"/>
      <c r="Q243" s="255"/>
      <c r="R243" s="255"/>
      <c r="S243" s="255"/>
      <c r="T243" s="255"/>
      <c r="U243" s="255"/>
      <c r="V243" s="255"/>
      <c r="W243" s="255"/>
      <c r="X243" s="255"/>
      <c r="Y243" s="33" t="s">
        <v>152</v>
      </c>
      <c r="Z243" s="192">
        <v>45379</v>
      </c>
      <c r="AA243" s="193">
        <v>13746</v>
      </c>
      <c r="AB243" s="84" t="s">
        <v>211</v>
      </c>
      <c r="AC243" s="192">
        <v>45390</v>
      </c>
      <c r="AD243" s="192">
        <v>45754</v>
      </c>
      <c r="AE243" s="84"/>
      <c r="AF243" s="84"/>
      <c r="AG243" s="560"/>
      <c r="AH243" s="528"/>
      <c r="AI243" s="578">
        <v>45628</v>
      </c>
      <c r="AJ243" s="598" t="s">
        <v>276</v>
      </c>
      <c r="AK243" s="204"/>
      <c r="AL243" s="255"/>
      <c r="AM243" s="255"/>
      <c r="AN243" s="255"/>
      <c r="AO243" s="255"/>
      <c r="AP243" s="84"/>
      <c r="AQ243" s="84"/>
      <c r="AR243" s="84"/>
      <c r="AS243" s="84"/>
      <c r="AT243" s="62"/>
      <c r="AU243" s="84"/>
      <c r="AV243" s="85"/>
      <c r="AW243" s="85"/>
      <c r="AX243" s="86"/>
      <c r="AY243" s="87"/>
      <c r="AZ243" s="86"/>
      <c r="BA243" s="87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</row>
    <row r="244" spans="1:65" ht="25.5" customHeight="1">
      <c r="A244" s="261"/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605"/>
      <c r="M244" s="605"/>
      <c r="N244" s="255"/>
      <c r="O244" s="605"/>
      <c r="P244" s="255"/>
      <c r="Q244" s="255"/>
      <c r="R244" s="255"/>
      <c r="S244" s="255"/>
      <c r="T244" s="255"/>
      <c r="U244" s="255"/>
      <c r="V244" s="255"/>
      <c r="W244" s="255"/>
      <c r="X244" s="255"/>
      <c r="Y244" s="33" t="s">
        <v>168</v>
      </c>
      <c r="Z244" s="192">
        <v>45389</v>
      </c>
      <c r="AA244" s="193">
        <v>13999</v>
      </c>
      <c r="AB244" s="84" t="s">
        <v>211</v>
      </c>
      <c r="AC244" s="192">
        <v>45755</v>
      </c>
      <c r="AD244" s="192">
        <v>46119</v>
      </c>
      <c r="AE244" s="84"/>
      <c r="AF244" s="84"/>
      <c r="AG244" s="560"/>
      <c r="AH244" s="528"/>
      <c r="AI244" s="578"/>
      <c r="AJ244" s="84"/>
      <c r="AK244" s="204"/>
      <c r="AL244" s="256"/>
      <c r="AM244" s="255"/>
      <c r="AN244" s="255"/>
      <c r="AO244" s="255"/>
      <c r="AP244" s="84"/>
      <c r="AQ244" s="84"/>
      <c r="AR244" s="84"/>
      <c r="AS244" s="84"/>
      <c r="AT244" s="62"/>
      <c r="AU244" s="84"/>
      <c r="AV244" s="85"/>
      <c r="AW244" s="85"/>
      <c r="AX244" s="86"/>
      <c r="AY244" s="87"/>
      <c r="AZ244" s="86"/>
      <c r="BA244" s="87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</row>
    <row r="245" spans="1:65" ht="25.5" customHeight="1">
      <c r="A245" s="253"/>
      <c r="B245" s="256"/>
      <c r="C245" s="256"/>
      <c r="D245" s="256"/>
      <c r="E245" s="256"/>
      <c r="F245" s="256"/>
      <c r="G245" s="256"/>
      <c r="H245" s="256"/>
      <c r="I245" s="256"/>
      <c r="J245" s="256"/>
      <c r="K245" s="256"/>
      <c r="L245" s="604"/>
      <c r="M245" s="604"/>
      <c r="N245" s="256"/>
      <c r="O245" s="604"/>
      <c r="P245" s="256"/>
      <c r="Q245" s="256"/>
      <c r="R245" s="256"/>
      <c r="S245" s="256"/>
      <c r="T245" s="256"/>
      <c r="U245" s="256"/>
      <c r="V245" s="256"/>
      <c r="W245" s="256"/>
      <c r="X245" s="256"/>
      <c r="Y245" s="33" t="s">
        <v>274</v>
      </c>
      <c r="Z245" s="192">
        <v>46119</v>
      </c>
      <c r="AA245" s="193">
        <v>14243</v>
      </c>
      <c r="AB245" s="84" t="s">
        <v>211</v>
      </c>
      <c r="AC245" s="192">
        <v>44658</v>
      </c>
      <c r="AD245" s="192">
        <v>46484</v>
      </c>
      <c r="AE245" s="84"/>
      <c r="AF245" s="84"/>
      <c r="AG245" s="559"/>
      <c r="AH245" s="528"/>
      <c r="AI245" s="578"/>
      <c r="AJ245" s="84"/>
      <c r="AK245" s="204"/>
      <c r="AL245" s="170"/>
      <c r="AM245" s="256"/>
      <c r="AN245" s="256"/>
      <c r="AO245" s="256"/>
      <c r="AP245" s="84"/>
      <c r="AQ245" s="84"/>
      <c r="AR245" s="84"/>
      <c r="AS245" s="84"/>
      <c r="AT245" s="62"/>
      <c r="AU245" s="84"/>
      <c r="AV245" s="85"/>
      <c r="AW245" s="85"/>
      <c r="AX245" s="85"/>
      <c r="AY245" s="85"/>
      <c r="AZ245" s="86"/>
      <c r="BA245" s="87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</row>
    <row r="246" spans="1:65" ht="25.5" customHeight="1">
      <c r="A246" s="386">
        <v>44</v>
      </c>
      <c r="B246" s="352" t="s">
        <v>382</v>
      </c>
      <c r="C246" s="352" t="s">
        <v>383</v>
      </c>
      <c r="D246" s="362" t="s">
        <v>157</v>
      </c>
      <c r="E246" s="352" t="s">
        <v>158</v>
      </c>
      <c r="F246" s="352" t="s">
        <v>384</v>
      </c>
      <c r="G246" s="352"/>
      <c r="H246" s="352" t="s">
        <v>382</v>
      </c>
      <c r="I246" s="352"/>
      <c r="J246" s="352"/>
      <c r="K246" s="362" t="s">
        <v>385</v>
      </c>
      <c r="L246" s="539" t="s">
        <v>386</v>
      </c>
      <c r="M246" s="539" t="s">
        <v>387</v>
      </c>
      <c r="N246" s="361">
        <v>44726</v>
      </c>
      <c r="O246" s="612">
        <v>1890854.76</v>
      </c>
      <c r="P246" s="351">
        <v>13310</v>
      </c>
      <c r="Q246" s="361">
        <v>44726</v>
      </c>
      <c r="R246" s="361">
        <v>45091</v>
      </c>
      <c r="S246" s="352">
        <v>119</v>
      </c>
      <c r="T246" s="352"/>
      <c r="U246" s="352"/>
      <c r="V246" s="352"/>
      <c r="W246" s="352" t="s">
        <v>271</v>
      </c>
      <c r="X246" s="352" t="s">
        <v>148</v>
      </c>
      <c r="Y246" s="33" t="s">
        <v>149</v>
      </c>
      <c r="Z246" s="108">
        <v>45083</v>
      </c>
      <c r="AA246" s="33">
        <v>13556</v>
      </c>
      <c r="AB246" s="33" t="s">
        <v>203</v>
      </c>
      <c r="AC246" s="108">
        <v>45092</v>
      </c>
      <c r="AD246" s="108">
        <v>45457</v>
      </c>
      <c r="AE246" s="33"/>
      <c r="AF246" s="33"/>
      <c r="AG246" s="533"/>
      <c r="AH246" s="528"/>
      <c r="AI246" s="532">
        <v>45083</v>
      </c>
      <c r="AJ246" s="33"/>
      <c r="AK246" s="170">
        <v>3260.64</v>
      </c>
      <c r="AL246" s="170">
        <f>O246-AH246+AG246+AK246</f>
        <v>1894115.4</v>
      </c>
      <c r="AM246" s="280">
        <v>2154812.21</v>
      </c>
      <c r="AN246" s="280">
        <v>702109.75</v>
      </c>
      <c r="AO246" s="280">
        <f>AM246+AN246</f>
        <v>2856921.96</v>
      </c>
      <c r="AP246" s="33"/>
      <c r="AQ246" s="33"/>
      <c r="AR246" s="33"/>
      <c r="AS246" s="33"/>
      <c r="AT246" s="33"/>
      <c r="AU246" s="33"/>
      <c r="AV246" s="34"/>
      <c r="AW246" s="34"/>
      <c r="AX246" s="34"/>
      <c r="AY246" s="34"/>
      <c r="AZ246" s="60"/>
      <c r="BA246" s="61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</row>
    <row r="247" spans="1:65" ht="25.5" customHeight="1">
      <c r="A247" s="261"/>
      <c r="B247" s="255"/>
      <c r="C247" s="255"/>
      <c r="D247" s="255"/>
      <c r="E247" s="255"/>
      <c r="F247" s="255"/>
      <c r="G247" s="255"/>
      <c r="H247" s="255"/>
      <c r="I247" s="255"/>
      <c r="J247" s="255"/>
      <c r="K247" s="255"/>
      <c r="L247" s="605"/>
      <c r="M247" s="605"/>
      <c r="N247" s="255"/>
      <c r="O247" s="605"/>
      <c r="P247" s="255"/>
      <c r="Q247" s="255"/>
      <c r="R247" s="255"/>
      <c r="S247" s="255"/>
      <c r="T247" s="255"/>
      <c r="U247" s="255"/>
      <c r="V247" s="255"/>
      <c r="W247" s="255"/>
      <c r="X247" s="255"/>
      <c r="Y247" s="139" t="s">
        <v>152</v>
      </c>
      <c r="Z247" s="140">
        <v>45449</v>
      </c>
      <c r="AA247" s="139">
        <v>13798</v>
      </c>
      <c r="AB247" s="33" t="s">
        <v>388</v>
      </c>
      <c r="AC247" s="140">
        <v>45458</v>
      </c>
      <c r="AD247" s="140">
        <v>45822</v>
      </c>
      <c r="AE247" s="139"/>
      <c r="AF247" s="139"/>
      <c r="AG247" s="534"/>
      <c r="AH247" s="528"/>
      <c r="AI247" s="532">
        <v>45426</v>
      </c>
      <c r="AJ247" s="176">
        <v>36419.089999999997</v>
      </c>
      <c r="AK247" s="170">
        <v>68224.2</v>
      </c>
      <c r="AL247" s="170">
        <f>SUM(AL246+AK247)</f>
        <v>1962339.5999999999</v>
      </c>
      <c r="AM247" s="255"/>
      <c r="AN247" s="255"/>
      <c r="AO247" s="255"/>
      <c r="AP247" s="33"/>
      <c r="AQ247" s="33"/>
      <c r="AR247" s="33"/>
      <c r="AS247" s="33"/>
      <c r="AT247" s="33"/>
      <c r="AU247" s="33"/>
      <c r="AV247" s="34"/>
      <c r="AW247" s="34"/>
      <c r="AX247" s="34"/>
      <c r="AY247" s="34"/>
      <c r="AZ247" s="60"/>
      <c r="BA247" s="61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</row>
    <row r="248" spans="1:65" ht="25.5" customHeight="1">
      <c r="A248" s="261"/>
      <c r="B248" s="255"/>
      <c r="C248" s="255"/>
      <c r="D248" s="255"/>
      <c r="E248" s="255"/>
      <c r="F248" s="255"/>
      <c r="G248" s="255"/>
      <c r="H248" s="255"/>
      <c r="I248" s="255"/>
      <c r="J248" s="255"/>
      <c r="K248" s="255"/>
      <c r="L248" s="605"/>
      <c r="M248" s="605"/>
      <c r="N248" s="255"/>
      <c r="O248" s="605"/>
      <c r="P248" s="255"/>
      <c r="Q248" s="255"/>
      <c r="R248" s="255"/>
      <c r="S248" s="255"/>
      <c r="T248" s="255"/>
      <c r="U248" s="255"/>
      <c r="V248" s="255"/>
      <c r="W248" s="255"/>
      <c r="X248" s="255"/>
      <c r="Y248" s="139" t="s">
        <v>168</v>
      </c>
      <c r="Z248" s="140">
        <v>45821</v>
      </c>
      <c r="AA248" s="139">
        <v>14047</v>
      </c>
      <c r="AB248" s="33" t="s">
        <v>388</v>
      </c>
      <c r="AC248" s="140">
        <v>45823</v>
      </c>
      <c r="AD248" s="140">
        <v>46005</v>
      </c>
      <c r="AE248" s="139"/>
      <c r="AF248" s="139"/>
      <c r="AG248" s="534"/>
      <c r="AH248" s="528"/>
      <c r="AI248" s="532"/>
      <c r="AJ248" s="176"/>
      <c r="AK248" s="170"/>
      <c r="AL248" s="170">
        <v>981169.8</v>
      </c>
      <c r="AM248" s="255"/>
      <c r="AN248" s="255"/>
      <c r="AO248" s="255"/>
      <c r="AP248" s="33"/>
      <c r="AQ248" s="33"/>
      <c r="AR248" s="33"/>
      <c r="AS248" s="33"/>
      <c r="AT248" s="33"/>
      <c r="AU248" s="33"/>
      <c r="AV248" s="34"/>
      <c r="AW248" s="34"/>
      <c r="AX248" s="34"/>
      <c r="AY248" s="34"/>
      <c r="AZ248" s="60"/>
      <c r="BA248" s="61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</row>
    <row r="249" spans="1:65" ht="25.5" customHeight="1">
      <c r="A249" s="253"/>
      <c r="B249" s="256"/>
      <c r="C249" s="256"/>
      <c r="D249" s="256"/>
      <c r="E249" s="256"/>
      <c r="F249" s="256"/>
      <c r="G249" s="256"/>
      <c r="H249" s="256"/>
      <c r="I249" s="256"/>
      <c r="J249" s="256"/>
      <c r="K249" s="256"/>
      <c r="L249" s="604"/>
      <c r="M249" s="604"/>
      <c r="N249" s="256"/>
      <c r="O249" s="604"/>
      <c r="P249" s="256"/>
      <c r="Q249" s="256"/>
      <c r="R249" s="256"/>
      <c r="S249" s="256"/>
      <c r="T249" s="256"/>
      <c r="U249" s="256"/>
      <c r="V249" s="256"/>
      <c r="W249" s="256"/>
      <c r="X249" s="256"/>
      <c r="Y249" s="139" t="s">
        <v>169</v>
      </c>
      <c r="Z249" s="140">
        <v>45995</v>
      </c>
      <c r="AA249" s="139">
        <v>14165</v>
      </c>
      <c r="AB249" s="33" t="s">
        <v>388</v>
      </c>
      <c r="AC249" s="140" t="s">
        <v>389</v>
      </c>
      <c r="AD249" s="140">
        <v>46187</v>
      </c>
      <c r="AE249" s="139"/>
      <c r="AF249" s="139"/>
      <c r="AG249" s="534"/>
      <c r="AH249" s="528"/>
      <c r="AI249" s="532"/>
      <c r="AJ249" s="176"/>
      <c r="AK249" s="170"/>
      <c r="AL249" s="170">
        <v>981169.8</v>
      </c>
      <c r="AM249" s="256"/>
      <c r="AN249" s="256"/>
      <c r="AO249" s="256"/>
      <c r="AP249" s="33"/>
      <c r="AQ249" s="33"/>
      <c r="AR249" s="33"/>
      <c r="AS249" s="33"/>
      <c r="AT249" s="33"/>
      <c r="AU249" s="33"/>
      <c r="AV249" s="34"/>
      <c r="AW249" s="34"/>
      <c r="AX249" s="34"/>
      <c r="AY249" s="34"/>
      <c r="AZ249" s="60"/>
      <c r="BA249" s="61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</row>
    <row r="250" spans="1:65" ht="25.5" customHeight="1">
      <c r="A250" s="386">
        <v>45</v>
      </c>
      <c r="B250" s="352" t="s">
        <v>277</v>
      </c>
      <c r="C250" s="352" t="s">
        <v>278</v>
      </c>
      <c r="D250" s="362" t="s">
        <v>157</v>
      </c>
      <c r="E250" s="352" t="s">
        <v>279</v>
      </c>
      <c r="F250" s="352" t="s">
        <v>308</v>
      </c>
      <c r="G250" s="352"/>
      <c r="H250" s="375" t="s">
        <v>280</v>
      </c>
      <c r="I250" s="352"/>
      <c r="J250" s="352"/>
      <c r="K250" s="362" t="s">
        <v>390</v>
      </c>
      <c r="L250" s="539" t="s">
        <v>293</v>
      </c>
      <c r="M250" s="539" t="s">
        <v>294</v>
      </c>
      <c r="N250" s="361">
        <v>44744</v>
      </c>
      <c r="O250" s="612">
        <v>109440</v>
      </c>
      <c r="P250" s="351">
        <v>13322</v>
      </c>
      <c r="Q250" s="361">
        <v>44744</v>
      </c>
      <c r="R250" s="361">
        <v>45109</v>
      </c>
      <c r="S250" s="352">
        <v>1</v>
      </c>
      <c r="T250" s="352"/>
      <c r="U250" s="352"/>
      <c r="V250" s="352"/>
      <c r="W250" s="352" t="s">
        <v>271</v>
      </c>
      <c r="X250" s="352" t="s">
        <v>148</v>
      </c>
      <c r="Y250" s="352" t="s">
        <v>149</v>
      </c>
      <c r="Z250" s="361">
        <v>45099</v>
      </c>
      <c r="AA250" s="352">
        <v>13567</v>
      </c>
      <c r="AB250" s="352" t="s">
        <v>211</v>
      </c>
      <c r="AC250" s="361">
        <v>45110</v>
      </c>
      <c r="AD250" s="361">
        <v>45475</v>
      </c>
      <c r="AE250" s="352"/>
      <c r="AF250" s="352"/>
      <c r="AG250" s="555"/>
      <c r="AH250" s="591"/>
      <c r="AI250" s="532">
        <v>44868</v>
      </c>
      <c r="AJ250" s="175">
        <v>8.5699999999999998E-2</v>
      </c>
      <c r="AK250" s="170">
        <v>9383.16</v>
      </c>
      <c r="AL250" s="170">
        <f>SUM(AK250+O250)</f>
        <v>118823.16</v>
      </c>
      <c r="AM250" s="280">
        <v>158517.59</v>
      </c>
      <c r="AN250" s="280">
        <v>55771.5</v>
      </c>
      <c r="AO250" s="280">
        <f>AM250+AN250</f>
        <v>214289.09</v>
      </c>
      <c r="AP250" s="33"/>
      <c r="AQ250" s="33"/>
      <c r="AR250" s="33"/>
      <c r="AS250" s="33"/>
      <c r="AT250" s="33"/>
      <c r="AU250" s="33"/>
      <c r="AV250" s="34"/>
      <c r="AW250" s="34"/>
      <c r="AX250" s="60"/>
      <c r="AY250" s="61"/>
      <c r="AZ250" s="60"/>
      <c r="BA250" s="61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</row>
    <row r="251" spans="1:65" ht="25.5" customHeight="1">
      <c r="A251" s="261"/>
      <c r="B251" s="255"/>
      <c r="C251" s="255"/>
      <c r="D251" s="255"/>
      <c r="E251" s="255"/>
      <c r="F251" s="255"/>
      <c r="G251" s="255"/>
      <c r="H251" s="255"/>
      <c r="I251" s="255"/>
      <c r="J251" s="255"/>
      <c r="K251" s="255"/>
      <c r="L251" s="605"/>
      <c r="M251" s="605"/>
      <c r="N251" s="255"/>
      <c r="O251" s="605"/>
      <c r="P251" s="255"/>
      <c r="Q251" s="255"/>
      <c r="R251" s="255"/>
      <c r="S251" s="255"/>
      <c r="T251" s="255"/>
      <c r="U251" s="255"/>
      <c r="V251" s="255"/>
      <c r="W251" s="255"/>
      <c r="X251" s="255"/>
      <c r="Y251" s="256"/>
      <c r="Z251" s="256"/>
      <c r="AA251" s="256"/>
      <c r="AB251" s="256"/>
      <c r="AC251" s="256"/>
      <c r="AD251" s="256"/>
      <c r="AE251" s="256"/>
      <c r="AF251" s="256"/>
      <c r="AG251" s="252"/>
      <c r="AH251" s="592"/>
      <c r="AI251" s="532">
        <v>45265</v>
      </c>
      <c r="AJ251" s="175">
        <v>34426.660000000003</v>
      </c>
      <c r="AK251" s="170">
        <v>4090.68</v>
      </c>
      <c r="AL251" s="191">
        <f t="shared" ref="AL251:AL253" si="28">SUM(AL250+AK251)</f>
        <v>122913.84</v>
      </c>
      <c r="AM251" s="255"/>
      <c r="AN251" s="255"/>
      <c r="AO251" s="255"/>
      <c r="AP251" s="33"/>
      <c r="AQ251" s="33"/>
      <c r="AR251" s="33"/>
      <c r="AS251" s="33"/>
      <c r="AT251" s="33"/>
      <c r="AU251" s="33"/>
      <c r="AV251" s="34"/>
      <c r="AW251" s="34"/>
      <c r="AX251" s="60"/>
      <c r="AY251" s="61"/>
      <c r="AZ251" s="60"/>
      <c r="BA251" s="61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</row>
    <row r="252" spans="1:65" ht="25.5" customHeight="1">
      <c r="A252" s="261"/>
      <c r="B252" s="255"/>
      <c r="C252" s="255"/>
      <c r="D252" s="255"/>
      <c r="E252" s="255"/>
      <c r="F252" s="255"/>
      <c r="G252" s="255"/>
      <c r="H252" s="255"/>
      <c r="I252" s="255"/>
      <c r="J252" s="255"/>
      <c r="K252" s="255"/>
      <c r="L252" s="605"/>
      <c r="M252" s="605"/>
      <c r="N252" s="255"/>
      <c r="O252" s="605"/>
      <c r="P252" s="255"/>
      <c r="Q252" s="255"/>
      <c r="R252" s="255"/>
      <c r="S252" s="255"/>
      <c r="T252" s="255"/>
      <c r="U252" s="255"/>
      <c r="V252" s="255"/>
      <c r="W252" s="255"/>
      <c r="X252" s="255"/>
      <c r="Y252" s="198" t="s">
        <v>152</v>
      </c>
      <c r="Z252" s="199">
        <v>45468</v>
      </c>
      <c r="AA252" s="198">
        <v>13808</v>
      </c>
      <c r="AB252" s="198" t="s">
        <v>202</v>
      </c>
      <c r="AC252" s="108">
        <v>45476</v>
      </c>
      <c r="AD252" s="108">
        <v>45840</v>
      </c>
      <c r="AE252" s="33"/>
      <c r="AF252" s="33"/>
      <c r="AG252" s="551"/>
      <c r="AH252" s="528"/>
      <c r="AI252" s="532">
        <v>45628</v>
      </c>
      <c r="AJ252" s="175">
        <v>3.4837470000000002E-2</v>
      </c>
      <c r="AK252" s="170">
        <v>4281.96</v>
      </c>
      <c r="AL252" s="191">
        <f t="shared" si="28"/>
        <v>127195.8</v>
      </c>
      <c r="AM252" s="255"/>
      <c r="AN252" s="255"/>
      <c r="AO252" s="255"/>
      <c r="AP252" s="33"/>
      <c r="AQ252" s="33"/>
      <c r="AR252" s="33"/>
      <c r="AS252" s="33"/>
      <c r="AT252" s="33"/>
      <c r="AU252" s="33"/>
      <c r="AV252" s="34"/>
      <c r="AW252" s="34"/>
      <c r="AX252" s="60"/>
      <c r="AY252" s="61"/>
      <c r="AZ252" s="60"/>
      <c r="BA252" s="61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</row>
    <row r="253" spans="1:65" ht="25.5" customHeight="1">
      <c r="A253" s="261"/>
      <c r="B253" s="255"/>
      <c r="C253" s="255"/>
      <c r="D253" s="255"/>
      <c r="E253" s="255"/>
      <c r="F253" s="255"/>
      <c r="G253" s="255"/>
      <c r="H253" s="255"/>
      <c r="I253" s="255"/>
      <c r="J253" s="255"/>
      <c r="K253" s="255"/>
      <c r="L253" s="605"/>
      <c r="M253" s="605"/>
      <c r="N253" s="255"/>
      <c r="O253" s="605"/>
      <c r="P253" s="255"/>
      <c r="Q253" s="255"/>
      <c r="R253" s="255"/>
      <c r="S253" s="255"/>
      <c r="T253" s="255"/>
      <c r="U253" s="255"/>
      <c r="V253" s="255"/>
      <c r="W253" s="255"/>
      <c r="X253" s="255"/>
      <c r="Y253" s="33" t="s">
        <v>168</v>
      </c>
      <c r="Z253" s="108">
        <v>45868</v>
      </c>
      <c r="AA253" s="33">
        <v>14057</v>
      </c>
      <c r="AB253" s="33" t="s">
        <v>202</v>
      </c>
      <c r="AC253" s="108">
        <v>45841</v>
      </c>
      <c r="AD253" s="108">
        <v>46205</v>
      </c>
      <c r="AE253" s="33"/>
      <c r="AF253" s="33"/>
      <c r="AG253" s="551"/>
      <c r="AH253" s="528"/>
      <c r="AI253" s="532">
        <v>46009</v>
      </c>
      <c r="AJ253" s="175">
        <v>52327.33</v>
      </c>
      <c r="AK253" s="170">
        <v>6655.8</v>
      </c>
      <c r="AL253" s="191">
        <f t="shared" si="28"/>
        <v>133851.6</v>
      </c>
      <c r="AM253" s="256"/>
      <c r="AN253" s="256"/>
      <c r="AO253" s="256"/>
      <c r="AP253" s="33"/>
      <c r="AQ253" s="33"/>
      <c r="AR253" s="33"/>
      <c r="AS253" s="33"/>
      <c r="AT253" s="33"/>
      <c r="AU253" s="33"/>
      <c r="AV253" s="34"/>
      <c r="AW253" s="34"/>
      <c r="AX253" s="60"/>
      <c r="AY253" s="61"/>
      <c r="AZ253" s="60"/>
      <c r="BA253" s="61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</row>
    <row r="254" spans="1:65" ht="25.5" customHeight="1">
      <c r="A254" s="253"/>
      <c r="B254" s="256"/>
      <c r="C254" s="256"/>
      <c r="D254" s="256"/>
      <c r="E254" s="256"/>
      <c r="F254" s="256"/>
      <c r="G254" s="256"/>
      <c r="H254" s="256"/>
      <c r="I254" s="256"/>
      <c r="J254" s="256"/>
      <c r="K254" s="256"/>
      <c r="L254" s="604"/>
      <c r="M254" s="604"/>
      <c r="N254" s="256"/>
      <c r="O254" s="604"/>
      <c r="P254" s="256"/>
      <c r="Q254" s="256"/>
      <c r="R254" s="256"/>
      <c r="S254" s="256"/>
      <c r="T254" s="256"/>
      <c r="U254" s="256"/>
      <c r="V254" s="256"/>
      <c r="W254" s="256"/>
      <c r="X254" s="256"/>
      <c r="Y254" s="33" t="s">
        <v>169</v>
      </c>
      <c r="Z254" s="108">
        <v>46199</v>
      </c>
      <c r="AA254" s="33">
        <v>14305</v>
      </c>
      <c r="AB254" s="33" t="s">
        <v>202</v>
      </c>
      <c r="AC254" s="108">
        <v>46206</v>
      </c>
      <c r="AD254" s="108">
        <v>46570</v>
      </c>
      <c r="AE254" s="198"/>
      <c r="AF254" s="198"/>
      <c r="AG254" s="554"/>
      <c r="AH254" s="528"/>
      <c r="AI254" s="532"/>
      <c r="AJ254" s="175"/>
      <c r="AK254" s="170"/>
      <c r="AL254" s="191"/>
      <c r="AM254" s="79"/>
      <c r="AN254" s="79"/>
      <c r="AO254" s="79"/>
      <c r="AP254" s="33"/>
      <c r="AQ254" s="33"/>
      <c r="AR254" s="33"/>
      <c r="AS254" s="33"/>
      <c r="AT254" s="33"/>
      <c r="AU254" s="33"/>
      <c r="AV254" s="34"/>
      <c r="AW254" s="34"/>
      <c r="AX254" s="60"/>
      <c r="AY254" s="61"/>
      <c r="AZ254" s="60"/>
      <c r="BA254" s="61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</row>
    <row r="255" spans="1:65" ht="25.5" customHeight="1">
      <c r="A255" s="386">
        <v>46</v>
      </c>
      <c r="B255" s="352" t="s">
        <v>277</v>
      </c>
      <c r="C255" s="352" t="s">
        <v>278</v>
      </c>
      <c r="D255" s="362" t="s">
        <v>157</v>
      </c>
      <c r="E255" s="352" t="s">
        <v>279</v>
      </c>
      <c r="F255" s="352" t="s">
        <v>308</v>
      </c>
      <c r="G255" s="352"/>
      <c r="H255" s="375" t="s">
        <v>280</v>
      </c>
      <c r="I255" s="352"/>
      <c r="J255" s="352"/>
      <c r="K255" s="362" t="s">
        <v>391</v>
      </c>
      <c r="L255" s="539" t="s">
        <v>293</v>
      </c>
      <c r="M255" s="539" t="s">
        <v>294</v>
      </c>
      <c r="N255" s="361">
        <v>44744</v>
      </c>
      <c r="O255" s="612">
        <v>109440</v>
      </c>
      <c r="P255" s="351">
        <v>13322</v>
      </c>
      <c r="Q255" s="361">
        <v>44744</v>
      </c>
      <c r="R255" s="361">
        <v>45109</v>
      </c>
      <c r="S255" s="352">
        <v>1</v>
      </c>
      <c r="T255" s="352"/>
      <c r="U255" s="352"/>
      <c r="V255" s="352"/>
      <c r="W255" s="352" t="s">
        <v>271</v>
      </c>
      <c r="X255" s="352" t="s">
        <v>148</v>
      </c>
      <c r="Y255" s="352" t="s">
        <v>149</v>
      </c>
      <c r="Z255" s="361">
        <v>45099</v>
      </c>
      <c r="AA255" s="352">
        <v>13567</v>
      </c>
      <c r="AB255" s="352" t="s">
        <v>211</v>
      </c>
      <c r="AC255" s="361">
        <v>45110</v>
      </c>
      <c r="AD255" s="361">
        <v>45475</v>
      </c>
      <c r="AE255" s="352"/>
      <c r="AF255" s="352"/>
      <c r="AG255" s="555"/>
      <c r="AH255" s="591"/>
      <c r="AI255" s="532">
        <v>44868</v>
      </c>
      <c r="AJ255" s="175">
        <v>8.5699999999999998E-2</v>
      </c>
      <c r="AK255" s="170">
        <v>9383.16</v>
      </c>
      <c r="AL255" s="170">
        <f>SUM(AK255+O255)</f>
        <v>118823.16</v>
      </c>
      <c r="AM255" s="280">
        <v>166051.98000000001</v>
      </c>
      <c r="AN255" s="280">
        <v>55771.5</v>
      </c>
      <c r="AO255" s="280">
        <f>AM255+AN255</f>
        <v>221823.48</v>
      </c>
      <c r="AP255" s="33"/>
      <c r="AQ255" s="33"/>
      <c r="AR255" s="33"/>
      <c r="AS255" s="33"/>
      <c r="AT255" s="33"/>
      <c r="AU255" s="33"/>
      <c r="AV255" s="34"/>
      <c r="AW255" s="34"/>
      <c r="AX255" s="60"/>
      <c r="AY255" s="61"/>
      <c r="AZ255" s="60"/>
      <c r="BA255" s="61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</row>
    <row r="256" spans="1:65" ht="25.5" customHeight="1">
      <c r="A256" s="261"/>
      <c r="B256" s="255"/>
      <c r="C256" s="255"/>
      <c r="D256" s="255"/>
      <c r="E256" s="255"/>
      <c r="F256" s="255"/>
      <c r="G256" s="255"/>
      <c r="H256" s="255"/>
      <c r="I256" s="255"/>
      <c r="J256" s="255"/>
      <c r="K256" s="255"/>
      <c r="L256" s="605"/>
      <c r="M256" s="605"/>
      <c r="N256" s="255"/>
      <c r="O256" s="605"/>
      <c r="P256" s="255"/>
      <c r="Q256" s="255"/>
      <c r="R256" s="255"/>
      <c r="S256" s="255"/>
      <c r="T256" s="255"/>
      <c r="U256" s="255"/>
      <c r="V256" s="255"/>
      <c r="W256" s="255"/>
      <c r="X256" s="255"/>
      <c r="Y256" s="256"/>
      <c r="Z256" s="256"/>
      <c r="AA256" s="256"/>
      <c r="AB256" s="256"/>
      <c r="AC256" s="423"/>
      <c r="AD256" s="423"/>
      <c r="AE256" s="423"/>
      <c r="AF256" s="423"/>
      <c r="AG256" s="421"/>
      <c r="AH256" s="592"/>
      <c r="AI256" s="532">
        <v>45265</v>
      </c>
      <c r="AJ256" s="175">
        <v>34426.660000000003</v>
      </c>
      <c r="AK256" s="170">
        <v>4090.68</v>
      </c>
      <c r="AL256" s="191">
        <f t="shared" ref="AL256:AL258" si="29">SUM(AL255+AK256)</f>
        <v>122913.84</v>
      </c>
      <c r="AM256" s="255"/>
      <c r="AN256" s="255"/>
      <c r="AO256" s="255"/>
      <c r="AP256" s="33"/>
      <c r="AQ256" s="33"/>
      <c r="AR256" s="33"/>
      <c r="AS256" s="33"/>
      <c r="AT256" s="33"/>
      <c r="AU256" s="33"/>
      <c r="AV256" s="34"/>
      <c r="AW256" s="34"/>
      <c r="AX256" s="60"/>
      <c r="AY256" s="61"/>
      <c r="AZ256" s="60"/>
      <c r="BA256" s="61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4"/>
    </row>
    <row r="257" spans="1:65" ht="25.5" customHeight="1">
      <c r="A257" s="261"/>
      <c r="B257" s="255"/>
      <c r="C257" s="255"/>
      <c r="D257" s="255"/>
      <c r="E257" s="255"/>
      <c r="F257" s="255"/>
      <c r="G257" s="255"/>
      <c r="H257" s="255"/>
      <c r="I257" s="255"/>
      <c r="J257" s="255"/>
      <c r="K257" s="255"/>
      <c r="L257" s="605"/>
      <c r="M257" s="605"/>
      <c r="N257" s="255"/>
      <c r="O257" s="605"/>
      <c r="P257" s="255"/>
      <c r="Q257" s="255"/>
      <c r="R257" s="255"/>
      <c r="S257" s="255"/>
      <c r="T257" s="255"/>
      <c r="U257" s="255"/>
      <c r="V257" s="255"/>
      <c r="W257" s="255"/>
      <c r="X257" s="255"/>
      <c r="Y257" s="33" t="s">
        <v>152</v>
      </c>
      <c r="Z257" s="108">
        <v>45468</v>
      </c>
      <c r="AA257" s="33">
        <v>13808</v>
      </c>
      <c r="AB257" s="551" t="s">
        <v>202</v>
      </c>
      <c r="AC257" s="529">
        <v>45476</v>
      </c>
      <c r="AD257" s="529">
        <v>45840</v>
      </c>
      <c r="AE257" s="528"/>
      <c r="AF257" s="528"/>
      <c r="AG257" s="528"/>
      <c r="AH257" s="528"/>
      <c r="AI257" s="532">
        <v>45628</v>
      </c>
      <c r="AJ257" s="175">
        <v>3.4837470000000002E-2</v>
      </c>
      <c r="AK257" s="170">
        <v>4281.96</v>
      </c>
      <c r="AL257" s="191">
        <f t="shared" si="29"/>
        <v>127195.8</v>
      </c>
      <c r="AM257" s="255"/>
      <c r="AN257" s="255"/>
      <c r="AO257" s="255"/>
      <c r="AP257" s="33"/>
      <c r="AQ257" s="33"/>
      <c r="AR257" s="33"/>
      <c r="AS257" s="33"/>
      <c r="AT257" s="33"/>
      <c r="AU257" s="33"/>
      <c r="AV257" s="34"/>
      <c r="AW257" s="34"/>
      <c r="AX257" s="60"/>
      <c r="AY257" s="61"/>
      <c r="AZ257" s="60"/>
      <c r="BA257" s="61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4"/>
    </row>
    <row r="258" spans="1:65" ht="25.5" customHeight="1">
      <c r="A258" s="253"/>
      <c r="B258" s="256"/>
      <c r="C258" s="256"/>
      <c r="D258" s="256"/>
      <c r="E258" s="256"/>
      <c r="F258" s="256"/>
      <c r="G258" s="256"/>
      <c r="H258" s="256"/>
      <c r="I258" s="256"/>
      <c r="J258" s="256"/>
      <c r="K258" s="256"/>
      <c r="L258" s="604"/>
      <c r="M258" s="604"/>
      <c r="N258" s="256"/>
      <c r="O258" s="604"/>
      <c r="P258" s="256"/>
      <c r="Q258" s="256"/>
      <c r="R258" s="256"/>
      <c r="S258" s="256"/>
      <c r="T258" s="256"/>
      <c r="U258" s="256"/>
      <c r="V258" s="256"/>
      <c r="W258" s="256"/>
      <c r="X258" s="256"/>
      <c r="Y258" s="33" t="s">
        <v>168</v>
      </c>
      <c r="Z258" s="108">
        <v>45868</v>
      </c>
      <c r="AA258" s="33">
        <v>14057</v>
      </c>
      <c r="AB258" s="551" t="s">
        <v>202</v>
      </c>
      <c r="AC258" s="529">
        <v>45841</v>
      </c>
      <c r="AD258" s="529">
        <v>46205</v>
      </c>
      <c r="AE258" s="528"/>
      <c r="AF258" s="528"/>
      <c r="AG258" s="528"/>
      <c r="AH258" s="528"/>
      <c r="AI258" s="532">
        <v>46009</v>
      </c>
      <c r="AJ258" s="175">
        <v>52327.33</v>
      </c>
      <c r="AK258" s="170">
        <v>6655.8</v>
      </c>
      <c r="AL258" s="191">
        <f t="shared" si="29"/>
        <v>133851.6</v>
      </c>
      <c r="AM258" s="256"/>
      <c r="AN258" s="256"/>
      <c r="AO258" s="256"/>
      <c r="AP258" s="33"/>
      <c r="AQ258" s="33"/>
      <c r="AR258" s="33"/>
      <c r="AS258" s="33"/>
      <c r="AT258" s="33"/>
      <c r="AU258" s="33"/>
      <c r="AV258" s="34"/>
      <c r="AW258" s="34"/>
      <c r="AX258" s="60"/>
      <c r="AY258" s="61"/>
      <c r="AZ258" s="60"/>
      <c r="BA258" s="61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</row>
    <row r="259" spans="1:65" ht="25.5" customHeight="1">
      <c r="A259" s="386">
        <v>47</v>
      </c>
      <c r="B259" s="352" t="s">
        <v>277</v>
      </c>
      <c r="C259" s="352" t="s">
        <v>278</v>
      </c>
      <c r="D259" s="362" t="s">
        <v>157</v>
      </c>
      <c r="E259" s="352" t="s">
        <v>279</v>
      </c>
      <c r="F259" s="352" t="s">
        <v>308</v>
      </c>
      <c r="G259" s="352"/>
      <c r="H259" s="375" t="s">
        <v>280</v>
      </c>
      <c r="I259" s="352"/>
      <c r="J259" s="352"/>
      <c r="K259" s="362" t="s">
        <v>392</v>
      </c>
      <c r="L259" s="539" t="s">
        <v>293</v>
      </c>
      <c r="M259" s="539" t="s">
        <v>294</v>
      </c>
      <c r="N259" s="361">
        <v>44744</v>
      </c>
      <c r="O259" s="612">
        <v>109440</v>
      </c>
      <c r="P259" s="351">
        <v>13322</v>
      </c>
      <c r="Q259" s="361">
        <v>44744</v>
      </c>
      <c r="R259" s="361">
        <v>45109</v>
      </c>
      <c r="S259" s="352">
        <v>1</v>
      </c>
      <c r="T259" s="352"/>
      <c r="U259" s="352"/>
      <c r="V259" s="352"/>
      <c r="W259" s="352" t="s">
        <v>271</v>
      </c>
      <c r="X259" s="352" t="s">
        <v>148</v>
      </c>
      <c r="Y259" s="352" t="s">
        <v>149</v>
      </c>
      <c r="Z259" s="361">
        <v>45099</v>
      </c>
      <c r="AA259" s="352">
        <v>13568</v>
      </c>
      <c r="AB259" s="352" t="s">
        <v>202</v>
      </c>
      <c r="AC259" s="525">
        <v>45110</v>
      </c>
      <c r="AD259" s="525">
        <v>45475</v>
      </c>
      <c r="AE259" s="524"/>
      <c r="AF259" s="524"/>
      <c r="AG259" s="557"/>
      <c r="AH259" s="591"/>
      <c r="AI259" s="532">
        <v>44868</v>
      </c>
      <c r="AJ259" s="175">
        <v>8.5699999999999998E-2</v>
      </c>
      <c r="AK259" s="170">
        <v>9383.16</v>
      </c>
      <c r="AL259" s="170">
        <f>SUM(AK259+O259)</f>
        <v>118823.16</v>
      </c>
      <c r="AM259" s="280">
        <v>156576.04999999999</v>
      </c>
      <c r="AN259" s="280">
        <v>55771.5</v>
      </c>
      <c r="AO259" s="280">
        <f>AM259+AN259</f>
        <v>212347.55</v>
      </c>
      <c r="AP259" s="33"/>
      <c r="AQ259" s="33"/>
      <c r="AR259" s="33"/>
      <c r="AS259" s="33"/>
      <c r="AT259" s="33"/>
      <c r="AU259" s="33"/>
      <c r="AV259" s="34"/>
      <c r="AW259" s="34"/>
      <c r="AX259" s="60"/>
      <c r="AY259" s="61"/>
      <c r="AZ259" s="60"/>
      <c r="BA259" s="61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4"/>
    </row>
    <row r="260" spans="1:65" ht="25.5" customHeight="1">
      <c r="A260" s="261"/>
      <c r="B260" s="255"/>
      <c r="C260" s="255"/>
      <c r="D260" s="255"/>
      <c r="E260" s="255"/>
      <c r="F260" s="255"/>
      <c r="G260" s="255"/>
      <c r="H260" s="255"/>
      <c r="I260" s="255"/>
      <c r="J260" s="255"/>
      <c r="K260" s="255"/>
      <c r="L260" s="605"/>
      <c r="M260" s="605"/>
      <c r="N260" s="255"/>
      <c r="O260" s="605"/>
      <c r="P260" s="255"/>
      <c r="Q260" s="255"/>
      <c r="R260" s="255"/>
      <c r="S260" s="255"/>
      <c r="T260" s="255"/>
      <c r="U260" s="255"/>
      <c r="V260" s="255"/>
      <c r="W260" s="255"/>
      <c r="X260" s="255"/>
      <c r="Y260" s="256"/>
      <c r="Z260" s="256"/>
      <c r="AA260" s="256"/>
      <c r="AB260" s="256"/>
      <c r="AC260" s="256"/>
      <c r="AD260" s="256"/>
      <c r="AE260" s="256"/>
      <c r="AF260" s="256"/>
      <c r="AG260" s="252"/>
      <c r="AH260" s="592"/>
      <c r="AI260" s="532">
        <v>45265</v>
      </c>
      <c r="AJ260" s="175">
        <v>34426.660000000003</v>
      </c>
      <c r="AK260" s="170">
        <v>4090.68</v>
      </c>
      <c r="AL260" s="191">
        <f>SUM(AK260+AL259)</f>
        <v>122913.84</v>
      </c>
      <c r="AM260" s="255"/>
      <c r="AN260" s="255"/>
      <c r="AO260" s="255"/>
      <c r="AP260" s="33"/>
      <c r="AQ260" s="33"/>
      <c r="AR260" s="33"/>
      <c r="AS260" s="33"/>
      <c r="AT260" s="33"/>
      <c r="AU260" s="33"/>
      <c r="AV260" s="34"/>
      <c r="AW260" s="34"/>
      <c r="AX260" s="60"/>
      <c r="AY260" s="61"/>
      <c r="AZ260" s="60"/>
      <c r="BA260" s="61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</row>
    <row r="261" spans="1:65" ht="25.5" customHeight="1">
      <c r="A261" s="261"/>
      <c r="B261" s="255"/>
      <c r="C261" s="255"/>
      <c r="D261" s="255"/>
      <c r="E261" s="255"/>
      <c r="F261" s="255"/>
      <c r="G261" s="255"/>
      <c r="H261" s="255"/>
      <c r="I261" s="255"/>
      <c r="J261" s="255"/>
      <c r="K261" s="255"/>
      <c r="L261" s="605"/>
      <c r="M261" s="605"/>
      <c r="N261" s="255"/>
      <c r="O261" s="605"/>
      <c r="P261" s="255"/>
      <c r="Q261" s="255"/>
      <c r="R261" s="255"/>
      <c r="S261" s="255"/>
      <c r="T261" s="255"/>
      <c r="U261" s="255"/>
      <c r="V261" s="255"/>
      <c r="W261" s="255"/>
      <c r="X261" s="255"/>
      <c r="Y261" s="84" t="s">
        <v>152</v>
      </c>
      <c r="Z261" s="192">
        <v>45468</v>
      </c>
      <c r="AA261" s="84">
        <v>13808</v>
      </c>
      <c r="AB261" s="84" t="s">
        <v>246</v>
      </c>
      <c r="AC261" s="192">
        <v>45476</v>
      </c>
      <c r="AD261" s="192">
        <v>45475</v>
      </c>
      <c r="AE261" s="84"/>
      <c r="AF261" s="84"/>
      <c r="AG261" s="560"/>
      <c r="AH261" s="528"/>
      <c r="AI261" s="532">
        <v>45628</v>
      </c>
      <c r="AJ261" s="175">
        <v>3.4837470000000002E-2</v>
      </c>
      <c r="AK261" s="170">
        <v>4281.96</v>
      </c>
      <c r="AL261" s="191">
        <v>127195.8</v>
      </c>
      <c r="AM261" s="255"/>
      <c r="AN261" s="255"/>
      <c r="AO261" s="255"/>
      <c r="AP261" s="33"/>
      <c r="AQ261" s="33"/>
      <c r="AR261" s="33"/>
      <c r="AS261" s="33"/>
      <c r="AT261" s="33"/>
      <c r="AU261" s="33"/>
      <c r="AV261" s="34"/>
      <c r="AW261" s="34"/>
      <c r="AX261" s="60"/>
      <c r="AY261" s="61"/>
      <c r="AZ261" s="60"/>
      <c r="BA261" s="61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4"/>
    </row>
    <row r="262" spans="1:65" ht="25.5" customHeight="1">
      <c r="A262" s="253"/>
      <c r="B262" s="256"/>
      <c r="C262" s="256"/>
      <c r="D262" s="256"/>
      <c r="E262" s="256"/>
      <c r="F262" s="256"/>
      <c r="G262" s="256"/>
      <c r="H262" s="256"/>
      <c r="I262" s="256"/>
      <c r="J262" s="256"/>
      <c r="K262" s="256"/>
      <c r="L262" s="604"/>
      <c r="M262" s="604"/>
      <c r="N262" s="256"/>
      <c r="O262" s="604"/>
      <c r="P262" s="256"/>
      <c r="Q262" s="256"/>
      <c r="R262" s="256"/>
      <c r="S262" s="256"/>
      <c r="T262" s="256"/>
      <c r="U262" s="256"/>
      <c r="V262" s="256"/>
      <c r="W262" s="256"/>
      <c r="X262" s="256"/>
      <c r="Y262" s="33" t="s">
        <v>168</v>
      </c>
      <c r="Z262" s="192">
        <v>45838</v>
      </c>
      <c r="AA262" s="84">
        <v>14057</v>
      </c>
      <c r="AB262" s="84" t="s">
        <v>246</v>
      </c>
      <c r="AC262" s="192">
        <v>45841</v>
      </c>
      <c r="AD262" s="192">
        <v>46205</v>
      </c>
      <c r="AE262" s="84"/>
      <c r="AF262" s="84"/>
      <c r="AG262" s="560"/>
      <c r="AH262" s="528"/>
      <c r="AI262" s="532">
        <v>46006</v>
      </c>
      <c r="AJ262" s="175">
        <v>52327.33</v>
      </c>
      <c r="AK262" s="170">
        <v>6655.8</v>
      </c>
      <c r="AL262" s="191">
        <f>SUM(AL261+AK262)</f>
        <v>133851.6</v>
      </c>
      <c r="AM262" s="256"/>
      <c r="AN262" s="256"/>
      <c r="AO262" s="256"/>
      <c r="AP262" s="33"/>
      <c r="AQ262" s="33"/>
      <c r="AR262" s="33"/>
      <c r="AS262" s="33"/>
      <c r="AT262" s="33"/>
      <c r="AU262" s="33"/>
      <c r="AV262" s="34"/>
      <c r="AW262" s="34"/>
      <c r="AX262" s="60"/>
      <c r="AY262" s="61"/>
      <c r="AZ262" s="60"/>
      <c r="BA262" s="61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</row>
    <row r="263" spans="1:65" ht="25.5" customHeight="1">
      <c r="A263" s="599">
        <v>48</v>
      </c>
      <c r="B263" s="352" t="s">
        <v>277</v>
      </c>
      <c r="C263" s="352" t="s">
        <v>278</v>
      </c>
      <c r="D263" s="362" t="s">
        <v>157</v>
      </c>
      <c r="E263" s="352" t="s">
        <v>279</v>
      </c>
      <c r="F263" s="352" t="s">
        <v>308</v>
      </c>
      <c r="G263" s="352"/>
      <c r="H263" s="375" t="s">
        <v>280</v>
      </c>
      <c r="I263" s="352"/>
      <c r="J263" s="352"/>
      <c r="K263" s="362" t="s">
        <v>393</v>
      </c>
      <c r="L263" s="539" t="s">
        <v>394</v>
      </c>
      <c r="M263" s="539" t="s">
        <v>395</v>
      </c>
      <c r="N263" s="361">
        <v>44744</v>
      </c>
      <c r="O263" s="612">
        <v>119976</v>
      </c>
      <c r="P263" s="351">
        <v>13322</v>
      </c>
      <c r="Q263" s="361">
        <v>44744</v>
      </c>
      <c r="R263" s="361">
        <v>45109</v>
      </c>
      <c r="S263" s="352">
        <v>1</v>
      </c>
      <c r="T263" s="352"/>
      <c r="U263" s="352"/>
      <c r="V263" s="352"/>
      <c r="W263" s="352" t="s">
        <v>284</v>
      </c>
      <c r="X263" s="352" t="s">
        <v>148</v>
      </c>
      <c r="Y263" s="33" t="s">
        <v>149</v>
      </c>
      <c r="Z263" s="108">
        <v>45099</v>
      </c>
      <c r="AA263" s="33">
        <v>13568</v>
      </c>
      <c r="AB263" s="33" t="s">
        <v>202</v>
      </c>
      <c r="AC263" s="108">
        <v>45110</v>
      </c>
      <c r="AD263" s="108">
        <v>45475</v>
      </c>
      <c r="AE263" s="33"/>
      <c r="AF263" s="33"/>
      <c r="AG263" s="551"/>
      <c r="AH263" s="528"/>
      <c r="AI263" s="532">
        <v>45203</v>
      </c>
      <c r="AJ263" s="176">
        <v>34526.519999999997</v>
      </c>
      <c r="AK263" s="170">
        <v>4142.3999999999996</v>
      </c>
      <c r="AL263" s="360">
        <f>SUM(AK263+O263)</f>
        <v>124118.39999999999</v>
      </c>
      <c r="AM263" s="280">
        <v>180557.08</v>
      </c>
      <c r="AN263" s="280">
        <v>54439.15</v>
      </c>
      <c r="AO263" s="280">
        <f>AM263+AN263</f>
        <v>234996.22999999998</v>
      </c>
      <c r="AP263" s="33"/>
      <c r="AQ263" s="33"/>
      <c r="AR263" s="33"/>
      <c r="AS263" s="33"/>
      <c r="AT263" s="33"/>
      <c r="AU263" s="33"/>
      <c r="AV263" s="34"/>
      <c r="AW263" s="34"/>
      <c r="AX263" s="60"/>
      <c r="AY263" s="61"/>
      <c r="AZ263" s="60"/>
      <c r="BA263" s="61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4"/>
    </row>
    <row r="264" spans="1:65" ht="25.5" customHeight="1">
      <c r="A264" s="600"/>
      <c r="B264" s="255"/>
      <c r="C264" s="255"/>
      <c r="D264" s="255"/>
      <c r="E264" s="255"/>
      <c r="F264" s="255"/>
      <c r="G264" s="255"/>
      <c r="H264" s="255"/>
      <c r="I264" s="255"/>
      <c r="J264" s="255"/>
      <c r="K264" s="255"/>
      <c r="L264" s="605"/>
      <c r="M264" s="605"/>
      <c r="N264" s="255"/>
      <c r="O264" s="605"/>
      <c r="P264" s="255"/>
      <c r="Q264" s="255"/>
      <c r="R264" s="255"/>
      <c r="S264" s="255"/>
      <c r="T264" s="255"/>
      <c r="U264" s="255"/>
      <c r="V264" s="255"/>
      <c r="W264" s="255"/>
      <c r="X264" s="255"/>
      <c r="Y264" s="33" t="s">
        <v>152</v>
      </c>
      <c r="Z264" s="108">
        <v>45468</v>
      </c>
      <c r="AA264" s="33">
        <v>13808</v>
      </c>
      <c r="AB264" s="33" t="s">
        <v>202</v>
      </c>
      <c r="AC264" s="108">
        <v>45476</v>
      </c>
      <c r="AD264" s="108">
        <v>45840</v>
      </c>
      <c r="AE264" s="33"/>
      <c r="AF264" s="33"/>
      <c r="AG264" s="551"/>
      <c r="AH264" s="528"/>
      <c r="AI264" s="532"/>
      <c r="AJ264" s="176"/>
      <c r="AK264" s="170"/>
      <c r="AL264" s="256"/>
      <c r="AM264" s="255"/>
      <c r="AN264" s="255"/>
      <c r="AO264" s="255"/>
      <c r="AP264" s="33"/>
      <c r="AQ264" s="33"/>
      <c r="AR264" s="33"/>
      <c r="AS264" s="33"/>
      <c r="AT264" s="33"/>
      <c r="AU264" s="33"/>
      <c r="AV264" s="34"/>
      <c r="AW264" s="34"/>
      <c r="AX264" s="60"/>
      <c r="AY264" s="61"/>
      <c r="AZ264" s="60"/>
      <c r="BA264" s="61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4"/>
    </row>
    <row r="265" spans="1:65" ht="25.5" customHeight="1">
      <c r="A265" s="600"/>
      <c r="B265" s="256"/>
      <c r="C265" s="256"/>
      <c r="D265" s="256"/>
      <c r="E265" s="256"/>
      <c r="F265" s="256"/>
      <c r="G265" s="256"/>
      <c r="H265" s="256"/>
      <c r="I265" s="256"/>
      <c r="J265" s="256"/>
      <c r="K265" s="256"/>
      <c r="L265" s="604"/>
      <c r="M265" s="604"/>
      <c r="N265" s="256"/>
      <c r="O265" s="604"/>
      <c r="P265" s="256"/>
      <c r="Q265" s="256"/>
      <c r="R265" s="256"/>
      <c r="S265" s="256"/>
      <c r="T265" s="256"/>
      <c r="U265" s="256"/>
      <c r="V265" s="256"/>
      <c r="W265" s="256"/>
      <c r="X265" s="256"/>
      <c r="Y265" s="33" t="s">
        <v>168</v>
      </c>
      <c r="Z265" s="108">
        <v>45838</v>
      </c>
      <c r="AA265" s="33">
        <v>14057</v>
      </c>
      <c r="AB265" s="33" t="s">
        <v>202</v>
      </c>
      <c r="AC265" s="108">
        <v>45841</v>
      </c>
      <c r="AD265" s="108">
        <v>46205</v>
      </c>
      <c r="AE265" s="33"/>
      <c r="AF265" s="33"/>
      <c r="AG265" s="551"/>
      <c r="AH265" s="528"/>
      <c r="AI265" s="532">
        <v>45985</v>
      </c>
      <c r="AJ265" s="211">
        <v>52655.75</v>
      </c>
      <c r="AK265" s="170">
        <v>6535.56</v>
      </c>
      <c r="AL265" s="191">
        <f>SUM(AL263+AK265)</f>
        <v>130653.95999999999</v>
      </c>
      <c r="AM265" s="256"/>
      <c r="AN265" s="256"/>
      <c r="AO265" s="256"/>
      <c r="AP265" s="33"/>
      <c r="AQ265" s="33"/>
      <c r="AR265" s="33"/>
      <c r="AS265" s="33"/>
      <c r="AT265" s="33"/>
      <c r="AU265" s="33"/>
      <c r="AV265" s="34"/>
      <c r="AW265" s="34"/>
      <c r="AX265" s="60"/>
      <c r="AY265" s="61"/>
      <c r="AZ265" s="60"/>
      <c r="BA265" s="61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4"/>
    </row>
    <row r="266" spans="1:65" ht="24.75" customHeight="1">
      <c r="A266" s="387">
        <v>49</v>
      </c>
      <c r="B266" s="352" t="s">
        <v>277</v>
      </c>
      <c r="C266" s="352" t="s">
        <v>278</v>
      </c>
      <c r="D266" s="362" t="s">
        <v>157</v>
      </c>
      <c r="E266" s="352" t="s">
        <v>279</v>
      </c>
      <c r="F266" s="352" t="s">
        <v>291</v>
      </c>
      <c r="G266" s="352"/>
      <c r="H266" s="375" t="s">
        <v>280</v>
      </c>
      <c r="I266" s="352"/>
      <c r="J266" s="352"/>
      <c r="K266" s="362" t="s">
        <v>396</v>
      </c>
      <c r="L266" s="539" t="s">
        <v>397</v>
      </c>
      <c r="M266" s="539" t="s">
        <v>398</v>
      </c>
      <c r="N266" s="361">
        <v>44744</v>
      </c>
      <c r="O266" s="612">
        <v>155880</v>
      </c>
      <c r="P266" s="351">
        <v>13324</v>
      </c>
      <c r="Q266" s="361" t="s">
        <v>399</v>
      </c>
      <c r="R266" s="361">
        <v>45109</v>
      </c>
      <c r="S266" s="352">
        <v>1</v>
      </c>
      <c r="T266" s="352"/>
      <c r="U266" s="352"/>
      <c r="V266" s="352"/>
      <c r="W266" s="352" t="s">
        <v>284</v>
      </c>
      <c r="X266" s="352" t="s">
        <v>148</v>
      </c>
      <c r="Y266" s="33" t="s">
        <v>149</v>
      </c>
      <c r="Z266" s="108">
        <v>45107</v>
      </c>
      <c r="AA266" s="109">
        <v>13572</v>
      </c>
      <c r="AB266" s="33" t="s">
        <v>202</v>
      </c>
      <c r="AC266" s="108">
        <v>45110</v>
      </c>
      <c r="AD266" s="108">
        <v>45475</v>
      </c>
      <c r="AE266" s="33"/>
      <c r="AF266" s="33"/>
      <c r="AG266" s="551"/>
      <c r="AH266" s="528"/>
      <c r="AI266" s="532">
        <v>45265</v>
      </c>
      <c r="AJ266" s="176">
        <v>34426.660000000003</v>
      </c>
      <c r="AK266" s="170">
        <v>5366.4</v>
      </c>
      <c r="AL266" s="191">
        <f>SUM(AK266+O266)</f>
        <v>161246.39999999999</v>
      </c>
      <c r="AM266" s="280">
        <v>230198.55</v>
      </c>
      <c r="AN266" s="280">
        <v>82920.06</v>
      </c>
      <c r="AO266" s="280">
        <f>AM266+AN266</f>
        <v>313118.61</v>
      </c>
      <c r="AP266" s="33"/>
      <c r="AQ266" s="33"/>
      <c r="AR266" s="33"/>
      <c r="AS266" s="33"/>
      <c r="AT266" s="33"/>
      <c r="AU266" s="33"/>
      <c r="AV266" s="34"/>
      <c r="AW266" s="34"/>
      <c r="AX266" s="60"/>
      <c r="AY266" s="61"/>
      <c r="AZ266" s="60"/>
      <c r="BA266" s="61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</row>
    <row r="267" spans="1:65" ht="24.75" customHeight="1">
      <c r="A267" s="261"/>
      <c r="B267" s="255"/>
      <c r="C267" s="255"/>
      <c r="D267" s="255"/>
      <c r="E267" s="255"/>
      <c r="F267" s="255"/>
      <c r="G267" s="255"/>
      <c r="H267" s="255"/>
      <c r="I267" s="255"/>
      <c r="J267" s="255"/>
      <c r="K267" s="255"/>
      <c r="L267" s="605"/>
      <c r="M267" s="605"/>
      <c r="N267" s="255"/>
      <c r="O267" s="605"/>
      <c r="P267" s="255"/>
      <c r="Q267" s="255"/>
      <c r="R267" s="255"/>
      <c r="S267" s="255"/>
      <c r="T267" s="255"/>
      <c r="U267" s="255"/>
      <c r="V267" s="255"/>
      <c r="W267" s="255"/>
      <c r="X267" s="255"/>
      <c r="Y267" s="139" t="s">
        <v>152</v>
      </c>
      <c r="Z267" s="140">
        <v>45468</v>
      </c>
      <c r="AA267" s="168">
        <v>13808</v>
      </c>
      <c r="AB267" s="33" t="s">
        <v>202</v>
      </c>
      <c r="AC267" s="140">
        <v>45476</v>
      </c>
      <c r="AD267" s="140">
        <v>45840</v>
      </c>
      <c r="AE267" s="139"/>
      <c r="AF267" s="139"/>
      <c r="AG267" s="552"/>
      <c r="AH267" s="528"/>
      <c r="AI267" s="532">
        <v>45608</v>
      </c>
      <c r="AJ267" s="176">
        <v>34837.47</v>
      </c>
      <c r="AK267" s="170">
        <v>5617.44</v>
      </c>
      <c r="AL267" s="191">
        <f t="shared" ref="AL267:AL268" si="30">SUM(AL266+AK267)</f>
        <v>166863.84</v>
      </c>
      <c r="AM267" s="255"/>
      <c r="AN267" s="255"/>
      <c r="AO267" s="255"/>
      <c r="AP267" s="33"/>
      <c r="AQ267" s="33"/>
      <c r="AR267" s="33"/>
      <c r="AS267" s="33"/>
      <c r="AT267" s="33"/>
      <c r="AU267" s="33"/>
      <c r="AV267" s="34"/>
      <c r="AW267" s="34"/>
      <c r="AX267" s="60"/>
      <c r="AY267" s="61"/>
      <c r="AZ267" s="60"/>
      <c r="BA267" s="61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</row>
    <row r="268" spans="1:65" ht="25.5" customHeight="1">
      <c r="A268" s="253"/>
      <c r="B268" s="256"/>
      <c r="C268" s="256"/>
      <c r="D268" s="256"/>
      <c r="E268" s="256"/>
      <c r="F268" s="256"/>
      <c r="G268" s="256"/>
      <c r="H268" s="256"/>
      <c r="I268" s="256"/>
      <c r="J268" s="256"/>
      <c r="K268" s="256"/>
      <c r="L268" s="604"/>
      <c r="M268" s="604"/>
      <c r="N268" s="256"/>
      <c r="O268" s="604"/>
      <c r="P268" s="256"/>
      <c r="Q268" s="256"/>
      <c r="R268" s="256"/>
      <c r="S268" s="256"/>
      <c r="T268" s="256"/>
      <c r="U268" s="256"/>
      <c r="V268" s="256"/>
      <c r="W268" s="256"/>
      <c r="X268" s="256"/>
      <c r="Y268" s="33" t="s">
        <v>168</v>
      </c>
      <c r="Z268" s="108">
        <v>45838</v>
      </c>
      <c r="AA268" s="33">
        <v>14057</v>
      </c>
      <c r="AB268" s="33" t="s">
        <v>202</v>
      </c>
      <c r="AC268" s="140">
        <v>45841</v>
      </c>
      <c r="AD268" s="140">
        <v>46205</v>
      </c>
      <c r="AE268" s="33"/>
      <c r="AF268" s="33"/>
      <c r="AG268" s="551"/>
      <c r="AH268" s="528"/>
      <c r="AI268" s="532">
        <v>46006</v>
      </c>
      <c r="AJ268" s="176">
        <v>52327.33</v>
      </c>
      <c r="AK268" s="170">
        <v>8731.56</v>
      </c>
      <c r="AL268" s="191">
        <f t="shared" si="30"/>
        <v>175595.4</v>
      </c>
      <c r="AM268" s="256"/>
      <c r="AN268" s="256"/>
      <c r="AO268" s="256"/>
      <c r="AP268" s="33"/>
      <c r="AQ268" s="33"/>
      <c r="AR268" s="33"/>
      <c r="AS268" s="33"/>
      <c r="AT268" s="33"/>
      <c r="AU268" s="33"/>
      <c r="AV268" s="34"/>
      <c r="AW268" s="34"/>
      <c r="AX268" s="60"/>
      <c r="AY268" s="61"/>
      <c r="AZ268" s="60"/>
      <c r="BA268" s="61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</row>
    <row r="269" spans="1:65" ht="24.75" customHeight="1">
      <c r="A269" s="356">
        <v>50</v>
      </c>
      <c r="B269" s="352" t="s">
        <v>277</v>
      </c>
      <c r="C269" s="352" t="s">
        <v>278</v>
      </c>
      <c r="D269" s="362" t="s">
        <v>157</v>
      </c>
      <c r="E269" s="352" t="s">
        <v>279</v>
      </c>
      <c r="F269" s="352" t="s">
        <v>291</v>
      </c>
      <c r="G269" s="352"/>
      <c r="H269" s="375" t="s">
        <v>280</v>
      </c>
      <c r="I269" s="352"/>
      <c r="J269" s="352"/>
      <c r="K269" s="362" t="s">
        <v>400</v>
      </c>
      <c r="L269" s="539" t="s">
        <v>401</v>
      </c>
      <c r="M269" s="539" t="s">
        <v>402</v>
      </c>
      <c r="N269" s="361">
        <v>44744</v>
      </c>
      <c r="O269" s="612">
        <v>156000</v>
      </c>
      <c r="P269" s="351">
        <v>13324</v>
      </c>
      <c r="Q269" s="361">
        <v>44744</v>
      </c>
      <c r="R269" s="361">
        <v>45109</v>
      </c>
      <c r="S269" s="352">
        <v>1</v>
      </c>
      <c r="T269" s="352"/>
      <c r="U269" s="352"/>
      <c r="V269" s="352"/>
      <c r="W269" s="602" t="s">
        <v>284</v>
      </c>
      <c r="X269" s="602" t="s">
        <v>148</v>
      </c>
      <c r="Y269" s="33" t="s">
        <v>149</v>
      </c>
      <c r="Z269" s="108">
        <v>45107</v>
      </c>
      <c r="AA269" s="109">
        <v>13575</v>
      </c>
      <c r="AB269" s="33" t="s">
        <v>202</v>
      </c>
      <c r="AC269" s="108">
        <v>45110</v>
      </c>
      <c r="AD269" s="108">
        <v>45475</v>
      </c>
      <c r="AE269" s="33"/>
      <c r="AF269" s="33"/>
      <c r="AG269" s="551"/>
      <c r="AH269" s="528"/>
      <c r="AI269" s="532">
        <v>44962</v>
      </c>
      <c r="AJ269" s="33">
        <v>3.442666</v>
      </c>
      <c r="AK269" s="170">
        <v>5388.84</v>
      </c>
      <c r="AL269" s="170">
        <f>SUM(AK269+O269)</f>
        <v>161388.84</v>
      </c>
      <c r="AM269" s="280">
        <v>229233.34</v>
      </c>
      <c r="AN269" s="280">
        <v>69582.899999999994</v>
      </c>
      <c r="AO269" s="280">
        <f>AM269+AN269</f>
        <v>298816.24</v>
      </c>
      <c r="AP269" s="33"/>
      <c r="AQ269" s="33"/>
      <c r="AR269" s="33"/>
      <c r="AS269" s="33"/>
      <c r="AT269" s="33"/>
      <c r="AU269" s="33"/>
      <c r="AV269" s="34"/>
      <c r="AW269" s="34"/>
      <c r="AX269" s="60"/>
      <c r="AY269" s="61"/>
      <c r="AZ269" s="60"/>
      <c r="BA269" s="61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4"/>
    </row>
    <row r="270" spans="1:65" ht="24.75" customHeight="1">
      <c r="A270" s="255"/>
      <c r="B270" s="255"/>
      <c r="C270" s="255"/>
      <c r="D270" s="255"/>
      <c r="E270" s="255"/>
      <c r="F270" s="255"/>
      <c r="G270" s="255"/>
      <c r="H270" s="255"/>
      <c r="I270" s="255"/>
      <c r="J270" s="255"/>
      <c r="K270" s="255"/>
      <c r="L270" s="605"/>
      <c r="M270" s="605"/>
      <c r="N270" s="255"/>
      <c r="O270" s="605"/>
      <c r="P270" s="255"/>
      <c r="Q270" s="255"/>
      <c r="R270" s="255"/>
      <c r="S270" s="255"/>
      <c r="T270" s="255"/>
      <c r="U270" s="255"/>
      <c r="V270" s="255"/>
      <c r="W270" s="423"/>
      <c r="X270" s="423"/>
      <c r="Y270" s="139" t="s">
        <v>152</v>
      </c>
      <c r="Z270" s="140">
        <v>45468</v>
      </c>
      <c r="AA270" s="109">
        <v>13808</v>
      </c>
      <c r="AB270" s="139" t="s">
        <v>246</v>
      </c>
      <c r="AC270" s="140">
        <v>45476</v>
      </c>
      <c r="AD270" s="140">
        <v>45840</v>
      </c>
      <c r="AE270" s="33"/>
      <c r="AF270" s="33"/>
      <c r="AG270" s="551"/>
      <c r="AH270" s="528"/>
      <c r="AI270" s="532" t="s">
        <v>403</v>
      </c>
      <c r="AJ270" s="176">
        <v>34761.760000000002</v>
      </c>
      <c r="AK270" s="170">
        <v>5610.12</v>
      </c>
      <c r="AL270" s="360">
        <f>SUM(AL269+AK270)</f>
        <v>166998.96</v>
      </c>
      <c r="AM270" s="255"/>
      <c r="AN270" s="255"/>
      <c r="AO270" s="255"/>
      <c r="AP270" s="33"/>
      <c r="AQ270" s="33"/>
      <c r="AR270" s="33"/>
      <c r="AS270" s="33"/>
      <c r="AT270" s="33"/>
      <c r="AU270" s="33"/>
      <c r="AV270" s="34"/>
      <c r="AW270" s="34"/>
      <c r="AX270" s="60"/>
      <c r="AY270" s="61"/>
      <c r="AZ270" s="60"/>
      <c r="BA270" s="61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4"/>
    </row>
    <row r="271" spans="1:65" ht="24.75" customHeight="1">
      <c r="A271" s="256"/>
      <c r="B271" s="256"/>
      <c r="C271" s="256"/>
      <c r="D271" s="256"/>
      <c r="E271" s="256"/>
      <c r="F271" s="256"/>
      <c r="G271" s="256"/>
      <c r="H271" s="256"/>
      <c r="I271" s="198"/>
      <c r="J271" s="256"/>
      <c r="K271" s="256"/>
      <c r="L271" s="604"/>
      <c r="M271" s="604"/>
      <c r="N271" s="256"/>
      <c r="O271" s="604"/>
      <c r="P271" s="256"/>
      <c r="Q271" s="256"/>
      <c r="R271" s="256"/>
      <c r="S271" s="256"/>
      <c r="T271" s="256"/>
      <c r="U271" s="256"/>
      <c r="V271" s="256"/>
      <c r="W271" s="431"/>
      <c r="X271" s="431"/>
      <c r="Y271" s="33" t="s">
        <v>168</v>
      </c>
      <c r="Z271" s="192">
        <v>45838</v>
      </c>
      <c r="AA271" s="109">
        <v>14057</v>
      </c>
      <c r="AB271" s="139" t="s">
        <v>246</v>
      </c>
      <c r="AC271" s="140">
        <v>45841</v>
      </c>
      <c r="AD271" s="140">
        <v>46205</v>
      </c>
      <c r="AE271" s="33"/>
      <c r="AF271" s="33"/>
      <c r="AG271" s="551"/>
      <c r="AH271" s="528"/>
      <c r="AI271" s="532">
        <v>45628</v>
      </c>
      <c r="AJ271" s="176">
        <v>34761.760000000002</v>
      </c>
      <c r="AK271" s="170"/>
      <c r="AL271" s="256"/>
      <c r="AM271" s="256"/>
      <c r="AN271" s="256"/>
      <c r="AO271" s="256"/>
      <c r="AP271" s="33"/>
      <c r="AQ271" s="33"/>
      <c r="AR271" s="33"/>
      <c r="AS271" s="33"/>
      <c r="AT271" s="33"/>
      <c r="AU271" s="33"/>
      <c r="AV271" s="34"/>
      <c r="AW271" s="34"/>
      <c r="AX271" s="60"/>
      <c r="AY271" s="61"/>
      <c r="AZ271" s="60"/>
      <c r="BA271" s="61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</row>
    <row r="272" spans="1:65" ht="24.75" customHeight="1">
      <c r="A272" s="356">
        <v>51</v>
      </c>
      <c r="B272" s="352" t="s">
        <v>277</v>
      </c>
      <c r="C272" s="352" t="s">
        <v>278</v>
      </c>
      <c r="D272" s="362" t="s">
        <v>157</v>
      </c>
      <c r="E272" s="352" t="s">
        <v>279</v>
      </c>
      <c r="F272" s="352" t="s">
        <v>404</v>
      </c>
      <c r="G272" s="352"/>
      <c r="H272" s="375" t="s">
        <v>280</v>
      </c>
      <c r="I272" s="352"/>
      <c r="J272" s="352"/>
      <c r="K272" s="362" t="s">
        <v>405</v>
      </c>
      <c r="L272" s="539" t="s">
        <v>302</v>
      </c>
      <c r="M272" s="539" t="s">
        <v>303</v>
      </c>
      <c r="N272" s="361">
        <v>44744</v>
      </c>
      <c r="O272" s="612">
        <v>374160</v>
      </c>
      <c r="P272" s="351">
        <v>13324</v>
      </c>
      <c r="Q272" s="361">
        <v>44744</v>
      </c>
      <c r="R272" s="361">
        <v>45109</v>
      </c>
      <c r="S272" s="352">
        <v>1</v>
      </c>
      <c r="T272" s="352"/>
      <c r="U272" s="352"/>
      <c r="V272" s="352"/>
      <c r="W272" s="524" t="s">
        <v>271</v>
      </c>
      <c r="X272" s="524"/>
      <c r="Y272" s="33" t="s">
        <v>149</v>
      </c>
      <c r="Z272" s="108">
        <v>45107</v>
      </c>
      <c r="AA272" s="109">
        <v>13572</v>
      </c>
      <c r="AB272" s="33" t="s">
        <v>202</v>
      </c>
      <c r="AC272" s="108">
        <v>45110</v>
      </c>
      <c r="AD272" s="108">
        <v>45475</v>
      </c>
      <c r="AE272" s="194"/>
      <c r="AF272" s="194"/>
      <c r="AG272" s="553"/>
      <c r="AH272" s="590"/>
      <c r="AI272" s="532">
        <v>44944</v>
      </c>
      <c r="AJ272" s="176">
        <v>86101.56</v>
      </c>
      <c r="AK272" s="170">
        <v>32208</v>
      </c>
      <c r="AL272" s="170">
        <f>SUM(AK272+O272)</f>
        <v>406368</v>
      </c>
      <c r="AM272" s="280">
        <v>552373.4</v>
      </c>
      <c r="AN272" s="280">
        <v>160468.95000000001</v>
      </c>
      <c r="AO272" s="280">
        <f>AM272+AN272</f>
        <v>712842.35000000009</v>
      </c>
      <c r="AP272" s="33"/>
      <c r="AQ272" s="33"/>
      <c r="AR272" s="33"/>
      <c r="AS272" s="33"/>
      <c r="AT272" s="33"/>
      <c r="AU272" s="33"/>
      <c r="AV272" s="34"/>
      <c r="AW272" s="34"/>
      <c r="AX272" s="60"/>
      <c r="AY272" s="61"/>
      <c r="AZ272" s="60"/>
      <c r="BA272" s="61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</row>
    <row r="273" spans="1:65" ht="24.75" customHeight="1">
      <c r="A273" s="255"/>
      <c r="B273" s="255"/>
      <c r="C273" s="255"/>
      <c r="D273" s="255"/>
      <c r="E273" s="255"/>
      <c r="F273" s="255"/>
      <c r="G273" s="255"/>
      <c r="H273" s="255"/>
      <c r="I273" s="255"/>
      <c r="J273" s="255"/>
      <c r="K273" s="255"/>
      <c r="L273" s="605"/>
      <c r="M273" s="605"/>
      <c r="N273" s="255"/>
      <c r="O273" s="605"/>
      <c r="P273" s="255"/>
      <c r="Q273" s="255"/>
      <c r="R273" s="255"/>
      <c r="S273" s="255"/>
      <c r="T273" s="255"/>
      <c r="U273" s="255"/>
      <c r="V273" s="255"/>
      <c r="W273" s="423"/>
      <c r="X273" s="423"/>
      <c r="Y273" s="139" t="s">
        <v>152</v>
      </c>
      <c r="Z273" s="108">
        <v>45468</v>
      </c>
      <c r="AA273" s="109">
        <v>13808</v>
      </c>
      <c r="AB273" s="33" t="s">
        <v>246</v>
      </c>
      <c r="AC273" s="108">
        <v>45476</v>
      </c>
      <c r="AD273" s="108">
        <v>45840</v>
      </c>
      <c r="AE273" s="194"/>
      <c r="AF273" s="194"/>
      <c r="AG273" s="553"/>
      <c r="AH273" s="590"/>
      <c r="AI273" s="532">
        <v>45263</v>
      </c>
      <c r="AJ273" s="176">
        <v>34426.660000000003</v>
      </c>
      <c r="AK273" s="170">
        <v>13992</v>
      </c>
      <c r="AL273" s="170">
        <f t="shared" ref="AL273:AL275" si="31">SUM(AL272+AK273)</f>
        <v>420360</v>
      </c>
      <c r="AM273" s="255"/>
      <c r="AN273" s="255"/>
      <c r="AO273" s="255"/>
      <c r="AP273" s="33"/>
      <c r="AQ273" s="33"/>
      <c r="AR273" s="33"/>
      <c r="AS273" s="33"/>
      <c r="AT273" s="33"/>
      <c r="AU273" s="33"/>
      <c r="AV273" s="34"/>
      <c r="AW273" s="34"/>
      <c r="AX273" s="60"/>
      <c r="AY273" s="61"/>
      <c r="AZ273" s="60"/>
      <c r="BA273" s="61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</row>
    <row r="274" spans="1:65" ht="24.75" customHeight="1">
      <c r="A274" s="255"/>
      <c r="B274" s="255"/>
      <c r="C274" s="255"/>
      <c r="D274" s="255"/>
      <c r="E274" s="255"/>
      <c r="F274" s="255"/>
      <c r="G274" s="255"/>
      <c r="H274" s="255"/>
      <c r="I274" s="255"/>
      <c r="J274" s="255"/>
      <c r="K274" s="255"/>
      <c r="L274" s="605"/>
      <c r="M274" s="605"/>
      <c r="N274" s="255"/>
      <c r="O274" s="605"/>
      <c r="P274" s="255"/>
      <c r="Q274" s="255"/>
      <c r="R274" s="255"/>
      <c r="S274" s="255"/>
      <c r="T274" s="255"/>
      <c r="U274" s="255"/>
      <c r="V274" s="255"/>
      <c r="W274" s="423"/>
      <c r="X274" s="423"/>
      <c r="Y274" s="352" t="s">
        <v>168</v>
      </c>
      <c r="Z274" s="361">
        <v>45468</v>
      </c>
      <c r="AA274" s="351">
        <v>14109</v>
      </c>
      <c r="AB274" s="352" t="s">
        <v>246</v>
      </c>
      <c r="AC274" s="361">
        <v>45841</v>
      </c>
      <c r="AD274" s="361">
        <v>46205</v>
      </c>
      <c r="AE274" s="352"/>
      <c r="AF274" s="352"/>
      <c r="AG274" s="555"/>
      <c r="AH274" s="591"/>
      <c r="AI274" s="532">
        <v>45629</v>
      </c>
      <c r="AJ274" s="176">
        <v>3.4837470000000002E-2</v>
      </c>
      <c r="AK274" s="170">
        <v>14640</v>
      </c>
      <c r="AL274" s="170">
        <f t="shared" si="31"/>
        <v>435000</v>
      </c>
      <c r="AM274" s="255"/>
      <c r="AN274" s="255"/>
      <c r="AO274" s="255"/>
      <c r="AP274" s="33"/>
      <c r="AQ274" s="33"/>
      <c r="AR274" s="33"/>
      <c r="AS274" s="33"/>
      <c r="AT274" s="33"/>
      <c r="AU274" s="33"/>
      <c r="AV274" s="34"/>
      <c r="AW274" s="34"/>
      <c r="AX274" s="60"/>
      <c r="AY274" s="61"/>
      <c r="AZ274" s="60"/>
      <c r="BA274" s="61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</row>
    <row r="275" spans="1:65" ht="24.75" customHeight="1">
      <c r="A275" s="256"/>
      <c r="B275" s="256"/>
      <c r="C275" s="256"/>
      <c r="D275" s="256"/>
      <c r="E275" s="256"/>
      <c r="F275" s="256"/>
      <c r="G275" s="256"/>
      <c r="H275" s="256"/>
      <c r="I275" s="256"/>
      <c r="J275" s="256"/>
      <c r="K275" s="256"/>
      <c r="L275" s="604"/>
      <c r="M275" s="604"/>
      <c r="N275" s="256"/>
      <c r="O275" s="604"/>
      <c r="P275" s="256"/>
      <c r="Q275" s="256"/>
      <c r="R275" s="256"/>
      <c r="S275" s="256"/>
      <c r="T275" s="256"/>
      <c r="U275" s="256"/>
      <c r="V275" s="256"/>
      <c r="W275" s="431"/>
      <c r="X275" s="431"/>
      <c r="Y275" s="256"/>
      <c r="Z275" s="256"/>
      <c r="AA275" s="256"/>
      <c r="AB275" s="256"/>
      <c r="AC275" s="256"/>
      <c r="AD275" s="256"/>
      <c r="AE275" s="256"/>
      <c r="AF275" s="256"/>
      <c r="AG275" s="252"/>
      <c r="AH275" s="592"/>
      <c r="AI275" s="532">
        <v>46006</v>
      </c>
      <c r="AJ275" s="176">
        <v>52327.33</v>
      </c>
      <c r="AK275" s="170">
        <v>22752</v>
      </c>
      <c r="AL275" s="170">
        <f t="shared" si="31"/>
        <v>457752</v>
      </c>
      <c r="AM275" s="256"/>
      <c r="AN275" s="256"/>
      <c r="AO275" s="256"/>
      <c r="AP275" s="33"/>
      <c r="AQ275" s="33"/>
      <c r="AR275" s="33"/>
      <c r="AS275" s="33"/>
      <c r="AT275" s="33"/>
      <c r="AU275" s="33"/>
      <c r="AV275" s="34"/>
      <c r="AW275" s="34"/>
      <c r="AX275" s="60"/>
      <c r="AY275" s="61"/>
      <c r="AZ275" s="60"/>
      <c r="BA275" s="61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</row>
    <row r="276" spans="1:65" ht="24.75" customHeight="1">
      <c r="A276" s="388">
        <v>52</v>
      </c>
      <c r="B276" s="352" t="s">
        <v>406</v>
      </c>
      <c r="C276" s="352" t="s">
        <v>407</v>
      </c>
      <c r="D276" s="362" t="s">
        <v>157</v>
      </c>
      <c r="E276" s="352" t="s">
        <v>158</v>
      </c>
      <c r="F276" s="352" t="s">
        <v>408</v>
      </c>
      <c r="G276" s="352"/>
      <c r="H276" s="352" t="s">
        <v>409</v>
      </c>
      <c r="I276" s="352"/>
      <c r="J276" s="352"/>
      <c r="K276" s="364" t="s">
        <v>410</v>
      </c>
      <c r="L276" s="540" t="s">
        <v>411</v>
      </c>
      <c r="M276" s="540" t="s">
        <v>412</v>
      </c>
      <c r="N276" s="363">
        <v>44760</v>
      </c>
      <c r="O276" s="613">
        <v>105600</v>
      </c>
      <c r="P276" s="368">
        <v>13345</v>
      </c>
      <c r="Q276" s="363">
        <v>44760</v>
      </c>
      <c r="R276" s="363">
        <v>45125</v>
      </c>
      <c r="S276" s="389">
        <v>1</v>
      </c>
      <c r="T276" s="389"/>
      <c r="U276" s="389"/>
      <c r="V276" s="389"/>
      <c r="W276" s="601" t="s">
        <v>284</v>
      </c>
      <c r="X276" s="601" t="s">
        <v>413</v>
      </c>
      <c r="Y276" s="182" t="s">
        <v>149</v>
      </c>
      <c r="Z276" s="180">
        <v>45117</v>
      </c>
      <c r="AA276" s="182">
        <v>13576</v>
      </c>
      <c r="AB276" s="182" t="s">
        <v>202</v>
      </c>
      <c r="AC276" s="180">
        <v>45126</v>
      </c>
      <c r="AD276" s="180">
        <v>45491</v>
      </c>
      <c r="AE276" s="182"/>
      <c r="AF276" s="182"/>
      <c r="AG276" s="550"/>
      <c r="AH276" s="593"/>
      <c r="AI276" s="574">
        <v>45156</v>
      </c>
      <c r="AJ276" s="186">
        <v>39999.5</v>
      </c>
      <c r="AK276" s="183">
        <v>4224</v>
      </c>
      <c r="AL276" s="183">
        <f>SUM(AK276+O276)</f>
        <v>109824</v>
      </c>
      <c r="AM276" s="280">
        <v>126090.24000000001</v>
      </c>
      <c r="AN276" s="280">
        <v>41782.28</v>
      </c>
      <c r="AO276" s="280">
        <f>AM276+AN276</f>
        <v>167872.52000000002</v>
      </c>
      <c r="AP276" s="33"/>
      <c r="AQ276" s="33"/>
      <c r="AR276" s="33"/>
      <c r="AS276" s="33"/>
      <c r="AT276" s="33"/>
      <c r="AU276" s="33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</row>
    <row r="277" spans="1:65" ht="24.75" customHeight="1">
      <c r="A277" s="255"/>
      <c r="B277" s="255"/>
      <c r="C277" s="255"/>
      <c r="D277" s="255"/>
      <c r="E277" s="255"/>
      <c r="F277" s="255"/>
      <c r="G277" s="255"/>
      <c r="H277" s="255"/>
      <c r="I277" s="255"/>
      <c r="J277" s="255"/>
      <c r="K277" s="255"/>
      <c r="L277" s="605"/>
      <c r="M277" s="605"/>
      <c r="N277" s="255"/>
      <c r="O277" s="605"/>
      <c r="P277" s="255"/>
      <c r="Q277" s="255"/>
      <c r="R277" s="255"/>
      <c r="S277" s="255"/>
      <c r="T277" s="255"/>
      <c r="U277" s="255"/>
      <c r="V277" s="255"/>
      <c r="W277" s="255"/>
      <c r="X277" s="255"/>
      <c r="Y277" s="182" t="s">
        <v>152</v>
      </c>
      <c r="Z277" s="180">
        <v>45455</v>
      </c>
      <c r="AA277" s="182">
        <v>13816</v>
      </c>
      <c r="AB277" s="182" t="s">
        <v>203</v>
      </c>
      <c r="AC277" s="180">
        <v>45492</v>
      </c>
      <c r="AD277" s="180">
        <v>45856</v>
      </c>
      <c r="AE277" s="182"/>
      <c r="AF277" s="182"/>
      <c r="AG277" s="550">
        <v>3216</v>
      </c>
      <c r="AH277" s="593"/>
      <c r="AI277" s="574"/>
      <c r="AJ277" s="186"/>
      <c r="AK277" s="183"/>
      <c r="AL277" s="183">
        <f>SUM(AL276+AG277)</f>
        <v>113040</v>
      </c>
      <c r="AM277" s="255"/>
      <c r="AN277" s="255"/>
      <c r="AO277" s="255"/>
      <c r="AP277" s="33"/>
      <c r="AQ277" s="33"/>
      <c r="AR277" s="33"/>
      <c r="AS277" s="33"/>
      <c r="AT277" s="33"/>
      <c r="AU277" s="33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</row>
    <row r="278" spans="1:65" ht="24.75" customHeight="1">
      <c r="A278" s="256"/>
      <c r="B278" s="256"/>
      <c r="C278" s="256"/>
      <c r="D278" s="256"/>
      <c r="E278" s="256"/>
      <c r="F278" s="256"/>
      <c r="G278" s="256"/>
      <c r="H278" s="256"/>
      <c r="I278" s="256"/>
      <c r="J278" s="256"/>
      <c r="K278" s="256"/>
      <c r="L278" s="604"/>
      <c r="M278" s="604"/>
      <c r="N278" s="256"/>
      <c r="O278" s="604"/>
      <c r="P278" s="256"/>
      <c r="Q278" s="256"/>
      <c r="R278" s="256"/>
      <c r="S278" s="256"/>
      <c r="T278" s="256"/>
      <c r="U278" s="256"/>
      <c r="V278" s="256"/>
      <c r="W278" s="256"/>
      <c r="X278" s="256"/>
      <c r="Y278" s="182" t="s">
        <v>168</v>
      </c>
      <c r="Z278" s="214">
        <v>45853</v>
      </c>
      <c r="AA278" s="215">
        <v>14067</v>
      </c>
      <c r="AB278" s="182" t="s">
        <v>202</v>
      </c>
      <c r="AC278" s="180">
        <v>45857</v>
      </c>
      <c r="AD278" s="180">
        <v>46221</v>
      </c>
      <c r="AE278" s="216"/>
      <c r="AF278" s="216"/>
      <c r="AG278" s="561"/>
      <c r="AH278" s="593"/>
      <c r="AI278" s="574" t="s">
        <v>414</v>
      </c>
      <c r="AJ278" s="186">
        <v>48613.17</v>
      </c>
      <c r="AK278" s="183">
        <v>5496</v>
      </c>
      <c r="AL278" s="183">
        <v>118536</v>
      </c>
      <c r="AM278" s="256"/>
      <c r="AN278" s="256"/>
      <c r="AO278" s="256"/>
      <c r="AP278" s="33"/>
      <c r="AQ278" s="33"/>
      <c r="AR278" s="33"/>
      <c r="AS278" s="33"/>
      <c r="AT278" s="33"/>
      <c r="AU278" s="33"/>
      <c r="AV278" s="34"/>
      <c r="AW278" s="34"/>
      <c r="AX278" s="60"/>
      <c r="AY278" s="61"/>
      <c r="AZ278" s="60"/>
      <c r="BA278" s="61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</row>
    <row r="279" spans="1:65" ht="24.75" customHeight="1">
      <c r="A279" s="356">
        <v>53</v>
      </c>
      <c r="B279" s="352" t="s">
        <v>406</v>
      </c>
      <c r="C279" s="352" t="s">
        <v>407</v>
      </c>
      <c r="D279" s="362" t="s">
        <v>157</v>
      </c>
      <c r="E279" s="352" t="s">
        <v>158</v>
      </c>
      <c r="F279" s="352" t="s">
        <v>415</v>
      </c>
      <c r="G279" s="352"/>
      <c r="H279" s="352" t="s">
        <v>409</v>
      </c>
      <c r="I279" s="352"/>
      <c r="J279" s="352"/>
      <c r="K279" s="362" t="s">
        <v>416</v>
      </c>
      <c r="L279" s="539" t="s">
        <v>417</v>
      </c>
      <c r="M279" s="539" t="s">
        <v>418</v>
      </c>
      <c r="N279" s="361">
        <v>44760</v>
      </c>
      <c r="O279" s="612">
        <v>28788</v>
      </c>
      <c r="P279" s="351">
        <v>13345</v>
      </c>
      <c r="Q279" s="361">
        <v>44760</v>
      </c>
      <c r="R279" s="361">
        <v>45125</v>
      </c>
      <c r="S279" s="352">
        <v>1</v>
      </c>
      <c r="T279" s="352"/>
      <c r="U279" s="352"/>
      <c r="V279" s="352"/>
      <c r="W279" s="352" t="s">
        <v>284</v>
      </c>
      <c r="X279" s="352" t="s">
        <v>413</v>
      </c>
      <c r="Y279" s="33" t="s">
        <v>149</v>
      </c>
      <c r="Z279" s="108">
        <v>45124</v>
      </c>
      <c r="AA279" s="33">
        <v>13588</v>
      </c>
      <c r="AB279" s="33" t="s">
        <v>203</v>
      </c>
      <c r="AC279" s="108">
        <v>45126</v>
      </c>
      <c r="AD279" s="108">
        <v>45491</v>
      </c>
      <c r="AE279" s="33"/>
      <c r="AF279" s="33"/>
      <c r="AG279" s="533">
        <v>1151.52</v>
      </c>
      <c r="AH279" s="528"/>
      <c r="AI279" s="575"/>
      <c r="AJ279" s="33"/>
      <c r="AK279" s="33"/>
      <c r="AL279" s="197">
        <f>SUM(AG279+O279)</f>
        <v>29939.52</v>
      </c>
      <c r="AM279" s="280">
        <v>42398.33</v>
      </c>
      <c r="AN279" s="380">
        <v>13464.05</v>
      </c>
      <c r="AO279" s="280">
        <f>AM279+AN279</f>
        <v>55862.380000000005</v>
      </c>
      <c r="AP279" s="33"/>
      <c r="AQ279" s="33"/>
      <c r="AR279" s="33"/>
      <c r="AS279" s="33"/>
      <c r="AT279" s="33"/>
      <c r="AU279" s="33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</row>
    <row r="280" spans="1:65" ht="24.75" customHeight="1">
      <c r="A280" s="255"/>
      <c r="B280" s="255"/>
      <c r="C280" s="255"/>
      <c r="D280" s="255"/>
      <c r="E280" s="255"/>
      <c r="F280" s="255"/>
      <c r="G280" s="255"/>
      <c r="H280" s="255"/>
      <c r="I280" s="255"/>
      <c r="J280" s="255"/>
      <c r="K280" s="255"/>
      <c r="L280" s="605"/>
      <c r="M280" s="605"/>
      <c r="N280" s="255"/>
      <c r="O280" s="605"/>
      <c r="P280" s="255"/>
      <c r="Q280" s="255"/>
      <c r="R280" s="255"/>
      <c r="S280" s="255"/>
      <c r="T280" s="255"/>
      <c r="U280" s="255"/>
      <c r="V280" s="255"/>
      <c r="W280" s="255"/>
      <c r="X280" s="255"/>
      <c r="Y280" s="33" t="s">
        <v>152</v>
      </c>
      <c r="Z280" s="108">
        <v>45484</v>
      </c>
      <c r="AA280" s="33">
        <v>13832</v>
      </c>
      <c r="AB280" s="33" t="s">
        <v>203</v>
      </c>
      <c r="AC280" s="108">
        <v>45492</v>
      </c>
      <c r="AD280" s="108">
        <v>45856</v>
      </c>
      <c r="AE280" s="33"/>
      <c r="AF280" s="33"/>
      <c r="AG280" s="533">
        <v>879.6</v>
      </c>
      <c r="AH280" s="528"/>
      <c r="AI280" s="575"/>
      <c r="AJ280" s="33"/>
      <c r="AK280" s="33"/>
      <c r="AL280" s="170">
        <f t="shared" ref="AL280:AL281" si="32">SUM(AL279+AG280)</f>
        <v>30819.119999999999</v>
      </c>
      <c r="AM280" s="255"/>
      <c r="AN280" s="255"/>
      <c r="AO280" s="255"/>
      <c r="AP280" s="33"/>
      <c r="AQ280" s="33"/>
      <c r="AR280" s="33"/>
      <c r="AS280" s="33"/>
      <c r="AT280" s="33"/>
      <c r="AU280" s="33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</row>
    <row r="281" spans="1:65" ht="24.75" customHeight="1">
      <c r="A281" s="256"/>
      <c r="B281" s="256"/>
      <c r="C281" s="256"/>
      <c r="D281" s="256"/>
      <c r="E281" s="256"/>
      <c r="F281" s="256"/>
      <c r="G281" s="256"/>
      <c r="H281" s="256"/>
      <c r="I281" s="256"/>
      <c r="J281" s="256"/>
      <c r="K281" s="256"/>
      <c r="L281" s="604"/>
      <c r="M281" s="604"/>
      <c r="N281" s="256"/>
      <c r="O281" s="604"/>
      <c r="P281" s="256"/>
      <c r="Q281" s="256"/>
      <c r="R281" s="256"/>
      <c r="S281" s="256"/>
      <c r="T281" s="256"/>
      <c r="U281" s="256"/>
      <c r="V281" s="256"/>
      <c r="W281" s="256"/>
      <c r="X281" s="256"/>
      <c r="Y281" s="33" t="s">
        <v>168</v>
      </c>
      <c r="Z281" s="108">
        <v>45853</v>
      </c>
      <c r="AA281" s="33">
        <v>14067</v>
      </c>
      <c r="AB281" s="33" t="s">
        <v>203</v>
      </c>
      <c r="AC281" s="108">
        <v>45857</v>
      </c>
      <c r="AD281" s="108">
        <v>46221</v>
      </c>
      <c r="AE281" s="33"/>
      <c r="AF281" s="33"/>
      <c r="AG281" s="533">
        <v>1494.6</v>
      </c>
      <c r="AH281" s="528"/>
      <c r="AI281" s="575"/>
      <c r="AJ281" s="33"/>
      <c r="AK281" s="33"/>
      <c r="AL281" s="170">
        <f t="shared" si="32"/>
        <v>32313.719999999998</v>
      </c>
      <c r="AM281" s="256"/>
      <c r="AN281" s="256"/>
      <c r="AO281" s="256"/>
      <c r="AP281" s="33"/>
      <c r="AQ281" s="33"/>
      <c r="AR281" s="33"/>
      <c r="AS281" s="33"/>
      <c r="AT281" s="33"/>
      <c r="AU281" s="33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</row>
    <row r="282" spans="1:65" ht="24.75" customHeight="1">
      <c r="A282" s="356">
        <v>54</v>
      </c>
      <c r="B282" s="352" t="s">
        <v>406</v>
      </c>
      <c r="C282" s="352" t="s">
        <v>407</v>
      </c>
      <c r="D282" s="362" t="s">
        <v>157</v>
      </c>
      <c r="E282" s="352" t="s">
        <v>158</v>
      </c>
      <c r="F282" s="352" t="s">
        <v>332</v>
      </c>
      <c r="G282" s="352"/>
      <c r="H282" s="352" t="s">
        <v>409</v>
      </c>
      <c r="I282" s="352"/>
      <c r="J282" s="352"/>
      <c r="K282" s="362" t="s">
        <v>419</v>
      </c>
      <c r="L282" s="539" t="s">
        <v>420</v>
      </c>
      <c r="M282" s="539" t="s">
        <v>421</v>
      </c>
      <c r="N282" s="361">
        <v>44760</v>
      </c>
      <c r="O282" s="612">
        <v>63576</v>
      </c>
      <c r="P282" s="351">
        <v>13345</v>
      </c>
      <c r="Q282" s="361">
        <v>44760</v>
      </c>
      <c r="R282" s="361">
        <v>45125</v>
      </c>
      <c r="S282" s="352">
        <v>1</v>
      </c>
      <c r="T282" s="352"/>
      <c r="U282" s="352"/>
      <c r="V282" s="352"/>
      <c r="W282" s="352" t="s">
        <v>284</v>
      </c>
      <c r="X282" s="352" t="s">
        <v>413</v>
      </c>
      <c r="Y282" s="33" t="s">
        <v>149</v>
      </c>
      <c r="Z282" s="108">
        <v>45124</v>
      </c>
      <c r="AA282" s="33">
        <v>13588</v>
      </c>
      <c r="AB282" s="33" t="s">
        <v>203</v>
      </c>
      <c r="AC282" s="108">
        <v>45126</v>
      </c>
      <c r="AD282" s="108">
        <v>45491</v>
      </c>
      <c r="AE282" s="33"/>
      <c r="AF282" s="33"/>
      <c r="AG282" s="533">
        <v>2544</v>
      </c>
      <c r="AH282" s="528"/>
      <c r="AI282" s="575"/>
      <c r="AJ282" s="33"/>
      <c r="AK282" s="33"/>
      <c r="AL282" s="170">
        <f>SUM(AG282+O282)</f>
        <v>66120</v>
      </c>
      <c r="AM282" s="280">
        <v>79511.539999999994</v>
      </c>
      <c r="AN282" s="280">
        <v>23624.95</v>
      </c>
      <c r="AO282" s="280">
        <f>AM282+AN282</f>
        <v>103136.48999999999</v>
      </c>
      <c r="AP282" s="33"/>
      <c r="AQ282" s="33"/>
      <c r="AR282" s="33"/>
      <c r="AS282" s="33"/>
      <c r="AT282" s="33"/>
      <c r="AU282" s="33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</row>
    <row r="283" spans="1:65" ht="24.75" customHeight="1">
      <c r="A283" s="255"/>
      <c r="B283" s="255"/>
      <c r="C283" s="255"/>
      <c r="D283" s="255"/>
      <c r="E283" s="255"/>
      <c r="F283" s="255"/>
      <c r="G283" s="255"/>
      <c r="H283" s="255"/>
      <c r="I283" s="255"/>
      <c r="J283" s="255"/>
      <c r="K283" s="255"/>
      <c r="L283" s="605"/>
      <c r="M283" s="605"/>
      <c r="N283" s="255"/>
      <c r="O283" s="605"/>
      <c r="P283" s="255"/>
      <c r="Q283" s="255"/>
      <c r="R283" s="255"/>
      <c r="S283" s="255"/>
      <c r="T283" s="255"/>
      <c r="U283" s="255"/>
      <c r="V283" s="255"/>
      <c r="W283" s="255"/>
      <c r="X283" s="255"/>
      <c r="Y283" s="33" t="s">
        <v>152</v>
      </c>
      <c r="Z283" s="108">
        <v>45489</v>
      </c>
      <c r="AA283" s="33">
        <v>13832</v>
      </c>
      <c r="AB283" s="33" t="s">
        <v>203</v>
      </c>
      <c r="AC283" s="108">
        <v>45492</v>
      </c>
      <c r="AD283" s="108">
        <v>45856</v>
      </c>
      <c r="AE283" s="176">
        <v>29279</v>
      </c>
      <c r="AF283" s="33"/>
      <c r="AG283" s="533">
        <v>1944</v>
      </c>
      <c r="AH283" s="528"/>
      <c r="AI283" s="575"/>
      <c r="AJ283" s="33"/>
      <c r="AK283" s="33"/>
      <c r="AL283" s="170">
        <f>SUM(AL282+AG283)</f>
        <v>68064</v>
      </c>
      <c r="AM283" s="255"/>
      <c r="AN283" s="255"/>
      <c r="AO283" s="255"/>
      <c r="AP283" s="33"/>
      <c r="AQ283" s="33"/>
      <c r="AR283" s="33"/>
      <c r="AS283" s="33"/>
      <c r="AT283" s="33"/>
      <c r="AU283" s="33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</row>
    <row r="284" spans="1:65" ht="24.75" customHeight="1">
      <c r="A284" s="256"/>
      <c r="B284" s="256"/>
      <c r="C284" s="256"/>
      <c r="D284" s="256"/>
      <c r="E284" s="256"/>
      <c r="F284" s="256"/>
      <c r="G284" s="256"/>
      <c r="H284" s="256"/>
      <c r="I284" s="256"/>
      <c r="J284" s="256"/>
      <c r="K284" s="256"/>
      <c r="L284" s="604"/>
      <c r="M284" s="604"/>
      <c r="N284" s="256"/>
      <c r="O284" s="604"/>
      <c r="P284" s="256"/>
      <c r="Q284" s="256"/>
      <c r="R284" s="256"/>
      <c r="S284" s="256"/>
      <c r="T284" s="256"/>
      <c r="U284" s="256"/>
      <c r="V284" s="256"/>
      <c r="W284" s="256"/>
      <c r="X284" s="256"/>
      <c r="Y284" s="33" t="s">
        <v>168</v>
      </c>
      <c r="Z284" s="108">
        <v>45853</v>
      </c>
      <c r="AA284" s="33">
        <v>14067</v>
      </c>
      <c r="AB284" s="33" t="s">
        <v>203</v>
      </c>
      <c r="AC284" s="108">
        <v>45857</v>
      </c>
      <c r="AD284" s="108">
        <v>46221</v>
      </c>
      <c r="AE284" s="176"/>
      <c r="AF284" s="33"/>
      <c r="AG284" s="533"/>
      <c r="AH284" s="528"/>
      <c r="AI284" s="532">
        <v>45932</v>
      </c>
      <c r="AJ284" s="176">
        <v>48731.92</v>
      </c>
      <c r="AK284" s="170">
        <v>3312</v>
      </c>
      <c r="AL284" s="170">
        <f>SUM(AL283+AK284)</f>
        <v>71376</v>
      </c>
      <c r="AM284" s="256"/>
      <c r="AN284" s="256"/>
      <c r="AO284" s="256"/>
      <c r="AP284" s="33"/>
      <c r="AQ284" s="33"/>
      <c r="AR284" s="33"/>
      <c r="AS284" s="33"/>
      <c r="AT284" s="33"/>
      <c r="AU284" s="33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</row>
    <row r="285" spans="1:65" ht="24.75" customHeight="1">
      <c r="A285" s="356">
        <v>55</v>
      </c>
      <c r="B285" s="352" t="s">
        <v>406</v>
      </c>
      <c r="C285" s="352" t="s">
        <v>407</v>
      </c>
      <c r="D285" s="362" t="s">
        <v>157</v>
      </c>
      <c r="E285" s="352" t="s">
        <v>158</v>
      </c>
      <c r="F285" s="352" t="s">
        <v>332</v>
      </c>
      <c r="G285" s="352"/>
      <c r="H285" s="352" t="s">
        <v>409</v>
      </c>
      <c r="I285" s="352"/>
      <c r="J285" s="352"/>
      <c r="K285" s="362" t="s">
        <v>422</v>
      </c>
      <c r="L285" s="539" t="s">
        <v>423</v>
      </c>
      <c r="M285" s="539" t="s">
        <v>424</v>
      </c>
      <c r="N285" s="361">
        <v>44760</v>
      </c>
      <c r="O285" s="612">
        <v>69264</v>
      </c>
      <c r="P285" s="351">
        <v>13345</v>
      </c>
      <c r="Q285" s="361">
        <v>44760</v>
      </c>
      <c r="R285" s="361">
        <v>45125</v>
      </c>
      <c r="S285" s="352">
        <v>1</v>
      </c>
      <c r="T285" s="352"/>
      <c r="U285" s="352"/>
      <c r="V285" s="352"/>
      <c r="W285" s="352" t="s">
        <v>284</v>
      </c>
      <c r="X285" s="352" t="s">
        <v>413</v>
      </c>
      <c r="Y285" s="33" t="s">
        <v>149</v>
      </c>
      <c r="Z285" s="108">
        <v>45124</v>
      </c>
      <c r="AA285" s="33">
        <v>13591</v>
      </c>
      <c r="AB285" s="33" t="s">
        <v>203</v>
      </c>
      <c r="AC285" s="108">
        <v>45126</v>
      </c>
      <c r="AD285" s="108">
        <v>45491</v>
      </c>
      <c r="AE285" s="33"/>
      <c r="AF285" s="33"/>
      <c r="AG285" s="533">
        <v>2760</v>
      </c>
      <c r="AH285" s="528"/>
      <c r="AI285" s="575"/>
      <c r="AJ285" s="33"/>
      <c r="AK285" s="33"/>
      <c r="AL285" s="170">
        <f>SUM(AG285+O285)</f>
        <v>72024</v>
      </c>
      <c r="AM285" s="280">
        <v>88576.66</v>
      </c>
      <c r="AN285" s="280">
        <v>27497.51</v>
      </c>
      <c r="AO285" s="280">
        <f>AM285+AN285</f>
        <v>116074.17</v>
      </c>
      <c r="AP285" s="33"/>
      <c r="AQ285" s="33"/>
      <c r="AR285" s="33"/>
      <c r="AS285" s="33"/>
      <c r="AT285" s="33"/>
      <c r="AU285" s="33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</row>
    <row r="286" spans="1:65" ht="24.75" customHeight="1">
      <c r="A286" s="255"/>
      <c r="B286" s="255"/>
      <c r="C286" s="255"/>
      <c r="D286" s="255"/>
      <c r="E286" s="255"/>
      <c r="F286" s="255"/>
      <c r="G286" s="255"/>
      <c r="H286" s="255"/>
      <c r="I286" s="255"/>
      <c r="J286" s="255"/>
      <c r="K286" s="255"/>
      <c r="L286" s="605"/>
      <c r="M286" s="605"/>
      <c r="N286" s="255"/>
      <c r="O286" s="605"/>
      <c r="P286" s="255"/>
      <c r="Q286" s="255"/>
      <c r="R286" s="255"/>
      <c r="S286" s="255"/>
      <c r="T286" s="255"/>
      <c r="U286" s="255"/>
      <c r="V286" s="255"/>
      <c r="W286" s="255"/>
      <c r="X286" s="255"/>
      <c r="Y286" s="33" t="s">
        <v>152</v>
      </c>
      <c r="Z286" s="108">
        <v>45489</v>
      </c>
      <c r="AA286" s="33">
        <v>13832</v>
      </c>
      <c r="AB286" s="33" t="s">
        <v>203</v>
      </c>
      <c r="AC286" s="108">
        <v>45523</v>
      </c>
      <c r="AD286" s="108">
        <v>45856</v>
      </c>
      <c r="AE286" s="176">
        <v>29378.39</v>
      </c>
      <c r="AF286" s="33"/>
      <c r="AG286" s="533">
        <v>2112</v>
      </c>
      <c r="AH286" s="528"/>
      <c r="AI286" s="575"/>
      <c r="AJ286" s="33"/>
      <c r="AK286" s="33"/>
      <c r="AL286" s="170">
        <f>SUM(AL285+AG286)</f>
        <v>74136</v>
      </c>
      <c r="AM286" s="255"/>
      <c r="AN286" s="255"/>
      <c r="AO286" s="255"/>
      <c r="AP286" s="33"/>
      <c r="AQ286" s="33"/>
      <c r="AR286" s="33"/>
      <c r="AS286" s="33"/>
      <c r="AT286" s="33"/>
      <c r="AU286" s="33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</row>
    <row r="287" spans="1:65" ht="24.75" customHeight="1">
      <c r="A287" s="256"/>
      <c r="B287" s="256"/>
      <c r="C287" s="256"/>
      <c r="D287" s="256"/>
      <c r="E287" s="256"/>
      <c r="F287" s="256"/>
      <c r="G287" s="256"/>
      <c r="H287" s="256"/>
      <c r="I287" s="256"/>
      <c r="J287" s="256"/>
      <c r="K287" s="256"/>
      <c r="L287" s="604"/>
      <c r="M287" s="604"/>
      <c r="N287" s="256"/>
      <c r="O287" s="604"/>
      <c r="P287" s="256"/>
      <c r="Q287" s="256"/>
      <c r="R287" s="256"/>
      <c r="S287" s="256"/>
      <c r="T287" s="256"/>
      <c r="U287" s="256"/>
      <c r="V287" s="256"/>
      <c r="W287" s="256"/>
      <c r="X287" s="256"/>
      <c r="Y287" s="139" t="s">
        <v>168</v>
      </c>
      <c r="Z287" s="108">
        <v>45853</v>
      </c>
      <c r="AA287" s="33">
        <v>14067</v>
      </c>
      <c r="AB287" s="33" t="s">
        <v>388</v>
      </c>
      <c r="AC287" s="108">
        <v>45888</v>
      </c>
      <c r="AD287" s="108">
        <v>46221</v>
      </c>
      <c r="AE287" s="176"/>
      <c r="AF287" s="33"/>
      <c r="AG287" s="533"/>
      <c r="AH287" s="528"/>
      <c r="AI287" s="532">
        <v>45930</v>
      </c>
      <c r="AJ287" s="176">
        <v>48613.17</v>
      </c>
      <c r="AK287" s="170">
        <v>3600</v>
      </c>
      <c r="AL287" s="170">
        <f>SUM(AL286+AK287)</f>
        <v>77736</v>
      </c>
      <c r="AM287" s="256"/>
      <c r="AN287" s="256"/>
      <c r="AO287" s="256"/>
      <c r="AP287" s="33"/>
      <c r="AQ287" s="33"/>
      <c r="AR287" s="33"/>
      <c r="AS287" s="33"/>
      <c r="AT287" s="33"/>
      <c r="AU287" s="33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</row>
    <row r="288" spans="1:65" ht="24.75" customHeight="1">
      <c r="A288" s="356">
        <v>56</v>
      </c>
      <c r="B288" s="352" t="s">
        <v>406</v>
      </c>
      <c r="C288" s="352" t="s">
        <v>407</v>
      </c>
      <c r="D288" s="362" t="s">
        <v>157</v>
      </c>
      <c r="E288" s="352" t="s">
        <v>158</v>
      </c>
      <c r="F288" s="352" t="s">
        <v>332</v>
      </c>
      <c r="G288" s="352"/>
      <c r="H288" s="352" t="s">
        <v>409</v>
      </c>
      <c r="I288" s="352"/>
      <c r="J288" s="352"/>
      <c r="K288" s="362" t="s">
        <v>425</v>
      </c>
      <c r="L288" s="539" t="s">
        <v>426</v>
      </c>
      <c r="M288" s="539" t="s">
        <v>427</v>
      </c>
      <c r="N288" s="361">
        <v>44760</v>
      </c>
      <c r="O288" s="612">
        <v>63600</v>
      </c>
      <c r="P288" s="351">
        <v>13345</v>
      </c>
      <c r="Q288" s="361">
        <v>44760</v>
      </c>
      <c r="R288" s="361">
        <v>45125</v>
      </c>
      <c r="S288" s="352">
        <v>1</v>
      </c>
      <c r="T288" s="352"/>
      <c r="U288" s="352"/>
      <c r="V288" s="352"/>
      <c r="W288" s="352" t="s">
        <v>284</v>
      </c>
      <c r="X288" s="352" t="s">
        <v>413</v>
      </c>
      <c r="Y288" s="33" t="s">
        <v>149</v>
      </c>
      <c r="Z288" s="108">
        <v>45125</v>
      </c>
      <c r="AA288" s="33">
        <v>13595</v>
      </c>
      <c r="AB288" s="33" t="s">
        <v>203</v>
      </c>
      <c r="AC288" s="108">
        <v>45126</v>
      </c>
      <c r="AD288" s="108">
        <v>45491</v>
      </c>
      <c r="AE288" s="33"/>
      <c r="AF288" s="33"/>
      <c r="AG288" s="533">
        <v>2544</v>
      </c>
      <c r="AH288" s="528"/>
      <c r="AI288" s="575"/>
      <c r="AJ288" s="33"/>
      <c r="AK288" s="33"/>
      <c r="AL288" s="170">
        <f t="shared" ref="AL288:AL289" si="33">SUM(AL287+AG288)</f>
        <v>80280</v>
      </c>
      <c r="AM288" s="280">
        <v>74927.53</v>
      </c>
      <c r="AN288" s="280">
        <v>23705.78</v>
      </c>
      <c r="AO288" s="280">
        <f>AM288+AN288</f>
        <v>98633.31</v>
      </c>
      <c r="AP288" s="33"/>
      <c r="AQ288" s="33"/>
      <c r="AR288" s="33"/>
      <c r="AS288" s="33"/>
      <c r="AT288" s="33"/>
      <c r="AU288" s="33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</row>
    <row r="289" spans="1:65" ht="24.75" customHeight="1">
      <c r="A289" s="255"/>
      <c r="B289" s="255"/>
      <c r="C289" s="255"/>
      <c r="D289" s="255"/>
      <c r="E289" s="255"/>
      <c r="F289" s="255"/>
      <c r="G289" s="255"/>
      <c r="H289" s="255"/>
      <c r="I289" s="255"/>
      <c r="J289" s="255"/>
      <c r="K289" s="255"/>
      <c r="L289" s="605"/>
      <c r="M289" s="605"/>
      <c r="N289" s="255"/>
      <c r="O289" s="605"/>
      <c r="P289" s="255"/>
      <c r="Q289" s="255"/>
      <c r="R289" s="255"/>
      <c r="S289" s="255"/>
      <c r="T289" s="255"/>
      <c r="U289" s="255"/>
      <c r="V289" s="255"/>
      <c r="W289" s="255"/>
      <c r="X289" s="255"/>
      <c r="Y289" s="33" t="s">
        <v>152</v>
      </c>
      <c r="Z289" s="108">
        <v>45488</v>
      </c>
      <c r="AA289" s="33">
        <v>13832</v>
      </c>
      <c r="AB289" s="33" t="s">
        <v>203</v>
      </c>
      <c r="AC289" s="108">
        <v>45126</v>
      </c>
      <c r="AD289" s="108">
        <v>45856</v>
      </c>
      <c r="AE289" s="176">
        <v>29378.39</v>
      </c>
      <c r="AF289" s="33"/>
      <c r="AG289" s="533">
        <v>1944</v>
      </c>
      <c r="AH289" s="528"/>
      <c r="AI289" s="575"/>
      <c r="AJ289" s="33"/>
      <c r="AK289" s="33"/>
      <c r="AL289" s="170">
        <f t="shared" si="33"/>
        <v>82224</v>
      </c>
      <c r="AM289" s="255"/>
      <c r="AN289" s="255"/>
      <c r="AO289" s="255"/>
      <c r="AP289" s="33"/>
      <c r="AQ289" s="33"/>
      <c r="AR289" s="33"/>
      <c r="AS289" s="33"/>
      <c r="AT289" s="33"/>
      <c r="AU289" s="33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</row>
    <row r="290" spans="1:65" ht="24.75" customHeight="1">
      <c r="A290" s="256"/>
      <c r="B290" s="256"/>
      <c r="C290" s="256"/>
      <c r="D290" s="256"/>
      <c r="E290" s="256"/>
      <c r="F290" s="256"/>
      <c r="G290" s="256"/>
      <c r="H290" s="256"/>
      <c r="I290" s="256"/>
      <c r="J290" s="256"/>
      <c r="K290" s="256"/>
      <c r="L290" s="604"/>
      <c r="M290" s="604"/>
      <c r="N290" s="256"/>
      <c r="O290" s="604"/>
      <c r="P290" s="256"/>
      <c r="Q290" s="256"/>
      <c r="R290" s="256"/>
      <c r="S290" s="256"/>
      <c r="T290" s="256"/>
      <c r="U290" s="256"/>
      <c r="V290" s="256"/>
      <c r="W290" s="256"/>
      <c r="X290" s="256"/>
      <c r="Y290" s="33" t="s">
        <v>168</v>
      </c>
      <c r="Z290" s="108">
        <v>45853</v>
      </c>
      <c r="AA290" s="33">
        <v>14069</v>
      </c>
      <c r="AB290" s="33" t="s">
        <v>388</v>
      </c>
      <c r="AC290" s="108">
        <v>45492</v>
      </c>
      <c r="AD290" s="108">
        <v>46221</v>
      </c>
      <c r="AE290" s="176"/>
      <c r="AF290" s="33"/>
      <c r="AG290" s="533"/>
      <c r="AH290" s="528"/>
      <c r="AI290" s="532">
        <v>45916</v>
      </c>
      <c r="AJ290" s="176">
        <v>48613.17</v>
      </c>
      <c r="AK290" s="170">
        <v>3312</v>
      </c>
      <c r="AL290" s="170">
        <f>SUM(AL289+AK290)</f>
        <v>85536</v>
      </c>
      <c r="AM290" s="256"/>
      <c r="AN290" s="256"/>
      <c r="AO290" s="256"/>
      <c r="AP290" s="33"/>
      <c r="AQ290" s="33"/>
      <c r="AR290" s="33"/>
      <c r="AS290" s="33"/>
      <c r="AT290" s="33"/>
      <c r="AU290" s="33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</row>
    <row r="291" spans="1:65" ht="24.75" customHeight="1">
      <c r="A291" s="356">
        <v>57</v>
      </c>
      <c r="B291" s="352" t="s">
        <v>406</v>
      </c>
      <c r="C291" s="352" t="s">
        <v>407</v>
      </c>
      <c r="D291" s="362" t="s">
        <v>157</v>
      </c>
      <c r="E291" s="352" t="s">
        <v>158</v>
      </c>
      <c r="F291" s="352" t="s">
        <v>332</v>
      </c>
      <c r="G291" s="352"/>
      <c r="H291" s="352" t="s">
        <v>409</v>
      </c>
      <c r="I291" s="352"/>
      <c r="J291" s="352"/>
      <c r="K291" s="362" t="s">
        <v>428</v>
      </c>
      <c r="L291" s="539" t="s">
        <v>429</v>
      </c>
      <c r="M291" s="539" t="s">
        <v>430</v>
      </c>
      <c r="N291" s="361">
        <v>44760</v>
      </c>
      <c r="O291" s="612">
        <v>65040</v>
      </c>
      <c r="P291" s="351">
        <v>13345</v>
      </c>
      <c r="Q291" s="361">
        <v>44760</v>
      </c>
      <c r="R291" s="361">
        <v>45125</v>
      </c>
      <c r="S291" s="352">
        <v>1</v>
      </c>
      <c r="T291" s="352"/>
      <c r="U291" s="352"/>
      <c r="V291" s="352"/>
      <c r="W291" s="352" t="s">
        <v>284</v>
      </c>
      <c r="X291" s="352" t="s">
        <v>413</v>
      </c>
      <c r="Y291" s="33" t="s">
        <v>149</v>
      </c>
      <c r="Z291" s="108">
        <v>45124</v>
      </c>
      <c r="AA291" s="33">
        <v>13588</v>
      </c>
      <c r="AB291" s="33" t="s">
        <v>203</v>
      </c>
      <c r="AC291" s="108">
        <v>45126</v>
      </c>
      <c r="AD291" s="108">
        <v>45491</v>
      </c>
      <c r="AE291" s="33"/>
      <c r="AF291" s="33"/>
      <c r="AG291" s="533">
        <v>2592</v>
      </c>
      <c r="AH291" s="528"/>
      <c r="AI291" s="575"/>
      <c r="AJ291" s="33"/>
      <c r="AK291" s="33"/>
      <c r="AL291" s="170">
        <f>SUM(AG291+O291)</f>
        <v>67632</v>
      </c>
      <c r="AM291" s="280">
        <v>81543.460000000006</v>
      </c>
      <c r="AN291" s="280">
        <v>24531.71</v>
      </c>
      <c r="AO291" s="280">
        <f>AM291+AN291</f>
        <v>106075.17000000001</v>
      </c>
      <c r="AP291" s="33"/>
      <c r="AQ291" s="33"/>
      <c r="AR291" s="33"/>
      <c r="AS291" s="33"/>
      <c r="AT291" s="33"/>
      <c r="AU291" s="33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</row>
    <row r="292" spans="1:65" ht="24.75" customHeight="1">
      <c r="A292" s="255"/>
      <c r="B292" s="255"/>
      <c r="C292" s="255"/>
      <c r="D292" s="255"/>
      <c r="E292" s="255"/>
      <c r="F292" s="255"/>
      <c r="G292" s="255"/>
      <c r="H292" s="255"/>
      <c r="I292" s="255"/>
      <c r="J292" s="255"/>
      <c r="K292" s="255"/>
      <c r="L292" s="605"/>
      <c r="M292" s="605"/>
      <c r="N292" s="255"/>
      <c r="O292" s="605"/>
      <c r="P292" s="255"/>
      <c r="Q292" s="255"/>
      <c r="R292" s="255"/>
      <c r="S292" s="255"/>
      <c r="T292" s="255"/>
      <c r="U292" s="255"/>
      <c r="V292" s="255"/>
      <c r="W292" s="255"/>
      <c r="X292" s="255"/>
      <c r="Y292" s="33" t="s">
        <v>152</v>
      </c>
      <c r="Z292" s="108">
        <v>45489</v>
      </c>
      <c r="AA292" s="33">
        <v>13832</v>
      </c>
      <c r="AB292" s="33" t="s">
        <v>203</v>
      </c>
      <c r="AC292" s="108">
        <v>45126</v>
      </c>
      <c r="AD292" s="108">
        <v>45856</v>
      </c>
      <c r="AE292" s="176">
        <v>29378.39</v>
      </c>
      <c r="AF292" s="33"/>
      <c r="AG292" s="533">
        <v>1992</v>
      </c>
      <c r="AH292" s="528"/>
      <c r="AI292" s="575"/>
      <c r="AJ292" s="33"/>
      <c r="AK292" s="33"/>
      <c r="AL292" s="170">
        <f>SUM(AL291+AG292)</f>
        <v>69624</v>
      </c>
      <c r="AM292" s="255"/>
      <c r="AN292" s="255"/>
      <c r="AO292" s="255"/>
      <c r="AP292" s="33"/>
      <c r="AQ292" s="33"/>
      <c r="AR292" s="33"/>
      <c r="AS292" s="33"/>
      <c r="AT292" s="33"/>
      <c r="AU292" s="33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</row>
    <row r="293" spans="1:65" ht="24.75" customHeight="1">
      <c r="A293" s="256"/>
      <c r="B293" s="256"/>
      <c r="C293" s="256"/>
      <c r="D293" s="256"/>
      <c r="E293" s="256"/>
      <c r="F293" s="256"/>
      <c r="G293" s="256"/>
      <c r="H293" s="256"/>
      <c r="I293" s="256"/>
      <c r="J293" s="256"/>
      <c r="K293" s="256"/>
      <c r="L293" s="604"/>
      <c r="M293" s="604"/>
      <c r="N293" s="256"/>
      <c r="O293" s="604"/>
      <c r="P293" s="256"/>
      <c r="Q293" s="256"/>
      <c r="R293" s="256"/>
      <c r="S293" s="256"/>
      <c r="T293" s="256"/>
      <c r="U293" s="256"/>
      <c r="V293" s="256"/>
      <c r="W293" s="256"/>
      <c r="X293" s="256"/>
      <c r="Y293" s="33" t="s">
        <v>168</v>
      </c>
      <c r="Z293" s="108">
        <v>45853</v>
      </c>
      <c r="AA293" s="33">
        <v>14067</v>
      </c>
      <c r="AB293" s="33" t="s">
        <v>388</v>
      </c>
      <c r="AC293" s="108">
        <v>45857</v>
      </c>
      <c r="AD293" s="108">
        <v>46221</v>
      </c>
      <c r="AE293" s="176"/>
      <c r="AF293" s="33"/>
      <c r="AG293" s="533"/>
      <c r="AH293" s="528"/>
      <c r="AI293" s="532">
        <v>45906</v>
      </c>
      <c r="AJ293" s="176">
        <v>48613.17</v>
      </c>
      <c r="AK293" s="170">
        <v>3384</v>
      </c>
      <c r="AL293" s="170">
        <f>SUM(AL292+AK293)</f>
        <v>73008</v>
      </c>
      <c r="AM293" s="256"/>
      <c r="AN293" s="256"/>
      <c r="AO293" s="256"/>
      <c r="AP293" s="33"/>
      <c r="AQ293" s="33"/>
      <c r="AR293" s="33"/>
      <c r="AS293" s="33"/>
      <c r="AT293" s="33"/>
      <c r="AU293" s="33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</row>
    <row r="294" spans="1:65" ht="24.75" customHeight="1">
      <c r="A294" s="356">
        <v>58</v>
      </c>
      <c r="B294" s="352" t="s">
        <v>406</v>
      </c>
      <c r="C294" s="352" t="s">
        <v>407</v>
      </c>
      <c r="D294" s="362" t="s">
        <v>157</v>
      </c>
      <c r="E294" s="352" t="s">
        <v>158</v>
      </c>
      <c r="F294" s="352" t="s">
        <v>332</v>
      </c>
      <c r="G294" s="352"/>
      <c r="H294" s="352" t="s">
        <v>409</v>
      </c>
      <c r="I294" s="352"/>
      <c r="J294" s="352"/>
      <c r="K294" s="362" t="s">
        <v>431</v>
      </c>
      <c r="L294" s="539" t="s">
        <v>432</v>
      </c>
      <c r="M294" s="539" t="s">
        <v>433</v>
      </c>
      <c r="N294" s="361">
        <v>44760</v>
      </c>
      <c r="O294" s="612">
        <v>69600</v>
      </c>
      <c r="P294" s="351">
        <v>13345</v>
      </c>
      <c r="Q294" s="361">
        <v>44760</v>
      </c>
      <c r="R294" s="361">
        <v>45125</v>
      </c>
      <c r="S294" s="352">
        <v>1</v>
      </c>
      <c r="T294" s="352"/>
      <c r="U294" s="352"/>
      <c r="V294" s="352"/>
      <c r="W294" s="352" t="s">
        <v>271</v>
      </c>
      <c r="X294" s="352" t="s">
        <v>413</v>
      </c>
      <c r="Y294" s="33" t="s">
        <v>149</v>
      </c>
      <c r="Z294" s="108">
        <v>45124</v>
      </c>
      <c r="AA294" s="33">
        <v>13588</v>
      </c>
      <c r="AB294" s="33" t="s">
        <v>202</v>
      </c>
      <c r="AC294" s="108">
        <v>45126</v>
      </c>
      <c r="AD294" s="108">
        <v>45491</v>
      </c>
      <c r="AE294" s="33"/>
      <c r="AF294" s="33"/>
      <c r="AG294" s="533"/>
      <c r="AH294" s="528"/>
      <c r="AI294" s="575"/>
      <c r="AJ294" s="33"/>
      <c r="AK294" s="33"/>
      <c r="AL294" s="170">
        <f>O294-AH294+AG294+AK294</f>
        <v>69600</v>
      </c>
      <c r="AM294" s="280">
        <v>92004.4</v>
      </c>
      <c r="AN294" s="280">
        <v>27791.84</v>
      </c>
      <c r="AO294" s="280">
        <f>AM294+AN294</f>
        <v>119796.23999999999</v>
      </c>
      <c r="AP294" s="33"/>
      <c r="AQ294" s="33"/>
      <c r="AR294" s="33"/>
      <c r="AS294" s="33"/>
      <c r="AT294" s="33"/>
      <c r="AU294" s="33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</row>
    <row r="295" spans="1:65" ht="24.75" customHeight="1">
      <c r="A295" s="255"/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605"/>
      <c r="M295" s="605"/>
      <c r="N295" s="255"/>
      <c r="O295" s="605"/>
      <c r="P295" s="255"/>
      <c r="Q295" s="255"/>
      <c r="R295" s="255"/>
      <c r="S295" s="255"/>
      <c r="T295" s="255"/>
      <c r="U295" s="255"/>
      <c r="V295" s="255"/>
      <c r="W295" s="255"/>
      <c r="X295" s="255"/>
      <c r="Y295" s="33" t="s">
        <v>152</v>
      </c>
      <c r="Z295" s="108">
        <v>45484</v>
      </c>
      <c r="AA295" s="33">
        <v>13832</v>
      </c>
      <c r="AB295" s="33" t="s">
        <v>203</v>
      </c>
      <c r="AC295" s="108">
        <v>45492</v>
      </c>
      <c r="AD295" s="108">
        <v>45856</v>
      </c>
      <c r="AE295" s="176">
        <v>29279</v>
      </c>
      <c r="AF295" s="33"/>
      <c r="AG295" s="533">
        <v>2040</v>
      </c>
      <c r="AH295" s="528"/>
      <c r="AI295" s="575"/>
      <c r="AJ295" s="33"/>
      <c r="AK295" s="33"/>
      <c r="AL295" s="360">
        <f>SUM(AL294+AG295)</f>
        <v>71640</v>
      </c>
      <c r="AM295" s="255"/>
      <c r="AN295" s="255"/>
      <c r="AO295" s="255"/>
      <c r="AP295" s="33"/>
      <c r="AQ295" s="33"/>
      <c r="AR295" s="33"/>
      <c r="AS295" s="33"/>
      <c r="AT295" s="33"/>
      <c r="AU295" s="33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</row>
    <row r="296" spans="1:65" ht="24.75" customHeight="1">
      <c r="A296" s="256"/>
      <c r="B296" s="256"/>
      <c r="C296" s="256"/>
      <c r="D296" s="256"/>
      <c r="E296" s="256"/>
      <c r="F296" s="256"/>
      <c r="G296" s="256"/>
      <c r="H296" s="256"/>
      <c r="I296" s="256"/>
      <c r="J296" s="256"/>
      <c r="K296" s="256"/>
      <c r="L296" s="604"/>
      <c r="M296" s="604"/>
      <c r="N296" s="256"/>
      <c r="O296" s="604"/>
      <c r="P296" s="256"/>
      <c r="Q296" s="256"/>
      <c r="R296" s="256"/>
      <c r="S296" s="256"/>
      <c r="T296" s="256"/>
      <c r="U296" s="256"/>
      <c r="V296" s="256"/>
      <c r="W296" s="256"/>
      <c r="X296" s="256"/>
      <c r="Y296" s="33" t="s">
        <v>168</v>
      </c>
      <c r="Z296" s="108">
        <v>45853</v>
      </c>
      <c r="AA296" s="33">
        <v>14067</v>
      </c>
      <c r="AB296" s="33" t="s">
        <v>388</v>
      </c>
      <c r="AC296" s="108">
        <v>45857</v>
      </c>
      <c r="AD296" s="108">
        <v>46221</v>
      </c>
      <c r="AE296" s="176"/>
      <c r="AF296" s="33"/>
      <c r="AG296" s="533"/>
      <c r="AH296" s="528"/>
      <c r="AI296" s="575"/>
      <c r="AJ296" s="33"/>
      <c r="AK296" s="33"/>
      <c r="AL296" s="256"/>
      <c r="AM296" s="256"/>
      <c r="AN296" s="256"/>
      <c r="AO296" s="256"/>
      <c r="AP296" s="33"/>
      <c r="AQ296" s="33"/>
      <c r="AR296" s="33"/>
      <c r="AS296" s="33"/>
      <c r="AT296" s="33"/>
      <c r="AU296" s="33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</row>
    <row r="297" spans="1:65" ht="24.75" customHeight="1">
      <c r="A297" s="356">
        <v>59</v>
      </c>
      <c r="B297" s="352" t="s">
        <v>406</v>
      </c>
      <c r="C297" s="352" t="s">
        <v>407</v>
      </c>
      <c r="D297" s="362" t="s">
        <v>157</v>
      </c>
      <c r="E297" s="352" t="s">
        <v>158</v>
      </c>
      <c r="F297" s="352" t="s">
        <v>332</v>
      </c>
      <c r="G297" s="352"/>
      <c r="H297" s="352" t="s">
        <v>409</v>
      </c>
      <c r="I297" s="352"/>
      <c r="J297" s="352"/>
      <c r="K297" s="362" t="s">
        <v>434</v>
      </c>
      <c r="L297" s="539" t="s">
        <v>435</v>
      </c>
      <c r="M297" s="539" t="s">
        <v>436</v>
      </c>
      <c r="N297" s="361">
        <v>44760</v>
      </c>
      <c r="O297" s="612">
        <v>69456</v>
      </c>
      <c r="P297" s="351">
        <v>13345</v>
      </c>
      <c r="Q297" s="361">
        <v>44760</v>
      </c>
      <c r="R297" s="361">
        <v>45125</v>
      </c>
      <c r="S297" s="352">
        <v>1</v>
      </c>
      <c r="T297" s="352"/>
      <c r="U297" s="352"/>
      <c r="V297" s="195"/>
      <c r="W297" s="352" t="s">
        <v>284</v>
      </c>
      <c r="X297" s="352" t="s">
        <v>413</v>
      </c>
      <c r="Y297" s="33" t="s">
        <v>149</v>
      </c>
      <c r="Z297" s="108">
        <v>45124</v>
      </c>
      <c r="AA297" s="33">
        <v>13588</v>
      </c>
      <c r="AB297" s="33" t="s">
        <v>203</v>
      </c>
      <c r="AC297" s="108">
        <v>45126</v>
      </c>
      <c r="AD297" s="108">
        <v>45491</v>
      </c>
      <c r="AE297" s="33"/>
      <c r="AF297" s="33"/>
      <c r="AG297" s="533">
        <v>2784</v>
      </c>
      <c r="AH297" s="528"/>
      <c r="AI297" s="575"/>
      <c r="AJ297" s="33"/>
      <c r="AK297" s="33"/>
      <c r="AL297" s="170">
        <f>SUM(AG297+O297)</f>
        <v>72240</v>
      </c>
      <c r="AM297" s="280">
        <v>86591.28</v>
      </c>
      <c r="AN297" s="280">
        <v>26121.42</v>
      </c>
      <c r="AO297" s="280">
        <f>AM297+AN297</f>
        <v>112712.7</v>
      </c>
      <c r="AP297" s="33"/>
      <c r="AQ297" s="33"/>
      <c r="AR297" s="33"/>
      <c r="AS297" s="33"/>
      <c r="AT297" s="33"/>
      <c r="AU297" s="33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</row>
    <row r="298" spans="1:65" ht="24.75" customHeight="1">
      <c r="A298" s="255"/>
      <c r="B298" s="255"/>
      <c r="C298" s="255"/>
      <c r="D298" s="255"/>
      <c r="E298" s="255"/>
      <c r="F298" s="255"/>
      <c r="G298" s="255"/>
      <c r="H298" s="255"/>
      <c r="I298" s="255"/>
      <c r="J298" s="255"/>
      <c r="K298" s="255"/>
      <c r="L298" s="605"/>
      <c r="M298" s="605"/>
      <c r="N298" s="255"/>
      <c r="O298" s="605"/>
      <c r="P298" s="255"/>
      <c r="Q298" s="255"/>
      <c r="R298" s="255"/>
      <c r="S298" s="255"/>
      <c r="T298" s="255"/>
      <c r="U298" s="255"/>
      <c r="V298" s="217"/>
      <c r="W298" s="255"/>
      <c r="X298" s="255"/>
      <c r="Y298" s="33" t="s">
        <v>152</v>
      </c>
      <c r="Z298" s="108">
        <v>45484</v>
      </c>
      <c r="AA298" s="33">
        <v>13832</v>
      </c>
      <c r="AB298" s="33" t="s">
        <v>203</v>
      </c>
      <c r="AC298" s="108">
        <v>45492</v>
      </c>
      <c r="AD298" s="108">
        <v>45856</v>
      </c>
      <c r="AE298" s="176">
        <v>29279</v>
      </c>
      <c r="AF298" s="33"/>
      <c r="AG298" s="533">
        <v>2112</v>
      </c>
      <c r="AH298" s="528"/>
      <c r="AI298" s="575"/>
      <c r="AJ298" s="33"/>
      <c r="AK298" s="33"/>
      <c r="AL298" s="170">
        <f>SUM(AL297+AG298)</f>
        <v>74352</v>
      </c>
      <c r="AM298" s="255"/>
      <c r="AN298" s="255"/>
      <c r="AO298" s="255"/>
      <c r="AP298" s="33"/>
      <c r="AQ298" s="33"/>
      <c r="AR298" s="33"/>
      <c r="AS298" s="33"/>
      <c r="AT298" s="33"/>
      <c r="AU298" s="33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</row>
    <row r="299" spans="1:65" ht="24.75" customHeight="1">
      <c r="A299" s="256"/>
      <c r="B299" s="256"/>
      <c r="C299" s="256"/>
      <c r="D299" s="256"/>
      <c r="E299" s="256"/>
      <c r="F299" s="256"/>
      <c r="G299" s="256"/>
      <c r="H299" s="256"/>
      <c r="I299" s="256"/>
      <c r="J299" s="256"/>
      <c r="K299" s="256"/>
      <c r="L299" s="604"/>
      <c r="M299" s="604"/>
      <c r="N299" s="256"/>
      <c r="O299" s="604"/>
      <c r="P299" s="256"/>
      <c r="Q299" s="256"/>
      <c r="R299" s="256"/>
      <c r="S299" s="256"/>
      <c r="T299" s="256"/>
      <c r="U299" s="256"/>
      <c r="V299" s="218"/>
      <c r="W299" s="256"/>
      <c r="X299" s="256"/>
      <c r="Y299" s="33" t="s">
        <v>168</v>
      </c>
      <c r="Z299" s="108" t="s">
        <v>437</v>
      </c>
      <c r="AA299" s="33">
        <v>14067</v>
      </c>
      <c r="AB299" s="33" t="s">
        <v>388</v>
      </c>
      <c r="AC299" s="108">
        <v>45857</v>
      </c>
      <c r="AD299" s="108">
        <v>46221</v>
      </c>
      <c r="AE299" s="176"/>
      <c r="AF299" s="33"/>
      <c r="AG299" s="533"/>
      <c r="AH299" s="528"/>
      <c r="AI299" s="532">
        <v>45908</v>
      </c>
      <c r="AJ299" s="176">
        <v>48613.17</v>
      </c>
      <c r="AK299" s="170">
        <v>3624</v>
      </c>
      <c r="AL299" s="170">
        <f>SUM(AL298+AK299)</f>
        <v>77976</v>
      </c>
      <c r="AM299" s="256"/>
      <c r="AN299" s="256"/>
      <c r="AO299" s="256"/>
      <c r="AP299" s="33"/>
      <c r="AQ299" s="33"/>
      <c r="AR299" s="33"/>
      <c r="AS299" s="33"/>
      <c r="AT299" s="33"/>
      <c r="AU299" s="33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4"/>
      <c r="BM299" s="34"/>
    </row>
    <row r="300" spans="1:65" ht="24.75" customHeight="1">
      <c r="A300" s="356">
        <v>60</v>
      </c>
      <c r="B300" s="352" t="s">
        <v>406</v>
      </c>
      <c r="C300" s="352" t="s">
        <v>407</v>
      </c>
      <c r="D300" s="362" t="s">
        <v>157</v>
      </c>
      <c r="E300" s="352" t="s">
        <v>158</v>
      </c>
      <c r="F300" s="352" t="s">
        <v>438</v>
      </c>
      <c r="G300" s="352"/>
      <c r="H300" s="352" t="s">
        <v>409</v>
      </c>
      <c r="I300" s="352"/>
      <c r="J300" s="352"/>
      <c r="K300" s="362" t="s">
        <v>439</v>
      </c>
      <c r="L300" s="539" t="s">
        <v>310</v>
      </c>
      <c r="M300" s="539" t="s">
        <v>311</v>
      </c>
      <c r="N300" s="361">
        <v>44760</v>
      </c>
      <c r="O300" s="612">
        <v>127200</v>
      </c>
      <c r="P300" s="351">
        <v>13345</v>
      </c>
      <c r="Q300" s="361">
        <v>44760</v>
      </c>
      <c r="R300" s="361">
        <v>45125</v>
      </c>
      <c r="S300" s="352">
        <v>1</v>
      </c>
      <c r="T300" s="352"/>
      <c r="U300" s="352"/>
      <c r="V300" s="352"/>
      <c r="W300" s="352" t="s">
        <v>284</v>
      </c>
      <c r="X300" s="352" t="s">
        <v>413</v>
      </c>
      <c r="Y300" s="33" t="s">
        <v>149</v>
      </c>
      <c r="Z300" s="108">
        <v>45117</v>
      </c>
      <c r="AA300" s="109">
        <v>13576</v>
      </c>
      <c r="AB300" s="33" t="s">
        <v>388</v>
      </c>
      <c r="AC300" s="108">
        <v>45126</v>
      </c>
      <c r="AD300" s="108">
        <v>45491</v>
      </c>
      <c r="AE300" s="33"/>
      <c r="AF300" s="33"/>
      <c r="AG300" s="533"/>
      <c r="AH300" s="528"/>
      <c r="AI300" s="532">
        <v>45331</v>
      </c>
      <c r="AJ300" s="176">
        <v>39989.1</v>
      </c>
      <c r="AK300" s="170">
        <v>5088</v>
      </c>
      <c r="AL300" s="191">
        <v>132288</v>
      </c>
      <c r="AM300" s="280">
        <v>156746.60999999999</v>
      </c>
      <c r="AN300" s="280">
        <v>55825.41</v>
      </c>
      <c r="AO300" s="280">
        <f>AM300+AN300</f>
        <v>212572.02</v>
      </c>
      <c r="AP300" s="33"/>
      <c r="AQ300" s="33"/>
      <c r="AR300" s="33"/>
      <c r="AS300" s="33"/>
      <c r="AT300" s="33"/>
      <c r="AU300" s="33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4"/>
      <c r="BM300" s="34"/>
    </row>
    <row r="301" spans="1:65" ht="24.75" customHeight="1">
      <c r="A301" s="255"/>
      <c r="B301" s="255"/>
      <c r="C301" s="255"/>
      <c r="D301" s="255"/>
      <c r="E301" s="255"/>
      <c r="F301" s="255"/>
      <c r="G301" s="255"/>
      <c r="H301" s="255"/>
      <c r="I301" s="255"/>
      <c r="J301" s="255"/>
      <c r="K301" s="255"/>
      <c r="L301" s="605"/>
      <c r="M301" s="605"/>
      <c r="N301" s="255"/>
      <c r="O301" s="605"/>
      <c r="P301" s="255"/>
      <c r="Q301" s="255"/>
      <c r="R301" s="255"/>
      <c r="S301" s="255"/>
      <c r="T301" s="255"/>
      <c r="U301" s="255"/>
      <c r="V301" s="255"/>
      <c r="W301" s="255"/>
      <c r="X301" s="255"/>
      <c r="Y301" s="139" t="s">
        <v>152</v>
      </c>
      <c r="Z301" s="140">
        <v>45489</v>
      </c>
      <c r="AA301" s="168">
        <v>13832</v>
      </c>
      <c r="AB301" s="139" t="s">
        <v>203</v>
      </c>
      <c r="AC301" s="140">
        <v>45492</v>
      </c>
      <c r="AD301" s="140">
        <v>45856</v>
      </c>
      <c r="AE301" s="201">
        <v>29378.39</v>
      </c>
      <c r="AF301" s="139"/>
      <c r="AG301" s="534">
        <v>3888</v>
      </c>
      <c r="AH301" s="528"/>
      <c r="AI301" s="532">
        <v>45331</v>
      </c>
      <c r="AJ301" s="176">
        <v>39989.1</v>
      </c>
      <c r="AK301" s="170"/>
      <c r="AL301" s="170">
        <f>SUM(AL300+AG301)</f>
        <v>136176</v>
      </c>
      <c r="AM301" s="255"/>
      <c r="AN301" s="255"/>
      <c r="AO301" s="255"/>
      <c r="AP301" s="33"/>
      <c r="AQ301" s="33"/>
      <c r="AR301" s="33"/>
      <c r="AS301" s="33"/>
      <c r="AT301" s="33"/>
      <c r="AU301" s="33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</row>
    <row r="302" spans="1:65" ht="24.75" customHeight="1">
      <c r="A302" s="256"/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604"/>
      <c r="M302" s="604"/>
      <c r="N302" s="256"/>
      <c r="O302" s="604"/>
      <c r="P302" s="256"/>
      <c r="Q302" s="256"/>
      <c r="R302" s="256"/>
      <c r="S302" s="256"/>
      <c r="T302" s="256"/>
      <c r="U302" s="256"/>
      <c r="V302" s="256"/>
      <c r="W302" s="256"/>
      <c r="X302" s="256"/>
      <c r="Y302" s="33" t="s">
        <v>168</v>
      </c>
      <c r="Z302" s="108" t="s">
        <v>440</v>
      </c>
      <c r="AA302" s="109">
        <v>14067</v>
      </c>
      <c r="AB302" s="33" t="s">
        <v>202</v>
      </c>
      <c r="AC302" s="140">
        <v>45857</v>
      </c>
      <c r="AD302" s="140">
        <v>46221</v>
      </c>
      <c r="AE302" s="33"/>
      <c r="AF302" s="33"/>
      <c r="AG302" s="533"/>
      <c r="AH302" s="528"/>
      <c r="AI302" s="532">
        <v>45925</v>
      </c>
      <c r="AJ302" s="176">
        <v>48494.44</v>
      </c>
      <c r="AK302" s="170">
        <v>6600</v>
      </c>
      <c r="AL302" s="170">
        <v>142776</v>
      </c>
      <c r="AM302" s="256"/>
      <c r="AN302" s="256"/>
      <c r="AO302" s="256"/>
      <c r="AP302" s="33"/>
      <c r="AQ302" s="33"/>
      <c r="AR302" s="33"/>
      <c r="AS302" s="33"/>
      <c r="AT302" s="33"/>
      <c r="AU302" s="33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</row>
    <row r="303" spans="1:65" ht="24.75" customHeight="1">
      <c r="A303" s="356">
        <v>62</v>
      </c>
      <c r="B303" s="352" t="s">
        <v>406</v>
      </c>
      <c r="C303" s="352" t="s">
        <v>407</v>
      </c>
      <c r="D303" s="362" t="s">
        <v>157</v>
      </c>
      <c r="E303" s="352" t="s">
        <v>158</v>
      </c>
      <c r="F303" s="352" t="s">
        <v>171</v>
      </c>
      <c r="G303" s="352"/>
      <c r="H303" s="352" t="s">
        <v>409</v>
      </c>
      <c r="I303" s="352"/>
      <c r="J303" s="352"/>
      <c r="K303" s="362" t="s">
        <v>444</v>
      </c>
      <c r="L303" s="539" t="s">
        <v>445</v>
      </c>
      <c r="M303" s="539" t="s">
        <v>446</v>
      </c>
      <c r="N303" s="361">
        <v>44784</v>
      </c>
      <c r="O303" s="612">
        <v>50400</v>
      </c>
      <c r="P303" s="351">
        <v>13352</v>
      </c>
      <c r="Q303" s="361">
        <v>44784</v>
      </c>
      <c r="R303" s="361">
        <v>45149</v>
      </c>
      <c r="S303" s="352">
        <v>1</v>
      </c>
      <c r="T303" s="352"/>
      <c r="U303" s="352"/>
      <c r="V303" s="352"/>
      <c r="W303" s="352" t="s">
        <v>284</v>
      </c>
      <c r="X303" s="352" t="s">
        <v>413</v>
      </c>
      <c r="Y303" s="33" t="s">
        <v>149</v>
      </c>
      <c r="Z303" s="108">
        <v>45141</v>
      </c>
      <c r="AA303" s="33">
        <v>13592</v>
      </c>
      <c r="AB303" s="33" t="s">
        <v>203</v>
      </c>
      <c r="AC303" s="108">
        <v>45150</v>
      </c>
      <c r="AD303" s="108">
        <v>45515</v>
      </c>
      <c r="AE303" s="33"/>
      <c r="AF303" s="33"/>
      <c r="AG303" s="533"/>
      <c r="AH303" s="528"/>
      <c r="AI303" s="532">
        <v>45141</v>
      </c>
      <c r="AJ303" s="176">
        <v>36510.080000000002</v>
      </c>
      <c r="AK303" s="170">
        <v>1840.08</v>
      </c>
      <c r="AL303" s="170">
        <f>O303-AH303+AG303+AK303</f>
        <v>52240.08</v>
      </c>
      <c r="AM303" s="280">
        <v>70906.7</v>
      </c>
      <c r="AN303" s="280">
        <v>23600.95</v>
      </c>
      <c r="AO303" s="280">
        <f>AM303+AN303</f>
        <v>94507.65</v>
      </c>
      <c r="AP303" s="33"/>
      <c r="AQ303" s="33"/>
      <c r="AR303" s="33"/>
      <c r="AS303" s="33"/>
      <c r="AT303" s="33"/>
      <c r="AU303" s="33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</row>
    <row r="304" spans="1:65" ht="24.75" customHeight="1">
      <c r="A304" s="255"/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605"/>
      <c r="M304" s="605"/>
      <c r="N304" s="255"/>
      <c r="O304" s="605"/>
      <c r="P304" s="255"/>
      <c r="Q304" s="255"/>
      <c r="R304" s="255"/>
      <c r="S304" s="255"/>
      <c r="T304" s="255"/>
      <c r="U304" s="255"/>
      <c r="V304" s="255"/>
      <c r="W304" s="255"/>
      <c r="X304" s="255"/>
      <c r="Y304" s="33" t="s">
        <v>179</v>
      </c>
      <c r="Z304" s="108">
        <v>45513</v>
      </c>
      <c r="AA304" s="109">
        <v>13843</v>
      </c>
      <c r="AB304" s="33" t="s">
        <v>202</v>
      </c>
      <c r="AC304" s="108">
        <v>45516</v>
      </c>
      <c r="AD304" s="108">
        <v>45880</v>
      </c>
      <c r="AE304" s="41"/>
      <c r="AF304" s="33"/>
      <c r="AG304" s="562"/>
      <c r="AH304" s="528"/>
      <c r="AI304" s="532">
        <v>45538</v>
      </c>
      <c r="AJ304" s="175">
        <v>3.220158E-2</v>
      </c>
      <c r="AK304" s="170">
        <v>1682.16</v>
      </c>
      <c r="AL304" s="170">
        <v>53922.239999999998</v>
      </c>
      <c r="AM304" s="255"/>
      <c r="AN304" s="255"/>
      <c r="AO304" s="255"/>
      <c r="AP304" s="33"/>
      <c r="AQ304" s="33"/>
      <c r="AR304" s="33"/>
      <c r="AS304" s="33"/>
      <c r="AT304" s="33"/>
      <c r="AU304" s="33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</row>
    <row r="305" spans="1:65" ht="24.75" customHeight="1">
      <c r="A305" s="256"/>
      <c r="B305" s="256"/>
      <c r="C305" s="256"/>
      <c r="D305" s="256"/>
      <c r="E305" s="256"/>
      <c r="F305" s="256"/>
      <c r="G305" s="256"/>
      <c r="H305" s="256"/>
      <c r="I305" s="256"/>
      <c r="J305" s="256"/>
      <c r="K305" s="256"/>
      <c r="L305" s="604"/>
      <c r="M305" s="604"/>
      <c r="N305" s="256"/>
      <c r="O305" s="604"/>
      <c r="P305" s="256"/>
      <c r="Q305" s="256"/>
      <c r="R305" s="256"/>
      <c r="S305" s="256"/>
      <c r="T305" s="256"/>
      <c r="U305" s="256"/>
      <c r="V305" s="256"/>
      <c r="W305" s="256"/>
      <c r="X305" s="256"/>
      <c r="Y305" s="33" t="s">
        <v>168</v>
      </c>
      <c r="Z305" s="108" t="s">
        <v>447</v>
      </c>
      <c r="AA305" s="109">
        <v>14076</v>
      </c>
      <c r="AB305" s="33" t="s">
        <v>388</v>
      </c>
      <c r="AC305" s="108">
        <v>45881</v>
      </c>
      <c r="AD305" s="108">
        <v>46245</v>
      </c>
      <c r="AE305" s="41"/>
      <c r="AF305" s="33"/>
      <c r="AG305" s="562"/>
      <c r="AH305" s="528"/>
      <c r="AI305" s="532">
        <v>45925</v>
      </c>
      <c r="AJ305" s="175">
        <v>50443.81</v>
      </c>
      <c r="AK305" s="170">
        <v>2720.04</v>
      </c>
      <c r="AL305" s="170">
        <f>SUM(AL304+AK305)</f>
        <v>56642.28</v>
      </c>
      <c r="AM305" s="256"/>
      <c r="AN305" s="256"/>
      <c r="AO305" s="256"/>
      <c r="AP305" s="33"/>
      <c r="AQ305" s="33"/>
      <c r="AR305" s="33"/>
      <c r="AS305" s="33"/>
      <c r="AT305" s="33"/>
      <c r="AU305" s="33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</row>
    <row r="306" spans="1:65" ht="24.75" customHeight="1">
      <c r="A306" s="356">
        <v>63</v>
      </c>
      <c r="B306" s="352" t="s">
        <v>406</v>
      </c>
      <c r="C306" s="352" t="s">
        <v>407</v>
      </c>
      <c r="D306" s="362" t="s">
        <v>157</v>
      </c>
      <c r="E306" s="352" t="s">
        <v>158</v>
      </c>
      <c r="F306" s="352" t="s">
        <v>171</v>
      </c>
      <c r="G306" s="352"/>
      <c r="H306" s="352" t="s">
        <v>409</v>
      </c>
      <c r="I306" s="352"/>
      <c r="J306" s="352"/>
      <c r="K306" s="362" t="s">
        <v>448</v>
      </c>
      <c r="L306" s="539" t="s">
        <v>449</v>
      </c>
      <c r="M306" s="539" t="s">
        <v>450</v>
      </c>
      <c r="N306" s="361">
        <v>44774</v>
      </c>
      <c r="O306" s="612">
        <v>42000</v>
      </c>
      <c r="P306" s="351">
        <v>13352</v>
      </c>
      <c r="Q306" s="361">
        <v>44774</v>
      </c>
      <c r="R306" s="361">
        <v>45139</v>
      </c>
      <c r="S306" s="352">
        <v>1</v>
      </c>
      <c r="T306" s="352"/>
      <c r="U306" s="352"/>
      <c r="V306" s="352"/>
      <c r="W306" s="352" t="s">
        <v>284</v>
      </c>
      <c r="X306" s="352" t="s">
        <v>413</v>
      </c>
      <c r="Y306" s="33" t="s">
        <v>149</v>
      </c>
      <c r="Z306" s="108">
        <v>45139</v>
      </c>
      <c r="AA306" s="33">
        <v>13591</v>
      </c>
      <c r="AB306" s="33" t="s">
        <v>203</v>
      </c>
      <c r="AC306" s="108">
        <v>45140</v>
      </c>
      <c r="AD306" s="108">
        <v>45505</v>
      </c>
      <c r="AE306" s="33"/>
      <c r="AF306" s="33"/>
      <c r="AG306" s="533"/>
      <c r="AH306" s="528"/>
      <c r="AI306" s="532">
        <v>45139</v>
      </c>
      <c r="AJ306" s="176">
        <v>40106.839999999997</v>
      </c>
      <c r="AK306" s="170">
        <v>1684.44</v>
      </c>
      <c r="AL306" s="170">
        <f>O306-AH306+AG306+AK306</f>
        <v>43684.44</v>
      </c>
      <c r="AM306" s="280">
        <v>60342.22</v>
      </c>
      <c r="AN306" s="280">
        <v>19647.8</v>
      </c>
      <c r="AO306" s="280">
        <f>AM306+AN306</f>
        <v>79990.02</v>
      </c>
      <c r="AP306" s="33"/>
      <c r="AQ306" s="33"/>
      <c r="AR306" s="33"/>
      <c r="AS306" s="33"/>
      <c r="AT306" s="33"/>
      <c r="AU306" s="33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</row>
    <row r="307" spans="1:65" ht="24.75" customHeight="1">
      <c r="A307" s="255"/>
      <c r="B307" s="255"/>
      <c r="C307" s="255"/>
      <c r="D307" s="255"/>
      <c r="E307" s="255"/>
      <c r="F307" s="255"/>
      <c r="G307" s="255"/>
      <c r="H307" s="255"/>
      <c r="I307" s="255"/>
      <c r="J307" s="255"/>
      <c r="K307" s="255"/>
      <c r="L307" s="605"/>
      <c r="M307" s="605"/>
      <c r="N307" s="255"/>
      <c r="O307" s="605"/>
      <c r="P307" s="255"/>
      <c r="Q307" s="255"/>
      <c r="R307" s="255"/>
      <c r="S307" s="255"/>
      <c r="T307" s="255"/>
      <c r="U307" s="255"/>
      <c r="V307" s="255"/>
      <c r="W307" s="255"/>
      <c r="X307" s="255"/>
      <c r="Y307" s="33" t="s">
        <v>152</v>
      </c>
      <c r="Z307" s="108">
        <v>45496</v>
      </c>
      <c r="AA307" s="33">
        <v>13830</v>
      </c>
      <c r="AB307" s="33" t="s">
        <v>203</v>
      </c>
      <c r="AC307" s="108">
        <v>45506</v>
      </c>
      <c r="AD307" s="108">
        <v>45870</v>
      </c>
      <c r="AE307" s="176">
        <v>29279</v>
      </c>
      <c r="AF307" s="33"/>
      <c r="AG307" s="533">
        <v>1279.08</v>
      </c>
      <c r="AH307" s="528"/>
      <c r="AI307" s="532"/>
      <c r="AJ307" s="176"/>
      <c r="AK307" s="170"/>
      <c r="AL307" s="170">
        <f>SUM(AL306+AG307)</f>
        <v>44963.520000000004</v>
      </c>
      <c r="AM307" s="255"/>
      <c r="AN307" s="255"/>
      <c r="AO307" s="255"/>
      <c r="AP307" s="33"/>
      <c r="AQ307" s="33"/>
      <c r="AR307" s="33"/>
      <c r="AS307" s="33"/>
      <c r="AT307" s="33"/>
      <c r="AU307" s="33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</row>
    <row r="308" spans="1:65" ht="24.75" customHeight="1">
      <c r="A308" s="256"/>
      <c r="B308" s="256"/>
      <c r="C308" s="256"/>
      <c r="D308" s="256"/>
      <c r="E308" s="256"/>
      <c r="F308" s="256"/>
      <c r="G308" s="256"/>
      <c r="H308" s="256"/>
      <c r="I308" s="256"/>
      <c r="J308" s="256"/>
      <c r="K308" s="256"/>
      <c r="L308" s="604"/>
      <c r="M308" s="604"/>
      <c r="N308" s="256"/>
      <c r="O308" s="604"/>
      <c r="P308" s="256"/>
      <c r="Q308" s="256"/>
      <c r="R308" s="256"/>
      <c r="S308" s="256"/>
      <c r="T308" s="256"/>
      <c r="U308" s="256"/>
      <c r="V308" s="256"/>
      <c r="W308" s="256"/>
      <c r="X308" s="256"/>
      <c r="Y308" s="33" t="s">
        <v>168</v>
      </c>
      <c r="Z308" s="108">
        <v>45855</v>
      </c>
      <c r="AA308" s="33">
        <v>14070</v>
      </c>
      <c r="AB308" s="33" t="s">
        <v>388</v>
      </c>
      <c r="AC308" s="108">
        <v>45871</v>
      </c>
      <c r="AD308" s="108">
        <v>46235</v>
      </c>
      <c r="AE308" s="176"/>
      <c r="AF308" s="33"/>
      <c r="AG308" s="533"/>
      <c r="AH308" s="528"/>
      <c r="AI308" s="532">
        <v>45904</v>
      </c>
      <c r="AJ308" s="176">
        <v>4.8731919999999998E-2</v>
      </c>
      <c r="AK308" s="170">
        <v>2191.1999999999998</v>
      </c>
      <c r="AL308" s="170">
        <f>SUM(AL307+AK308)</f>
        <v>47154.720000000001</v>
      </c>
      <c r="AM308" s="256"/>
      <c r="AN308" s="256"/>
      <c r="AO308" s="256"/>
      <c r="AP308" s="33"/>
      <c r="AQ308" s="33"/>
      <c r="AR308" s="33"/>
      <c r="AS308" s="33"/>
      <c r="AT308" s="33"/>
      <c r="AU308" s="33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</row>
    <row r="309" spans="1:65" ht="24.75" customHeight="1">
      <c r="A309" s="356">
        <v>64</v>
      </c>
      <c r="B309" s="352" t="s">
        <v>406</v>
      </c>
      <c r="C309" s="352" t="s">
        <v>407</v>
      </c>
      <c r="D309" s="362" t="s">
        <v>157</v>
      </c>
      <c r="E309" s="352" t="s">
        <v>158</v>
      </c>
      <c r="F309" s="352" t="s">
        <v>332</v>
      </c>
      <c r="G309" s="352"/>
      <c r="H309" s="352" t="s">
        <v>409</v>
      </c>
      <c r="I309" s="352"/>
      <c r="J309" s="352"/>
      <c r="K309" s="362" t="s">
        <v>451</v>
      </c>
      <c r="L309" s="539" t="s">
        <v>452</v>
      </c>
      <c r="M309" s="539" t="s">
        <v>453</v>
      </c>
      <c r="N309" s="361">
        <v>44774</v>
      </c>
      <c r="O309" s="612">
        <v>69192</v>
      </c>
      <c r="P309" s="351">
        <v>13352</v>
      </c>
      <c r="Q309" s="361">
        <v>44774</v>
      </c>
      <c r="R309" s="361">
        <v>45139</v>
      </c>
      <c r="S309" s="352">
        <v>1</v>
      </c>
      <c r="T309" s="352"/>
      <c r="U309" s="352"/>
      <c r="V309" s="352"/>
      <c r="W309" s="352" t="s">
        <v>284</v>
      </c>
      <c r="X309" s="352" t="s">
        <v>413</v>
      </c>
      <c r="Y309" s="33" t="s">
        <v>149</v>
      </c>
      <c r="Z309" s="108">
        <v>45139</v>
      </c>
      <c r="AA309" s="33">
        <v>13591</v>
      </c>
      <c r="AB309" s="33" t="s">
        <v>203</v>
      </c>
      <c r="AC309" s="108">
        <v>45140</v>
      </c>
      <c r="AD309" s="108">
        <v>45505</v>
      </c>
      <c r="AE309" s="33"/>
      <c r="AF309" s="33"/>
      <c r="AG309" s="533"/>
      <c r="AH309" s="528"/>
      <c r="AI309" s="532">
        <v>45139</v>
      </c>
      <c r="AJ309" s="176">
        <v>39999.5</v>
      </c>
      <c r="AK309" s="170">
        <v>2760</v>
      </c>
      <c r="AL309" s="170">
        <f>SUM(AK309+O309)</f>
        <v>71952</v>
      </c>
      <c r="AM309" s="280">
        <v>84634</v>
      </c>
      <c r="AN309" s="280">
        <v>25971.59</v>
      </c>
      <c r="AO309" s="280">
        <f>AM309+AN309</f>
        <v>110605.59</v>
      </c>
      <c r="AP309" s="33"/>
      <c r="AQ309" s="33"/>
      <c r="AR309" s="33"/>
      <c r="AS309" s="33"/>
      <c r="AT309" s="33"/>
      <c r="AU309" s="33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</row>
    <row r="310" spans="1:65" ht="24.75" customHeight="1">
      <c r="A310" s="255"/>
      <c r="B310" s="255"/>
      <c r="C310" s="255"/>
      <c r="D310" s="255"/>
      <c r="E310" s="255"/>
      <c r="F310" s="255"/>
      <c r="G310" s="255"/>
      <c r="H310" s="255"/>
      <c r="I310" s="255"/>
      <c r="J310" s="255"/>
      <c r="K310" s="255"/>
      <c r="L310" s="605"/>
      <c r="M310" s="605"/>
      <c r="N310" s="255"/>
      <c r="O310" s="605"/>
      <c r="P310" s="255"/>
      <c r="Q310" s="255"/>
      <c r="R310" s="255"/>
      <c r="S310" s="255"/>
      <c r="T310" s="255"/>
      <c r="U310" s="255"/>
      <c r="V310" s="255"/>
      <c r="W310" s="255"/>
      <c r="X310" s="255"/>
      <c r="Y310" s="33" t="s">
        <v>152</v>
      </c>
      <c r="Z310" s="108">
        <v>45498</v>
      </c>
      <c r="AA310" s="109">
        <v>13833</v>
      </c>
      <c r="AB310" s="33" t="s">
        <v>203</v>
      </c>
      <c r="AC310" s="108">
        <v>45506</v>
      </c>
      <c r="AD310" s="108">
        <v>45870</v>
      </c>
      <c r="AE310" s="33">
        <v>2.9279000000000002</v>
      </c>
      <c r="AF310" s="33"/>
      <c r="AG310" s="533">
        <v>2112</v>
      </c>
      <c r="AH310" s="528"/>
      <c r="AI310" s="532"/>
      <c r="AJ310" s="176"/>
      <c r="AK310" s="170"/>
      <c r="AL310" s="170">
        <f>SUM(AL309+AG310)</f>
        <v>74064</v>
      </c>
      <c r="AM310" s="255"/>
      <c r="AN310" s="255"/>
      <c r="AO310" s="255"/>
      <c r="AP310" s="33"/>
      <c r="AQ310" s="33"/>
      <c r="AR310" s="33"/>
      <c r="AS310" s="33"/>
      <c r="AT310" s="33"/>
      <c r="AU310" s="33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</row>
    <row r="311" spans="1:65" ht="24.75" customHeight="1">
      <c r="A311" s="256"/>
      <c r="B311" s="256"/>
      <c r="C311" s="256"/>
      <c r="D311" s="256"/>
      <c r="E311" s="256"/>
      <c r="F311" s="256"/>
      <c r="G311" s="256"/>
      <c r="H311" s="256"/>
      <c r="I311" s="256"/>
      <c r="J311" s="256"/>
      <c r="K311" s="256"/>
      <c r="L311" s="604"/>
      <c r="M311" s="604"/>
      <c r="N311" s="256"/>
      <c r="O311" s="604"/>
      <c r="P311" s="256"/>
      <c r="Q311" s="256"/>
      <c r="R311" s="256"/>
      <c r="S311" s="256"/>
      <c r="T311" s="256"/>
      <c r="U311" s="256"/>
      <c r="V311" s="256"/>
      <c r="W311" s="256"/>
      <c r="X311" s="256"/>
      <c r="Y311" s="33" t="s">
        <v>168</v>
      </c>
      <c r="Z311" s="108">
        <v>45856</v>
      </c>
      <c r="AA311" s="109">
        <v>14069</v>
      </c>
      <c r="AB311" s="33" t="s">
        <v>388</v>
      </c>
      <c r="AC311" s="108">
        <v>45871</v>
      </c>
      <c r="AD311" s="108">
        <v>46235</v>
      </c>
      <c r="AE311" s="33"/>
      <c r="AF311" s="33"/>
      <c r="AG311" s="533"/>
      <c r="AH311" s="528"/>
      <c r="AI311" s="532">
        <v>45926</v>
      </c>
      <c r="AJ311" s="176">
        <v>4.8613169999999997E-2</v>
      </c>
      <c r="AK311" s="170">
        <v>3600</v>
      </c>
      <c r="AL311" s="170">
        <f>SUM(AL310+AK311)</f>
        <v>77664</v>
      </c>
      <c r="AM311" s="256"/>
      <c r="AN311" s="256"/>
      <c r="AO311" s="256"/>
      <c r="AP311" s="33"/>
      <c r="AQ311" s="33"/>
      <c r="AR311" s="33"/>
      <c r="AS311" s="33"/>
      <c r="AT311" s="33"/>
      <c r="AU311" s="33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</row>
    <row r="312" spans="1:65" ht="24.75" customHeight="1">
      <c r="A312" s="356">
        <v>65</v>
      </c>
      <c r="B312" s="352" t="s">
        <v>406</v>
      </c>
      <c r="C312" s="352" t="s">
        <v>407</v>
      </c>
      <c r="D312" s="362" t="s">
        <v>157</v>
      </c>
      <c r="E312" s="352" t="s">
        <v>158</v>
      </c>
      <c r="F312" s="352" t="s">
        <v>332</v>
      </c>
      <c r="G312" s="352"/>
      <c r="H312" s="352" t="s">
        <v>409</v>
      </c>
      <c r="I312" s="352"/>
      <c r="J312" s="352"/>
      <c r="K312" s="362" t="s">
        <v>454</v>
      </c>
      <c r="L312" s="539" t="s">
        <v>455</v>
      </c>
      <c r="M312" s="539" t="s">
        <v>456</v>
      </c>
      <c r="N312" s="361">
        <v>44774</v>
      </c>
      <c r="O312" s="612">
        <v>69336</v>
      </c>
      <c r="P312" s="351">
        <v>13352</v>
      </c>
      <c r="Q312" s="361">
        <v>44774</v>
      </c>
      <c r="R312" s="361">
        <v>45139</v>
      </c>
      <c r="S312" s="352">
        <v>1</v>
      </c>
      <c r="T312" s="352"/>
      <c r="U312" s="352"/>
      <c r="V312" s="352"/>
      <c r="W312" s="352" t="s">
        <v>284</v>
      </c>
      <c r="X312" s="352" t="s">
        <v>413</v>
      </c>
      <c r="Y312" s="33" t="s">
        <v>149</v>
      </c>
      <c r="Z312" s="108">
        <v>45139</v>
      </c>
      <c r="AA312" s="33">
        <v>13591</v>
      </c>
      <c r="AB312" s="33" t="s">
        <v>203</v>
      </c>
      <c r="AC312" s="108">
        <v>45140</v>
      </c>
      <c r="AD312" s="108">
        <v>45505</v>
      </c>
      <c r="AE312" s="33"/>
      <c r="AF312" s="33"/>
      <c r="AG312" s="533"/>
      <c r="AH312" s="528"/>
      <c r="AI312" s="532">
        <v>45139</v>
      </c>
      <c r="AJ312" s="176">
        <v>39999.5</v>
      </c>
      <c r="AK312" s="170">
        <v>2784</v>
      </c>
      <c r="AL312" s="170">
        <f>SUM(AK312+O312)</f>
        <v>72120</v>
      </c>
      <c r="AM312" s="280">
        <v>82806.7</v>
      </c>
      <c r="AN312" s="280">
        <v>24938.47</v>
      </c>
      <c r="AO312" s="280">
        <f>AM312+AN312</f>
        <v>107745.17</v>
      </c>
      <c r="AP312" s="33"/>
      <c r="AQ312" s="33"/>
      <c r="AR312" s="33"/>
      <c r="AS312" s="33"/>
      <c r="AT312" s="33"/>
      <c r="AU312" s="33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</row>
    <row r="313" spans="1:65" ht="24.75" customHeight="1">
      <c r="A313" s="255"/>
      <c r="B313" s="255"/>
      <c r="C313" s="255"/>
      <c r="D313" s="255"/>
      <c r="E313" s="255"/>
      <c r="F313" s="255"/>
      <c r="G313" s="255"/>
      <c r="H313" s="255"/>
      <c r="I313" s="255"/>
      <c r="J313" s="255"/>
      <c r="K313" s="255"/>
      <c r="L313" s="605"/>
      <c r="M313" s="605"/>
      <c r="N313" s="255"/>
      <c r="O313" s="605"/>
      <c r="P313" s="255"/>
      <c r="Q313" s="255"/>
      <c r="R313" s="255"/>
      <c r="S313" s="255"/>
      <c r="T313" s="255"/>
      <c r="U313" s="255"/>
      <c r="V313" s="255"/>
      <c r="W313" s="255"/>
      <c r="X313" s="255"/>
      <c r="Y313" s="33" t="s">
        <v>152</v>
      </c>
      <c r="Z313" s="108">
        <v>45498</v>
      </c>
      <c r="AA313" s="109">
        <v>13833</v>
      </c>
      <c r="AB313" s="33" t="s">
        <v>203</v>
      </c>
      <c r="AC313" s="108">
        <v>45506</v>
      </c>
      <c r="AD313" s="108">
        <v>45870</v>
      </c>
      <c r="AE313" s="175">
        <v>2.9278999999999999E-2</v>
      </c>
      <c r="AF313" s="33"/>
      <c r="AG313" s="533">
        <v>2112</v>
      </c>
      <c r="AH313" s="528"/>
      <c r="AI313" s="532">
        <v>45498</v>
      </c>
      <c r="AJ313" s="176"/>
      <c r="AK313" s="170"/>
      <c r="AL313" s="170">
        <f>SUM(AL312+AG313)</f>
        <v>74232</v>
      </c>
      <c r="AM313" s="255"/>
      <c r="AN313" s="255"/>
      <c r="AO313" s="255"/>
      <c r="AP313" s="33"/>
      <c r="AQ313" s="33"/>
      <c r="AR313" s="33"/>
      <c r="AS313" s="33"/>
      <c r="AT313" s="33"/>
      <c r="AU313" s="33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</row>
    <row r="314" spans="1:65" ht="24.75" customHeight="1">
      <c r="A314" s="256"/>
      <c r="B314" s="256"/>
      <c r="C314" s="256"/>
      <c r="D314" s="256"/>
      <c r="E314" s="256"/>
      <c r="F314" s="256"/>
      <c r="G314" s="256"/>
      <c r="H314" s="256"/>
      <c r="I314" s="256"/>
      <c r="J314" s="256"/>
      <c r="K314" s="256"/>
      <c r="L314" s="604"/>
      <c r="M314" s="604"/>
      <c r="N314" s="256"/>
      <c r="O314" s="604"/>
      <c r="P314" s="256"/>
      <c r="Q314" s="256"/>
      <c r="R314" s="256"/>
      <c r="S314" s="256"/>
      <c r="T314" s="256"/>
      <c r="U314" s="256"/>
      <c r="V314" s="256"/>
      <c r="W314" s="256"/>
      <c r="X314" s="256"/>
      <c r="Y314" s="33" t="s">
        <v>168</v>
      </c>
      <c r="Z314" s="108">
        <v>45868</v>
      </c>
      <c r="AA314" s="109">
        <v>14076</v>
      </c>
      <c r="AB314" s="33" t="s">
        <v>388</v>
      </c>
      <c r="AC314" s="108">
        <v>45871</v>
      </c>
      <c r="AD314" s="108">
        <v>46235</v>
      </c>
      <c r="AE314" s="175"/>
      <c r="AF314" s="33"/>
      <c r="AG314" s="533"/>
      <c r="AH314" s="528"/>
      <c r="AI314" s="532">
        <v>45904</v>
      </c>
      <c r="AJ314" s="176">
        <v>4.8613169999999997E-2</v>
      </c>
      <c r="AK314" s="170">
        <v>3600</v>
      </c>
      <c r="AL314" s="170">
        <f>SUM(AL313+AK314)</f>
        <v>77832</v>
      </c>
      <c r="AM314" s="256"/>
      <c r="AN314" s="256"/>
      <c r="AO314" s="256"/>
      <c r="AP314" s="33"/>
      <c r="AQ314" s="33"/>
      <c r="AR314" s="33"/>
      <c r="AS314" s="33"/>
      <c r="AT314" s="33"/>
      <c r="AU314" s="33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</row>
    <row r="315" spans="1:65" ht="24.75" customHeight="1">
      <c r="A315" s="356">
        <v>66</v>
      </c>
      <c r="B315" s="352" t="s">
        <v>406</v>
      </c>
      <c r="C315" s="352" t="s">
        <v>407</v>
      </c>
      <c r="D315" s="362" t="s">
        <v>157</v>
      </c>
      <c r="E315" s="352" t="s">
        <v>158</v>
      </c>
      <c r="F315" s="352" t="s">
        <v>438</v>
      </c>
      <c r="G315" s="352"/>
      <c r="H315" s="352" t="s">
        <v>409</v>
      </c>
      <c r="I315" s="352"/>
      <c r="J315" s="352"/>
      <c r="K315" s="362" t="s">
        <v>457</v>
      </c>
      <c r="L315" s="539" t="s">
        <v>458</v>
      </c>
      <c r="M315" s="539" t="s">
        <v>321</v>
      </c>
      <c r="N315" s="361">
        <v>44789</v>
      </c>
      <c r="O315" s="612">
        <v>128328</v>
      </c>
      <c r="P315" s="351">
        <v>13356</v>
      </c>
      <c r="Q315" s="361">
        <v>44789</v>
      </c>
      <c r="R315" s="361">
        <v>45154</v>
      </c>
      <c r="S315" s="352">
        <v>1</v>
      </c>
      <c r="T315" s="352"/>
      <c r="U315" s="352"/>
      <c r="V315" s="352"/>
      <c r="W315" s="352" t="s">
        <v>271</v>
      </c>
      <c r="X315" s="352" t="s">
        <v>413</v>
      </c>
      <c r="Y315" s="182" t="s">
        <v>149</v>
      </c>
      <c r="Z315" s="180">
        <v>45146</v>
      </c>
      <c r="AA315" s="181">
        <v>13596</v>
      </c>
      <c r="AB315" s="182" t="s">
        <v>203</v>
      </c>
      <c r="AC315" s="180">
        <v>45155</v>
      </c>
      <c r="AD315" s="180">
        <v>45520</v>
      </c>
      <c r="AE315" s="182"/>
      <c r="AF315" s="182"/>
      <c r="AG315" s="550"/>
      <c r="AH315" s="593"/>
      <c r="AI315" s="574">
        <v>45146</v>
      </c>
      <c r="AJ315" s="186">
        <v>39999.5</v>
      </c>
      <c r="AK315" s="183">
        <v>5136</v>
      </c>
      <c r="AL315" s="367">
        <f>SUM(AK315+O315)</f>
        <v>133464</v>
      </c>
      <c r="AM315" s="280">
        <v>121293.12</v>
      </c>
      <c r="AN315" s="280">
        <v>42877.15</v>
      </c>
      <c r="AO315" s="280">
        <f>AM315+AN315</f>
        <v>164170.26999999999</v>
      </c>
      <c r="AP315" s="33"/>
      <c r="AQ315" s="33"/>
      <c r="AR315" s="33"/>
      <c r="AS315" s="33"/>
      <c r="AT315" s="33"/>
      <c r="AU315" s="33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</row>
    <row r="316" spans="1:65" ht="24.75" customHeight="1">
      <c r="A316" s="255"/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605"/>
      <c r="M316" s="605"/>
      <c r="N316" s="255"/>
      <c r="O316" s="605"/>
      <c r="P316" s="255"/>
      <c r="Q316" s="255"/>
      <c r="R316" s="255"/>
      <c r="S316" s="255"/>
      <c r="T316" s="255"/>
      <c r="U316" s="255"/>
      <c r="V316" s="255"/>
      <c r="W316" s="255"/>
      <c r="X316" s="255"/>
      <c r="Y316" s="182" t="s">
        <v>152</v>
      </c>
      <c r="Z316" s="180">
        <v>45520</v>
      </c>
      <c r="AA316" s="181">
        <v>13846</v>
      </c>
      <c r="AB316" s="182" t="s">
        <v>246</v>
      </c>
      <c r="AC316" s="180">
        <v>45521</v>
      </c>
      <c r="AD316" s="180">
        <v>45885</v>
      </c>
      <c r="AE316" s="182"/>
      <c r="AF316" s="182"/>
      <c r="AG316" s="550"/>
      <c r="AH316" s="593"/>
      <c r="AI316" s="574"/>
      <c r="AJ316" s="186"/>
      <c r="AK316" s="183"/>
      <c r="AL316" s="255"/>
      <c r="AM316" s="255"/>
      <c r="AN316" s="255"/>
      <c r="AO316" s="255"/>
      <c r="AP316" s="33"/>
      <c r="AQ316" s="33"/>
      <c r="AR316" s="33"/>
      <c r="AS316" s="33"/>
      <c r="AT316" s="33"/>
      <c r="AU316" s="33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4"/>
      <c r="BM316" s="34"/>
    </row>
    <row r="317" spans="1:65" ht="24.75" customHeight="1">
      <c r="A317" s="256"/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604"/>
      <c r="M317" s="604"/>
      <c r="N317" s="256"/>
      <c r="O317" s="604"/>
      <c r="P317" s="256"/>
      <c r="Q317" s="256"/>
      <c r="R317" s="256"/>
      <c r="S317" s="256"/>
      <c r="T317" s="256"/>
      <c r="U317" s="256"/>
      <c r="V317" s="256"/>
      <c r="W317" s="256"/>
      <c r="X317" s="256"/>
      <c r="Y317" s="182" t="s">
        <v>168</v>
      </c>
      <c r="Z317" s="180">
        <v>45863</v>
      </c>
      <c r="AA317" s="181">
        <v>14076</v>
      </c>
      <c r="AB317" s="182" t="s">
        <v>246</v>
      </c>
      <c r="AC317" s="180">
        <v>45886</v>
      </c>
      <c r="AD317" s="180">
        <v>46250</v>
      </c>
      <c r="AE317" s="182"/>
      <c r="AF317" s="182"/>
      <c r="AG317" s="550"/>
      <c r="AH317" s="594"/>
      <c r="AI317" s="579"/>
      <c r="AJ317" s="186"/>
      <c r="AK317" s="183"/>
      <c r="AL317" s="256"/>
      <c r="AM317" s="256"/>
      <c r="AN317" s="256"/>
      <c r="AO317" s="256"/>
      <c r="AP317" s="33"/>
      <c r="AQ317" s="33"/>
      <c r="AR317" s="33"/>
      <c r="AS317" s="33"/>
      <c r="AT317" s="33"/>
      <c r="AU317" s="33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4"/>
      <c r="BM317" s="34"/>
    </row>
    <row r="318" spans="1:65" ht="24.75" customHeight="1">
      <c r="A318" s="356">
        <v>67</v>
      </c>
      <c r="B318" s="352" t="s">
        <v>459</v>
      </c>
      <c r="C318" s="352" t="s">
        <v>460</v>
      </c>
      <c r="D318" s="362" t="s">
        <v>157</v>
      </c>
      <c r="E318" s="352" t="s">
        <v>158</v>
      </c>
      <c r="F318" s="352" t="s">
        <v>461</v>
      </c>
      <c r="G318" s="352"/>
      <c r="H318" s="352" t="s">
        <v>462</v>
      </c>
      <c r="I318" s="352"/>
      <c r="J318" s="352"/>
      <c r="K318" s="362" t="s">
        <v>463</v>
      </c>
      <c r="L318" s="539" t="s">
        <v>464</v>
      </c>
      <c r="M318" s="539" t="s">
        <v>465</v>
      </c>
      <c r="N318" s="361">
        <v>44812</v>
      </c>
      <c r="O318" s="612">
        <v>81999.960000000006</v>
      </c>
      <c r="P318" s="351">
        <v>13371</v>
      </c>
      <c r="Q318" s="361">
        <v>44812</v>
      </c>
      <c r="R318" s="361">
        <v>45177</v>
      </c>
      <c r="S318" s="352">
        <v>119</v>
      </c>
      <c r="T318" s="352"/>
      <c r="U318" s="352"/>
      <c r="V318" s="352"/>
      <c r="W318" s="352" t="s">
        <v>271</v>
      </c>
      <c r="X318" s="352" t="s">
        <v>413</v>
      </c>
      <c r="Y318" s="33" t="s">
        <v>149</v>
      </c>
      <c r="Z318" s="108">
        <v>45175</v>
      </c>
      <c r="AA318" s="33">
        <v>13615</v>
      </c>
      <c r="AB318" s="33" t="s">
        <v>202</v>
      </c>
      <c r="AC318" s="108">
        <v>45178</v>
      </c>
      <c r="AD318" s="108">
        <v>45543</v>
      </c>
      <c r="AE318" s="33"/>
      <c r="AF318" s="33"/>
      <c r="AG318" s="551"/>
      <c r="AH318" s="528"/>
      <c r="AI318" s="575"/>
      <c r="AJ318" s="33"/>
      <c r="AK318" s="33"/>
      <c r="AL318" s="170">
        <v>81999.960000000006</v>
      </c>
      <c r="AM318" s="280">
        <v>90655.53</v>
      </c>
      <c r="AN318" s="280">
        <v>35529.65</v>
      </c>
      <c r="AO318" s="280">
        <f>AM318+AN318</f>
        <v>126185.18</v>
      </c>
      <c r="AP318" s="33"/>
      <c r="AQ318" s="33"/>
      <c r="AR318" s="33"/>
      <c r="AS318" s="33"/>
      <c r="AT318" s="33"/>
      <c r="AU318" s="33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4"/>
      <c r="BM318" s="34"/>
    </row>
    <row r="319" spans="1:65" ht="24.75" customHeight="1">
      <c r="A319" s="255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605"/>
      <c r="M319" s="605"/>
      <c r="N319" s="255"/>
      <c r="O319" s="605"/>
      <c r="P319" s="255"/>
      <c r="Q319" s="255"/>
      <c r="R319" s="255"/>
      <c r="S319" s="255"/>
      <c r="T319" s="255"/>
      <c r="U319" s="255"/>
      <c r="V319" s="255"/>
      <c r="W319" s="255"/>
      <c r="X319" s="255"/>
      <c r="Y319" s="33" t="s">
        <v>152</v>
      </c>
      <c r="Z319" s="108">
        <v>45537</v>
      </c>
      <c r="AA319" s="109">
        <v>13858</v>
      </c>
      <c r="AB319" s="33" t="s">
        <v>202</v>
      </c>
      <c r="AC319" s="108">
        <v>45544</v>
      </c>
      <c r="AD319" s="108">
        <v>45908</v>
      </c>
      <c r="AE319" s="33"/>
      <c r="AF319" s="33"/>
      <c r="AG319" s="551"/>
      <c r="AH319" s="528"/>
      <c r="AI319" s="532">
        <v>45295</v>
      </c>
      <c r="AJ319" s="176">
        <v>39892.17</v>
      </c>
      <c r="AK319" s="170">
        <v>3271.2</v>
      </c>
      <c r="AL319" s="360">
        <f>SUM(AL318+AK319)</f>
        <v>85271.16</v>
      </c>
      <c r="AM319" s="255"/>
      <c r="AN319" s="255"/>
      <c r="AO319" s="255"/>
      <c r="AP319" s="33"/>
      <c r="AQ319" s="33"/>
      <c r="AR319" s="33"/>
      <c r="AS319" s="33"/>
      <c r="AT319" s="33"/>
      <c r="AU319" s="33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4"/>
      <c r="BM319" s="34"/>
    </row>
    <row r="320" spans="1:65" ht="24.75" customHeight="1">
      <c r="A320" s="256"/>
      <c r="B320" s="256"/>
      <c r="C320" s="256"/>
      <c r="D320" s="256"/>
      <c r="E320" s="256"/>
      <c r="F320" s="256"/>
      <c r="G320" s="256"/>
      <c r="H320" s="256"/>
      <c r="I320" s="256"/>
      <c r="J320" s="256"/>
      <c r="K320" s="256"/>
      <c r="L320" s="604"/>
      <c r="M320" s="604"/>
      <c r="N320" s="256"/>
      <c r="O320" s="604"/>
      <c r="P320" s="256"/>
      <c r="Q320" s="256"/>
      <c r="R320" s="256"/>
      <c r="S320" s="256"/>
      <c r="T320" s="256"/>
      <c r="U320" s="256"/>
      <c r="V320" s="256"/>
      <c r="W320" s="256"/>
      <c r="X320" s="256"/>
      <c r="Y320" s="33" t="s">
        <v>168</v>
      </c>
      <c r="Z320" s="108">
        <v>45891</v>
      </c>
      <c r="AA320" s="109">
        <v>14095</v>
      </c>
      <c r="AB320" s="33" t="s">
        <v>202</v>
      </c>
      <c r="AC320" s="108">
        <v>45909</v>
      </c>
      <c r="AD320" s="108">
        <v>46273</v>
      </c>
      <c r="AE320" s="33"/>
      <c r="AF320" s="33"/>
      <c r="AG320" s="551"/>
      <c r="AH320" s="528"/>
      <c r="AI320" s="532"/>
      <c r="AJ320" s="176"/>
      <c r="AK320" s="170"/>
      <c r="AL320" s="256"/>
      <c r="AM320" s="256"/>
      <c r="AN320" s="256"/>
      <c r="AO320" s="256"/>
      <c r="AP320" s="33"/>
      <c r="AQ320" s="33"/>
      <c r="AR320" s="33"/>
      <c r="AS320" s="33"/>
      <c r="AT320" s="33"/>
      <c r="AU320" s="33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4"/>
      <c r="BM320" s="34"/>
    </row>
    <row r="321" spans="1:65" ht="24.75" customHeight="1">
      <c r="A321" s="356">
        <v>68</v>
      </c>
      <c r="B321" s="352" t="s">
        <v>406</v>
      </c>
      <c r="C321" s="352" t="s">
        <v>407</v>
      </c>
      <c r="D321" s="362" t="s">
        <v>157</v>
      </c>
      <c r="E321" s="352" t="s">
        <v>158</v>
      </c>
      <c r="F321" s="352" t="s">
        <v>332</v>
      </c>
      <c r="G321" s="352"/>
      <c r="H321" s="352" t="s">
        <v>409</v>
      </c>
      <c r="I321" s="352"/>
      <c r="J321" s="374"/>
      <c r="K321" s="362" t="s">
        <v>466</v>
      </c>
      <c r="L321" s="539" t="s">
        <v>467</v>
      </c>
      <c r="M321" s="539" t="s">
        <v>468</v>
      </c>
      <c r="N321" s="361">
        <v>44824</v>
      </c>
      <c r="O321" s="612">
        <v>69600</v>
      </c>
      <c r="P321" s="351">
        <v>13380</v>
      </c>
      <c r="Q321" s="361">
        <v>44824</v>
      </c>
      <c r="R321" s="361">
        <v>45189</v>
      </c>
      <c r="S321" s="352">
        <v>1</v>
      </c>
      <c r="T321" s="352"/>
      <c r="U321" s="352"/>
      <c r="V321" s="352"/>
      <c r="W321" s="352" t="s">
        <v>284</v>
      </c>
      <c r="X321" s="352" t="s">
        <v>413</v>
      </c>
      <c r="Y321" s="33" t="s">
        <v>149</v>
      </c>
      <c r="Z321" s="108">
        <v>45181</v>
      </c>
      <c r="AA321" s="109">
        <v>13621</v>
      </c>
      <c r="AB321" s="33" t="s">
        <v>202</v>
      </c>
      <c r="AC321" s="108">
        <v>45190</v>
      </c>
      <c r="AD321" s="108">
        <v>45555</v>
      </c>
      <c r="AE321" s="33"/>
      <c r="AF321" s="33"/>
      <c r="AG321" s="533"/>
      <c r="AH321" s="528"/>
      <c r="AI321" s="532">
        <v>45162</v>
      </c>
      <c r="AJ321" s="176">
        <v>39999.5</v>
      </c>
      <c r="AK321" s="170">
        <v>2784</v>
      </c>
      <c r="AL321" s="170">
        <f>SUM(AK321+O321)</f>
        <v>72384</v>
      </c>
      <c r="AM321" s="280">
        <v>74802.179999999993</v>
      </c>
      <c r="AN321" s="280">
        <v>25783.4</v>
      </c>
      <c r="AO321" s="280">
        <f>AM321+AN321</f>
        <v>100585.57999999999</v>
      </c>
      <c r="AP321" s="33"/>
      <c r="AQ321" s="33"/>
      <c r="AR321" s="33"/>
      <c r="AS321" s="33"/>
      <c r="AT321" s="33"/>
      <c r="AU321" s="33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4"/>
      <c r="BM321" s="34"/>
    </row>
    <row r="322" spans="1:65" ht="24.75" customHeight="1">
      <c r="A322" s="255"/>
      <c r="B322" s="255"/>
      <c r="C322" s="255"/>
      <c r="D322" s="255"/>
      <c r="E322" s="255"/>
      <c r="F322" s="255"/>
      <c r="G322" s="255"/>
      <c r="H322" s="255"/>
      <c r="I322" s="255"/>
      <c r="J322" s="255"/>
      <c r="K322" s="255"/>
      <c r="L322" s="605"/>
      <c r="M322" s="605"/>
      <c r="N322" s="255"/>
      <c r="O322" s="605"/>
      <c r="P322" s="255"/>
      <c r="Q322" s="255"/>
      <c r="R322" s="255"/>
      <c r="S322" s="255"/>
      <c r="T322" s="255"/>
      <c r="U322" s="255"/>
      <c r="V322" s="255"/>
      <c r="W322" s="255"/>
      <c r="X322" s="255"/>
      <c r="Y322" s="33" t="s">
        <v>152</v>
      </c>
      <c r="Z322" s="108">
        <v>45544</v>
      </c>
      <c r="AA322" s="109">
        <v>13858</v>
      </c>
      <c r="AB322" s="33" t="s">
        <v>203</v>
      </c>
      <c r="AC322" s="108">
        <v>45556</v>
      </c>
      <c r="AD322" s="108">
        <v>45920</v>
      </c>
      <c r="AE322" s="176">
        <v>29279</v>
      </c>
      <c r="AF322" s="33"/>
      <c r="AG322" s="533">
        <v>2112</v>
      </c>
      <c r="AH322" s="528"/>
      <c r="AI322" s="532"/>
      <c r="AJ322" s="176"/>
      <c r="AK322" s="219"/>
      <c r="AL322" s="170">
        <f>SUM(AL321+AG322)</f>
        <v>74496</v>
      </c>
      <c r="AM322" s="255"/>
      <c r="AN322" s="255"/>
      <c r="AO322" s="255"/>
      <c r="AP322" s="33"/>
      <c r="AQ322" s="33"/>
      <c r="AR322" s="33"/>
      <c r="AS322" s="33"/>
      <c r="AT322" s="33"/>
      <c r="AU322" s="33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4"/>
      <c r="BM322" s="34"/>
    </row>
    <row r="323" spans="1:65" ht="24.75" customHeight="1">
      <c r="A323" s="256"/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604"/>
      <c r="M323" s="604"/>
      <c r="N323" s="256"/>
      <c r="O323" s="604"/>
      <c r="P323" s="256"/>
      <c r="Q323" s="256"/>
      <c r="R323" s="256"/>
      <c r="S323" s="256"/>
      <c r="T323" s="256"/>
      <c r="U323" s="256"/>
      <c r="V323" s="256"/>
      <c r="W323" s="256"/>
      <c r="X323" s="256"/>
      <c r="Y323" s="33" t="s">
        <v>168</v>
      </c>
      <c r="Z323" s="108">
        <v>45919</v>
      </c>
      <c r="AA323" s="109">
        <v>14115</v>
      </c>
      <c r="AB323" s="33" t="s">
        <v>246</v>
      </c>
      <c r="AC323" s="108">
        <v>45921</v>
      </c>
      <c r="AD323" s="108">
        <v>46285</v>
      </c>
      <c r="AE323" s="176"/>
      <c r="AF323" s="33"/>
      <c r="AG323" s="533"/>
      <c r="AH323" s="528"/>
      <c r="AI323" s="532">
        <v>45918</v>
      </c>
      <c r="AJ323" s="176">
        <v>4.8613172000000003E-2</v>
      </c>
      <c r="AK323" s="170">
        <v>3624</v>
      </c>
      <c r="AL323" s="170">
        <f>SUM(AL322+AK323)</f>
        <v>78120</v>
      </c>
      <c r="AM323" s="256"/>
      <c r="AN323" s="256"/>
      <c r="AO323" s="256"/>
      <c r="AP323" s="33"/>
      <c r="AQ323" s="33"/>
      <c r="AR323" s="33"/>
      <c r="AS323" s="33"/>
      <c r="AT323" s="33"/>
      <c r="AU323" s="33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</row>
    <row r="324" spans="1:65" ht="24.75" customHeight="1">
      <c r="A324" s="356">
        <v>69</v>
      </c>
      <c r="B324" s="352" t="s">
        <v>277</v>
      </c>
      <c r="C324" s="352" t="s">
        <v>278</v>
      </c>
      <c r="D324" s="362" t="s">
        <v>157</v>
      </c>
      <c r="E324" s="352" t="s">
        <v>279</v>
      </c>
      <c r="F324" s="352" t="s">
        <v>171</v>
      </c>
      <c r="G324" s="352"/>
      <c r="H324" s="375" t="s">
        <v>280</v>
      </c>
      <c r="I324" s="352"/>
      <c r="J324" s="352"/>
      <c r="K324" s="362" t="s">
        <v>469</v>
      </c>
      <c r="L324" s="539" t="s">
        <v>470</v>
      </c>
      <c r="M324" s="539" t="s">
        <v>471</v>
      </c>
      <c r="N324" s="361">
        <v>44837</v>
      </c>
      <c r="O324" s="612">
        <v>276000</v>
      </c>
      <c r="P324" s="351">
        <v>13389</v>
      </c>
      <c r="Q324" s="361">
        <v>44837</v>
      </c>
      <c r="R324" s="361">
        <v>45202</v>
      </c>
      <c r="S324" s="352">
        <v>1</v>
      </c>
      <c r="T324" s="352"/>
      <c r="U324" s="352"/>
      <c r="V324" s="352"/>
      <c r="W324" s="352" t="s">
        <v>271</v>
      </c>
      <c r="X324" s="352" t="s">
        <v>148</v>
      </c>
      <c r="Y324" s="33" t="s">
        <v>149</v>
      </c>
      <c r="Z324" s="108">
        <v>45202</v>
      </c>
      <c r="AA324" s="109">
        <v>13634</v>
      </c>
      <c r="AB324" s="33" t="s">
        <v>472</v>
      </c>
      <c r="AC324" s="108">
        <v>45203</v>
      </c>
      <c r="AD324" s="108">
        <v>45568</v>
      </c>
      <c r="AE324" s="33"/>
      <c r="AF324" s="33"/>
      <c r="AG324" s="551"/>
      <c r="AH324" s="528"/>
      <c r="AI324" s="532">
        <v>45202</v>
      </c>
      <c r="AJ324" s="175">
        <v>36353.9</v>
      </c>
      <c r="AK324" s="170">
        <v>10032</v>
      </c>
      <c r="AL324" s="170">
        <f>SUM(AK324+O324)</f>
        <v>286032</v>
      </c>
      <c r="AM324" s="280">
        <v>302121.56</v>
      </c>
      <c r="AN324" s="280">
        <v>165691.97</v>
      </c>
      <c r="AO324" s="280">
        <f>AM324+AN324</f>
        <v>467813.53</v>
      </c>
      <c r="AP324" s="33"/>
      <c r="AQ324" s="33"/>
      <c r="AR324" s="33"/>
      <c r="AS324" s="33"/>
      <c r="AT324" s="33"/>
      <c r="AU324" s="33"/>
      <c r="AV324" s="34"/>
      <c r="AW324" s="34"/>
      <c r="AX324" s="60"/>
      <c r="AY324" s="61"/>
      <c r="AZ324" s="60"/>
      <c r="BA324" s="61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4"/>
      <c r="BM324" s="34"/>
    </row>
    <row r="325" spans="1:65" ht="24.75" customHeight="1">
      <c r="A325" s="255"/>
      <c r="B325" s="255"/>
      <c r="C325" s="255"/>
      <c r="D325" s="255"/>
      <c r="E325" s="255"/>
      <c r="F325" s="255"/>
      <c r="G325" s="255"/>
      <c r="H325" s="255"/>
      <c r="I325" s="255"/>
      <c r="J325" s="255"/>
      <c r="K325" s="255"/>
      <c r="L325" s="605"/>
      <c r="M325" s="605"/>
      <c r="N325" s="255"/>
      <c r="O325" s="605"/>
      <c r="P325" s="255"/>
      <c r="Q325" s="255"/>
      <c r="R325" s="255"/>
      <c r="S325" s="255"/>
      <c r="T325" s="255"/>
      <c r="U325" s="255"/>
      <c r="V325" s="255"/>
      <c r="W325" s="255"/>
      <c r="X325" s="255"/>
      <c r="Y325" s="33" t="s">
        <v>152</v>
      </c>
      <c r="Z325" s="108">
        <v>45539</v>
      </c>
      <c r="AA325" s="109">
        <v>13858</v>
      </c>
      <c r="AB325" s="33" t="s">
        <v>202</v>
      </c>
      <c r="AC325" s="108">
        <v>45569</v>
      </c>
      <c r="AD325" s="108">
        <v>45933</v>
      </c>
      <c r="AE325" s="33"/>
      <c r="AF325" s="33"/>
      <c r="AG325" s="551"/>
      <c r="AH325" s="528"/>
      <c r="AI325" s="532">
        <v>45596</v>
      </c>
      <c r="AJ325" s="175">
        <v>3.4799610000000002E-2</v>
      </c>
      <c r="AK325" s="170">
        <v>9960</v>
      </c>
      <c r="AL325" s="170">
        <f t="shared" ref="AL325:AL326" si="34">SUM(AL324+AK325)</f>
        <v>295992</v>
      </c>
      <c r="AM325" s="255"/>
      <c r="AN325" s="255"/>
      <c r="AO325" s="255"/>
      <c r="AP325" s="33"/>
      <c r="AQ325" s="33"/>
      <c r="AR325" s="33"/>
      <c r="AS325" s="33"/>
      <c r="AT325" s="33"/>
      <c r="AU325" s="33"/>
      <c r="AV325" s="34"/>
      <c r="AW325" s="34"/>
      <c r="AX325" s="60"/>
      <c r="AY325" s="61"/>
      <c r="AZ325" s="60"/>
      <c r="BA325" s="61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4"/>
      <c r="BM325" s="34"/>
    </row>
    <row r="326" spans="1:65" ht="24.75" customHeight="1">
      <c r="A326" s="256"/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604"/>
      <c r="M326" s="604"/>
      <c r="N326" s="256"/>
      <c r="O326" s="604"/>
      <c r="P326" s="256"/>
      <c r="Q326" s="256"/>
      <c r="R326" s="256"/>
      <c r="S326" s="256"/>
      <c r="T326" s="256"/>
      <c r="U326" s="256"/>
      <c r="V326" s="256"/>
      <c r="W326" s="256"/>
      <c r="X326" s="256"/>
      <c r="Y326" s="33" t="s">
        <v>168</v>
      </c>
      <c r="Z326" s="108">
        <v>45930</v>
      </c>
      <c r="AA326" s="109">
        <v>14122</v>
      </c>
      <c r="AB326" s="33" t="s">
        <v>202</v>
      </c>
      <c r="AC326" s="108">
        <v>45934</v>
      </c>
      <c r="AD326" s="108">
        <v>46298</v>
      </c>
      <c r="AE326" s="33"/>
      <c r="AF326" s="33"/>
      <c r="AG326" s="551"/>
      <c r="AH326" s="528"/>
      <c r="AI326" s="532">
        <v>46006</v>
      </c>
      <c r="AJ326" s="175">
        <v>5.2491530000000002E-2</v>
      </c>
      <c r="AK326" s="170">
        <v>15528</v>
      </c>
      <c r="AL326" s="170">
        <f t="shared" si="34"/>
        <v>311520</v>
      </c>
      <c r="AM326" s="256"/>
      <c r="AN326" s="256"/>
      <c r="AO326" s="256"/>
      <c r="AP326" s="33"/>
      <c r="AQ326" s="33"/>
      <c r="AR326" s="33"/>
      <c r="AS326" s="33"/>
      <c r="AT326" s="33"/>
      <c r="AU326" s="33"/>
      <c r="AV326" s="34"/>
      <c r="AW326" s="34"/>
      <c r="AX326" s="60"/>
      <c r="AY326" s="61"/>
      <c r="AZ326" s="60"/>
      <c r="BA326" s="61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4"/>
      <c r="BM326" s="34"/>
    </row>
    <row r="327" spans="1:65" ht="24.75" customHeight="1">
      <c r="A327" s="356">
        <v>71</v>
      </c>
      <c r="B327" s="352" t="s">
        <v>482</v>
      </c>
      <c r="C327" s="352" t="s">
        <v>483</v>
      </c>
      <c r="D327" s="362" t="s">
        <v>157</v>
      </c>
      <c r="E327" s="352" t="s">
        <v>484</v>
      </c>
      <c r="F327" s="352" t="s">
        <v>485</v>
      </c>
      <c r="G327" s="352"/>
      <c r="H327" s="352" t="s">
        <v>486</v>
      </c>
      <c r="I327" s="352"/>
      <c r="J327" s="352"/>
      <c r="K327" s="362" t="s">
        <v>487</v>
      </c>
      <c r="L327" s="539" t="s">
        <v>488</v>
      </c>
      <c r="M327" s="539" t="s">
        <v>489</v>
      </c>
      <c r="N327" s="361">
        <v>44903</v>
      </c>
      <c r="O327" s="612">
        <v>3677926.32</v>
      </c>
      <c r="P327" s="351">
        <v>13431</v>
      </c>
      <c r="Q327" s="361">
        <v>44904</v>
      </c>
      <c r="R327" s="361">
        <v>45268</v>
      </c>
      <c r="S327" s="352">
        <v>1</v>
      </c>
      <c r="T327" s="352"/>
      <c r="U327" s="352"/>
      <c r="V327" s="352"/>
      <c r="W327" s="352" t="s">
        <v>271</v>
      </c>
      <c r="X327" s="352" t="s">
        <v>413</v>
      </c>
      <c r="Y327" s="33" t="s">
        <v>149</v>
      </c>
      <c r="Z327" s="108">
        <v>45268</v>
      </c>
      <c r="AA327" s="212">
        <v>13677</v>
      </c>
      <c r="AB327" s="33" t="s">
        <v>246</v>
      </c>
      <c r="AC327" s="108">
        <v>45269</v>
      </c>
      <c r="AD327" s="108">
        <v>45634</v>
      </c>
      <c r="AE327" s="33"/>
      <c r="AF327" s="33"/>
      <c r="AG327" s="533"/>
      <c r="AH327" s="528"/>
      <c r="AI327" s="575"/>
      <c r="AJ327" s="33"/>
      <c r="AK327" s="33"/>
      <c r="AL327" s="360">
        <v>3677926.32</v>
      </c>
      <c r="AM327" s="280">
        <v>2848665.6000000001</v>
      </c>
      <c r="AN327" s="280">
        <v>1587695</v>
      </c>
      <c r="AO327" s="280">
        <f>AM327+AN327</f>
        <v>4436360.5999999996</v>
      </c>
      <c r="AP327" s="33"/>
      <c r="AQ327" s="33"/>
      <c r="AR327" s="33"/>
      <c r="AS327" s="33"/>
      <c r="AT327" s="33"/>
      <c r="AU327" s="33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4"/>
      <c r="BM327" s="34"/>
    </row>
    <row r="328" spans="1:65" ht="45" customHeight="1">
      <c r="A328" s="255"/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605"/>
      <c r="M328" s="605"/>
      <c r="N328" s="255"/>
      <c r="O328" s="605"/>
      <c r="P328" s="255"/>
      <c r="Q328" s="255"/>
      <c r="R328" s="255"/>
      <c r="S328" s="255"/>
      <c r="T328" s="255"/>
      <c r="U328" s="255"/>
      <c r="V328" s="255"/>
      <c r="W328" s="255"/>
      <c r="X328" s="255"/>
      <c r="Y328" s="33" t="s">
        <v>152</v>
      </c>
      <c r="Z328" s="108">
        <v>45600</v>
      </c>
      <c r="AA328" s="109">
        <v>13902</v>
      </c>
      <c r="AB328" s="33" t="s">
        <v>246</v>
      </c>
      <c r="AC328" s="108">
        <v>45635</v>
      </c>
      <c r="AD328" s="108">
        <v>45999</v>
      </c>
      <c r="AE328" s="33"/>
      <c r="AF328" s="33"/>
      <c r="AG328" s="533"/>
      <c r="AH328" s="528"/>
      <c r="AI328" s="575"/>
      <c r="AJ328" s="396" t="s">
        <v>490</v>
      </c>
      <c r="AK328" s="33"/>
      <c r="AL328" s="256"/>
      <c r="AM328" s="255"/>
      <c r="AN328" s="255"/>
      <c r="AO328" s="255"/>
      <c r="AP328" s="33"/>
      <c r="AQ328" s="33"/>
      <c r="AR328" s="33"/>
      <c r="AS328" s="33"/>
      <c r="AT328" s="33"/>
      <c r="AU328" s="33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4"/>
      <c r="BM328" s="34"/>
    </row>
    <row r="329" spans="1:65" ht="24.75" customHeight="1">
      <c r="A329" s="255"/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605"/>
      <c r="M329" s="605"/>
      <c r="N329" s="255"/>
      <c r="O329" s="605"/>
      <c r="P329" s="255"/>
      <c r="Q329" s="255"/>
      <c r="R329" s="255"/>
      <c r="S329" s="255"/>
      <c r="T329" s="255"/>
      <c r="U329" s="255"/>
      <c r="V329" s="255"/>
      <c r="W329" s="255"/>
      <c r="X329" s="255"/>
      <c r="Y329" s="33" t="s">
        <v>168</v>
      </c>
      <c r="Z329" s="108">
        <v>45996</v>
      </c>
      <c r="AA329" s="109">
        <v>14164</v>
      </c>
      <c r="AB329" s="33" t="s">
        <v>246</v>
      </c>
      <c r="AC329" s="108">
        <v>46000</v>
      </c>
      <c r="AD329" s="108" t="s">
        <v>491</v>
      </c>
      <c r="AE329" s="33"/>
      <c r="AF329" s="33"/>
      <c r="AG329" s="533"/>
      <c r="AH329" s="528"/>
      <c r="AI329" s="575"/>
      <c r="AJ329" s="33"/>
      <c r="AK329" s="33"/>
      <c r="AL329" s="191">
        <v>919481.58</v>
      </c>
      <c r="AM329" s="255"/>
      <c r="AN329" s="255"/>
      <c r="AO329" s="255"/>
      <c r="AP329" s="33"/>
      <c r="AQ329" s="33"/>
      <c r="AR329" s="33"/>
      <c r="AS329" s="33"/>
      <c r="AT329" s="33"/>
      <c r="AU329" s="33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</row>
    <row r="330" spans="1:65" ht="24.75" customHeight="1">
      <c r="A330" s="256"/>
      <c r="B330" s="256"/>
      <c r="C330" s="256"/>
      <c r="D330" s="256"/>
      <c r="E330" s="256"/>
      <c r="F330" s="256"/>
      <c r="G330" s="256"/>
      <c r="H330" s="256"/>
      <c r="I330" s="256"/>
      <c r="J330" s="256"/>
      <c r="K330" s="256"/>
      <c r="L330" s="604"/>
      <c r="M330" s="604"/>
      <c r="N330" s="256"/>
      <c r="O330" s="604"/>
      <c r="P330" s="256"/>
      <c r="Q330" s="256"/>
      <c r="R330" s="256"/>
      <c r="S330" s="256"/>
      <c r="T330" s="256"/>
      <c r="U330" s="256"/>
      <c r="V330" s="256"/>
      <c r="W330" s="256"/>
      <c r="X330" s="256"/>
      <c r="Y330" s="33" t="s">
        <v>274</v>
      </c>
      <c r="Z330" s="108">
        <v>46088</v>
      </c>
      <c r="AA330" s="109">
        <v>14230</v>
      </c>
      <c r="AB330" s="33" t="s">
        <v>246</v>
      </c>
      <c r="AC330" s="108">
        <v>44903</v>
      </c>
      <c r="AD330" s="108">
        <v>46387</v>
      </c>
      <c r="AE330" s="33"/>
      <c r="AF330" s="33"/>
      <c r="AG330" s="533"/>
      <c r="AH330" s="528"/>
      <c r="AI330" s="532"/>
      <c r="AJ330" s="176"/>
      <c r="AK330" s="170"/>
      <c r="AL330" s="170"/>
      <c r="AM330" s="256"/>
      <c r="AN330" s="256"/>
      <c r="AO330" s="256"/>
      <c r="AP330" s="33"/>
      <c r="AQ330" s="33"/>
      <c r="AR330" s="33"/>
      <c r="AS330" s="33"/>
      <c r="AT330" s="33"/>
      <c r="AU330" s="33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4"/>
      <c r="BM330" s="34"/>
    </row>
    <row r="331" spans="1:65" ht="24.75" customHeight="1">
      <c r="A331" s="356">
        <v>72</v>
      </c>
      <c r="B331" s="352" t="s">
        <v>406</v>
      </c>
      <c r="C331" s="352" t="s">
        <v>407</v>
      </c>
      <c r="D331" s="362" t="s">
        <v>157</v>
      </c>
      <c r="E331" s="352" t="s">
        <v>158</v>
      </c>
      <c r="F331" s="352" t="s">
        <v>492</v>
      </c>
      <c r="G331" s="352"/>
      <c r="H331" s="352" t="s">
        <v>409</v>
      </c>
      <c r="I331" s="352"/>
      <c r="J331" s="352"/>
      <c r="K331" s="362" t="s">
        <v>493</v>
      </c>
      <c r="L331" s="539" t="s">
        <v>494</v>
      </c>
      <c r="M331" s="539" t="s">
        <v>495</v>
      </c>
      <c r="N331" s="361">
        <v>44909</v>
      </c>
      <c r="O331" s="612">
        <v>192000</v>
      </c>
      <c r="P331" s="351">
        <v>13446</v>
      </c>
      <c r="Q331" s="361">
        <v>44909</v>
      </c>
      <c r="R331" s="361">
        <v>45274</v>
      </c>
      <c r="S331" s="352">
        <v>1</v>
      </c>
      <c r="T331" s="352"/>
      <c r="U331" s="352"/>
      <c r="V331" s="352"/>
      <c r="W331" s="352" t="s">
        <v>284</v>
      </c>
      <c r="X331" s="352" t="s">
        <v>413</v>
      </c>
      <c r="Y331" s="33" t="s">
        <v>149</v>
      </c>
      <c r="Z331" s="108">
        <v>45272</v>
      </c>
      <c r="AA331" s="109">
        <v>13688</v>
      </c>
      <c r="AB331" s="33" t="s">
        <v>388</v>
      </c>
      <c r="AC331" s="108">
        <v>45275</v>
      </c>
      <c r="AD331" s="108">
        <v>45640</v>
      </c>
      <c r="AE331" s="33"/>
      <c r="AF331" s="33"/>
      <c r="AG331" s="533"/>
      <c r="AH331" s="528"/>
      <c r="AI331" s="532">
        <v>45163</v>
      </c>
      <c r="AJ331" s="176">
        <v>3999.5</v>
      </c>
      <c r="AK331" s="170">
        <v>7680</v>
      </c>
      <c r="AL331" s="170">
        <f>SUM(AK331+O331)</f>
        <v>199680</v>
      </c>
      <c r="AM331" s="280">
        <v>173487.14</v>
      </c>
      <c r="AN331" s="280">
        <v>73022.36</v>
      </c>
      <c r="AO331" s="280">
        <f>AM331+AN331</f>
        <v>246509.5</v>
      </c>
      <c r="AP331" s="33"/>
      <c r="AQ331" s="33"/>
      <c r="AR331" s="33"/>
      <c r="AS331" s="33"/>
      <c r="AT331" s="33"/>
      <c r="AU331" s="33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4"/>
      <c r="BM331" s="34"/>
    </row>
    <row r="332" spans="1:65" ht="24.75" customHeight="1">
      <c r="A332" s="255"/>
      <c r="B332" s="255"/>
      <c r="C332" s="255"/>
      <c r="D332" s="255"/>
      <c r="E332" s="255"/>
      <c r="F332" s="255"/>
      <c r="G332" s="255"/>
      <c r="H332" s="255"/>
      <c r="I332" s="255"/>
      <c r="J332" s="255"/>
      <c r="K332" s="255"/>
      <c r="L332" s="605"/>
      <c r="M332" s="605"/>
      <c r="N332" s="255"/>
      <c r="O332" s="605"/>
      <c r="P332" s="255"/>
      <c r="Q332" s="255"/>
      <c r="R332" s="255"/>
      <c r="S332" s="255"/>
      <c r="T332" s="255"/>
      <c r="U332" s="255"/>
      <c r="V332" s="255"/>
      <c r="W332" s="255"/>
      <c r="X332" s="255"/>
      <c r="Y332" s="33" t="s">
        <v>152</v>
      </c>
      <c r="Z332" s="108">
        <v>45637</v>
      </c>
      <c r="AA332" s="109">
        <v>13928</v>
      </c>
      <c r="AB332" s="33" t="s">
        <v>203</v>
      </c>
      <c r="AC332" s="108">
        <v>45641</v>
      </c>
      <c r="AD332" s="108">
        <v>46005</v>
      </c>
      <c r="AE332" s="175">
        <v>2.9278999999999999E-2</v>
      </c>
      <c r="AF332" s="33"/>
      <c r="AG332" s="533">
        <v>5856</v>
      </c>
      <c r="AH332" s="528"/>
      <c r="AI332" s="532"/>
      <c r="AJ332" s="176"/>
      <c r="AK332" s="170"/>
      <c r="AL332" s="170">
        <f>SUM(AL331+AG332)</f>
        <v>205536</v>
      </c>
      <c r="AM332" s="255"/>
      <c r="AN332" s="255"/>
      <c r="AO332" s="255"/>
      <c r="AP332" s="33"/>
      <c r="AQ332" s="33"/>
      <c r="AR332" s="33"/>
      <c r="AS332" s="33"/>
      <c r="AT332" s="33"/>
      <c r="AU332" s="33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4"/>
      <c r="BM332" s="34"/>
    </row>
    <row r="333" spans="1:65" ht="24.75" customHeight="1">
      <c r="A333" s="256"/>
      <c r="B333" s="256"/>
      <c r="C333" s="256"/>
      <c r="D333" s="256"/>
      <c r="E333" s="256"/>
      <c r="F333" s="256"/>
      <c r="G333" s="256"/>
      <c r="H333" s="256"/>
      <c r="I333" s="256"/>
      <c r="J333" s="256"/>
      <c r="K333" s="256"/>
      <c r="L333" s="604"/>
      <c r="M333" s="604"/>
      <c r="N333" s="256"/>
      <c r="O333" s="604"/>
      <c r="P333" s="256"/>
      <c r="Q333" s="256"/>
      <c r="R333" s="256"/>
      <c r="S333" s="256"/>
      <c r="T333" s="256"/>
      <c r="U333" s="256"/>
      <c r="V333" s="256"/>
      <c r="W333" s="256"/>
      <c r="X333" s="256"/>
      <c r="Y333" s="33" t="s">
        <v>168</v>
      </c>
      <c r="Z333" s="108">
        <v>45986</v>
      </c>
      <c r="AA333" s="109">
        <v>14157</v>
      </c>
      <c r="AB333" s="33" t="s">
        <v>246</v>
      </c>
      <c r="AC333" s="108">
        <v>46006</v>
      </c>
      <c r="AD333" s="108">
        <v>46370</v>
      </c>
      <c r="AE333" s="175"/>
      <c r="AF333" s="33"/>
      <c r="AG333" s="533"/>
      <c r="AH333" s="528"/>
      <c r="AI333" s="532">
        <v>45923</v>
      </c>
      <c r="AJ333" s="176">
        <v>48613.17</v>
      </c>
      <c r="AK333" s="170">
        <v>9984</v>
      </c>
      <c r="AL333" s="170">
        <f>SUM(AL332+AK333)</f>
        <v>215520</v>
      </c>
      <c r="AM333" s="256"/>
      <c r="AN333" s="256"/>
      <c r="AO333" s="256"/>
      <c r="AP333" s="33"/>
      <c r="AQ333" s="33"/>
      <c r="AR333" s="33"/>
      <c r="AS333" s="33"/>
      <c r="AT333" s="33"/>
      <c r="AU333" s="33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4"/>
      <c r="BM333" s="34"/>
    </row>
    <row r="334" spans="1:65" ht="24.75" customHeight="1">
      <c r="A334" s="356">
        <v>73</v>
      </c>
      <c r="B334" s="352" t="s">
        <v>459</v>
      </c>
      <c r="C334" s="352" t="s">
        <v>460</v>
      </c>
      <c r="D334" s="362" t="s">
        <v>157</v>
      </c>
      <c r="E334" s="352" t="s">
        <v>496</v>
      </c>
      <c r="F334" s="352" t="s">
        <v>497</v>
      </c>
      <c r="G334" s="352"/>
      <c r="H334" s="362" t="s">
        <v>498</v>
      </c>
      <c r="I334" s="352"/>
      <c r="J334" s="352"/>
      <c r="K334" s="362" t="s">
        <v>499</v>
      </c>
      <c r="L334" s="539" t="s">
        <v>500</v>
      </c>
      <c r="M334" s="539" t="s">
        <v>501</v>
      </c>
      <c r="N334" s="361">
        <v>44940</v>
      </c>
      <c r="O334" s="612">
        <v>132666.23999999999</v>
      </c>
      <c r="P334" s="351">
        <v>13451</v>
      </c>
      <c r="Q334" s="361">
        <v>44940</v>
      </c>
      <c r="R334" s="361">
        <v>45304</v>
      </c>
      <c r="S334" s="362" t="s">
        <v>502</v>
      </c>
      <c r="T334" s="352"/>
      <c r="U334" s="352"/>
      <c r="V334" s="352"/>
      <c r="W334" s="352" t="s">
        <v>254</v>
      </c>
      <c r="X334" s="352" t="s">
        <v>413</v>
      </c>
      <c r="Y334" s="33" t="s">
        <v>149</v>
      </c>
      <c r="Z334" s="108">
        <v>45302</v>
      </c>
      <c r="AA334" s="109">
        <v>13698</v>
      </c>
      <c r="AB334" s="33" t="s">
        <v>503</v>
      </c>
      <c r="AC334" s="108">
        <v>45306</v>
      </c>
      <c r="AD334" s="108">
        <v>45671</v>
      </c>
      <c r="AE334" s="33" t="s">
        <v>504</v>
      </c>
      <c r="AF334" s="33"/>
      <c r="AG334" s="533">
        <v>5256.96</v>
      </c>
      <c r="AH334" s="528"/>
      <c r="AI334" s="575"/>
      <c r="AJ334" s="33"/>
      <c r="AK334" s="170"/>
      <c r="AL334" s="170">
        <f>SUM(AG334+O334)</f>
        <v>137923.19999999998</v>
      </c>
      <c r="AM334" s="280">
        <v>117188.52</v>
      </c>
      <c r="AN334" s="280">
        <v>73890.320000000007</v>
      </c>
      <c r="AO334" s="280">
        <f>AM334+AN334</f>
        <v>191078.84000000003</v>
      </c>
      <c r="AP334" s="33"/>
      <c r="AQ334" s="33"/>
      <c r="AR334" s="33"/>
      <c r="AS334" s="33"/>
      <c r="AT334" s="33"/>
      <c r="AU334" s="33"/>
      <c r="AV334" s="34"/>
      <c r="AW334" s="34"/>
      <c r="AX334" s="34"/>
      <c r="AY334" s="34"/>
      <c r="AZ334" s="60"/>
      <c r="BA334" s="61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4"/>
      <c r="BM334" s="34"/>
    </row>
    <row r="335" spans="1:65" ht="24.75" customHeight="1">
      <c r="A335" s="255"/>
      <c r="B335" s="255"/>
      <c r="C335" s="255"/>
      <c r="D335" s="255"/>
      <c r="E335" s="255"/>
      <c r="F335" s="255"/>
      <c r="G335" s="255"/>
      <c r="H335" s="255"/>
      <c r="I335" s="255"/>
      <c r="J335" s="255"/>
      <c r="K335" s="255"/>
      <c r="L335" s="605"/>
      <c r="M335" s="605"/>
      <c r="N335" s="255"/>
      <c r="O335" s="605"/>
      <c r="P335" s="255"/>
      <c r="Q335" s="255"/>
      <c r="R335" s="255"/>
      <c r="S335" s="255"/>
      <c r="T335" s="255"/>
      <c r="U335" s="255"/>
      <c r="V335" s="255"/>
      <c r="W335" s="255"/>
      <c r="X335" s="255"/>
      <c r="Y335" s="33" t="s">
        <v>152</v>
      </c>
      <c r="Z335" s="108">
        <v>45671</v>
      </c>
      <c r="AA335" s="109">
        <v>13945</v>
      </c>
      <c r="AB335" s="33" t="s">
        <v>503</v>
      </c>
      <c r="AC335" s="108">
        <v>45672</v>
      </c>
      <c r="AD335" s="108">
        <v>46036</v>
      </c>
      <c r="AE335" s="175">
        <v>2.9766270000000001E-2</v>
      </c>
      <c r="AF335" s="33"/>
      <c r="AG335" s="533">
        <v>4105.4399999999996</v>
      </c>
      <c r="AH335" s="528"/>
      <c r="AI335" s="575"/>
      <c r="AJ335" s="33"/>
      <c r="AK335" s="170"/>
      <c r="AL335" s="170">
        <v>142028.64000000001</v>
      </c>
      <c r="AM335" s="255"/>
      <c r="AN335" s="255"/>
      <c r="AO335" s="255"/>
      <c r="AP335" s="33"/>
      <c r="AQ335" s="33"/>
      <c r="AR335" s="33"/>
      <c r="AS335" s="33"/>
      <c r="AT335" s="33"/>
      <c r="AU335" s="33"/>
      <c r="AV335" s="34"/>
      <c r="AW335" s="34"/>
      <c r="AX335" s="34"/>
      <c r="AY335" s="34"/>
      <c r="AZ335" s="60"/>
      <c r="BA335" s="61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4"/>
      <c r="BM335" s="34"/>
    </row>
    <row r="336" spans="1:65" ht="24.75" customHeight="1">
      <c r="A336" s="256"/>
      <c r="B336" s="256"/>
      <c r="C336" s="256"/>
      <c r="D336" s="256"/>
      <c r="E336" s="256"/>
      <c r="F336" s="256"/>
      <c r="G336" s="256"/>
      <c r="H336" s="256"/>
      <c r="I336" s="256"/>
      <c r="J336" s="256"/>
      <c r="K336" s="256"/>
      <c r="L336" s="604"/>
      <c r="M336" s="604"/>
      <c r="N336" s="256"/>
      <c r="O336" s="604"/>
      <c r="P336" s="256"/>
      <c r="Q336" s="256"/>
      <c r="R336" s="256"/>
      <c r="S336" s="256"/>
      <c r="T336" s="256"/>
      <c r="U336" s="256"/>
      <c r="V336" s="256"/>
      <c r="W336" s="256"/>
      <c r="X336" s="256"/>
      <c r="Y336" s="33" t="s">
        <v>168</v>
      </c>
      <c r="Z336" s="108">
        <v>46009</v>
      </c>
      <c r="AA336" s="109">
        <v>14181</v>
      </c>
      <c r="AB336" s="33" t="s">
        <v>503</v>
      </c>
      <c r="AC336" s="108">
        <v>46037</v>
      </c>
      <c r="AD336" s="108">
        <v>46217</v>
      </c>
      <c r="AE336" s="175">
        <v>4.8598580000000002E-2</v>
      </c>
      <c r="AF336" s="33"/>
      <c r="AG336" s="533">
        <v>3451.2</v>
      </c>
      <c r="AH336" s="528"/>
      <c r="AI336" s="575"/>
      <c r="AJ336" s="33"/>
      <c r="AK336" s="170"/>
      <c r="AL336" s="170">
        <v>74465.52</v>
      </c>
      <c r="AM336" s="256"/>
      <c r="AN336" s="256"/>
      <c r="AO336" s="256"/>
      <c r="AP336" s="33"/>
      <c r="AQ336" s="33"/>
      <c r="AR336" s="33"/>
      <c r="AS336" s="33"/>
      <c r="AT336" s="33"/>
      <c r="AU336" s="33"/>
      <c r="AV336" s="34"/>
      <c r="AW336" s="34"/>
      <c r="AX336" s="34"/>
      <c r="AY336" s="34"/>
      <c r="AZ336" s="60"/>
      <c r="BA336" s="61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4"/>
      <c r="BM336" s="34"/>
    </row>
    <row r="337" spans="1:65" ht="24.75" customHeight="1">
      <c r="A337" s="356">
        <v>74</v>
      </c>
      <c r="B337" s="352" t="s">
        <v>459</v>
      </c>
      <c r="C337" s="352" t="s">
        <v>460</v>
      </c>
      <c r="D337" s="362" t="s">
        <v>157</v>
      </c>
      <c r="E337" s="352" t="s">
        <v>496</v>
      </c>
      <c r="F337" s="352" t="s">
        <v>497</v>
      </c>
      <c r="G337" s="352"/>
      <c r="H337" s="362" t="s">
        <v>498</v>
      </c>
      <c r="I337" s="352"/>
      <c r="J337" s="352"/>
      <c r="K337" s="362" t="s">
        <v>505</v>
      </c>
      <c r="L337" s="539" t="s">
        <v>464</v>
      </c>
      <c r="M337" s="539" t="s">
        <v>465</v>
      </c>
      <c r="N337" s="361">
        <v>44940</v>
      </c>
      <c r="O337" s="612">
        <v>81999.960000000006</v>
      </c>
      <c r="P337" s="351">
        <v>13451</v>
      </c>
      <c r="Q337" s="361">
        <v>44940</v>
      </c>
      <c r="R337" s="361">
        <v>45304</v>
      </c>
      <c r="S337" s="362" t="s">
        <v>502</v>
      </c>
      <c r="T337" s="352"/>
      <c r="U337" s="352"/>
      <c r="V337" s="352"/>
      <c r="W337" s="352" t="s">
        <v>254</v>
      </c>
      <c r="X337" s="352" t="s">
        <v>413</v>
      </c>
      <c r="Y337" s="33" t="s">
        <v>149</v>
      </c>
      <c r="Z337" s="108">
        <v>45295</v>
      </c>
      <c r="AA337" s="109">
        <v>13728</v>
      </c>
      <c r="AB337" s="33" t="s">
        <v>202</v>
      </c>
      <c r="AC337" s="108">
        <v>45306</v>
      </c>
      <c r="AD337" s="108">
        <v>45671</v>
      </c>
      <c r="AE337" s="33"/>
      <c r="AF337" s="33"/>
      <c r="AG337" s="551"/>
      <c r="AH337" s="528"/>
      <c r="AI337" s="532">
        <v>45505</v>
      </c>
      <c r="AJ337" s="175">
        <v>3.9892169999999998E-2</v>
      </c>
      <c r="AK337" s="220">
        <v>3271.2</v>
      </c>
      <c r="AL337" s="170">
        <f>SUM(O337+AK337)</f>
        <v>85271.16</v>
      </c>
      <c r="AM337" s="280">
        <v>72433.34</v>
      </c>
      <c r="AN337" s="280">
        <v>38800.79</v>
      </c>
      <c r="AO337" s="280">
        <f>AM337+AN337</f>
        <v>111234.13</v>
      </c>
      <c r="AP337" s="33"/>
      <c r="AQ337" s="33"/>
      <c r="AR337" s="33"/>
      <c r="AS337" s="33"/>
      <c r="AT337" s="33"/>
      <c r="AU337" s="33"/>
      <c r="AV337" s="34"/>
      <c r="AW337" s="34"/>
      <c r="AX337" s="34"/>
      <c r="AY337" s="34"/>
      <c r="AZ337" s="60"/>
      <c r="BA337" s="61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</row>
    <row r="338" spans="1:65" ht="24.75" customHeight="1">
      <c r="A338" s="255"/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605"/>
      <c r="M338" s="605"/>
      <c r="N338" s="255"/>
      <c r="O338" s="605"/>
      <c r="P338" s="255"/>
      <c r="Q338" s="255"/>
      <c r="R338" s="255"/>
      <c r="S338" s="255"/>
      <c r="T338" s="255"/>
      <c r="U338" s="255"/>
      <c r="V338" s="255"/>
      <c r="W338" s="255"/>
      <c r="X338" s="255"/>
      <c r="Y338" s="33" t="s">
        <v>152</v>
      </c>
      <c r="Z338" s="108">
        <v>45642</v>
      </c>
      <c r="AA338" s="109">
        <v>13929</v>
      </c>
      <c r="AB338" s="33" t="s">
        <v>503</v>
      </c>
      <c r="AC338" s="108">
        <v>45672</v>
      </c>
      <c r="AD338" s="108">
        <v>46036</v>
      </c>
      <c r="AE338" s="175">
        <v>2.9467489999999999E-2</v>
      </c>
      <c r="AF338" s="33"/>
      <c r="AG338" s="533">
        <v>2512.6799999999998</v>
      </c>
      <c r="AH338" s="528"/>
      <c r="AI338" s="575"/>
      <c r="AJ338" s="33"/>
      <c r="AK338" s="33"/>
      <c r="AL338" s="170">
        <v>87783.84</v>
      </c>
      <c r="AM338" s="255"/>
      <c r="AN338" s="255"/>
      <c r="AO338" s="255"/>
      <c r="AP338" s="33"/>
      <c r="AQ338" s="33"/>
      <c r="AR338" s="33"/>
      <c r="AS338" s="33"/>
      <c r="AT338" s="33"/>
      <c r="AU338" s="33"/>
      <c r="AV338" s="34"/>
      <c r="AW338" s="34"/>
      <c r="AX338" s="34"/>
      <c r="AY338" s="34"/>
      <c r="AZ338" s="60"/>
      <c r="BA338" s="61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</row>
    <row r="339" spans="1:65" ht="24.75" customHeight="1">
      <c r="A339" s="256"/>
      <c r="B339" s="256"/>
      <c r="C339" s="256"/>
      <c r="D339" s="256"/>
      <c r="E339" s="256"/>
      <c r="F339" s="256"/>
      <c r="G339" s="256"/>
      <c r="H339" s="256"/>
      <c r="I339" s="256"/>
      <c r="J339" s="256"/>
      <c r="K339" s="256"/>
      <c r="L339" s="604"/>
      <c r="M339" s="604"/>
      <c r="N339" s="256"/>
      <c r="O339" s="604"/>
      <c r="P339" s="256"/>
      <c r="Q339" s="256"/>
      <c r="R339" s="256"/>
      <c r="S339" s="256"/>
      <c r="T339" s="256"/>
      <c r="U339" s="256"/>
      <c r="V339" s="256"/>
      <c r="W339" s="256"/>
      <c r="X339" s="256"/>
      <c r="Y339" s="33" t="s">
        <v>168</v>
      </c>
      <c r="Z339" s="108"/>
      <c r="AA339" s="109"/>
      <c r="AB339" s="33" t="s">
        <v>503</v>
      </c>
      <c r="AC339" s="108">
        <v>46037</v>
      </c>
      <c r="AD339" s="108">
        <v>46217</v>
      </c>
      <c r="AE339" s="175">
        <v>4.849444E-2</v>
      </c>
      <c r="AF339" s="33"/>
      <c r="AG339" s="533">
        <v>2128.5</v>
      </c>
      <c r="AH339" s="528"/>
      <c r="AI339" s="575"/>
      <c r="AJ339" s="33"/>
      <c r="AK339" s="33"/>
      <c r="AL339" s="172">
        <v>46020.42</v>
      </c>
      <c r="AM339" s="256"/>
      <c r="AN339" s="256"/>
      <c r="AO339" s="256"/>
      <c r="AP339" s="33"/>
      <c r="AQ339" s="33"/>
      <c r="AR339" s="33"/>
      <c r="AS339" s="33"/>
      <c r="AT339" s="33"/>
      <c r="AU339" s="33"/>
      <c r="AV339" s="34"/>
      <c r="AW339" s="34"/>
      <c r="AX339" s="34"/>
      <c r="AY339" s="34"/>
      <c r="AZ339" s="60"/>
      <c r="BA339" s="61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</row>
    <row r="340" spans="1:65" ht="24.75" customHeight="1">
      <c r="A340" s="356">
        <v>75</v>
      </c>
      <c r="B340" s="352" t="s">
        <v>506</v>
      </c>
      <c r="C340" s="352" t="s">
        <v>507</v>
      </c>
      <c r="D340" s="362" t="s">
        <v>508</v>
      </c>
      <c r="E340" s="352"/>
      <c r="F340" s="352" t="s">
        <v>509</v>
      </c>
      <c r="G340" s="352"/>
      <c r="H340" s="352"/>
      <c r="I340" s="352"/>
      <c r="J340" s="352"/>
      <c r="K340" s="362" t="s">
        <v>510</v>
      </c>
      <c r="L340" s="539" t="s">
        <v>511</v>
      </c>
      <c r="M340" s="539" t="s">
        <v>512</v>
      </c>
      <c r="N340" s="361">
        <v>44936</v>
      </c>
      <c r="O340" s="612">
        <v>12960000</v>
      </c>
      <c r="P340" s="351">
        <v>13468</v>
      </c>
      <c r="Q340" s="361">
        <v>44936</v>
      </c>
      <c r="R340" s="361">
        <v>45301</v>
      </c>
      <c r="S340" s="352">
        <v>119</v>
      </c>
      <c r="T340" s="352"/>
      <c r="U340" s="352"/>
      <c r="V340" s="352"/>
      <c r="W340" s="352" t="s">
        <v>271</v>
      </c>
      <c r="X340" s="352" t="s">
        <v>413</v>
      </c>
      <c r="Y340" s="33" t="s">
        <v>149</v>
      </c>
      <c r="Z340" s="108">
        <v>45294</v>
      </c>
      <c r="AA340" s="109">
        <v>13691</v>
      </c>
      <c r="AB340" s="33" t="s">
        <v>246</v>
      </c>
      <c r="AC340" s="108">
        <v>45302</v>
      </c>
      <c r="AD340" s="108">
        <v>45667</v>
      </c>
      <c r="AE340" s="33"/>
      <c r="AF340" s="33"/>
      <c r="AG340" s="551"/>
      <c r="AH340" s="528"/>
      <c r="AI340" s="575"/>
      <c r="AJ340" s="33"/>
      <c r="AK340" s="170"/>
      <c r="AL340" s="360">
        <v>12960000</v>
      </c>
      <c r="AM340" s="280">
        <v>8925947.8599999994</v>
      </c>
      <c r="AN340" s="280">
        <v>5604009.9400000004</v>
      </c>
      <c r="AO340" s="280">
        <f>AM340+AN340</f>
        <v>14529957.800000001</v>
      </c>
      <c r="AP340" s="33"/>
      <c r="AQ340" s="33"/>
      <c r="AR340" s="33"/>
      <c r="AS340" s="33"/>
      <c r="AT340" s="33"/>
      <c r="AU340" s="33"/>
      <c r="AV340" s="34" t="s">
        <v>513</v>
      </c>
      <c r="AW340" s="34" t="s">
        <v>514</v>
      </c>
      <c r="AX340" s="60">
        <v>13447</v>
      </c>
      <c r="AY340" s="61">
        <v>44932</v>
      </c>
      <c r="AZ340" s="60">
        <v>13441</v>
      </c>
      <c r="BA340" s="61">
        <v>44924</v>
      </c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</row>
    <row r="341" spans="1:65" ht="24.75" customHeight="1">
      <c r="A341" s="255"/>
      <c r="B341" s="255"/>
      <c r="C341" s="255"/>
      <c r="D341" s="255"/>
      <c r="E341" s="255"/>
      <c r="F341" s="255"/>
      <c r="G341" s="255"/>
      <c r="H341" s="255"/>
      <c r="I341" s="255"/>
      <c r="J341" s="255"/>
      <c r="K341" s="255"/>
      <c r="L341" s="605"/>
      <c r="M341" s="605"/>
      <c r="N341" s="255"/>
      <c r="O341" s="605"/>
      <c r="P341" s="255"/>
      <c r="Q341" s="255"/>
      <c r="R341" s="255"/>
      <c r="S341" s="255"/>
      <c r="T341" s="255"/>
      <c r="U341" s="255"/>
      <c r="V341" s="255"/>
      <c r="W341" s="255"/>
      <c r="X341" s="255"/>
      <c r="Y341" s="33" t="s">
        <v>152</v>
      </c>
      <c r="Z341" s="108">
        <v>45652</v>
      </c>
      <c r="AA341" s="109">
        <v>13938</v>
      </c>
      <c r="AB341" s="33" t="s">
        <v>246</v>
      </c>
      <c r="AC341" s="108">
        <v>45668</v>
      </c>
      <c r="AD341" s="108">
        <v>46032</v>
      </c>
      <c r="AE341" s="33"/>
      <c r="AF341" s="33"/>
      <c r="AG341" s="551"/>
      <c r="AH341" s="528"/>
      <c r="AI341" s="575"/>
      <c r="AJ341" s="33"/>
      <c r="AK341" s="170"/>
      <c r="AL341" s="255"/>
      <c r="AM341" s="255"/>
      <c r="AN341" s="255"/>
      <c r="AO341" s="255"/>
      <c r="AP341" s="33"/>
      <c r="AQ341" s="33"/>
      <c r="AR341" s="33"/>
      <c r="AS341" s="33"/>
      <c r="AT341" s="33"/>
      <c r="AU341" s="33"/>
      <c r="AV341" s="34"/>
      <c r="AW341" s="34"/>
      <c r="AX341" s="60"/>
      <c r="AY341" s="61"/>
      <c r="AZ341" s="60"/>
      <c r="BA341" s="61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</row>
    <row r="342" spans="1:65" ht="24.75" customHeight="1">
      <c r="A342" s="256"/>
      <c r="B342" s="256"/>
      <c r="C342" s="256"/>
      <c r="D342" s="256"/>
      <c r="E342" s="256"/>
      <c r="F342" s="256"/>
      <c r="G342" s="256"/>
      <c r="H342" s="256"/>
      <c r="I342" s="256"/>
      <c r="J342" s="256"/>
      <c r="K342" s="256"/>
      <c r="L342" s="604"/>
      <c r="M342" s="604"/>
      <c r="N342" s="256"/>
      <c r="O342" s="604"/>
      <c r="P342" s="256"/>
      <c r="Q342" s="256"/>
      <c r="R342" s="256"/>
      <c r="S342" s="256"/>
      <c r="T342" s="256"/>
      <c r="U342" s="256"/>
      <c r="V342" s="256"/>
      <c r="W342" s="256"/>
      <c r="X342" s="256"/>
      <c r="Y342" s="33" t="s">
        <v>168</v>
      </c>
      <c r="Z342" s="108">
        <v>45996</v>
      </c>
      <c r="AA342" s="109">
        <v>14168</v>
      </c>
      <c r="AB342" s="33" t="s">
        <v>246</v>
      </c>
      <c r="AC342" s="108">
        <v>46033</v>
      </c>
      <c r="AD342" s="108">
        <v>46397</v>
      </c>
      <c r="AE342" s="33"/>
      <c r="AF342" s="33"/>
      <c r="AG342" s="551"/>
      <c r="AH342" s="528"/>
      <c r="AI342" s="575"/>
      <c r="AJ342" s="33"/>
      <c r="AK342" s="170"/>
      <c r="AL342" s="256"/>
      <c r="AM342" s="256"/>
      <c r="AN342" s="256"/>
      <c r="AO342" s="256"/>
      <c r="AP342" s="33"/>
      <c r="AQ342" s="33"/>
      <c r="AR342" s="33"/>
      <c r="AS342" s="33"/>
      <c r="AT342" s="33"/>
      <c r="AU342" s="33"/>
      <c r="AV342" s="34"/>
      <c r="AW342" s="34"/>
      <c r="AX342" s="60"/>
      <c r="AY342" s="61"/>
      <c r="AZ342" s="60"/>
      <c r="BA342" s="61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</row>
    <row r="343" spans="1:65" ht="24.75" customHeight="1">
      <c r="A343" s="356">
        <v>76</v>
      </c>
      <c r="B343" s="352" t="s">
        <v>515</v>
      </c>
      <c r="C343" s="352" t="s">
        <v>516</v>
      </c>
      <c r="D343" s="362" t="s">
        <v>157</v>
      </c>
      <c r="E343" s="352" t="s">
        <v>496</v>
      </c>
      <c r="F343" s="352" t="s">
        <v>517</v>
      </c>
      <c r="G343" s="352"/>
      <c r="H343" s="362" t="s">
        <v>518</v>
      </c>
      <c r="I343" s="352"/>
      <c r="J343" s="352"/>
      <c r="K343" s="362" t="s">
        <v>519</v>
      </c>
      <c r="L343" s="539" t="s">
        <v>520</v>
      </c>
      <c r="M343" s="539" t="s">
        <v>521</v>
      </c>
      <c r="N343" s="361">
        <v>44944</v>
      </c>
      <c r="O343" s="612">
        <v>70512</v>
      </c>
      <c r="P343" s="351">
        <v>13471</v>
      </c>
      <c r="Q343" s="361">
        <v>44944</v>
      </c>
      <c r="R343" s="361">
        <v>45308</v>
      </c>
      <c r="S343" s="362" t="s">
        <v>146</v>
      </c>
      <c r="T343" s="352"/>
      <c r="U343" s="352"/>
      <c r="V343" s="352"/>
      <c r="W343" s="352" t="s">
        <v>522</v>
      </c>
      <c r="X343" s="352" t="s">
        <v>413</v>
      </c>
      <c r="Y343" s="33" t="s">
        <v>149</v>
      </c>
      <c r="Z343" s="108">
        <v>45303</v>
      </c>
      <c r="AA343" s="109">
        <v>13703</v>
      </c>
      <c r="AB343" s="33" t="s">
        <v>202</v>
      </c>
      <c r="AC343" s="108">
        <v>45310</v>
      </c>
      <c r="AD343" s="108">
        <v>45675</v>
      </c>
      <c r="AE343" s="33"/>
      <c r="AF343" s="33"/>
      <c r="AG343" s="551"/>
      <c r="AH343" s="528"/>
      <c r="AI343" s="532">
        <v>45163</v>
      </c>
      <c r="AJ343" s="176">
        <v>39999.5</v>
      </c>
      <c r="AK343" s="170">
        <v>2832</v>
      </c>
      <c r="AL343" s="197">
        <f>SUM(AK343+O343)</f>
        <v>73344</v>
      </c>
      <c r="AM343" s="280">
        <v>58116.72</v>
      </c>
      <c r="AN343" s="280">
        <v>24640.57</v>
      </c>
      <c r="AO343" s="280">
        <f>AM343+AN343</f>
        <v>82757.290000000008</v>
      </c>
      <c r="AP343" s="33"/>
      <c r="AQ343" s="33"/>
      <c r="AR343" s="33"/>
      <c r="AS343" s="33"/>
      <c r="AT343" s="33"/>
      <c r="AU343" s="33"/>
      <c r="AV343" s="34"/>
      <c r="AW343" s="34"/>
      <c r="AX343" s="34"/>
      <c r="AY343" s="34"/>
      <c r="AZ343" s="60"/>
      <c r="BA343" s="61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4"/>
      <c r="BM343" s="34"/>
    </row>
    <row r="344" spans="1:65" ht="24.75" customHeight="1">
      <c r="A344" s="255"/>
      <c r="B344" s="255"/>
      <c r="C344" s="255"/>
      <c r="D344" s="255"/>
      <c r="E344" s="255"/>
      <c r="F344" s="255"/>
      <c r="G344" s="255"/>
      <c r="H344" s="255"/>
      <c r="I344" s="255"/>
      <c r="J344" s="255"/>
      <c r="K344" s="255"/>
      <c r="L344" s="605"/>
      <c r="M344" s="605"/>
      <c r="N344" s="255"/>
      <c r="O344" s="605"/>
      <c r="P344" s="255"/>
      <c r="Q344" s="255"/>
      <c r="R344" s="255"/>
      <c r="S344" s="255"/>
      <c r="T344" s="255"/>
      <c r="U344" s="255"/>
      <c r="V344" s="255"/>
      <c r="W344" s="255"/>
      <c r="X344" s="255"/>
      <c r="Y344" s="352" t="s">
        <v>152</v>
      </c>
      <c r="Z344" s="361">
        <v>45671</v>
      </c>
      <c r="AA344" s="351">
        <v>13948</v>
      </c>
      <c r="AB344" s="352" t="s">
        <v>202</v>
      </c>
      <c r="AC344" s="361">
        <v>45676</v>
      </c>
      <c r="AD344" s="361">
        <v>46040</v>
      </c>
      <c r="AE344" s="33"/>
      <c r="AF344" s="33"/>
      <c r="AG344" s="551"/>
      <c r="AH344" s="528"/>
      <c r="AI344" s="532"/>
      <c r="AJ344" s="176"/>
      <c r="AK344" s="170"/>
      <c r="AL344" s="209"/>
      <c r="AM344" s="255"/>
      <c r="AN344" s="255"/>
      <c r="AO344" s="255"/>
      <c r="AP344" s="33"/>
      <c r="AQ344" s="33"/>
      <c r="AR344" s="33"/>
      <c r="AS344" s="33"/>
      <c r="AT344" s="33"/>
      <c r="AU344" s="33"/>
      <c r="AV344" s="34"/>
      <c r="AW344" s="34"/>
      <c r="AX344" s="34"/>
      <c r="AY344" s="34"/>
      <c r="AZ344" s="60"/>
      <c r="BA344" s="61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4"/>
      <c r="BM344" s="34"/>
    </row>
    <row r="345" spans="1:65" ht="24.75" customHeight="1">
      <c r="A345" s="255"/>
      <c r="B345" s="255"/>
      <c r="C345" s="255"/>
      <c r="D345" s="255"/>
      <c r="E345" s="255"/>
      <c r="F345" s="255"/>
      <c r="G345" s="255"/>
      <c r="H345" s="255"/>
      <c r="I345" s="255"/>
      <c r="J345" s="255"/>
      <c r="K345" s="255"/>
      <c r="L345" s="605"/>
      <c r="M345" s="605"/>
      <c r="N345" s="255"/>
      <c r="O345" s="605"/>
      <c r="P345" s="255"/>
      <c r="Q345" s="255"/>
      <c r="R345" s="255"/>
      <c r="S345" s="255"/>
      <c r="T345" s="255"/>
      <c r="U345" s="255"/>
      <c r="V345" s="255"/>
      <c r="W345" s="255"/>
      <c r="X345" s="255"/>
      <c r="Y345" s="256"/>
      <c r="Z345" s="256"/>
      <c r="AA345" s="256"/>
      <c r="AB345" s="256"/>
      <c r="AC345" s="256"/>
      <c r="AD345" s="256"/>
      <c r="AE345" s="33"/>
      <c r="AF345" s="33"/>
      <c r="AG345" s="551"/>
      <c r="AH345" s="528"/>
      <c r="AI345" s="532">
        <v>45930</v>
      </c>
      <c r="AJ345" s="176">
        <v>4.8613169999999997E-2</v>
      </c>
      <c r="AK345" s="170">
        <v>3576</v>
      </c>
      <c r="AL345" s="360">
        <v>76920</v>
      </c>
      <c r="AM345" s="255"/>
      <c r="AN345" s="255"/>
      <c r="AO345" s="255"/>
      <c r="AP345" s="33"/>
      <c r="AQ345" s="33"/>
      <c r="AR345" s="33"/>
      <c r="AS345" s="33"/>
      <c r="AT345" s="33"/>
      <c r="AU345" s="33"/>
      <c r="AV345" s="34"/>
      <c r="AW345" s="34"/>
      <c r="AX345" s="34"/>
      <c r="AY345" s="34"/>
      <c r="AZ345" s="60"/>
      <c r="BA345" s="61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4"/>
      <c r="BM345" s="34"/>
    </row>
    <row r="346" spans="1:65" ht="24.75" customHeight="1">
      <c r="A346" s="256"/>
      <c r="B346" s="256"/>
      <c r="C346" s="256"/>
      <c r="D346" s="256"/>
      <c r="E346" s="256"/>
      <c r="F346" s="256"/>
      <c r="G346" s="256"/>
      <c r="H346" s="256"/>
      <c r="I346" s="256"/>
      <c r="J346" s="256"/>
      <c r="K346" s="256"/>
      <c r="L346" s="604"/>
      <c r="M346" s="604"/>
      <c r="N346" s="256"/>
      <c r="O346" s="604"/>
      <c r="P346" s="256"/>
      <c r="Q346" s="256"/>
      <c r="R346" s="256"/>
      <c r="S346" s="256"/>
      <c r="T346" s="256"/>
      <c r="U346" s="256"/>
      <c r="V346" s="256"/>
      <c r="W346" s="256"/>
      <c r="X346" s="256"/>
      <c r="Y346" s="33" t="s">
        <v>168</v>
      </c>
      <c r="Z346" s="108" t="s">
        <v>523</v>
      </c>
      <c r="AA346" s="109">
        <v>14182</v>
      </c>
      <c r="AB346" s="33" t="s">
        <v>202</v>
      </c>
      <c r="AC346" s="108">
        <v>46041</v>
      </c>
      <c r="AD346" s="108">
        <v>46405</v>
      </c>
      <c r="AE346" s="33"/>
      <c r="AF346" s="33"/>
      <c r="AG346" s="551"/>
      <c r="AH346" s="528"/>
      <c r="AI346" s="532"/>
      <c r="AJ346" s="176"/>
      <c r="AK346" s="170"/>
      <c r="AL346" s="256"/>
      <c r="AM346" s="256"/>
      <c r="AN346" s="256"/>
      <c r="AO346" s="256"/>
      <c r="AP346" s="33"/>
      <c r="AQ346" s="33"/>
      <c r="AR346" s="33"/>
      <c r="AS346" s="33"/>
      <c r="AT346" s="33"/>
      <c r="AU346" s="33"/>
      <c r="AV346" s="34"/>
      <c r="AW346" s="34"/>
      <c r="AX346" s="34"/>
      <c r="AY346" s="34"/>
      <c r="AZ346" s="60"/>
      <c r="BA346" s="61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4"/>
      <c r="BM346" s="34"/>
    </row>
    <row r="347" spans="1:65" ht="24.75" customHeight="1">
      <c r="A347" s="356">
        <v>78</v>
      </c>
      <c r="B347" s="381" t="s">
        <v>406</v>
      </c>
      <c r="C347" s="381" t="s">
        <v>407</v>
      </c>
      <c r="D347" s="382" t="s">
        <v>530</v>
      </c>
      <c r="E347" s="352" t="s">
        <v>496</v>
      </c>
      <c r="F347" s="352" t="s">
        <v>531</v>
      </c>
      <c r="G347" s="352"/>
      <c r="H347" s="362" t="s">
        <v>525</v>
      </c>
      <c r="I347" s="352"/>
      <c r="J347" s="352"/>
      <c r="K347" s="362" t="s">
        <v>532</v>
      </c>
      <c r="L347" s="541" t="s">
        <v>533</v>
      </c>
      <c r="M347" s="541" t="s">
        <v>534</v>
      </c>
      <c r="N347" s="361">
        <v>45026</v>
      </c>
      <c r="O347" s="614">
        <v>127200</v>
      </c>
      <c r="P347" s="351">
        <v>13513</v>
      </c>
      <c r="Q347" s="361">
        <v>45026</v>
      </c>
      <c r="R347" s="361">
        <v>45392</v>
      </c>
      <c r="S347" s="362"/>
      <c r="T347" s="352"/>
      <c r="U347" s="352"/>
      <c r="V347" s="352"/>
      <c r="W347" s="352" t="s">
        <v>254</v>
      </c>
      <c r="X347" s="352" t="s">
        <v>148</v>
      </c>
      <c r="Y347" s="33" t="s">
        <v>149</v>
      </c>
      <c r="Z347" s="108">
        <v>45341</v>
      </c>
      <c r="AA347" s="109">
        <v>13728</v>
      </c>
      <c r="AB347" s="33" t="s">
        <v>202</v>
      </c>
      <c r="AC347" s="108">
        <v>45393</v>
      </c>
      <c r="AD347" s="108">
        <v>45757</v>
      </c>
      <c r="AE347" s="33"/>
      <c r="AF347" s="33"/>
      <c r="AG347" s="551"/>
      <c r="AH347" s="528"/>
      <c r="AI347" s="532">
        <v>45337</v>
      </c>
      <c r="AJ347" s="176">
        <v>35881.300000000003</v>
      </c>
      <c r="AK347" s="170">
        <v>4560</v>
      </c>
      <c r="AL347" s="360">
        <f>SUM(AK347+O347)</f>
        <v>131760</v>
      </c>
      <c r="AM347" s="280">
        <v>81233.98</v>
      </c>
      <c r="AN347" s="335">
        <v>47450.34</v>
      </c>
      <c r="AO347" s="335">
        <f>AM347+AN347</f>
        <v>128684.31999999999</v>
      </c>
      <c r="AP347" s="33"/>
      <c r="AQ347" s="33"/>
      <c r="AR347" s="33"/>
      <c r="AS347" s="33"/>
      <c r="AT347" s="33"/>
      <c r="AU347" s="33"/>
      <c r="AV347" s="34"/>
      <c r="AW347" s="34"/>
      <c r="AX347" s="34"/>
      <c r="AY347" s="34"/>
      <c r="AZ347" s="60"/>
      <c r="BA347" s="61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4"/>
      <c r="BM347" s="34"/>
    </row>
    <row r="348" spans="1:65" ht="24.75" customHeight="1">
      <c r="A348" s="255"/>
      <c r="B348" s="255"/>
      <c r="C348" s="255"/>
      <c r="D348" s="255"/>
      <c r="E348" s="255"/>
      <c r="F348" s="255"/>
      <c r="G348" s="255"/>
      <c r="H348" s="255"/>
      <c r="I348" s="255"/>
      <c r="J348" s="255"/>
      <c r="K348" s="255"/>
      <c r="L348" s="605"/>
      <c r="M348" s="605"/>
      <c r="N348" s="255"/>
      <c r="O348" s="605"/>
      <c r="P348" s="255"/>
      <c r="Q348" s="255"/>
      <c r="R348" s="255"/>
      <c r="S348" s="255"/>
      <c r="T348" s="255"/>
      <c r="U348" s="255"/>
      <c r="V348" s="255"/>
      <c r="W348" s="255"/>
      <c r="X348" s="255"/>
      <c r="Y348" s="352" t="s">
        <v>152</v>
      </c>
      <c r="Z348" s="361">
        <v>45719</v>
      </c>
      <c r="AA348" s="351">
        <v>13998</v>
      </c>
      <c r="AB348" s="396" t="s">
        <v>202</v>
      </c>
      <c r="AC348" s="108">
        <v>45758</v>
      </c>
      <c r="AD348" s="108">
        <v>46122</v>
      </c>
      <c r="AE348" s="33"/>
      <c r="AF348" s="33"/>
      <c r="AG348" s="551"/>
      <c r="AH348" s="528"/>
      <c r="AI348" s="532"/>
      <c r="AJ348" s="176"/>
      <c r="AK348" s="170"/>
      <c r="AL348" s="256"/>
      <c r="AM348" s="255"/>
      <c r="AN348" s="255"/>
      <c r="AO348" s="255"/>
      <c r="AP348" s="33"/>
      <c r="AQ348" s="33"/>
      <c r="AR348" s="33"/>
      <c r="AS348" s="33"/>
      <c r="AT348" s="33"/>
      <c r="AU348" s="33"/>
      <c r="AV348" s="34"/>
      <c r="AW348" s="34"/>
      <c r="AX348" s="34"/>
      <c r="AY348" s="34"/>
      <c r="AZ348" s="60"/>
      <c r="BA348" s="61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4"/>
      <c r="BM348" s="34"/>
    </row>
    <row r="349" spans="1:65" ht="24.75" customHeight="1">
      <c r="A349" s="255"/>
      <c r="B349" s="255"/>
      <c r="C349" s="255"/>
      <c r="D349" s="255"/>
      <c r="E349" s="255"/>
      <c r="F349" s="255"/>
      <c r="G349" s="255"/>
      <c r="H349" s="255"/>
      <c r="I349" s="255"/>
      <c r="J349" s="255"/>
      <c r="K349" s="255"/>
      <c r="L349" s="605"/>
      <c r="M349" s="605"/>
      <c r="N349" s="255"/>
      <c r="O349" s="605"/>
      <c r="P349" s="255"/>
      <c r="Q349" s="255"/>
      <c r="R349" s="255"/>
      <c r="S349" s="255"/>
      <c r="T349" s="255"/>
      <c r="U349" s="255"/>
      <c r="V349" s="255"/>
      <c r="W349" s="255"/>
      <c r="X349" s="255"/>
      <c r="Y349" s="256"/>
      <c r="Z349" s="256"/>
      <c r="AA349" s="256"/>
      <c r="AB349" s="33" t="s">
        <v>202</v>
      </c>
      <c r="AC349" s="108"/>
      <c r="AD349" s="108"/>
      <c r="AE349" s="33"/>
      <c r="AF349" s="33"/>
      <c r="AG349" s="551"/>
      <c r="AH349" s="528"/>
      <c r="AI349" s="532">
        <v>45932</v>
      </c>
      <c r="AJ349" s="176">
        <v>50349.04</v>
      </c>
      <c r="AK349" s="170">
        <v>6624</v>
      </c>
      <c r="AL349" s="204">
        <v>138384</v>
      </c>
      <c r="AM349" s="255"/>
      <c r="AN349" s="255"/>
      <c r="AO349" s="255"/>
      <c r="AP349" s="33"/>
      <c r="AQ349" s="33"/>
      <c r="AR349" s="33"/>
      <c r="AS349" s="33"/>
      <c r="AT349" s="33"/>
      <c r="AU349" s="33"/>
      <c r="AV349" s="34"/>
      <c r="AW349" s="34"/>
      <c r="AX349" s="34"/>
      <c r="AY349" s="34"/>
      <c r="AZ349" s="60"/>
      <c r="BA349" s="61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4"/>
      <c r="BM349" s="34"/>
    </row>
    <row r="350" spans="1:65" ht="24.75" customHeight="1">
      <c r="A350" s="256"/>
      <c r="B350" s="256"/>
      <c r="C350" s="256"/>
      <c r="D350" s="256"/>
      <c r="E350" s="256"/>
      <c r="F350" s="256"/>
      <c r="G350" s="256"/>
      <c r="H350" s="256"/>
      <c r="I350" s="256"/>
      <c r="J350" s="256"/>
      <c r="K350" s="256"/>
      <c r="L350" s="604"/>
      <c r="M350" s="604"/>
      <c r="N350" s="256"/>
      <c r="O350" s="604"/>
      <c r="P350" s="256"/>
      <c r="Q350" s="256"/>
      <c r="R350" s="256"/>
      <c r="S350" s="256"/>
      <c r="T350" s="256"/>
      <c r="U350" s="256"/>
      <c r="V350" s="256"/>
      <c r="W350" s="256"/>
      <c r="X350" s="256"/>
      <c r="Y350" s="33" t="s">
        <v>318</v>
      </c>
      <c r="Z350" s="108">
        <v>46122</v>
      </c>
      <c r="AA350" s="109">
        <v>14247</v>
      </c>
      <c r="AB350" s="33" t="s">
        <v>202</v>
      </c>
      <c r="AC350" s="108">
        <v>45026</v>
      </c>
      <c r="AD350" s="108">
        <v>46487</v>
      </c>
      <c r="AE350" s="33"/>
      <c r="AF350" s="33"/>
      <c r="AG350" s="533"/>
      <c r="AH350" s="528"/>
      <c r="AI350" s="575"/>
      <c r="AJ350" s="33"/>
      <c r="AK350" s="170"/>
      <c r="AL350" s="204"/>
      <c r="AM350" s="256"/>
      <c r="AN350" s="256"/>
      <c r="AO350" s="256"/>
      <c r="AP350" s="33"/>
      <c r="AQ350" s="33"/>
      <c r="AR350" s="33"/>
      <c r="AS350" s="33"/>
      <c r="AT350" s="33"/>
      <c r="AU350" s="33"/>
      <c r="AV350" s="34"/>
      <c r="AW350" s="34"/>
      <c r="AX350" s="34"/>
      <c r="AY350" s="34"/>
      <c r="AZ350" s="60"/>
      <c r="BA350" s="61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4"/>
      <c r="BM350" s="34"/>
    </row>
    <row r="351" spans="1:65" ht="24.75" customHeight="1">
      <c r="A351" s="356">
        <v>79</v>
      </c>
      <c r="B351" s="352" t="s">
        <v>535</v>
      </c>
      <c r="C351" s="352" t="s">
        <v>536</v>
      </c>
      <c r="D351" s="362" t="s">
        <v>157</v>
      </c>
      <c r="E351" s="352" t="s">
        <v>496</v>
      </c>
      <c r="F351" s="352" t="s">
        <v>537</v>
      </c>
      <c r="G351" s="352"/>
      <c r="H351" s="352" t="s">
        <v>538</v>
      </c>
      <c r="I351" s="352"/>
      <c r="J351" s="352"/>
      <c r="K351" s="362" t="s">
        <v>539</v>
      </c>
      <c r="L351" s="539" t="s">
        <v>540</v>
      </c>
      <c r="M351" s="539" t="s">
        <v>541</v>
      </c>
      <c r="N351" s="361">
        <v>45083</v>
      </c>
      <c r="O351" s="612">
        <v>50400</v>
      </c>
      <c r="P351" s="351">
        <v>13558</v>
      </c>
      <c r="Q351" s="361">
        <v>45083</v>
      </c>
      <c r="R351" s="361">
        <v>45449</v>
      </c>
      <c r="S351" s="362" t="s">
        <v>146</v>
      </c>
      <c r="T351" s="352"/>
      <c r="U351" s="352"/>
      <c r="V351" s="352"/>
      <c r="W351" s="352" t="s">
        <v>522</v>
      </c>
      <c r="X351" s="352" t="s">
        <v>148</v>
      </c>
      <c r="Y351" s="33" t="s">
        <v>149</v>
      </c>
      <c r="Z351" s="108">
        <v>45448</v>
      </c>
      <c r="AA351" s="33">
        <v>13793</v>
      </c>
      <c r="AB351" s="620" t="s">
        <v>543</v>
      </c>
      <c r="AC351" s="108">
        <v>45450</v>
      </c>
      <c r="AD351" s="108">
        <v>45844</v>
      </c>
      <c r="AE351" s="33">
        <v>2.7396039999999999</v>
      </c>
      <c r="AF351" s="33"/>
      <c r="AG351" s="533">
        <v>1380.72</v>
      </c>
      <c r="AH351" s="528"/>
      <c r="AI351" s="575"/>
      <c r="AJ351" s="33"/>
      <c r="AK351" s="170">
        <f>SUM(O351+AG351)</f>
        <v>51780.72</v>
      </c>
      <c r="AL351" s="360">
        <f>SUM(O351+AG351)</f>
        <v>51780.72</v>
      </c>
      <c r="AM351" s="280">
        <v>28700</v>
      </c>
      <c r="AN351" s="280">
        <v>22664.45</v>
      </c>
      <c r="AO351" s="280">
        <f>AM351+AN351</f>
        <v>51364.45</v>
      </c>
      <c r="AP351" s="33"/>
      <c r="AQ351" s="33"/>
      <c r="AR351" s="33"/>
      <c r="AS351" s="33"/>
      <c r="AT351" s="33"/>
      <c r="AU351" s="33"/>
      <c r="AV351" s="34"/>
      <c r="AW351" s="34"/>
      <c r="AX351" s="34"/>
      <c r="AY351" s="34"/>
      <c r="AZ351" s="60"/>
      <c r="BA351" s="61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4"/>
      <c r="BM351" s="34"/>
    </row>
    <row r="352" spans="1:65" ht="24.75" customHeight="1">
      <c r="A352" s="255"/>
      <c r="B352" s="255"/>
      <c r="C352" s="255"/>
      <c r="D352" s="255"/>
      <c r="E352" s="255"/>
      <c r="F352" s="255"/>
      <c r="G352" s="255"/>
      <c r="H352" s="255"/>
      <c r="I352" s="255"/>
      <c r="J352" s="255"/>
      <c r="K352" s="255"/>
      <c r="L352" s="605"/>
      <c r="M352" s="605"/>
      <c r="N352" s="255"/>
      <c r="O352" s="605"/>
      <c r="P352" s="255"/>
      <c r="Q352" s="255"/>
      <c r="R352" s="255"/>
      <c r="S352" s="255"/>
      <c r="T352" s="255"/>
      <c r="U352" s="255"/>
      <c r="V352" s="255"/>
      <c r="W352" s="255"/>
      <c r="X352" s="255"/>
      <c r="Y352" s="352" t="s">
        <v>152</v>
      </c>
      <c r="Z352" s="361">
        <v>45811</v>
      </c>
      <c r="AA352" s="352">
        <v>14041</v>
      </c>
      <c r="AB352" s="352" t="s">
        <v>202</v>
      </c>
      <c r="AC352" s="108">
        <v>45815</v>
      </c>
      <c r="AD352" s="108">
        <v>46209</v>
      </c>
      <c r="AE352" s="33"/>
      <c r="AF352" s="33"/>
      <c r="AG352" s="533"/>
      <c r="AH352" s="528"/>
      <c r="AI352" s="575"/>
      <c r="AJ352" s="33"/>
      <c r="AK352" s="170"/>
      <c r="AL352" s="256"/>
      <c r="AM352" s="255"/>
      <c r="AN352" s="255"/>
      <c r="AO352" s="255"/>
      <c r="AP352" s="33"/>
      <c r="AQ352" s="33"/>
      <c r="AR352" s="33"/>
      <c r="AS352" s="33"/>
      <c r="AT352" s="33"/>
      <c r="AU352" s="33"/>
      <c r="AV352" s="34"/>
      <c r="AW352" s="34"/>
      <c r="AX352" s="34"/>
      <c r="AY352" s="34"/>
      <c r="AZ352" s="60"/>
      <c r="BA352" s="61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</row>
    <row r="353" spans="1:65" ht="24.75" customHeight="1">
      <c r="A353" s="255"/>
      <c r="B353" s="255"/>
      <c r="C353" s="255"/>
      <c r="D353" s="255"/>
      <c r="E353" s="255"/>
      <c r="F353" s="255"/>
      <c r="G353" s="255"/>
      <c r="H353" s="255"/>
      <c r="I353" s="255"/>
      <c r="J353" s="255"/>
      <c r="K353" s="255"/>
      <c r="L353" s="605"/>
      <c r="M353" s="605"/>
      <c r="N353" s="255"/>
      <c r="O353" s="605"/>
      <c r="P353" s="255"/>
      <c r="Q353" s="255"/>
      <c r="R353" s="255"/>
      <c r="S353" s="255"/>
      <c r="T353" s="255"/>
      <c r="U353" s="255"/>
      <c r="V353" s="255"/>
      <c r="W353" s="255"/>
      <c r="X353" s="255"/>
      <c r="Y353" s="256"/>
      <c r="Z353" s="256"/>
      <c r="AA353" s="256"/>
      <c r="AB353" s="256"/>
      <c r="AC353" s="108"/>
      <c r="AD353" s="108"/>
      <c r="AE353" s="33"/>
      <c r="AF353" s="33"/>
      <c r="AG353" s="533"/>
      <c r="AH353" s="528"/>
      <c r="AI353" s="532">
        <v>45923</v>
      </c>
      <c r="AJ353" s="176">
        <v>5.0480780000000003E-2</v>
      </c>
      <c r="AK353" s="170">
        <v>2613.96</v>
      </c>
      <c r="AL353" s="204">
        <v>54394.68</v>
      </c>
      <c r="AM353" s="255"/>
      <c r="AN353" s="255"/>
      <c r="AO353" s="255"/>
      <c r="AP353" s="33"/>
      <c r="AQ353" s="33"/>
      <c r="AR353" s="33"/>
      <c r="AS353" s="33"/>
      <c r="AT353" s="33"/>
      <c r="AU353" s="33"/>
      <c r="AV353" s="34"/>
      <c r="AW353" s="34"/>
      <c r="AX353" s="34"/>
      <c r="AY353" s="34"/>
      <c r="AZ353" s="60"/>
      <c r="BA353" s="61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</row>
    <row r="354" spans="1:65" ht="24.75" customHeight="1">
      <c r="A354" s="256"/>
      <c r="B354" s="256"/>
      <c r="C354" s="256"/>
      <c r="D354" s="256"/>
      <c r="E354" s="256"/>
      <c r="F354" s="256"/>
      <c r="G354" s="256"/>
      <c r="H354" s="256"/>
      <c r="I354" s="256"/>
      <c r="J354" s="256"/>
      <c r="K354" s="256"/>
      <c r="L354" s="604"/>
      <c r="M354" s="604"/>
      <c r="N354" s="256"/>
      <c r="O354" s="604"/>
      <c r="P354" s="256"/>
      <c r="Q354" s="256"/>
      <c r="R354" s="256"/>
      <c r="S354" s="256"/>
      <c r="T354" s="256"/>
      <c r="U354" s="256"/>
      <c r="V354" s="256"/>
      <c r="W354" s="256"/>
      <c r="X354" s="256"/>
      <c r="Y354" s="33" t="s">
        <v>318</v>
      </c>
      <c r="Z354" s="108">
        <v>46168</v>
      </c>
      <c r="AA354" s="109">
        <v>14289</v>
      </c>
      <c r="AB354" s="139" t="s">
        <v>202</v>
      </c>
      <c r="AC354" s="108">
        <v>45083</v>
      </c>
      <c r="AD354" s="108">
        <v>46544</v>
      </c>
      <c r="AE354" s="33"/>
      <c r="AF354" s="33"/>
      <c r="AG354" s="551"/>
      <c r="AH354" s="528"/>
      <c r="AI354" s="532"/>
      <c r="AJ354" s="176"/>
      <c r="AK354" s="170"/>
      <c r="AL354" s="204"/>
      <c r="AM354" s="256"/>
      <c r="AN354" s="256"/>
      <c r="AO354" s="256"/>
      <c r="AP354" s="33"/>
      <c r="AQ354" s="33"/>
      <c r="AR354" s="33"/>
      <c r="AS354" s="33"/>
      <c r="AT354" s="33"/>
      <c r="AU354" s="33"/>
      <c r="AV354" s="34"/>
      <c r="AW354" s="34"/>
      <c r="AX354" s="34"/>
      <c r="AY354" s="34"/>
      <c r="AZ354" s="60"/>
      <c r="BA354" s="61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4"/>
      <c r="BM354" s="34"/>
    </row>
    <row r="355" spans="1:65" ht="24.75" customHeight="1">
      <c r="A355" s="356">
        <v>80</v>
      </c>
      <c r="B355" s="352" t="s">
        <v>406</v>
      </c>
      <c r="C355" s="352" t="s">
        <v>407</v>
      </c>
      <c r="D355" s="362" t="s">
        <v>157</v>
      </c>
      <c r="E355" s="352" t="s">
        <v>496</v>
      </c>
      <c r="F355" s="352" t="s">
        <v>517</v>
      </c>
      <c r="G355" s="352"/>
      <c r="H355" s="352" t="s">
        <v>409</v>
      </c>
      <c r="I355" s="352"/>
      <c r="J355" s="352"/>
      <c r="K355" s="362" t="s">
        <v>544</v>
      </c>
      <c r="L355" s="539" t="s">
        <v>545</v>
      </c>
      <c r="M355" s="539" t="s">
        <v>546</v>
      </c>
      <c r="N355" s="361">
        <v>45083</v>
      </c>
      <c r="O355" s="612">
        <v>71760</v>
      </c>
      <c r="P355" s="351">
        <v>13558</v>
      </c>
      <c r="Q355" s="361">
        <v>45083</v>
      </c>
      <c r="R355" s="361">
        <v>45449</v>
      </c>
      <c r="S355" s="362" t="s">
        <v>146</v>
      </c>
      <c r="T355" s="352"/>
      <c r="U355" s="352"/>
      <c r="V355" s="352"/>
      <c r="W355" s="352" t="s">
        <v>522</v>
      </c>
      <c r="X355" s="352" t="s">
        <v>148</v>
      </c>
      <c r="Y355" s="33" t="s">
        <v>149</v>
      </c>
      <c r="Z355" s="108">
        <v>45448</v>
      </c>
      <c r="AA355" s="109">
        <v>13794</v>
      </c>
      <c r="AB355" s="84" t="s">
        <v>202</v>
      </c>
      <c r="AC355" s="108">
        <v>45450</v>
      </c>
      <c r="AD355" s="108">
        <v>45814</v>
      </c>
      <c r="AE355" s="33"/>
      <c r="AF355" s="33"/>
      <c r="AG355" s="551"/>
      <c r="AH355" s="528"/>
      <c r="AI355" s="532">
        <v>45195</v>
      </c>
      <c r="AJ355" s="176">
        <v>40106.839999999997</v>
      </c>
      <c r="AK355" s="170">
        <v>2880</v>
      </c>
      <c r="AL355" s="170">
        <f>SUM(AK355+O355)</f>
        <v>74640</v>
      </c>
      <c r="AM355" s="280">
        <v>35837.57</v>
      </c>
      <c r="AN355" s="280">
        <v>25744.83</v>
      </c>
      <c r="AO355" s="280">
        <f>AM355+AN355</f>
        <v>61582.400000000001</v>
      </c>
      <c r="AP355" s="33"/>
      <c r="AQ355" s="33"/>
      <c r="AR355" s="33"/>
      <c r="AS355" s="33"/>
      <c r="AT355" s="33"/>
      <c r="AU355" s="33"/>
      <c r="AV355" s="34"/>
      <c r="AW355" s="34"/>
      <c r="AX355" s="34"/>
      <c r="AY355" s="34"/>
      <c r="AZ355" s="60"/>
      <c r="BA355" s="61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</row>
    <row r="356" spans="1:65" ht="24.75" customHeight="1">
      <c r="A356" s="255"/>
      <c r="B356" s="255"/>
      <c r="C356" s="255"/>
      <c r="D356" s="255"/>
      <c r="E356" s="255"/>
      <c r="F356" s="255"/>
      <c r="G356" s="255"/>
      <c r="H356" s="255"/>
      <c r="I356" s="255"/>
      <c r="J356" s="255"/>
      <c r="K356" s="255"/>
      <c r="L356" s="605"/>
      <c r="M356" s="605"/>
      <c r="N356" s="255"/>
      <c r="O356" s="605"/>
      <c r="P356" s="255"/>
      <c r="Q356" s="255"/>
      <c r="R356" s="255"/>
      <c r="S356" s="255"/>
      <c r="T356" s="255"/>
      <c r="U356" s="255"/>
      <c r="V356" s="255"/>
      <c r="W356" s="255"/>
      <c r="X356" s="255"/>
      <c r="Y356" s="33"/>
      <c r="Z356" s="108"/>
      <c r="AA356" s="109"/>
      <c r="AB356" s="33"/>
      <c r="AC356" s="108"/>
      <c r="AD356" s="108"/>
      <c r="AE356" s="33"/>
      <c r="AF356" s="33"/>
      <c r="AG356" s="551"/>
      <c r="AH356" s="528"/>
      <c r="AI356" s="532">
        <v>45484</v>
      </c>
      <c r="AJ356" s="176">
        <v>2.9278999999999999E-2</v>
      </c>
      <c r="AK356" s="170">
        <v>2184</v>
      </c>
      <c r="AL356" s="170">
        <f t="shared" ref="AL356:AL357" si="35">SUM(AL355+AK356)</f>
        <v>76824</v>
      </c>
      <c r="AM356" s="255"/>
      <c r="AN356" s="255"/>
      <c r="AO356" s="255"/>
      <c r="AP356" s="33"/>
      <c r="AQ356" s="33"/>
      <c r="AR356" s="33"/>
      <c r="AS356" s="33"/>
      <c r="AT356" s="33"/>
      <c r="AU356" s="33"/>
      <c r="AV356" s="34"/>
      <c r="AW356" s="34"/>
      <c r="AX356" s="34"/>
      <c r="AY356" s="34"/>
      <c r="AZ356" s="60"/>
      <c r="BA356" s="61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4"/>
      <c r="BM356" s="34"/>
    </row>
    <row r="357" spans="1:65" ht="24.75" customHeight="1">
      <c r="A357" s="255"/>
      <c r="B357" s="255"/>
      <c r="C357" s="255"/>
      <c r="D357" s="255"/>
      <c r="E357" s="255"/>
      <c r="F357" s="255"/>
      <c r="G357" s="255"/>
      <c r="H357" s="255"/>
      <c r="I357" s="255"/>
      <c r="J357" s="255"/>
      <c r="K357" s="255"/>
      <c r="L357" s="605"/>
      <c r="M357" s="605"/>
      <c r="N357" s="255"/>
      <c r="O357" s="605"/>
      <c r="P357" s="255"/>
      <c r="Q357" s="255"/>
      <c r="R357" s="255"/>
      <c r="S357" s="255"/>
      <c r="T357" s="255"/>
      <c r="U357" s="255"/>
      <c r="V357" s="255"/>
      <c r="W357" s="255"/>
      <c r="X357" s="255"/>
      <c r="Y357" s="33" t="s">
        <v>152</v>
      </c>
      <c r="Z357" s="108">
        <v>45807</v>
      </c>
      <c r="AA357" s="109">
        <v>14038</v>
      </c>
      <c r="AB357" s="33" t="s">
        <v>202</v>
      </c>
      <c r="AC357" s="108" t="s">
        <v>547</v>
      </c>
      <c r="AD357" s="108">
        <v>46179</v>
      </c>
      <c r="AE357" s="33"/>
      <c r="AF357" s="33"/>
      <c r="AG357" s="551"/>
      <c r="AH357" s="528"/>
      <c r="AI357" s="532"/>
      <c r="AJ357" s="176"/>
      <c r="AK357" s="170"/>
      <c r="AL357" s="170">
        <f t="shared" si="35"/>
        <v>76824</v>
      </c>
      <c r="AM357" s="255"/>
      <c r="AN357" s="255"/>
      <c r="AO357" s="255"/>
      <c r="AP357" s="33"/>
      <c r="AQ357" s="33"/>
      <c r="AR357" s="33"/>
      <c r="AS357" s="33"/>
      <c r="AT357" s="33"/>
      <c r="AU357" s="33"/>
      <c r="AV357" s="34"/>
      <c r="AW357" s="34"/>
      <c r="AX357" s="34"/>
      <c r="AY357" s="34"/>
      <c r="AZ357" s="60"/>
      <c r="BA357" s="61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</row>
    <row r="358" spans="1:65" ht="24.75" customHeight="1">
      <c r="A358" s="256"/>
      <c r="B358" s="256"/>
      <c r="C358" s="256"/>
      <c r="D358" s="256"/>
      <c r="E358" s="256"/>
      <c r="F358" s="256"/>
      <c r="G358" s="256"/>
      <c r="H358" s="256"/>
      <c r="I358" s="256"/>
      <c r="J358" s="256"/>
      <c r="K358" s="256"/>
      <c r="L358" s="604"/>
      <c r="M358" s="604"/>
      <c r="N358" s="256"/>
      <c r="O358" s="604"/>
      <c r="P358" s="256"/>
      <c r="Q358" s="256"/>
      <c r="R358" s="256"/>
      <c r="S358" s="256"/>
      <c r="T358" s="256"/>
      <c r="U358" s="256"/>
      <c r="V358" s="256"/>
      <c r="W358" s="256"/>
      <c r="X358" s="256"/>
      <c r="Y358" s="33" t="s">
        <v>529</v>
      </c>
      <c r="Z358" s="108">
        <v>46174</v>
      </c>
      <c r="AA358" s="109">
        <v>14289</v>
      </c>
      <c r="AB358" s="33" t="s">
        <v>202</v>
      </c>
      <c r="AC358" s="108">
        <v>45083</v>
      </c>
      <c r="AD358" s="108">
        <v>46544</v>
      </c>
      <c r="AE358" s="33"/>
      <c r="AF358" s="33"/>
      <c r="AG358" s="551"/>
      <c r="AH358" s="528"/>
      <c r="AI358" s="532">
        <v>45918</v>
      </c>
      <c r="AJ358" s="176">
        <v>48613.17</v>
      </c>
      <c r="AK358" s="170">
        <v>3744</v>
      </c>
      <c r="AL358" s="170">
        <v>80568</v>
      </c>
      <c r="AM358" s="256"/>
      <c r="AN358" s="256"/>
      <c r="AO358" s="256"/>
      <c r="AP358" s="33"/>
      <c r="AQ358" s="33"/>
      <c r="AR358" s="33"/>
      <c r="AS358" s="33"/>
      <c r="AT358" s="33"/>
      <c r="AU358" s="33"/>
      <c r="AV358" s="34"/>
      <c r="AW358" s="34"/>
      <c r="AX358" s="34"/>
      <c r="AY358" s="34"/>
      <c r="AZ358" s="60"/>
      <c r="BA358" s="61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</row>
    <row r="359" spans="1:65" ht="24.75" customHeight="1">
      <c r="A359" s="356">
        <v>81</v>
      </c>
      <c r="B359" s="352" t="s">
        <v>406</v>
      </c>
      <c r="C359" s="352" t="s">
        <v>407</v>
      </c>
      <c r="D359" s="362" t="s">
        <v>157</v>
      </c>
      <c r="E359" s="352" t="s">
        <v>496</v>
      </c>
      <c r="F359" s="352" t="s">
        <v>517</v>
      </c>
      <c r="G359" s="352"/>
      <c r="H359" s="352" t="s">
        <v>409</v>
      </c>
      <c r="I359" s="352"/>
      <c r="J359" s="352"/>
      <c r="K359" s="384" t="s">
        <v>548</v>
      </c>
      <c r="L359" s="541" t="s">
        <v>549</v>
      </c>
      <c r="M359" s="541" t="s">
        <v>550</v>
      </c>
      <c r="N359" s="383">
        <v>45083</v>
      </c>
      <c r="O359" s="614">
        <v>71520</v>
      </c>
      <c r="P359" s="385">
        <v>13558</v>
      </c>
      <c r="Q359" s="383">
        <v>45083</v>
      </c>
      <c r="R359" s="383">
        <v>45449</v>
      </c>
      <c r="S359" s="384" t="s">
        <v>146</v>
      </c>
      <c r="T359" s="356"/>
      <c r="U359" s="356"/>
      <c r="V359" s="356"/>
      <c r="W359" s="352" t="s">
        <v>522</v>
      </c>
      <c r="X359" s="352" t="s">
        <v>148</v>
      </c>
      <c r="Y359" s="33" t="s">
        <v>149</v>
      </c>
      <c r="Z359" s="108">
        <v>45448</v>
      </c>
      <c r="AA359" s="109">
        <v>13794</v>
      </c>
      <c r="AB359" s="33" t="s">
        <v>202</v>
      </c>
      <c r="AC359" s="108">
        <v>45450</v>
      </c>
      <c r="AD359" s="108">
        <v>45814</v>
      </c>
      <c r="AE359" s="33"/>
      <c r="AF359" s="33"/>
      <c r="AG359" s="551"/>
      <c r="AH359" s="528"/>
      <c r="AI359" s="532">
        <v>45197</v>
      </c>
      <c r="AJ359" s="176">
        <v>40106.839999999997</v>
      </c>
      <c r="AK359" s="170">
        <v>2880</v>
      </c>
      <c r="AL359" s="170">
        <f>SUM(AK359+O359)</f>
        <v>74400</v>
      </c>
      <c r="AM359" s="280">
        <v>34099.480000000003</v>
      </c>
      <c r="AN359" s="280">
        <v>25665.91</v>
      </c>
      <c r="AO359" s="280">
        <f>AM359+AN359</f>
        <v>59765.39</v>
      </c>
      <c r="AP359" s="33"/>
      <c r="AQ359" s="33"/>
      <c r="AR359" s="33"/>
      <c r="AS359" s="33"/>
      <c r="AT359" s="33"/>
      <c r="AU359" s="33"/>
      <c r="AV359" s="34"/>
      <c r="AW359" s="34"/>
      <c r="AX359" s="34"/>
      <c r="AY359" s="34"/>
      <c r="AZ359" s="60"/>
      <c r="BA359" s="61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4"/>
      <c r="BM359" s="34"/>
    </row>
    <row r="360" spans="1:65" ht="24.75" customHeight="1">
      <c r="A360" s="255"/>
      <c r="B360" s="255"/>
      <c r="C360" s="255"/>
      <c r="D360" s="255"/>
      <c r="E360" s="255"/>
      <c r="F360" s="255"/>
      <c r="G360" s="255"/>
      <c r="H360" s="255"/>
      <c r="I360" s="255"/>
      <c r="J360" s="255"/>
      <c r="K360" s="255"/>
      <c r="L360" s="605"/>
      <c r="M360" s="605"/>
      <c r="N360" s="255"/>
      <c r="O360" s="605"/>
      <c r="P360" s="255"/>
      <c r="Q360" s="255"/>
      <c r="R360" s="255"/>
      <c r="S360" s="255"/>
      <c r="T360" s="255"/>
      <c r="U360" s="255"/>
      <c r="V360" s="255"/>
      <c r="W360" s="255"/>
      <c r="X360" s="255"/>
      <c r="Y360" s="33"/>
      <c r="Z360" s="108"/>
      <c r="AA360" s="109"/>
      <c r="AB360" s="33"/>
      <c r="AC360" s="108"/>
      <c r="AD360" s="108"/>
      <c r="AE360" s="33"/>
      <c r="AF360" s="33"/>
      <c r="AG360" s="551"/>
      <c r="AH360" s="528"/>
      <c r="AI360" s="532">
        <v>45484</v>
      </c>
      <c r="AJ360" s="176">
        <v>2.9278999999999999E-2</v>
      </c>
      <c r="AK360" s="170">
        <v>2184</v>
      </c>
      <c r="AL360" s="360">
        <f>SUM(AL359+AK360)</f>
        <v>76584</v>
      </c>
      <c r="AM360" s="255"/>
      <c r="AN360" s="255"/>
      <c r="AO360" s="255"/>
      <c r="AP360" s="33"/>
      <c r="AQ360" s="33"/>
      <c r="AR360" s="33"/>
      <c r="AS360" s="33"/>
      <c r="AT360" s="33"/>
      <c r="AU360" s="33"/>
      <c r="AV360" s="34"/>
      <c r="AW360" s="34"/>
      <c r="AX360" s="34"/>
      <c r="AY360" s="34"/>
      <c r="AZ360" s="60"/>
      <c r="BA360" s="61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4"/>
      <c r="BM360" s="34"/>
    </row>
    <row r="361" spans="1:65" ht="24.75" customHeight="1">
      <c r="A361" s="255"/>
      <c r="B361" s="255"/>
      <c r="C361" s="255"/>
      <c r="D361" s="255"/>
      <c r="E361" s="255"/>
      <c r="F361" s="255"/>
      <c r="G361" s="255"/>
      <c r="H361" s="255"/>
      <c r="I361" s="255"/>
      <c r="J361" s="255"/>
      <c r="K361" s="255"/>
      <c r="L361" s="605"/>
      <c r="M361" s="605"/>
      <c r="N361" s="255"/>
      <c r="O361" s="605"/>
      <c r="P361" s="255"/>
      <c r="Q361" s="255"/>
      <c r="R361" s="255"/>
      <c r="S361" s="255"/>
      <c r="T361" s="255"/>
      <c r="U361" s="255"/>
      <c r="V361" s="255"/>
      <c r="W361" s="255"/>
      <c r="X361" s="255"/>
      <c r="Y361" s="33" t="s">
        <v>152</v>
      </c>
      <c r="Z361" s="108">
        <v>45811</v>
      </c>
      <c r="AA361" s="109">
        <v>14041</v>
      </c>
      <c r="AB361" s="33"/>
      <c r="AC361" s="108" t="s">
        <v>547</v>
      </c>
      <c r="AD361" s="108">
        <v>46179</v>
      </c>
      <c r="AE361" s="33"/>
      <c r="AF361" s="33"/>
      <c r="AG361" s="551"/>
      <c r="AH361" s="528"/>
      <c r="AI361" s="532"/>
      <c r="AJ361" s="176"/>
      <c r="AK361" s="170"/>
      <c r="AL361" s="256"/>
      <c r="AM361" s="255"/>
      <c r="AN361" s="255"/>
      <c r="AO361" s="255"/>
      <c r="AP361" s="33"/>
      <c r="AQ361" s="33"/>
      <c r="AR361" s="33"/>
      <c r="AS361" s="33"/>
      <c r="AT361" s="33"/>
      <c r="AU361" s="33"/>
      <c r="AV361" s="34"/>
      <c r="AW361" s="34"/>
      <c r="AX361" s="34"/>
      <c r="AY361" s="34"/>
      <c r="AZ361" s="60"/>
      <c r="BA361" s="61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4"/>
      <c r="BM361" s="34"/>
    </row>
    <row r="362" spans="1:65" ht="24.75" customHeight="1">
      <c r="A362" s="256"/>
      <c r="B362" s="256"/>
      <c r="C362" s="256"/>
      <c r="D362" s="256"/>
      <c r="E362" s="256"/>
      <c r="F362" s="256"/>
      <c r="G362" s="256"/>
      <c r="H362" s="256"/>
      <c r="I362" s="256"/>
      <c r="J362" s="256"/>
      <c r="K362" s="256"/>
      <c r="L362" s="604"/>
      <c r="M362" s="604"/>
      <c r="N362" s="256"/>
      <c r="O362" s="604"/>
      <c r="P362" s="256"/>
      <c r="Q362" s="256"/>
      <c r="R362" s="256"/>
      <c r="S362" s="256"/>
      <c r="T362" s="256"/>
      <c r="U362" s="256"/>
      <c r="V362" s="256"/>
      <c r="W362" s="256"/>
      <c r="X362" s="256"/>
      <c r="Y362" s="33" t="s">
        <v>529</v>
      </c>
      <c r="Z362" s="108">
        <v>46174</v>
      </c>
      <c r="AA362" s="109">
        <v>14289</v>
      </c>
      <c r="AB362" s="33" t="s">
        <v>202</v>
      </c>
      <c r="AC362" s="108">
        <v>45083</v>
      </c>
      <c r="AD362" s="108">
        <v>46544</v>
      </c>
      <c r="AE362" s="33"/>
      <c r="AF362" s="33"/>
      <c r="AG362" s="551"/>
      <c r="AH362" s="528"/>
      <c r="AI362" s="532">
        <v>45938</v>
      </c>
      <c r="AJ362" s="176">
        <v>4.8731919999999998E-2</v>
      </c>
      <c r="AK362" s="170">
        <v>3744</v>
      </c>
      <c r="AL362" s="170">
        <v>80328</v>
      </c>
      <c r="AM362" s="256"/>
      <c r="AN362" s="256"/>
      <c r="AO362" s="256"/>
      <c r="AP362" s="33"/>
      <c r="AQ362" s="33"/>
      <c r="AR362" s="33"/>
      <c r="AS362" s="33"/>
      <c r="AT362" s="33"/>
      <c r="AU362" s="33"/>
      <c r="AV362" s="34"/>
      <c r="AW362" s="34"/>
      <c r="AX362" s="34"/>
      <c r="AY362" s="34"/>
      <c r="AZ362" s="60"/>
      <c r="BA362" s="61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4"/>
      <c r="BM362" s="34"/>
    </row>
    <row r="363" spans="1:65" ht="24.75" customHeight="1">
      <c r="A363" s="356">
        <v>82</v>
      </c>
      <c r="B363" s="352" t="s">
        <v>406</v>
      </c>
      <c r="C363" s="352" t="s">
        <v>407</v>
      </c>
      <c r="D363" s="362" t="s">
        <v>157</v>
      </c>
      <c r="E363" s="352" t="s">
        <v>496</v>
      </c>
      <c r="F363" s="352" t="s">
        <v>517</v>
      </c>
      <c r="G363" s="352"/>
      <c r="H363" s="352" t="s">
        <v>409</v>
      </c>
      <c r="I363" s="352"/>
      <c r="J363" s="352"/>
      <c r="K363" s="362" t="s">
        <v>551</v>
      </c>
      <c r="L363" s="539" t="s">
        <v>552</v>
      </c>
      <c r="M363" s="539" t="s">
        <v>553</v>
      </c>
      <c r="N363" s="361">
        <v>45083</v>
      </c>
      <c r="O363" s="612">
        <v>71496</v>
      </c>
      <c r="P363" s="351">
        <v>13558</v>
      </c>
      <c r="Q363" s="361">
        <v>45083</v>
      </c>
      <c r="R363" s="361">
        <v>45449</v>
      </c>
      <c r="S363" s="362" t="s">
        <v>146</v>
      </c>
      <c r="T363" s="352"/>
      <c r="U363" s="352"/>
      <c r="V363" s="352"/>
      <c r="W363" s="352" t="s">
        <v>522</v>
      </c>
      <c r="X363" s="352" t="s">
        <v>413</v>
      </c>
      <c r="Y363" s="33" t="s">
        <v>149</v>
      </c>
      <c r="Z363" s="108">
        <v>45448</v>
      </c>
      <c r="AA363" s="109">
        <v>13794</v>
      </c>
      <c r="AB363" s="33" t="s">
        <v>202</v>
      </c>
      <c r="AC363" s="108">
        <v>45450</v>
      </c>
      <c r="AD363" s="108">
        <v>45814</v>
      </c>
      <c r="AE363" s="33"/>
      <c r="AF363" s="33"/>
      <c r="AG363" s="551"/>
      <c r="AH363" s="528"/>
      <c r="AI363" s="532">
        <v>45271</v>
      </c>
      <c r="AJ363" s="176">
        <v>40009.9</v>
      </c>
      <c r="AK363" s="170">
        <v>2856</v>
      </c>
      <c r="AL363" s="170">
        <f>SUM(AK363+O363)</f>
        <v>74352</v>
      </c>
      <c r="AM363" s="280">
        <v>34693.919999999998</v>
      </c>
      <c r="AN363" s="280">
        <v>26364.07</v>
      </c>
      <c r="AO363" s="280">
        <f>AM363+AN363</f>
        <v>61057.99</v>
      </c>
      <c r="AP363" s="33"/>
      <c r="AQ363" s="33"/>
      <c r="AR363" s="33"/>
      <c r="AS363" s="33"/>
      <c r="AT363" s="33"/>
      <c r="AU363" s="33"/>
      <c r="AV363" s="34"/>
      <c r="AW363" s="34"/>
      <c r="AX363" s="34"/>
      <c r="AY363" s="34"/>
      <c r="AZ363" s="60"/>
      <c r="BA363" s="61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</row>
    <row r="364" spans="1:65" ht="24.75" customHeight="1">
      <c r="A364" s="255"/>
      <c r="B364" s="255"/>
      <c r="C364" s="255"/>
      <c r="D364" s="255"/>
      <c r="E364" s="255"/>
      <c r="F364" s="255"/>
      <c r="G364" s="255"/>
      <c r="H364" s="255"/>
      <c r="I364" s="255"/>
      <c r="J364" s="255"/>
      <c r="K364" s="255"/>
      <c r="L364" s="605"/>
      <c r="M364" s="605"/>
      <c r="N364" s="255"/>
      <c r="O364" s="605"/>
      <c r="P364" s="255"/>
      <c r="Q364" s="255"/>
      <c r="R364" s="255"/>
      <c r="S364" s="255"/>
      <c r="T364" s="255"/>
      <c r="U364" s="255"/>
      <c r="V364" s="255"/>
      <c r="W364" s="255"/>
      <c r="X364" s="255"/>
      <c r="Y364" s="33"/>
      <c r="Z364" s="108"/>
      <c r="AA364" s="109"/>
      <c r="AB364" s="33"/>
      <c r="AC364" s="108"/>
      <c r="AD364" s="108"/>
      <c r="AE364" s="33"/>
      <c r="AF364" s="33"/>
      <c r="AG364" s="551"/>
      <c r="AH364" s="528"/>
      <c r="AI364" s="532">
        <v>45484</v>
      </c>
      <c r="AJ364" s="176">
        <v>2.9278999999999999E-2</v>
      </c>
      <c r="AK364" s="170">
        <v>2184</v>
      </c>
      <c r="AL364" s="360">
        <f>SUM(AL363+AK364)</f>
        <v>76536</v>
      </c>
      <c r="AM364" s="255"/>
      <c r="AN364" s="255"/>
      <c r="AO364" s="255"/>
      <c r="AP364" s="33"/>
      <c r="AQ364" s="33"/>
      <c r="AR364" s="33"/>
      <c r="AS364" s="33"/>
      <c r="AT364" s="33"/>
      <c r="AU364" s="33"/>
      <c r="AV364" s="34"/>
      <c r="AW364" s="34"/>
      <c r="AX364" s="34"/>
      <c r="AY364" s="34"/>
      <c r="AZ364" s="60"/>
      <c r="BA364" s="61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</row>
    <row r="365" spans="1:65" ht="24.75" customHeight="1">
      <c r="A365" s="255"/>
      <c r="B365" s="255"/>
      <c r="C365" s="255"/>
      <c r="D365" s="255"/>
      <c r="E365" s="255"/>
      <c r="F365" s="255"/>
      <c r="G365" s="255"/>
      <c r="H365" s="255"/>
      <c r="I365" s="255"/>
      <c r="J365" s="255"/>
      <c r="K365" s="255"/>
      <c r="L365" s="605"/>
      <c r="M365" s="605"/>
      <c r="N365" s="255"/>
      <c r="O365" s="605"/>
      <c r="P365" s="255"/>
      <c r="Q365" s="255"/>
      <c r="R365" s="255"/>
      <c r="S365" s="255"/>
      <c r="T365" s="255"/>
      <c r="U365" s="255"/>
      <c r="V365" s="255"/>
      <c r="W365" s="255"/>
      <c r="X365" s="255"/>
      <c r="Y365" s="33" t="s">
        <v>152</v>
      </c>
      <c r="Z365" s="108">
        <v>45811</v>
      </c>
      <c r="AA365" s="109">
        <v>14047</v>
      </c>
      <c r="AB365" s="33" t="s">
        <v>202</v>
      </c>
      <c r="AC365" s="108">
        <v>45815</v>
      </c>
      <c r="AD365" s="108">
        <v>46179</v>
      </c>
      <c r="AE365" s="33"/>
      <c r="AF365" s="33"/>
      <c r="AG365" s="551"/>
      <c r="AH365" s="528"/>
      <c r="AI365" s="532"/>
      <c r="AJ365" s="176"/>
      <c r="AK365" s="170"/>
      <c r="AL365" s="256"/>
      <c r="AM365" s="255"/>
      <c r="AN365" s="255"/>
      <c r="AO365" s="255"/>
      <c r="AP365" s="33"/>
      <c r="AQ365" s="33"/>
      <c r="AR365" s="33"/>
      <c r="AS365" s="33"/>
      <c r="AT365" s="33"/>
      <c r="AU365" s="33"/>
      <c r="AV365" s="34"/>
      <c r="AW365" s="34"/>
      <c r="AX365" s="34"/>
      <c r="AY365" s="34"/>
      <c r="AZ365" s="60"/>
      <c r="BA365" s="61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</row>
    <row r="366" spans="1:65" ht="24.75" customHeight="1">
      <c r="A366" s="256"/>
      <c r="B366" s="256"/>
      <c r="C366" s="256"/>
      <c r="D366" s="256"/>
      <c r="E366" s="256"/>
      <c r="F366" s="256"/>
      <c r="G366" s="256"/>
      <c r="H366" s="256"/>
      <c r="I366" s="256"/>
      <c r="J366" s="256"/>
      <c r="K366" s="256"/>
      <c r="L366" s="604"/>
      <c r="M366" s="604"/>
      <c r="N366" s="256"/>
      <c r="O366" s="604"/>
      <c r="P366" s="256"/>
      <c r="Q366" s="256"/>
      <c r="R366" s="256"/>
      <c r="S366" s="256"/>
      <c r="T366" s="256"/>
      <c r="U366" s="256"/>
      <c r="V366" s="256"/>
      <c r="W366" s="256"/>
      <c r="X366" s="256"/>
      <c r="Y366" s="33" t="s">
        <v>529</v>
      </c>
      <c r="Z366" s="108">
        <v>46174</v>
      </c>
      <c r="AA366" s="109">
        <v>14289</v>
      </c>
      <c r="AB366" s="33" t="s">
        <v>202</v>
      </c>
      <c r="AC366" s="108">
        <v>45083</v>
      </c>
      <c r="AD366" s="108">
        <v>46544</v>
      </c>
      <c r="AE366" s="33"/>
      <c r="AF366" s="33"/>
      <c r="AG366" s="551"/>
      <c r="AH366" s="528"/>
      <c r="AI366" s="532">
        <v>45915</v>
      </c>
      <c r="AJ366" s="176">
        <v>4.8731919999999998E-2</v>
      </c>
      <c r="AK366" s="170">
        <v>3720</v>
      </c>
      <c r="AL366" s="170">
        <v>80256</v>
      </c>
      <c r="AM366" s="256"/>
      <c r="AN366" s="256"/>
      <c r="AO366" s="256"/>
      <c r="AP366" s="33"/>
      <c r="AQ366" s="33"/>
      <c r="AR366" s="33"/>
      <c r="AS366" s="33"/>
      <c r="AT366" s="33"/>
      <c r="AU366" s="33"/>
      <c r="AV366" s="34"/>
      <c r="AW366" s="34"/>
      <c r="AX366" s="34"/>
      <c r="AY366" s="34"/>
      <c r="AZ366" s="60"/>
      <c r="BA366" s="61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</row>
    <row r="367" spans="1:65" ht="24.75" customHeight="1">
      <c r="A367" s="356">
        <v>83</v>
      </c>
      <c r="B367" s="352" t="s">
        <v>406</v>
      </c>
      <c r="C367" s="352" t="s">
        <v>407</v>
      </c>
      <c r="D367" s="362" t="s">
        <v>157</v>
      </c>
      <c r="E367" s="352" t="s">
        <v>496</v>
      </c>
      <c r="F367" s="352" t="s">
        <v>517</v>
      </c>
      <c r="G367" s="352"/>
      <c r="H367" s="352" t="s">
        <v>409</v>
      </c>
      <c r="I367" s="352"/>
      <c r="J367" s="352"/>
      <c r="K367" s="362" t="s">
        <v>554</v>
      </c>
      <c r="L367" s="539" t="s">
        <v>555</v>
      </c>
      <c r="M367" s="539" t="s">
        <v>556</v>
      </c>
      <c r="N367" s="361">
        <v>45083</v>
      </c>
      <c r="O367" s="612">
        <v>70920</v>
      </c>
      <c r="P367" s="351">
        <v>13561</v>
      </c>
      <c r="Q367" s="361">
        <v>45083</v>
      </c>
      <c r="R367" s="361">
        <v>45449</v>
      </c>
      <c r="S367" s="362" t="s">
        <v>146</v>
      </c>
      <c r="T367" s="352"/>
      <c r="U367" s="352"/>
      <c r="V367" s="352"/>
      <c r="W367" s="352" t="s">
        <v>522</v>
      </c>
      <c r="X367" s="352" t="s">
        <v>413</v>
      </c>
      <c r="Y367" s="33" t="s">
        <v>149</v>
      </c>
      <c r="Z367" s="108">
        <v>45448</v>
      </c>
      <c r="AA367" s="109">
        <v>13794</v>
      </c>
      <c r="AB367" s="33" t="s">
        <v>202</v>
      </c>
      <c r="AC367" s="108">
        <v>45450</v>
      </c>
      <c r="AD367" s="108">
        <v>45814</v>
      </c>
      <c r="AE367" s="33"/>
      <c r="AF367" s="33"/>
      <c r="AG367" s="551"/>
      <c r="AH367" s="528"/>
      <c r="AI367" s="532">
        <v>45266</v>
      </c>
      <c r="AJ367" s="176">
        <v>4009.9</v>
      </c>
      <c r="AK367" s="170">
        <v>2832</v>
      </c>
      <c r="AL367" s="170">
        <f>SUM(AK367+O367)</f>
        <v>73752</v>
      </c>
      <c r="AM367" s="280">
        <v>35023.660000000003</v>
      </c>
      <c r="AN367" s="280">
        <v>25954.41</v>
      </c>
      <c r="AO367" s="280">
        <f>AM367+AN367</f>
        <v>60978.070000000007</v>
      </c>
      <c r="AP367" s="33"/>
      <c r="AQ367" s="33"/>
      <c r="AR367" s="33"/>
      <c r="AS367" s="33"/>
      <c r="AT367" s="33"/>
      <c r="AU367" s="33"/>
      <c r="AV367" s="34"/>
      <c r="AW367" s="34"/>
      <c r="AX367" s="34"/>
      <c r="AY367" s="34"/>
      <c r="AZ367" s="60"/>
      <c r="BA367" s="61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</row>
    <row r="368" spans="1:65" ht="24.75" customHeight="1">
      <c r="A368" s="255"/>
      <c r="B368" s="255"/>
      <c r="C368" s="255"/>
      <c r="D368" s="255"/>
      <c r="E368" s="255"/>
      <c r="F368" s="255"/>
      <c r="G368" s="255"/>
      <c r="H368" s="255"/>
      <c r="I368" s="255"/>
      <c r="J368" s="255"/>
      <c r="K368" s="255"/>
      <c r="L368" s="605"/>
      <c r="M368" s="605"/>
      <c r="N368" s="255"/>
      <c r="O368" s="605"/>
      <c r="P368" s="255"/>
      <c r="Q368" s="255"/>
      <c r="R368" s="255"/>
      <c r="S368" s="255"/>
      <c r="T368" s="255"/>
      <c r="U368" s="255"/>
      <c r="V368" s="255"/>
      <c r="W368" s="255"/>
      <c r="X368" s="255"/>
      <c r="Y368" s="33"/>
      <c r="Z368" s="108"/>
      <c r="AA368" s="109"/>
      <c r="AB368" s="33"/>
      <c r="AC368" s="108"/>
      <c r="AD368" s="108"/>
      <c r="AE368" s="33"/>
      <c r="AF368" s="33"/>
      <c r="AG368" s="551"/>
      <c r="AH368" s="528"/>
      <c r="AI368" s="532">
        <v>45484</v>
      </c>
      <c r="AJ368" s="176">
        <v>2.9278999999999999E-2</v>
      </c>
      <c r="AK368" s="170">
        <v>2160</v>
      </c>
      <c r="AL368" s="360">
        <f>SUM(AL367+AK368)</f>
        <v>75912</v>
      </c>
      <c r="AM368" s="255"/>
      <c r="AN368" s="255"/>
      <c r="AO368" s="255"/>
      <c r="AP368" s="33"/>
      <c r="AQ368" s="33"/>
      <c r="AR368" s="33"/>
      <c r="AS368" s="33"/>
      <c r="AT368" s="33"/>
      <c r="AU368" s="33"/>
      <c r="AV368" s="34"/>
      <c r="AW368" s="34"/>
      <c r="AX368" s="34"/>
      <c r="AY368" s="34"/>
      <c r="AZ368" s="60"/>
      <c r="BA368" s="61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</row>
    <row r="369" spans="1:65" ht="24.75" customHeight="1">
      <c r="A369" s="255"/>
      <c r="B369" s="255"/>
      <c r="C369" s="255"/>
      <c r="D369" s="255"/>
      <c r="E369" s="255"/>
      <c r="F369" s="255"/>
      <c r="G369" s="255"/>
      <c r="H369" s="255"/>
      <c r="I369" s="255"/>
      <c r="J369" s="255"/>
      <c r="K369" s="255"/>
      <c r="L369" s="605"/>
      <c r="M369" s="605"/>
      <c r="N369" s="255"/>
      <c r="O369" s="605"/>
      <c r="P369" s="255"/>
      <c r="Q369" s="255"/>
      <c r="R369" s="255"/>
      <c r="S369" s="255"/>
      <c r="T369" s="255"/>
      <c r="U369" s="255"/>
      <c r="V369" s="255"/>
      <c r="W369" s="255"/>
      <c r="X369" s="255"/>
      <c r="Y369" s="33" t="s">
        <v>152</v>
      </c>
      <c r="Z369" s="108">
        <v>45814</v>
      </c>
      <c r="AA369" s="109">
        <v>14041</v>
      </c>
      <c r="AB369" s="33" t="s">
        <v>202</v>
      </c>
      <c r="AC369" s="108">
        <v>45815</v>
      </c>
      <c r="AD369" s="108">
        <v>46179</v>
      </c>
      <c r="AE369" s="33"/>
      <c r="AF369" s="33"/>
      <c r="AG369" s="551"/>
      <c r="AH369" s="528"/>
      <c r="AI369" s="532"/>
      <c r="AJ369" s="176"/>
      <c r="AK369" s="170"/>
      <c r="AL369" s="256"/>
      <c r="AM369" s="255"/>
      <c r="AN369" s="255"/>
      <c r="AO369" s="255"/>
      <c r="AP369" s="33"/>
      <c r="AQ369" s="33"/>
      <c r="AR369" s="33"/>
      <c r="AS369" s="33"/>
      <c r="AT369" s="33"/>
      <c r="AU369" s="33"/>
      <c r="AV369" s="34"/>
      <c r="AW369" s="34"/>
      <c r="AX369" s="34"/>
      <c r="AY369" s="34"/>
      <c r="AZ369" s="60"/>
      <c r="BA369" s="61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</row>
    <row r="370" spans="1:65" ht="24.75" customHeight="1">
      <c r="A370" s="256"/>
      <c r="B370" s="256"/>
      <c r="C370" s="256"/>
      <c r="D370" s="256"/>
      <c r="E370" s="256"/>
      <c r="F370" s="256"/>
      <c r="G370" s="256"/>
      <c r="H370" s="256"/>
      <c r="I370" s="256"/>
      <c r="J370" s="256"/>
      <c r="K370" s="256"/>
      <c r="L370" s="604"/>
      <c r="M370" s="604"/>
      <c r="N370" s="256"/>
      <c r="O370" s="604"/>
      <c r="P370" s="256"/>
      <c r="Q370" s="256"/>
      <c r="R370" s="256"/>
      <c r="S370" s="256"/>
      <c r="T370" s="256"/>
      <c r="U370" s="256"/>
      <c r="V370" s="256"/>
      <c r="W370" s="256"/>
      <c r="X370" s="256"/>
      <c r="Y370" s="33" t="s">
        <v>529</v>
      </c>
      <c r="Z370" s="108">
        <v>46174</v>
      </c>
      <c r="AA370" s="109">
        <v>14289</v>
      </c>
      <c r="AB370" s="33" t="s">
        <v>202</v>
      </c>
      <c r="AC370" s="108">
        <v>45083</v>
      </c>
      <c r="AD370" s="108">
        <v>46544</v>
      </c>
      <c r="AE370" s="33"/>
      <c r="AF370" s="33"/>
      <c r="AG370" s="551"/>
      <c r="AH370" s="528"/>
      <c r="AI370" s="532">
        <v>45908</v>
      </c>
      <c r="AJ370" s="176">
        <v>4.8613169999999997E-2</v>
      </c>
      <c r="AK370" s="170">
        <v>3696</v>
      </c>
      <c r="AL370" s="170">
        <v>79608</v>
      </c>
      <c r="AM370" s="256"/>
      <c r="AN370" s="256"/>
      <c r="AO370" s="256"/>
      <c r="AP370" s="33"/>
      <c r="AQ370" s="33"/>
      <c r="AR370" s="33"/>
      <c r="AS370" s="33"/>
      <c r="AT370" s="33"/>
      <c r="AU370" s="33"/>
      <c r="AV370" s="34"/>
      <c r="AW370" s="34"/>
      <c r="AX370" s="34"/>
      <c r="AY370" s="34"/>
      <c r="AZ370" s="60"/>
      <c r="BA370" s="61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4"/>
      <c r="BM370" s="34"/>
    </row>
    <row r="371" spans="1:65" ht="24.75" customHeight="1">
      <c r="A371" s="356">
        <v>84</v>
      </c>
      <c r="B371" s="352" t="s">
        <v>406</v>
      </c>
      <c r="C371" s="352" t="s">
        <v>407</v>
      </c>
      <c r="D371" s="362" t="s">
        <v>157</v>
      </c>
      <c r="E371" s="352" t="s">
        <v>496</v>
      </c>
      <c r="F371" s="352" t="s">
        <v>517</v>
      </c>
      <c r="G371" s="352"/>
      <c r="H371" s="352" t="s">
        <v>409</v>
      </c>
      <c r="I371" s="352"/>
      <c r="J371" s="352"/>
      <c r="K371" s="362" t="s">
        <v>557</v>
      </c>
      <c r="L371" s="539" t="s">
        <v>558</v>
      </c>
      <c r="M371" s="539" t="s">
        <v>559</v>
      </c>
      <c r="N371" s="361">
        <v>45083</v>
      </c>
      <c r="O371" s="612">
        <v>71640</v>
      </c>
      <c r="P371" s="351">
        <v>13558</v>
      </c>
      <c r="Q371" s="361">
        <v>45083</v>
      </c>
      <c r="R371" s="361">
        <v>45449</v>
      </c>
      <c r="S371" s="362" t="s">
        <v>146</v>
      </c>
      <c r="T371" s="352"/>
      <c r="U371" s="352"/>
      <c r="V371" s="352"/>
      <c r="W371" s="352" t="s">
        <v>522</v>
      </c>
      <c r="X371" s="352" t="s">
        <v>413</v>
      </c>
      <c r="Y371" s="33" t="s">
        <v>149</v>
      </c>
      <c r="Z371" s="108">
        <v>45448</v>
      </c>
      <c r="AA371" s="109">
        <v>13558</v>
      </c>
      <c r="AB371" s="33" t="s">
        <v>202</v>
      </c>
      <c r="AC371" s="108">
        <v>45450</v>
      </c>
      <c r="AD371" s="108">
        <v>45814</v>
      </c>
      <c r="AE371" s="33"/>
      <c r="AF371" s="33"/>
      <c r="AG371" s="551"/>
      <c r="AH371" s="528"/>
      <c r="AI371" s="532">
        <v>45337</v>
      </c>
      <c r="AJ371" s="176">
        <v>40009.9</v>
      </c>
      <c r="AK371" s="170">
        <v>2856</v>
      </c>
      <c r="AL371" s="170">
        <f>SUM(AK371+O371)</f>
        <v>74496</v>
      </c>
      <c r="AM371" s="280">
        <v>33488.720000000001</v>
      </c>
      <c r="AN371" s="280">
        <v>26633.07</v>
      </c>
      <c r="AO371" s="280">
        <f>AM371+AN371</f>
        <v>60121.79</v>
      </c>
      <c r="AP371" s="33"/>
      <c r="AQ371" s="33"/>
      <c r="AR371" s="33"/>
      <c r="AS371" s="33"/>
      <c r="AT371" s="33"/>
      <c r="AU371" s="33"/>
      <c r="AV371" s="34"/>
      <c r="AW371" s="34"/>
      <c r="AX371" s="34"/>
      <c r="AY371" s="34"/>
      <c r="AZ371" s="60"/>
      <c r="BA371" s="61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</row>
    <row r="372" spans="1:65" ht="24.75" customHeight="1">
      <c r="A372" s="255"/>
      <c r="B372" s="255"/>
      <c r="C372" s="255"/>
      <c r="D372" s="255"/>
      <c r="E372" s="255"/>
      <c r="F372" s="255"/>
      <c r="G372" s="255"/>
      <c r="H372" s="255"/>
      <c r="I372" s="255"/>
      <c r="J372" s="255"/>
      <c r="K372" s="255"/>
      <c r="L372" s="605"/>
      <c r="M372" s="605"/>
      <c r="N372" s="255"/>
      <c r="O372" s="605"/>
      <c r="P372" s="255"/>
      <c r="Q372" s="255"/>
      <c r="R372" s="255"/>
      <c r="S372" s="255"/>
      <c r="T372" s="255"/>
      <c r="U372" s="255"/>
      <c r="V372" s="255"/>
      <c r="W372" s="255"/>
      <c r="X372" s="255"/>
      <c r="Y372" s="33"/>
      <c r="Z372" s="108"/>
      <c r="AA372" s="109"/>
      <c r="AB372" s="33"/>
      <c r="AC372" s="108"/>
      <c r="AD372" s="108"/>
      <c r="AE372" s="33"/>
      <c r="AF372" s="33"/>
      <c r="AG372" s="551"/>
      <c r="AH372" s="528"/>
      <c r="AI372" s="532">
        <v>45484</v>
      </c>
      <c r="AJ372" s="176">
        <v>2.9278999999999999E-2</v>
      </c>
      <c r="AK372" s="170">
        <v>2184</v>
      </c>
      <c r="AL372" s="360">
        <v>76680</v>
      </c>
      <c r="AM372" s="255"/>
      <c r="AN372" s="255"/>
      <c r="AO372" s="255"/>
      <c r="AP372" s="33"/>
      <c r="AQ372" s="33"/>
      <c r="AR372" s="33"/>
      <c r="AS372" s="33"/>
      <c r="AT372" s="33"/>
      <c r="AU372" s="33"/>
      <c r="AV372" s="34"/>
      <c r="AW372" s="34"/>
      <c r="AX372" s="34"/>
      <c r="AY372" s="34"/>
      <c r="AZ372" s="60"/>
      <c r="BA372" s="61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</row>
    <row r="373" spans="1:65" ht="24.75" customHeight="1">
      <c r="A373" s="255"/>
      <c r="B373" s="255"/>
      <c r="C373" s="255"/>
      <c r="D373" s="255"/>
      <c r="E373" s="255"/>
      <c r="F373" s="255"/>
      <c r="G373" s="255"/>
      <c r="H373" s="255"/>
      <c r="I373" s="255"/>
      <c r="J373" s="255"/>
      <c r="K373" s="255"/>
      <c r="L373" s="605"/>
      <c r="M373" s="605"/>
      <c r="N373" s="255"/>
      <c r="O373" s="605"/>
      <c r="P373" s="255"/>
      <c r="Q373" s="255"/>
      <c r="R373" s="255"/>
      <c r="S373" s="255"/>
      <c r="T373" s="255"/>
      <c r="U373" s="255"/>
      <c r="V373" s="255"/>
      <c r="W373" s="255"/>
      <c r="X373" s="255"/>
      <c r="Y373" s="33" t="s">
        <v>152</v>
      </c>
      <c r="Z373" s="108">
        <v>45811</v>
      </c>
      <c r="AA373" s="109">
        <v>14047</v>
      </c>
      <c r="AB373" s="33" t="s">
        <v>202</v>
      </c>
      <c r="AC373" s="108">
        <v>45815</v>
      </c>
      <c r="AD373" s="108">
        <v>46179</v>
      </c>
      <c r="AE373" s="33"/>
      <c r="AF373" s="33"/>
      <c r="AG373" s="551"/>
      <c r="AH373" s="528"/>
      <c r="AI373" s="532"/>
      <c r="AJ373" s="176"/>
      <c r="AK373" s="170"/>
      <c r="AL373" s="256"/>
      <c r="AM373" s="255"/>
      <c r="AN373" s="255"/>
      <c r="AO373" s="255"/>
      <c r="AP373" s="33"/>
      <c r="AQ373" s="33"/>
      <c r="AR373" s="33"/>
      <c r="AS373" s="33"/>
      <c r="AT373" s="33"/>
      <c r="AU373" s="33"/>
      <c r="AV373" s="34"/>
      <c r="AW373" s="34"/>
      <c r="AX373" s="34"/>
      <c r="AY373" s="34"/>
      <c r="AZ373" s="60"/>
      <c r="BA373" s="61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</row>
    <row r="374" spans="1:65" ht="24.75" customHeight="1">
      <c r="A374" s="255"/>
      <c r="B374" s="255"/>
      <c r="C374" s="255"/>
      <c r="D374" s="255"/>
      <c r="E374" s="255"/>
      <c r="F374" s="255"/>
      <c r="G374" s="255"/>
      <c r="H374" s="255"/>
      <c r="I374" s="255"/>
      <c r="J374" s="255"/>
      <c r="K374" s="255"/>
      <c r="L374" s="605"/>
      <c r="M374" s="605"/>
      <c r="N374" s="255"/>
      <c r="O374" s="605"/>
      <c r="P374" s="255"/>
      <c r="Q374" s="255"/>
      <c r="R374" s="255"/>
      <c r="S374" s="255"/>
      <c r="T374" s="255"/>
      <c r="U374" s="255"/>
      <c r="V374" s="255"/>
      <c r="W374" s="255"/>
      <c r="X374" s="255"/>
      <c r="Y374" s="33" t="s">
        <v>529</v>
      </c>
      <c r="Z374" s="108">
        <v>46174</v>
      </c>
      <c r="AA374" s="109">
        <v>14289</v>
      </c>
      <c r="AB374" s="33" t="s">
        <v>202</v>
      </c>
      <c r="AC374" s="108">
        <v>45083</v>
      </c>
      <c r="AD374" s="108">
        <v>46544</v>
      </c>
      <c r="AE374" s="33"/>
      <c r="AF374" s="33"/>
      <c r="AG374" s="551"/>
      <c r="AH374" s="528"/>
      <c r="AI374" s="532">
        <v>45916</v>
      </c>
      <c r="AJ374" s="176">
        <v>4.8613169999999997E-2</v>
      </c>
      <c r="AK374" s="170">
        <v>3720</v>
      </c>
      <c r="AL374" s="170">
        <v>80400</v>
      </c>
      <c r="AM374" s="255"/>
      <c r="AN374" s="255"/>
      <c r="AO374" s="255"/>
      <c r="AP374" s="33"/>
      <c r="AQ374" s="33"/>
      <c r="AR374" s="33"/>
      <c r="AS374" s="33"/>
      <c r="AT374" s="33"/>
      <c r="AU374" s="33"/>
      <c r="AV374" s="34"/>
      <c r="AW374" s="34"/>
      <c r="AX374" s="34"/>
      <c r="AY374" s="34"/>
      <c r="AZ374" s="60"/>
      <c r="BA374" s="61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</row>
    <row r="375" spans="1:65" ht="24.75" customHeight="1">
      <c r="A375" s="256"/>
      <c r="B375" s="256"/>
      <c r="C375" s="256"/>
      <c r="D375" s="256"/>
      <c r="E375" s="256"/>
      <c r="F375" s="256"/>
      <c r="G375" s="256"/>
      <c r="H375" s="256"/>
      <c r="I375" s="256"/>
      <c r="J375" s="256"/>
      <c r="K375" s="256"/>
      <c r="L375" s="604"/>
      <c r="M375" s="604"/>
      <c r="N375" s="256"/>
      <c r="O375" s="604"/>
      <c r="P375" s="256"/>
      <c r="Q375" s="256"/>
      <c r="R375" s="256"/>
      <c r="S375" s="256"/>
      <c r="T375" s="256"/>
      <c r="U375" s="256"/>
      <c r="V375" s="256"/>
      <c r="W375" s="256"/>
      <c r="X375" s="256"/>
      <c r="Y375" s="33"/>
      <c r="Z375" s="108"/>
      <c r="AA375" s="109"/>
      <c r="AB375" s="33"/>
      <c r="AC375" s="108"/>
      <c r="AD375" s="108"/>
      <c r="AE375" s="33"/>
      <c r="AF375" s="33"/>
      <c r="AG375" s="551"/>
      <c r="AH375" s="528"/>
      <c r="AI375" s="532">
        <v>45454</v>
      </c>
      <c r="AJ375" s="176">
        <v>2.9278999999999999E-2</v>
      </c>
      <c r="AK375" s="170">
        <v>2184</v>
      </c>
      <c r="AL375" s="170">
        <f>SUM(AL371+AK375)</f>
        <v>76680</v>
      </c>
      <c r="AM375" s="256"/>
      <c r="AN375" s="256"/>
      <c r="AO375" s="256"/>
      <c r="AP375" s="33"/>
      <c r="AQ375" s="33"/>
      <c r="AR375" s="33"/>
      <c r="AS375" s="33"/>
      <c r="AT375" s="33"/>
      <c r="AU375" s="33"/>
      <c r="AV375" s="34"/>
      <c r="AW375" s="34"/>
      <c r="AX375" s="34"/>
      <c r="AY375" s="34"/>
      <c r="AZ375" s="60"/>
      <c r="BA375" s="61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</row>
    <row r="376" spans="1:65" ht="24.75" customHeight="1">
      <c r="A376" s="356">
        <v>85</v>
      </c>
      <c r="B376" s="352" t="s">
        <v>406</v>
      </c>
      <c r="C376" s="352" t="s">
        <v>407</v>
      </c>
      <c r="D376" s="362" t="s">
        <v>157</v>
      </c>
      <c r="E376" s="352" t="s">
        <v>496</v>
      </c>
      <c r="F376" s="352" t="s">
        <v>517</v>
      </c>
      <c r="G376" s="352"/>
      <c r="H376" s="352" t="s">
        <v>409</v>
      </c>
      <c r="I376" s="352"/>
      <c r="J376" s="352"/>
      <c r="K376" s="362" t="s">
        <v>560</v>
      </c>
      <c r="L376" s="539" t="s">
        <v>561</v>
      </c>
      <c r="M376" s="539" t="s">
        <v>562</v>
      </c>
      <c r="N376" s="361">
        <v>45083</v>
      </c>
      <c r="O376" s="612">
        <v>71760</v>
      </c>
      <c r="P376" s="351">
        <v>13558</v>
      </c>
      <c r="Q376" s="361">
        <v>45083</v>
      </c>
      <c r="R376" s="361">
        <v>45449</v>
      </c>
      <c r="S376" s="362" t="s">
        <v>146</v>
      </c>
      <c r="T376" s="352"/>
      <c r="U376" s="352"/>
      <c r="V376" s="352"/>
      <c r="W376" s="352" t="s">
        <v>522</v>
      </c>
      <c r="X376" s="352" t="s">
        <v>413</v>
      </c>
      <c r="Y376" s="33" t="s">
        <v>149</v>
      </c>
      <c r="Z376" s="108">
        <v>45448</v>
      </c>
      <c r="AA376" s="33"/>
      <c r="AB376" s="33" t="s">
        <v>202</v>
      </c>
      <c r="AC376" s="108">
        <v>45450</v>
      </c>
      <c r="AD376" s="108">
        <v>45814</v>
      </c>
      <c r="AE376" s="33"/>
      <c r="AF376" s="33"/>
      <c r="AG376" s="551"/>
      <c r="AH376" s="528"/>
      <c r="AI376" s="532">
        <v>45197</v>
      </c>
      <c r="AJ376" s="176">
        <v>40106.839999999997</v>
      </c>
      <c r="AK376" s="170">
        <v>2880</v>
      </c>
      <c r="AL376" s="170">
        <f>SUM(AK376+O376)</f>
        <v>74640</v>
      </c>
      <c r="AM376" s="31">
        <v>36587.08</v>
      </c>
      <c r="AN376" s="31">
        <v>27482.639999999999</v>
      </c>
      <c r="AO376" s="31">
        <f>AM376+AN376</f>
        <v>64069.72</v>
      </c>
      <c r="AP376" s="33"/>
      <c r="AQ376" s="33"/>
      <c r="AR376" s="33"/>
      <c r="AS376" s="33"/>
      <c r="AT376" s="33"/>
      <c r="AU376" s="33"/>
      <c r="AV376" s="34"/>
      <c r="AW376" s="34"/>
      <c r="AX376" s="34"/>
      <c r="AY376" s="34"/>
      <c r="AZ376" s="60"/>
      <c r="BA376" s="61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</row>
    <row r="377" spans="1:65" ht="24.75" customHeight="1">
      <c r="A377" s="255"/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605"/>
      <c r="M377" s="605"/>
      <c r="N377" s="255"/>
      <c r="O377" s="605"/>
      <c r="P377" s="255"/>
      <c r="Q377" s="255"/>
      <c r="R377" s="255"/>
      <c r="S377" s="255"/>
      <c r="T377" s="255"/>
      <c r="U377" s="255"/>
      <c r="V377" s="255"/>
      <c r="W377" s="255"/>
      <c r="X377" s="255"/>
      <c r="Y377" s="108"/>
      <c r="Z377" s="33"/>
      <c r="AA377" s="33"/>
      <c r="AB377" s="108"/>
      <c r="AC377" s="108"/>
      <c r="AD377" s="33"/>
      <c r="AE377" s="33"/>
      <c r="AF377" s="551"/>
      <c r="AG377" s="528"/>
      <c r="AH377" s="532">
        <v>45484</v>
      </c>
      <c r="AI377" s="176">
        <v>29279</v>
      </c>
      <c r="AJ377" s="170">
        <v>2184</v>
      </c>
      <c r="AK377" s="172">
        <f>SUM(AL376+AJ377)</f>
        <v>76824</v>
      </c>
      <c r="AL377" s="7"/>
      <c r="AM377" s="7"/>
      <c r="AN377" s="7"/>
      <c r="AO377" s="33"/>
      <c r="AP377" s="33"/>
      <c r="AQ377" s="33"/>
      <c r="AR377" s="33"/>
      <c r="AS377" s="33"/>
      <c r="AT377" s="33"/>
      <c r="AU377" s="34"/>
      <c r="AV377" s="34"/>
      <c r="AW377" s="34"/>
      <c r="AX377" s="34"/>
      <c r="AY377" s="60"/>
      <c r="AZ377" s="61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</row>
    <row r="378" spans="1:65" ht="24.75" customHeight="1">
      <c r="A378" s="255"/>
      <c r="B378" s="255"/>
      <c r="C378" s="255"/>
      <c r="D378" s="255"/>
      <c r="E378" s="255"/>
      <c r="F378" s="255"/>
      <c r="G378" s="255"/>
      <c r="H378" s="255"/>
      <c r="I378" s="255"/>
      <c r="J378" s="255"/>
      <c r="K378" s="255"/>
      <c r="L378" s="605"/>
      <c r="M378" s="605"/>
      <c r="N378" s="255"/>
      <c r="O378" s="605"/>
      <c r="P378" s="255"/>
      <c r="Q378" s="255"/>
      <c r="R378" s="255"/>
      <c r="S378" s="255"/>
      <c r="T378" s="255"/>
      <c r="U378" s="255"/>
      <c r="V378" s="255"/>
      <c r="W378" s="255"/>
      <c r="X378" s="255"/>
      <c r="Y378" s="33" t="s">
        <v>152</v>
      </c>
      <c r="Z378" s="108">
        <v>45811</v>
      </c>
      <c r="AA378" s="109">
        <v>14042</v>
      </c>
      <c r="AB378" s="33" t="s">
        <v>202</v>
      </c>
      <c r="AC378" s="108">
        <v>45815</v>
      </c>
      <c r="AD378" s="108">
        <v>46179</v>
      </c>
      <c r="AE378" s="33"/>
      <c r="AF378" s="33"/>
      <c r="AG378" s="551"/>
      <c r="AH378" s="528"/>
      <c r="AI378" s="532"/>
      <c r="AJ378" s="176"/>
      <c r="AK378" s="170"/>
      <c r="AL378" s="10"/>
      <c r="AM378" s="7"/>
      <c r="AN378" s="7"/>
      <c r="AO378" s="7"/>
      <c r="AP378" s="33"/>
      <c r="AQ378" s="33"/>
      <c r="AR378" s="33"/>
      <c r="AS378" s="33"/>
      <c r="AT378" s="33"/>
      <c r="AU378" s="33"/>
      <c r="AV378" s="34"/>
      <c r="AW378" s="34"/>
      <c r="AX378" s="34"/>
      <c r="AY378" s="34"/>
      <c r="AZ378" s="60"/>
      <c r="BA378" s="61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</row>
    <row r="379" spans="1:65" ht="24.75" customHeight="1">
      <c r="A379" s="256"/>
      <c r="B379" s="256"/>
      <c r="C379" s="256"/>
      <c r="D379" s="256"/>
      <c r="E379" s="256"/>
      <c r="F379" s="256"/>
      <c r="G379" s="256"/>
      <c r="H379" s="256"/>
      <c r="I379" s="256"/>
      <c r="J379" s="256"/>
      <c r="K379" s="256"/>
      <c r="L379" s="604"/>
      <c r="M379" s="604"/>
      <c r="N379" s="256"/>
      <c r="O379" s="604"/>
      <c r="P379" s="256"/>
      <c r="Q379" s="256"/>
      <c r="R379" s="256"/>
      <c r="S379" s="256"/>
      <c r="T379" s="256"/>
      <c r="U379" s="256"/>
      <c r="V379" s="256"/>
      <c r="W379" s="256"/>
      <c r="X379" s="256"/>
      <c r="Y379" s="33" t="s">
        <v>318</v>
      </c>
      <c r="Z379" s="108">
        <v>46174</v>
      </c>
      <c r="AA379" s="109">
        <v>14289</v>
      </c>
      <c r="AB379" s="33" t="s">
        <v>202</v>
      </c>
      <c r="AC379" s="108">
        <v>45083</v>
      </c>
      <c r="AD379" s="108">
        <v>46544</v>
      </c>
      <c r="AE379" s="33"/>
      <c r="AF379" s="33"/>
      <c r="AG379" s="551"/>
      <c r="AH379" s="528"/>
      <c r="AI379" s="532">
        <v>45932</v>
      </c>
      <c r="AJ379" s="176">
        <v>4.8613169999999997E-2</v>
      </c>
      <c r="AK379" s="170">
        <v>3744</v>
      </c>
      <c r="AL379" s="170">
        <v>80568</v>
      </c>
      <c r="AM379" s="10"/>
      <c r="AN379" s="10"/>
      <c r="AO379" s="10"/>
      <c r="AP379" s="33"/>
      <c r="AQ379" s="33"/>
      <c r="AR379" s="33"/>
      <c r="AS379" s="33"/>
      <c r="AT379" s="33"/>
      <c r="AU379" s="33"/>
      <c r="AV379" s="34"/>
      <c r="AW379" s="34"/>
      <c r="AX379" s="34"/>
      <c r="AY379" s="34"/>
      <c r="AZ379" s="60"/>
      <c r="BA379" s="61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</row>
    <row r="380" spans="1:65" ht="24.75" customHeight="1">
      <c r="A380" s="356">
        <v>86</v>
      </c>
      <c r="B380" s="352" t="s">
        <v>406</v>
      </c>
      <c r="C380" s="352" t="s">
        <v>407</v>
      </c>
      <c r="D380" s="362" t="s">
        <v>157</v>
      </c>
      <c r="E380" s="352" t="s">
        <v>496</v>
      </c>
      <c r="F380" s="352" t="s">
        <v>517</v>
      </c>
      <c r="G380" s="352"/>
      <c r="H380" s="352" t="s">
        <v>409</v>
      </c>
      <c r="I380" s="352"/>
      <c r="J380" s="352"/>
      <c r="K380" s="362" t="s">
        <v>563</v>
      </c>
      <c r="L380" s="539" t="s">
        <v>564</v>
      </c>
      <c r="M380" s="539" t="s">
        <v>565</v>
      </c>
      <c r="N380" s="361">
        <v>45083</v>
      </c>
      <c r="O380" s="612">
        <v>71640</v>
      </c>
      <c r="P380" s="351">
        <v>13558</v>
      </c>
      <c r="Q380" s="361">
        <v>45083</v>
      </c>
      <c r="R380" s="361">
        <v>45449</v>
      </c>
      <c r="S380" s="362" t="s">
        <v>146</v>
      </c>
      <c r="T380" s="352"/>
      <c r="U380" s="352"/>
      <c r="V380" s="352"/>
      <c r="W380" s="352" t="s">
        <v>522</v>
      </c>
      <c r="X380" s="352" t="s">
        <v>413</v>
      </c>
      <c r="Y380" s="33" t="s">
        <v>149</v>
      </c>
      <c r="Z380" s="108">
        <v>45447</v>
      </c>
      <c r="AA380" s="33">
        <v>13792</v>
      </c>
      <c r="AB380" s="33" t="s">
        <v>202</v>
      </c>
      <c r="AC380" s="108">
        <v>45450</v>
      </c>
      <c r="AD380" s="108">
        <v>45814</v>
      </c>
      <c r="AE380" s="33"/>
      <c r="AF380" s="33"/>
      <c r="AG380" s="551"/>
      <c r="AH380" s="528"/>
      <c r="AI380" s="532">
        <v>45331</v>
      </c>
      <c r="AJ380" s="176">
        <v>40009.9</v>
      </c>
      <c r="AK380" s="170">
        <v>2856</v>
      </c>
      <c r="AL380" s="170">
        <f>SUM(AK380+O380)</f>
        <v>74496</v>
      </c>
      <c r="AM380" s="280">
        <v>34797.65</v>
      </c>
      <c r="AN380" s="280">
        <v>26405.32</v>
      </c>
      <c r="AO380" s="280">
        <f>AM380+AN380</f>
        <v>61202.97</v>
      </c>
      <c r="AP380" s="33"/>
      <c r="AQ380" s="33"/>
      <c r="AR380" s="33"/>
      <c r="AS380" s="33"/>
      <c r="AT380" s="33"/>
      <c r="AU380" s="33"/>
      <c r="AV380" s="34"/>
      <c r="AW380" s="34"/>
      <c r="AX380" s="34"/>
      <c r="AY380" s="34"/>
      <c r="AZ380" s="60"/>
      <c r="BA380" s="61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</row>
    <row r="381" spans="1:65" ht="24.75" customHeight="1">
      <c r="A381" s="255"/>
      <c r="B381" s="255"/>
      <c r="C381" s="255"/>
      <c r="D381" s="255"/>
      <c r="E381" s="255"/>
      <c r="F381" s="255"/>
      <c r="G381" s="255"/>
      <c r="H381" s="255"/>
      <c r="I381" s="255"/>
      <c r="J381" s="255"/>
      <c r="K381" s="255"/>
      <c r="L381" s="605"/>
      <c r="M381" s="605"/>
      <c r="N381" s="255"/>
      <c r="O381" s="605"/>
      <c r="P381" s="255"/>
      <c r="Q381" s="255"/>
      <c r="R381" s="255"/>
      <c r="S381" s="255"/>
      <c r="T381" s="255"/>
      <c r="U381" s="255"/>
      <c r="V381" s="255"/>
      <c r="W381" s="255"/>
      <c r="X381" s="255"/>
      <c r="Y381" s="33"/>
      <c r="Z381" s="108"/>
      <c r="AA381" s="33"/>
      <c r="AB381" s="33"/>
      <c r="AC381" s="108"/>
      <c r="AD381" s="108"/>
      <c r="AE381" s="33"/>
      <c r="AF381" s="33"/>
      <c r="AG381" s="551"/>
      <c r="AH381" s="528"/>
      <c r="AI381" s="532">
        <v>45484</v>
      </c>
      <c r="AJ381" s="176">
        <v>29279</v>
      </c>
      <c r="AK381" s="170">
        <v>2184</v>
      </c>
      <c r="AL381" s="360">
        <f>SUM(AL380+AK381)</f>
        <v>76680</v>
      </c>
      <c r="AM381" s="255"/>
      <c r="AN381" s="255"/>
      <c r="AO381" s="255"/>
      <c r="AP381" s="33"/>
      <c r="AQ381" s="33"/>
      <c r="AR381" s="33"/>
      <c r="AS381" s="33"/>
      <c r="AT381" s="33"/>
      <c r="AU381" s="33"/>
      <c r="AV381" s="34"/>
      <c r="AW381" s="34"/>
      <c r="AX381" s="34"/>
      <c r="AY381" s="34"/>
      <c r="AZ381" s="60"/>
      <c r="BA381" s="61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</row>
    <row r="382" spans="1:65" ht="24.75" customHeight="1">
      <c r="A382" s="255"/>
      <c r="B382" s="255"/>
      <c r="C382" s="255"/>
      <c r="D382" s="255"/>
      <c r="E382" s="255"/>
      <c r="F382" s="255"/>
      <c r="G382" s="255"/>
      <c r="H382" s="255"/>
      <c r="I382" s="255"/>
      <c r="J382" s="255"/>
      <c r="K382" s="255"/>
      <c r="L382" s="605"/>
      <c r="M382" s="605"/>
      <c r="N382" s="255"/>
      <c r="O382" s="605"/>
      <c r="P382" s="255"/>
      <c r="Q382" s="255"/>
      <c r="R382" s="255"/>
      <c r="S382" s="255"/>
      <c r="T382" s="255"/>
      <c r="U382" s="255"/>
      <c r="V382" s="255"/>
      <c r="W382" s="255"/>
      <c r="X382" s="255"/>
      <c r="Y382" s="33" t="s">
        <v>152</v>
      </c>
      <c r="Z382" s="108">
        <v>45814</v>
      </c>
      <c r="AA382" s="109">
        <v>14047</v>
      </c>
      <c r="AB382" s="33" t="s">
        <v>202</v>
      </c>
      <c r="AC382" s="108">
        <v>45815</v>
      </c>
      <c r="AD382" s="108">
        <v>46179</v>
      </c>
      <c r="AE382" s="33"/>
      <c r="AF382" s="33"/>
      <c r="AG382" s="551"/>
      <c r="AH382" s="528"/>
      <c r="AI382" s="532"/>
      <c r="AJ382" s="176"/>
      <c r="AK382" s="170"/>
      <c r="AL382" s="256"/>
      <c r="AM382" s="255"/>
      <c r="AN382" s="255"/>
      <c r="AO382" s="255"/>
      <c r="AP382" s="33"/>
      <c r="AQ382" s="33"/>
      <c r="AR382" s="33"/>
      <c r="AS382" s="33"/>
      <c r="AT382" s="33"/>
      <c r="AU382" s="33"/>
      <c r="AV382" s="34"/>
      <c r="AW382" s="34"/>
      <c r="AX382" s="34"/>
      <c r="AY382" s="34"/>
      <c r="AZ382" s="60"/>
      <c r="BA382" s="61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</row>
    <row r="383" spans="1:65" ht="24.75" customHeight="1">
      <c r="A383" s="256"/>
      <c r="B383" s="256"/>
      <c r="C383" s="256"/>
      <c r="D383" s="256"/>
      <c r="E383" s="256"/>
      <c r="F383" s="256"/>
      <c r="G383" s="256"/>
      <c r="H383" s="256"/>
      <c r="I383" s="256"/>
      <c r="J383" s="256"/>
      <c r="K383" s="256"/>
      <c r="L383" s="604"/>
      <c r="M383" s="604"/>
      <c r="N383" s="256"/>
      <c r="O383" s="604"/>
      <c r="P383" s="256"/>
      <c r="Q383" s="256"/>
      <c r="R383" s="256"/>
      <c r="S383" s="256"/>
      <c r="T383" s="256"/>
      <c r="U383" s="256"/>
      <c r="V383" s="256"/>
      <c r="W383" s="256"/>
      <c r="X383" s="256"/>
      <c r="Y383" s="33" t="s">
        <v>529</v>
      </c>
      <c r="Z383" s="108">
        <v>46174</v>
      </c>
      <c r="AA383" s="109">
        <v>14289</v>
      </c>
      <c r="AB383" s="33" t="s">
        <v>202</v>
      </c>
      <c r="AC383" s="108">
        <v>45083</v>
      </c>
      <c r="AD383" s="108">
        <v>46544</v>
      </c>
      <c r="AE383" s="33"/>
      <c r="AF383" s="33"/>
      <c r="AG383" s="551"/>
      <c r="AH383" s="528"/>
      <c r="AI383" s="532">
        <v>45917</v>
      </c>
      <c r="AJ383" s="176">
        <v>4.8731919999999998E-2</v>
      </c>
      <c r="AK383" s="170">
        <v>3744</v>
      </c>
      <c r="AL383" s="170">
        <v>80424</v>
      </c>
      <c r="AM383" s="256"/>
      <c r="AN383" s="256"/>
      <c r="AO383" s="256"/>
      <c r="AP383" s="33"/>
      <c r="AQ383" s="33"/>
      <c r="AR383" s="33"/>
      <c r="AS383" s="33"/>
      <c r="AT383" s="33"/>
      <c r="AU383" s="33"/>
      <c r="AV383" s="34"/>
      <c r="AW383" s="34"/>
      <c r="AX383" s="34"/>
      <c r="AY383" s="34"/>
      <c r="AZ383" s="60"/>
      <c r="BA383" s="61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</row>
    <row r="384" spans="1:65" ht="24.75" customHeight="1">
      <c r="A384" s="356">
        <v>87</v>
      </c>
      <c r="B384" s="352" t="s">
        <v>406</v>
      </c>
      <c r="C384" s="352" t="s">
        <v>407</v>
      </c>
      <c r="D384" s="362" t="s">
        <v>157</v>
      </c>
      <c r="E384" s="352" t="s">
        <v>496</v>
      </c>
      <c r="F384" s="352" t="s">
        <v>517</v>
      </c>
      <c r="G384" s="352"/>
      <c r="H384" s="352" t="s">
        <v>409</v>
      </c>
      <c r="I384" s="352"/>
      <c r="J384" s="352"/>
      <c r="K384" s="362" t="s">
        <v>566</v>
      </c>
      <c r="L384" s="539" t="s">
        <v>567</v>
      </c>
      <c r="M384" s="539" t="s">
        <v>568</v>
      </c>
      <c r="N384" s="361">
        <v>45083</v>
      </c>
      <c r="O384" s="612">
        <v>70800</v>
      </c>
      <c r="P384" s="351">
        <v>13558</v>
      </c>
      <c r="Q384" s="361">
        <v>45083</v>
      </c>
      <c r="R384" s="361">
        <v>45449</v>
      </c>
      <c r="S384" s="362" t="s">
        <v>146</v>
      </c>
      <c r="T384" s="352"/>
      <c r="U384" s="352"/>
      <c r="V384" s="352"/>
      <c r="W384" s="352" t="s">
        <v>522</v>
      </c>
      <c r="X384" s="352" t="s">
        <v>413</v>
      </c>
      <c r="Y384" s="33" t="s">
        <v>149</v>
      </c>
      <c r="Z384" s="108">
        <v>45447</v>
      </c>
      <c r="AA384" s="33">
        <v>13790</v>
      </c>
      <c r="AB384" s="33" t="s">
        <v>202</v>
      </c>
      <c r="AC384" s="108">
        <v>45451</v>
      </c>
      <c r="AD384" s="108">
        <v>45815</v>
      </c>
      <c r="AE384" s="33"/>
      <c r="AF384" s="33"/>
      <c r="AG384" s="551"/>
      <c r="AH384" s="528"/>
      <c r="AI384" s="532">
        <v>45331</v>
      </c>
      <c r="AJ384" s="176">
        <v>40009.9</v>
      </c>
      <c r="AK384" s="170">
        <v>2832</v>
      </c>
      <c r="AL384" s="170">
        <v>73632</v>
      </c>
      <c r="AM384" s="280">
        <v>35514.07</v>
      </c>
      <c r="AN384" s="280">
        <v>29675.52</v>
      </c>
      <c r="AO384" s="280">
        <f>AM384+AN384</f>
        <v>65189.59</v>
      </c>
      <c r="AP384" s="33"/>
      <c r="AQ384" s="33"/>
      <c r="AR384" s="33"/>
      <c r="AS384" s="33"/>
      <c r="AT384" s="33"/>
      <c r="AU384" s="33"/>
      <c r="AV384" s="34"/>
      <c r="AW384" s="34"/>
      <c r="AX384" s="34"/>
      <c r="AY384" s="34"/>
      <c r="AZ384" s="60"/>
      <c r="BA384" s="61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</row>
    <row r="385" spans="1:65" ht="24.75" customHeight="1">
      <c r="A385" s="255"/>
      <c r="B385" s="255"/>
      <c r="C385" s="255"/>
      <c r="D385" s="255"/>
      <c r="E385" s="255"/>
      <c r="F385" s="255"/>
      <c r="G385" s="255"/>
      <c r="H385" s="255"/>
      <c r="I385" s="255"/>
      <c r="J385" s="255"/>
      <c r="K385" s="255"/>
      <c r="L385" s="605"/>
      <c r="M385" s="605"/>
      <c r="N385" s="255"/>
      <c r="O385" s="605"/>
      <c r="P385" s="255"/>
      <c r="Q385" s="255"/>
      <c r="R385" s="255"/>
      <c r="S385" s="255"/>
      <c r="T385" s="255"/>
      <c r="U385" s="255"/>
      <c r="V385" s="255"/>
      <c r="W385" s="255"/>
      <c r="X385" s="255"/>
      <c r="Y385" s="33"/>
      <c r="Z385" s="108"/>
      <c r="AA385" s="33"/>
      <c r="AB385" s="33"/>
      <c r="AC385" s="108"/>
      <c r="AD385" s="108"/>
      <c r="AE385" s="33"/>
      <c r="AF385" s="33"/>
      <c r="AG385" s="551"/>
      <c r="AH385" s="528"/>
      <c r="AI385" s="532">
        <v>45492</v>
      </c>
      <c r="AJ385" s="176">
        <v>29279</v>
      </c>
      <c r="AK385" s="170">
        <v>2160</v>
      </c>
      <c r="AL385" s="360">
        <f>SUM(AL384+AK385)</f>
        <v>75792</v>
      </c>
      <c r="AM385" s="255"/>
      <c r="AN385" s="255"/>
      <c r="AO385" s="255"/>
      <c r="AP385" s="33"/>
      <c r="AQ385" s="33"/>
      <c r="AR385" s="33"/>
      <c r="AS385" s="33"/>
      <c r="AT385" s="33"/>
      <c r="AU385" s="33"/>
      <c r="AV385" s="34"/>
      <c r="AW385" s="34"/>
      <c r="AX385" s="34"/>
      <c r="AY385" s="34"/>
      <c r="AZ385" s="60"/>
      <c r="BA385" s="61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</row>
    <row r="386" spans="1:65" ht="24.75" customHeight="1">
      <c r="A386" s="255"/>
      <c r="B386" s="255"/>
      <c r="C386" s="255"/>
      <c r="D386" s="255"/>
      <c r="E386" s="255"/>
      <c r="F386" s="255"/>
      <c r="G386" s="255"/>
      <c r="H386" s="255"/>
      <c r="I386" s="255"/>
      <c r="J386" s="255"/>
      <c r="K386" s="255"/>
      <c r="L386" s="605"/>
      <c r="M386" s="605"/>
      <c r="N386" s="255"/>
      <c r="O386" s="605"/>
      <c r="P386" s="255"/>
      <c r="Q386" s="255"/>
      <c r="R386" s="255"/>
      <c r="S386" s="255"/>
      <c r="T386" s="255"/>
      <c r="U386" s="255"/>
      <c r="V386" s="255"/>
      <c r="W386" s="255"/>
      <c r="X386" s="255"/>
      <c r="Y386" s="33" t="s">
        <v>152</v>
      </c>
      <c r="Z386" s="108">
        <v>45811</v>
      </c>
      <c r="AA386" s="109">
        <v>14041</v>
      </c>
      <c r="AB386" s="33" t="s">
        <v>202</v>
      </c>
      <c r="AC386" s="108">
        <v>45816</v>
      </c>
      <c r="AD386" s="108">
        <v>46180</v>
      </c>
      <c r="AE386" s="33"/>
      <c r="AF386" s="33"/>
      <c r="AG386" s="551"/>
      <c r="AH386" s="528"/>
      <c r="AI386" s="532"/>
      <c r="AJ386" s="176"/>
      <c r="AK386" s="170"/>
      <c r="AL386" s="256"/>
      <c r="AM386" s="255"/>
      <c r="AN386" s="255"/>
      <c r="AO386" s="255"/>
      <c r="AP386" s="33"/>
      <c r="AQ386" s="33"/>
      <c r="AR386" s="33"/>
      <c r="AS386" s="33"/>
      <c r="AT386" s="33"/>
      <c r="AU386" s="33"/>
      <c r="AV386" s="34"/>
      <c r="AW386" s="34"/>
      <c r="AX386" s="34"/>
      <c r="AY386" s="34"/>
      <c r="AZ386" s="60"/>
      <c r="BA386" s="61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</row>
    <row r="387" spans="1:65" ht="24.75" customHeight="1">
      <c r="A387" s="256"/>
      <c r="B387" s="256"/>
      <c r="C387" s="256"/>
      <c r="D387" s="256"/>
      <c r="E387" s="256"/>
      <c r="F387" s="256"/>
      <c r="G387" s="256"/>
      <c r="H387" s="256"/>
      <c r="I387" s="256"/>
      <c r="J387" s="256"/>
      <c r="K387" s="256"/>
      <c r="L387" s="604"/>
      <c r="M387" s="604"/>
      <c r="N387" s="256"/>
      <c r="O387" s="604"/>
      <c r="P387" s="256"/>
      <c r="Q387" s="256"/>
      <c r="R387" s="256"/>
      <c r="S387" s="256"/>
      <c r="T387" s="256"/>
      <c r="U387" s="256"/>
      <c r="V387" s="256"/>
      <c r="W387" s="256"/>
      <c r="X387" s="256"/>
      <c r="Y387" s="33" t="s">
        <v>529</v>
      </c>
      <c r="Z387" s="108">
        <v>46174</v>
      </c>
      <c r="AA387" s="109">
        <v>14289</v>
      </c>
      <c r="AB387" s="33" t="s">
        <v>202</v>
      </c>
      <c r="AC387" s="108">
        <v>45083</v>
      </c>
      <c r="AD387" s="108">
        <v>46544</v>
      </c>
      <c r="AE387" s="33"/>
      <c r="AF387" s="33"/>
      <c r="AG387" s="551"/>
      <c r="AH387" s="528"/>
      <c r="AI387" s="532">
        <v>45926</v>
      </c>
      <c r="AJ387" s="176">
        <v>4.8613169999999997E-2</v>
      </c>
      <c r="AK387" s="170">
        <v>3696</v>
      </c>
      <c r="AL387" s="204">
        <v>79488</v>
      </c>
      <c r="AM387" s="256"/>
      <c r="AN387" s="256"/>
      <c r="AO387" s="256"/>
      <c r="AP387" s="33"/>
      <c r="AQ387" s="33"/>
      <c r="AR387" s="33"/>
      <c r="AS387" s="33"/>
      <c r="AT387" s="33"/>
      <c r="AU387" s="33"/>
      <c r="AV387" s="34"/>
      <c r="AW387" s="34"/>
      <c r="AX387" s="34"/>
      <c r="AY387" s="34"/>
      <c r="AZ387" s="60"/>
      <c r="BA387" s="61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</row>
    <row r="388" spans="1:65" ht="24.75" customHeight="1">
      <c r="A388" s="356">
        <v>88</v>
      </c>
      <c r="B388" s="352" t="s">
        <v>535</v>
      </c>
      <c r="C388" s="362" t="s">
        <v>536</v>
      </c>
      <c r="D388" s="362" t="s">
        <v>157</v>
      </c>
      <c r="E388" s="352" t="s">
        <v>496</v>
      </c>
      <c r="F388" s="352" t="s">
        <v>537</v>
      </c>
      <c r="G388" s="352"/>
      <c r="H388" s="352" t="s">
        <v>538</v>
      </c>
      <c r="I388" s="352"/>
      <c r="J388" s="352"/>
      <c r="K388" s="362" t="s">
        <v>569</v>
      </c>
      <c r="L388" s="539" t="s">
        <v>570</v>
      </c>
      <c r="M388" s="539" t="s">
        <v>571</v>
      </c>
      <c r="N388" s="361">
        <v>45096</v>
      </c>
      <c r="O388" s="612">
        <v>52764</v>
      </c>
      <c r="P388" s="351">
        <v>13558</v>
      </c>
      <c r="Q388" s="361">
        <v>45096</v>
      </c>
      <c r="R388" s="361">
        <v>45462</v>
      </c>
      <c r="S388" s="362" t="s">
        <v>146</v>
      </c>
      <c r="T388" s="352"/>
      <c r="U388" s="352"/>
      <c r="V388" s="352"/>
      <c r="W388" s="352" t="s">
        <v>522</v>
      </c>
      <c r="X388" s="352" t="s">
        <v>413</v>
      </c>
      <c r="Y388" s="33" t="s">
        <v>149</v>
      </c>
      <c r="Z388" s="108">
        <v>45454</v>
      </c>
      <c r="AA388" s="33">
        <v>13798</v>
      </c>
      <c r="AB388" s="33" t="s">
        <v>572</v>
      </c>
      <c r="AC388" s="108">
        <v>45463</v>
      </c>
      <c r="AD388" s="108">
        <v>45827</v>
      </c>
      <c r="AE388" s="33"/>
      <c r="AF388" s="33"/>
      <c r="AG388" s="533">
        <v>1445.52</v>
      </c>
      <c r="AH388" s="528"/>
      <c r="AI388" s="572"/>
      <c r="AJ388" s="170"/>
      <c r="AK388" s="170"/>
      <c r="AL388" s="360">
        <f>SUM(AG388+O388)</f>
        <v>54209.52</v>
      </c>
      <c r="AM388" s="280">
        <v>27994.23</v>
      </c>
      <c r="AN388" s="280">
        <v>22587.3</v>
      </c>
      <c r="AO388" s="280">
        <f>AM388+AN388</f>
        <v>50581.53</v>
      </c>
      <c r="AP388" s="33"/>
      <c r="AQ388" s="33"/>
      <c r="AR388" s="33"/>
      <c r="AS388" s="33"/>
      <c r="AT388" s="33"/>
      <c r="AU388" s="33"/>
      <c r="AV388" s="34"/>
      <c r="AW388" s="34"/>
      <c r="AX388" s="34"/>
      <c r="AY388" s="34"/>
      <c r="AZ388" s="60"/>
      <c r="BA388" s="61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</row>
    <row r="389" spans="1:65" ht="24.75" customHeight="1">
      <c r="A389" s="256"/>
      <c r="B389" s="256"/>
      <c r="C389" s="256"/>
      <c r="D389" s="256"/>
      <c r="E389" s="256"/>
      <c r="F389" s="256"/>
      <c r="G389" s="256"/>
      <c r="H389" s="256"/>
      <c r="I389" s="256"/>
      <c r="J389" s="256"/>
      <c r="K389" s="256"/>
      <c r="L389" s="604"/>
      <c r="M389" s="604"/>
      <c r="N389" s="256"/>
      <c r="O389" s="604"/>
      <c r="P389" s="256"/>
      <c r="Q389" s="256"/>
      <c r="R389" s="256"/>
      <c r="S389" s="256"/>
      <c r="T389" s="256"/>
      <c r="U389" s="256"/>
      <c r="V389" s="256"/>
      <c r="W389" s="256"/>
      <c r="X389" s="256"/>
      <c r="Y389" s="33" t="s">
        <v>152</v>
      </c>
      <c r="Z389" s="108">
        <v>45826</v>
      </c>
      <c r="AA389" s="33">
        <v>14059</v>
      </c>
      <c r="AB389" s="33" t="s">
        <v>202</v>
      </c>
      <c r="AC389" s="108">
        <v>45828</v>
      </c>
      <c r="AD389" s="108">
        <v>46192</v>
      </c>
      <c r="AE389" s="33"/>
      <c r="AF389" s="33"/>
      <c r="AG389" s="533"/>
      <c r="AH389" s="528"/>
      <c r="AI389" s="572"/>
      <c r="AJ389" s="170"/>
      <c r="AK389" s="170"/>
      <c r="AL389" s="256"/>
      <c r="AM389" s="256"/>
      <c r="AN389" s="256"/>
      <c r="AO389" s="256"/>
      <c r="AP389" s="33"/>
      <c r="AQ389" s="33"/>
      <c r="AR389" s="33"/>
      <c r="AS389" s="33"/>
      <c r="AT389" s="33"/>
      <c r="AU389" s="33"/>
      <c r="AV389" s="34"/>
      <c r="AW389" s="34"/>
      <c r="AX389" s="34"/>
      <c r="AY389" s="34"/>
      <c r="AZ389" s="60"/>
      <c r="BA389" s="61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</row>
    <row r="390" spans="1:65" ht="24.75" customHeight="1">
      <c r="A390" s="356">
        <v>89</v>
      </c>
      <c r="B390" s="352" t="s">
        <v>406</v>
      </c>
      <c r="C390" s="352" t="s">
        <v>407</v>
      </c>
      <c r="D390" s="362" t="s">
        <v>157</v>
      </c>
      <c r="E390" s="352" t="s">
        <v>496</v>
      </c>
      <c r="F390" s="352" t="s">
        <v>573</v>
      </c>
      <c r="G390" s="352"/>
      <c r="H390" s="352" t="s">
        <v>409</v>
      </c>
      <c r="I390" s="352"/>
      <c r="J390" s="352"/>
      <c r="K390" s="362" t="s">
        <v>574</v>
      </c>
      <c r="L390" s="539" t="s">
        <v>575</v>
      </c>
      <c r="M390" s="539" t="s">
        <v>576</v>
      </c>
      <c r="N390" s="361">
        <v>45096</v>
      </c>
      <c r="O390" s="612">
        <v>132000</v>
      </c>
      <c r="P390" s="351">
        <v>13558</v>
      </c>
      <c r="Q390" s="361">
        <v>45096</v>
      </c>
      <c r="R390" s="361">
        <v>45462</v>
      </c>
      <c r="S390" s="362" t="s">
        <v>146</v>
      </c>
      <c r="T390" s="352"/>
      <c r="U390" s="352"/>
      <c r="V390" s="352"/>
      <c r="W390" s="352" t="s">
        <v>522</v>
      </c>
      <c r="X390" s="352" t="s">
        <v>413</v>
      </c>
      <c r="Y390" s="33" t="s">
        <v>149</v>
      </c>
      <c r="Z390" s="108">
        <v>45453</v>
      </c>
      <c r="AA390" s="33">
        <v>13798</v>
      </c>
      <c r="AB390" s="33" t="s">
        <v>202</v>
      </c>
      <c r="AC390" s="108">
        <v>45463</v>
      </c>
      <c r="AD390" s="108">
        <v>45827</v>
      </c>
      <c r="AE390" s="33"/>
      <c r="AF390" s="33"/>
      <c r="AG390" s="551"/>
      <c r="AH390" s="528"/>
      <c r="AI390" s="532">
        <v>45191</v>
      </c>
      <c r="AJ390" s="176">
        <v>37071.81</v>
      </c>
      <c r="AK390" s="170">
        <v>4896</v>
      </c>
      <c r="AL390" s="170">
        <f>SUM(AK390+O390)</f>
        <v>136896</v>
      </c>
      <c r="AM390" s="280">
        <v>120145.5</v>
      </c>
      <c r="AN390" s="280">
        <v>48059.5</v>
      </c>
      <c r="AO390" s="280">
        <f>AM390+AN390</f>
        <v>168205</v>
      </c>
      <c r="AP390" s="33"/>
      <c r="AQ390" s="33"/>
      <c r="AR390" s="33"/>
      <c r="AS390" s="33"/>
      <c r="AT390" s="33"/>
      <c r="AU390" s="33"/>
      <c r="AV390" s="34"/>
      <c r="AW390" s="34"/>
      <c r="AX390" s="34"/>
      <c r="AY390" s="34"/>
      <c r="AZ390" s="60"/>
      <c r="BA390" s="61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4"/>
      <c r="BM390" s="34"/>
    </row>
    <row r="391" spans="1:65" ht="24.75" customHeight="1">
      <c r="A391" s="255"/>
      <c r="B391" s="255"/>
      <c r="C391" s="255"/>
      <c r="D391" s="255"/>
      <c r="E391" s="255"/>
      <c r="F391" s="255"/>
      <c r="G391" s="255"/>
      <c r="H391" s="255"/>
      <c r="I391" s="255"/>
      <c r="J391" s="255"/>
      <c r="K391" s="255"/>
      <c r="L391" s="605"/>
      <c r="M391" s="605"/>
      <c r="N391" s="255"/>
      <c r="O391" s="605"/>
      <c r="P391" s="255"/>
      <c r="Q391" s="255"/>
      <c r="R391" s="255"/>
      <c r="S391" s="255"/>
      <c r="T391" s="255"/>
      <c r="U391" s="255"/>
      <c r="V391" s="255"/>
      <c r="W391" s="255"/>
      <c r="X391" s="255"/>
      <c r="Y391" s="33"/>
      <c r="Z391" s="108"/>
      <c r="AA391" s="33"/>
      <c r="AB391" s="33"/>
      <c r="AC391" s="108"/>
      <c r="AD391" s="108"/>
      <c r="AE391" s="33"/>
      <c r="AF391" s="33"/>
      <c r="AG391" s="551"/>
      <c r="AH391" s="528"/>
      <c r="AI391" s="532">
        <v>45484</v>
      </c>
      <c r="AJ391" s="176">
        <v>29279</v>
      </c>
      <c r="AK391" s="170">
        <v>4008</v>
      </c>
      <c r="AL391" s="360">
        <f>SUM(O390+AK390+AK391)</f>
        <v>140904</v>
      </c>
      <c r="AM391" s="255"/>
      <c r="AN391" s="255"/>
      <c r="AO391" s="255"/>
      <c r="AP391" s="33"/>
      <c r="AQ391" s="33"/>
      <c r="AR391" s="33"/>
      <c r="AS391" s="33"/>
      <c r="AT391" s="33"/>
      <c r="AU391" s="33"/>
      <c r="AV391" s="34"/>
      <c r="AW391" s="34"/>
      <c r="AX391" s="34"/>
      <c r="AY391" s="34"/>
      <c r="AZ391" s="60"/>
      <c r="BA391" s="61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</row>
    <row r="392" spans="1:65" ht="24.75" customHeight="1">
      <c r="A392" s="255"/>
      <c r="B392" s="255"/>
      <c r="C392" s="255"/>
      <c r="D392" s="255"/>
      <c r="E392" s="255"/>
      <c r="F392" s="255"/>
      <c r="G392" s="255"/>
      <c r="H392" s="255"/>
      <c r="I392" s="255"/>
      <c r="J392" s="255"/>
      <c r="K392" s="255"/>
      <c r="L392" s="605"/>
      <c r="M392" s="605"/>
      <c r="N392" s="255"/>
      <c r="O392" s="605"/>
      <c r="P392" s="255"/>
      <c r="Q392" s="255"/>
      <c r="R392" s="255"/>
      <c r="S392" s="255"/>
      <c r="T392" s="255"/>
      <c r="U392" s="255"/>
      <c r="V392" s="255"/>
      <c r="W392" s="255"/>
      <c r="X392" s="255"/>
      <c r="Y392" s="33" t="s">
        <v>152</v>
      </c>
      <c r="Z392" s="108">
        <v>45811</v>
      </c>
      <c r="AA392" s="109">
        <v>14047</v>
      </c>
      <c r="AB392" s="33" t="s">
        <v>202</v>
      </c>
      <c r="AC392" s="108">
        <v>45828</v>
      </c>
      <c r="AD392" s="108">
        <v>46192</v>
      </c>
      <c r="AE392" s="33"/>
      <c r="AF392" s="33"/>
      <c r="AG392" s="551"/>
      <c r="AH392" s="528"/>
      <c r="AI392" s="532"/>
      <c r="AJ392" s="176"/>
      <c r="AK392" s="170"/>
      <c r="AL392" s="256"/>
      <c r="AM392" s="255"/>
      <c r="AN392" s="255"/>
      <c r="AO392" s="255"/>
      <c r="AP392" s="33"/>
      <c r="AQ392" s="33"/>
      <c r="AR392" s="33"/>
      <c r="AS392" s="33"/>
      <c r="AT392" s="33"/>
      <c r="AU392" s="33"/>
      <c r="AV392" s="34"/>
      <c r="AW392" s="34"/>
      <c r="AX392" s="34"/>
      <c r="AY392" s="34"/>
      <c r="AZ392" s="60"/>
      <c r="BA392" s="61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</row>
    <row r="393" spans="1:65" ht="24.75" customHeight="1">
      <c r="A393" s="256"/>
      <c r="B393" s="256"/>
      <c r="C393" s="256"/>
      <c r="D393" s="256"/>
      <c r="E393" s="256"/>
      <c r="F393" s="256"/>
      <c r="G393" s="256"/>
      <c r="H393" s="256"/>
      <c r="I393" s="256"/>
      <c r="J393" s="256"/>
      <c r="K393" s="256"/>
      <c r="L393" s="604"/>
      <c r="M393" s="604"/>
      <c r="N393" s="256"/>
      <c r="O393" s="604"/>
      <c r="P393" s="256"/>
      <c r="Q393" s="256"/>
      <c r="R393" s="256"/>
      <c r="S393" s="256"/>
      <c r="T393" s="256"/>
      <c r="U393" s="256"/>
      <c r="V393" s="256"/>
      <c r="W393" s="256"/>
      <c r="X393" s="256"/>
      <c r="Y393" s="33" t="s">
        <v>318</v>
      </c>
      <c r="Z393" s="108">
        <v>46174</v>
      </c>
      <c r="AA393" s="109">
        <v>14289</v>
      </c>
      <c r="AB393" s="33" t="s">
        <v>202</v>
      </c>
      <c r="AC393" s="108">
        <v>45083</v>
      </c>
      <c r="AD393" s="108">
        <v>46544</v>
      </c>
      <c r="AE393" s="33"/>
      <c r="AF393" s="33"/>
      <c r="AG393" s="551"/>
      <c r="AH393" s="528"/>
      <c r="AI393" s="532">
        <v>45923</v>
      </c>
      <c r="AJ393" s="176">
        <v>4.8731919999999998E-2</v>
      </c>
      <c r="AK393" s="170">
        <v>6865</v>
      </c>
      <c r="AL393" s="204">
        <v>147769</v>
      </c>
      <c r="AM393" s="256"/>
      <c r="AN393" s="256"/>
      <c r="AO393" s="256"/>
      <c r="AP393" s="33"/>
      <c r="AQ393" s="33"/>
      <c r="AR393" s="33"/>
      <c r="AS393" s="33"/>
      <c r="AT393" s="33"/>
      <c r="AU393" s="33"/>
      <c r="AV393" s="34"/>
      <c r="AW393" s="34"/>
      <c r="AX393" s="34"/>
      <c r="AY393" s="34"/>
      <c r="AZ393" s="60"/>
      <c r="BA393" s="61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</row>
    <row r="394" spans="1:65" ht="24.75" customHeight="1">
      <c r="A394" s="356">
        <v>90</v>
      </c>
      <c r="B394" s="352" t="s">
        <v>406</v>
      </c>
      <c r="C394" s="352" t="s">
        <v>407</v>
      </c>
      <c r="D394" s="362" t="s">
        <v>157</v>
      </c>
      <c r="E394" s="352" t="s">
        <v>496</v>
      </c>
      <c r="F394" s="352" t="s">
        <v>573</v>
      </c>
      <c r="G394" s="352"/>
      <c r="H394" s="352" t="s">
        <v>409</v>
      </c>
      <c r="I394" s="352"/>
      <c r="J394" s="352"/>
      <c r="K394" s="362" t="s">
        <v>577</v>
      </c>
      <c r="L394" s="539" t="s">
        <v>578</v>
      </c>
      <c r="M394" s="539" t="s">
        <v>579</v>
      </c>
      <c r="N394" s="361" t="s">
        <v>580</v>
      </c>
      <c r="O394" s="612">
        <v>128376</v>
      </c>
      <c r="P394" s="351">
        <v>13558</v>
      </c>
      <c r="Q394" s="361">
        <v>45096</v>
      </c>
      <c r="R394" s="361">
        <v>45462</v>
      </c>
      <c r="S394" s="362" t="s">
        <v>146</v>
      </c>
      <c r="T394" s="352"/>
      <c r="U394" s="352"/>
      <c r="V394" s="352"/>
      <c r="W394" s="352" t="s">
        <v>522</v>
      </c>
      <c r="X394" s="352" t="s">
        <v>413</v>
      </c>
      <c r="Y394" s="33" t="s">
        <v>149</v>
      </c>
      <c r="Z394" s="108">
        <v>45460</v>
      </c>
      <c r="AA394" s="33">
        <v>13806</v>
      </c>
      <c r="AB394" s="33" t="s">
        <v>202</v>
      </c>
      <c r="AC394" s="108">
        <v>45463</v>
      </c>
      <c r="AD394" s="108">
        <v>45827</v>
      </c>
      <c r="AE394" s="33"/>
      <c r="AF394" s="33"/>
      <c r="AG394" s="551"/>
      <c r="AH394" s="528"/>
      <c r="AI394" s="532">
        <v>45194</v>
      </c>
      <c r="AJ394" s="176">
        <v>39999.5</v>
      </c>
      <c r="AK394" s="170">
        <v>5136</v>
      </c>
      <c r="AL394" s="360">
        <f>SUM(AK394+O394)</f>
        <v>133512</v>
      </c>
      <c r="AM394" s="280">
        <v>62090.5</v>
      </c>
      <c r="AN394" s="280">
        <v>46141.95</v>
      </c>
      <c r="AO394" s="280">
        <f>AM394+AN394</f>
        <v>108232.45</v>
      </c>
      <c r="AP394" s="33"/>
      <c r="AQ394" s="33"/>
      <c r="AR394" s="33"/>
      <c r="AS394" s="33"/>
      <c r="AT394" s="33"/>
      <c r="AU394" s="33"/>
      <c r="AV394" s="34"/>
      <c r="AW394" s="34"/>
      <c r="AX394" s="34"/>
      <c r="AY394" s="34"/>
      <c r="AZ394" s="60"/>
      <c r="BA394" s="61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</row>
    <row r="395" spans="1:65" ht="24.75" customHeight="1">
      <c r="A395" s="255"/>
      <c r="B395" s="255"/>
      <c r="C395" s="255"/>
      <c r="D395" s="255"/>
      <c r="E395" s="255"/>
      <c r="F395" s="255"/>
      <c r="G395" s="255"/>
      <c r="H395" s="255"/>
      <c r="I395" s="255"/>
      <c r="J395" s="255"/>
      <c r="K395" s="255"/>
      <c r="L395" s="605"/>
      <c r="M395" s="605"/>
      <c r="N395" s="255"/>
      <c r="O395" s="605"/>
      <c r="P395" s="255"/>
      <c r="Q395" s="255"/>
      <c r="R395" s="255"/>
      <c r="S395" s="255"/>
      <c r="T395" s="255"/>
      <c r="U395" s="255"/>
      <c r="V395" s="255"/>
      <c r="W395" s="255"/>
      <c r="X395" s="255"/>
      <c r="Y395" s="33" t="s">
        <v>152</v>
      </c>
      <c r="Z395" s="108">
        <v>45824</v>
      </c>
      <c r="AA395" s="109">
        <v>14046</v>
      </c>
      <c r="AB395" s="33" t="s">
        <v>202</v>
      </c>
      <c r="AC395" s="108">
        <v>45828</v>
      </c>
      <c r="AD395" s="108">
        <v>46192</v>
      </c>
      <c r="AE395" s="33"/>
      <c r="AF395" s="33"/>
      <c r="AG395" s="551"/>
      <c r="AH395" s="528"/>
      <c r="AI395" s="532"/>
      <c r="AJ395" s="176"/>
      <c r="AK395" s="170"/>
      <c r="AL395" s="256"/>
      <c r="AM395" s="255"/>
      <c r="AN395" s="255"/>
      <c r="AO395" s="255"/>
      <c r="AP395" s="33"/>
      <c r="AQ395" s="33"/>
      <c r="AR395" s="33"/>
      <c r="AS395" s="33"/>
      <c r="AT395" s="33"/>
      <c r="AU395" s="33"/>
      <c r="AV395" s="34"/>
      <c r="AW395" s="34"/>
      <c r="AX395" s="34"/>
      <c r="AY395" s="34"/>
      <c r="AZ395" s="60"/>
      <c r="BA395" s="61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</row>
    <row r="396" spans="1:65" ht="24.75" customHeight="1">
      <c r="A396" s="256"/>
      <c r="B396" s="256"/>
      <c r="C396" s="256"/>
      <c r="D396" s="256"/>
      <c r="E396" s="256"/>
      <c r="F396" s="256"/>
      <c r="G396" s="256"/>
      <c r="H396" s="256"/>
      <c r="I396" s="256"/>
      <c r="J396" s="256"/>
      <c r="K396" s="256"/>
      <c r="L396" s="604"/>
      <c r="M396" s="604"/>
      <c r="N396" s="256"/>
      <c r="O396" s="604"/>
      <c r="P396" s="256"/>
      <c r="Q396" s="256"/>
      <c r="R396" s="256"/>
      <c r="S396" s="256"/>
      <c r="T396" s="256"/>
      <c r="U396" s="256"/>
      <c r="V396" s="256"/>
      <c r="W396" s="256"/>
      <c r="X396" s="256"/>
      <c r="Y396" s="33" t="s">
        <v>529</v>
      </c>
      <c r="Z396" s="108">
        <v>46174</v>
      </c>
      <c r="AA396" s="109">
        <v>14289</v>
      </c>
      <c r="AB396" s="33" t="s">
        <v>211</v>
      </c>
      <c r="AC396" s="108">
        <v>45096</v>
      </c>
      <c r="AD396" s="108">
        <v>46557</v>
      </c>
      <c r="AE396" s="33"/>
      <c r="AF396" s="33"/>
      <c r="AG396" s="551"/>
      <c r="AH396" s="528"/>
      <c r="AI396" s="532">
        <v>45936</v>
      </c>
      <c r="AJ396" s="176">
        <v>4.8613169999999997E-2</v>
      </c>
      <c r="AK396" s="170">
        <v>6480</v>
      </c>
      <c r="AL396" s="170">
        <v>139992</v>
      </c>
      <c r="AM396" s="256"/>
      <c r="AN396" s="256"/>
      <c r="AO396" s="256"/>
      <c r="AP396" s="33"/>
      <c r="AQ396" s="33"/>
      <c r="AR396" s="33"/>
      <c r="AS396" s="33"/>
      <c r="AT396" s="33"/>
      <c r="AU396" s="33"/>
      <c r="AV396" s="34"/>
      <c r="AW396" s="34"/>
      <c r="AX396" s="34"/>
      <c r="AY396" s="34"/>
      <c r="AZ396" s="60"/>
      <c r="BA396" s="61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</row>
    <row r="397" spans="1:65" ht="24.75" customHeight="1">
      <c r="A397" s="356">
        <v>91</v>
      </c>
      <c r="B397" s="352" t="s">
        <v>535</v>
      </c>
      <c r="C397" s="362" t="s">
        <v>536</v>
      </c>
      <c r="D397" s="362" t="s">
        <v>157</v>
      </c>
      <c r="E397" s="352" t="s">
        <v>496</v>
      </c>
      <c r="F397" s="352" t="s">
        <v>537</v>
      </c>
      <c r="G397" s="352"/>
      <c r="H397" s="352" t="s">
        <v>538</v>
      </c>
      <c r="I397" s="352"/>
      <c r="J397" s="352"/>
      <c r="K397" s="362" t="s">
        <v>582</v>
      </c>
      <c r="L397" s="539" t="s">
        <v>193</v>
      </c>
      <c r="M397" s="539" t="s">
        <v>194</v>
      </c>
      <c r="N397" s="361">
        <v>45096</v>
      </c>
      <c r="O397" s="612">
        <v>53400</v>
      </c>
      <c r="P397" s="351">
        <v>13558</v>
      </c>
      <c r="Q397" s="361">
        <v>45096</v>
      </c>
      <c r="R397" s="361">
        <v>45462</v>
      </c>
      <c r="S397" s="362" t="s">
        <v>146</v>
      </c>
      <c r="T397" s="352"/>
      <c r="U397" s="352"/>
      <c r="V397" s="352"/>
      <c r="W397" s="352" t="s">
        <v>254</v>
      </c>
      <c r="X397" s="352" t="s">
        <v>413</v>
      </c>
      <c r="Y397" s="33" t="s">
        <v>149</v>
      </c>
      <c r="Z397" s="108">
        <v>45453</v>
      </c>
      <c r="AA397" s="33">
        <v>13798</v>
      </c>
      <c r="AB397" s="33" t="s">
        <v>572</v>
      </c>
      <c r="AC397" s="108">
        <v>45463</v>
      </c>
      <c r="AD397" s="108">
        <v>45827</v>
      </c>
      <c r="AE397" s="176">
        <v>27396.04</v>
      </c>
      <c r="AF397" s="33"/>
      <c r="AG397" s="533">
        <v>1462.92</v>
      </c>
      <c r="AH397" s="528"/>
      <c r="AI397" s="572"/>
      <c r="AJ397" s="170"/>
      <c r="AK397" s="170"/>
      <c r="AL397" s="360">
        <f>SUM(O397+AG397)</f>
        <v>54862.92</v>
      </c>
      <c r="AM397" s="280">
        <v>0</v>
      </c>
      <c r="AN397" s="280">
        <v>24013.5</v>
      </c>
      <c r="AO397" s="280">
        <f>AM397+AN397</f>
        <v>24013.5</v>
      </c>
      <c r="AP397" s="33"/>
      <c r="AQ397" s="33"/>
      <c r="AR397" s="33"/>
      <c r="AS397" s="33"/>
      <c r="AT397" s="33"/>
      <c r="AU397" s="33"/>
      <c r="AV397" s="34"/>
      <c r="AW397" s="34"/>
      <c r="AX397" s="34"/>
      <c r="AY397" s="34"/>
      <c r="AZ397" s="60"/>
      <c r="BA397" s="61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</row>
    <row r="398" spans="1:65" ht="24.75" customHeight="1">
      <c r="A398" s="255"/>
      <c r="B398" s="255"/>
      <c r="C398" s="255"/>
      <c r="D398" s="255"/>
      <c r="E398" s="255"/>
      <c r="F398" s="255"/>
      <c r="G398" s="255"/>
      <c r="H398" s="255"/>
      <c r="I398" s="255"/>
      <c r="J398" s="255"/>
      <c r="K398" s="255"/>
      <c r="L398" s="605"/>
      <c r="M398" s="605"/>
      <c r="N398" s="255"/>
      <c r="O398" s="605"/>
      <c r="P398" s="255"/>
      <c r="Q398" s="255"/>
      <c r="R398" s="255"/>
      <c r="S398" s="255"/>
      <c r="T398" s="255"/>
      <c r="U398" s="255"/>
      <c r="V398" s="255"/>
      <c r="W398" s="255"/>
      <c r="X398" s="255"/>
      <c r="Y398" s="33" t="s">
        <v>152</v>
      </c>
      <c r="Z398" s="108">
        <v>45812</v>
      </c>
      <c r="AA398" s="109">
        <v>14051</v>
      </c>
      <c r="AB398" s="33" t="s">
        <v>202</v>
      </c>
      <c r="AC398" s="108">
        <v>45828</v>
      </c>
      <c r="AD398" s="108">
        <v>46192</v>
      </c>
      <c r="AE398" s="176"/>
      <c r="AF398" s="33"/>
      <c r="AG398" s="533"/>
      <c r="AH398" s="528"/>
      <c r="AI398" s="572"/>
      <c r="AJ398" s="170"/>
      <c r="AK398" s="170"/>
      <c r="AL398" s="256"/>
      <c r="AM398" s="255"/>
      <c r="AN398" s="255"/>
      <c r="AO398" s="255"/>
      <c r="AP398" s="33"/>
      <c r="AQ398" s="33"/>
      <c r="AR398" s="33"/>
      <c r="AS398" s="33"/>
      <c r="AT398" s="33"/>
      <c r="AU398" s="33"/>
      <c r="AV398" s="34"/>
      <c r="AW398" s="34"/>
      <c r="AX398" s="34"/>
      <c r="AY398" s="34"/>
      <c r="AZ398" s="60"/>
      <c r="BA398" s="61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</row>
    <row r="399" spans="1:65" ht="24.75" customHeight="1">
      <c r="A399" s="256"/>
      <c r="B399" s="256"/>
      <c r="C399" s="256"/>
      <c r="D399" s="256"/>
      <c r="E399" s="256"/>
      <c r="F399" s="256"/>
      <c r="G399" s="256"/>
      <c r="H399" s="256"/>
      <c r="I399" s="256"/>
      <c r="J399" s="256"/>
      <c r="K399" s="256"/>
      <c r="L399" s="604"/>
      <c r="M399" s="604"/>
      <c r="N399" s="256"/>
      <c r="O399" s="604"/>
      <c r="P399" s="256"/>
      <c r="Q399" s="256"/>
      <c r="R399" s="256"/>
      <c r="S399" s="256"/>
      <c r="T399" s="256"/>
      <c r="U399" s="256"/>
      <c r="V399" s="256"/>
      <c r="W399" s="256"/>
      <c r="X399" s="256"/>
      <c r="Y399" s="33" t="s">
        <v>529</v>
      </c>
      <c r="Z399" s="108">
        <v>46174</v>
      </c>
      <c r="AA399" s="109">
        <v>14289</v>
      </c>
      <c r="AB399" s="33" t="s">
        <v>307</v>
      </c>
      <c r="AC399" s="108">
        <v>45096</v>
      </c>
      <c r="AD399" s="108">
        <v>46557</v>
      </c>
      <c r="AE399" s="176"/>
      <c r="AF399" s="33"/>
      <c r="AG399" s="533"/>
      <c r="AH399" s="528"/>
      <c r="AI399" s="532">
        <v>45916</v>
      </c>
      <c r="AJ399" s="170">
        <v>5.0480780000000003</v>
      </c>
      <c r="AK399" s="170">
        <v>2764.48</v>
      </c>
      <c r="AL399" s="204">
        <v>57632.4</v>
      </c>
      <c r="AM399" s="256"/>
      <c r="AN399" s="256"/>
      <c r="AO399" s="256"/>
      <c r="AP399" s="33"/>
      <c r="AQ399" s="33"/>
      <c r="AR399" s="33"/>
      <c r="AS399" s="33"/>
      <c r="AT399" s="33"/>
      <c r="AU399" s="33"/>
      <c r="AV399" s="34"/>
      <c r="AW399" s="34"/>
      <c r="AX399" s="34"/>
      <c r="AY399" s="34"/>
      <c r="AZ399" s="60"/>
      <c r="BA399" s="61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</row>
    <row r="400" spans="1:65" ht="24.75" customHeight="1">
      <c r="A400" s="356">
        <v>92</v>
      </c>
      <c r="B400" s="352" t="s">
        <v>406</v>
      </c>
      <c r="C400" s="352" t="s">
        <v>407</v>
      </c>
      <c r="D400" s="362" t="s">
        <v>157</v>
      </c>
      <c r="E400" s="352" t="s">
        <v>496</v>
      </c>
      <c r="F400" s="352" t="s">
        <v>588</v>
      </c>
      <c r="G400" s="352"/>
      <c r="H400" s="362" t="s">
        <v>525</v>
      </c>
      <c r="I400" s="352"/>
      <c r="J400" s="352"/>
      <c r="K400" s="362" t="s">
        <v>589</v>
      </c>
      <c r="L400" s="539" t="s">
        <v>590</v>
      </c>
      <c r="M400" s="539" t="s">
        <v>591</v>
      </c>
      <c r="N400" s="361">
        <v>45119</v>
      </c>
      <c r="O400" s="612">
        <v>29364</v>
      </c>
      <c r="P400" s="351">
        <v>13590</v>
      </c>
      <c r="Q400" s="361">
        <v>45119</v>
      </c>
      <c r="R400" s="361">
        <v>45485</v>
      </c>
      <c r="S400" s="362" t="s">
        <v>146</v>
      </c>
      <c r="T400" s="352"/>
      <c r="U400" s="352"/>
      <c r="V400" s="352"/>
      <c r="W400" s="352" t="s">
        <v>522</v>
      </c>
      <c r="X400" s="352" t="s">
        <v>413</v>
      </c>
      <c r="Y400" s="33"/>
      <c r="Z400" s="108"/>
      <c r="AA400" s="33"/>
      <c r="AB400" s="33"/>
      <c r="AC400" s="108"/>
      <c r="AD400" s="108"/>
      <c r="AE400" s="176"/>
      <c r="AF400" s="33"/>
      <c r="AG400" s="533"/>
      <c r="AH400" s="528"/>
      <c r="AI400" s="532">
        <v>45271</v>
      </c>
      <c r="AJ400" s="176">
        <v>40009.9</v>
      </c>
      <c r="AK400" s="170">
        <v>1174.8</v>
      </c>
      <c r="AL400" s="170">
        <f>SUM(AK400+O400)</f>
        <v>30538.799999999999</v>
      </c>
      <c r="AM400" s="280">
        <v>13784.77</v>
      </c>
      <c r="AN400" s="280">
        <v>13756.83</v>
      </c>
      <c r="AO400" s="280">
        <f>AM400+AN400</f>
        <v>27541.599999999999</v>
      </c>
      <c r="AP400" s="33"/>
      <c r="AQ400" s="33"/>
      <c r="AR400" s="33"/>
      <c r="AS400" s="33"/>
      <c r="AT400" s="33"/>
      <c r="AU400" s="33"/>
      <c r="AV400" s="34"/>
      <c r="AW400" s="34"/>
      <c r="AX400" s="34"/>
      <c r="AY400" s="34"/>
      <c r="AZ400" s="60"/>
      <c r="BA400" s="61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</row>
    <row r="401" spans="1:65" ht="24.75" customHeight="1">
      <c r="A401" s="255"/>
      <c r="B401" s="255"/>
      <c r="C401" s="255"/>
      <c r="D401" s="255"/>
      <c r="E401" s="255"/>
      <c r="F401" s="255"/>
      <c r="G401" s="255"/>
      <c r="H401" s="255"/>
      <c r="I401" s="255"/>
      <c r="J401" s="255"/>
      <c r="K401" s="255"/>
      <c r="L401" s="605"/>
      <c r="M401" s="605"/>
      <c r="N401" s="255"/>
      <c r="O401" s="605"/>
      <c r="P401" s="255"/>
      <c r="Q401" s="255"/>
      <c r="R401" s="255"/>
      <c r="S401" s="255"/>
      <c r="T401" s="255"/>
      <c r="U401" s="255"/>
      <c r="V401" s="255"/>
      <c r="W401" s="255"/>
      <c r="X401" s="255"/>
      <c r="Y401" s="33" t="s">
        <v>149</v>
      </c>
      <c r="Z401" s="108">
        <v>45484</v>
      </c>
      <c r="AA401" s="33">
        <v>13832</v>
      </c>
      <c r="AB401" s="33" t="s">
        <v>592</v>
      </c>
      <c r="AC401" s="108">
        <v>45486</v>
      </c>
      <c r="AD401" s="108">
        <v>45850</v>
      </c>
      <c r="AE401" s="176">
        <v>29279</v>
      </c>
      <c r="AF401" s="33"/>
      <c r="AG401" s="533">
        <v>894.12</v>
      </c>
      <c r="AH401" s="528"/>
      <c r="AI401" s="532"/>
      <c r="AJ401" s="176"/>
      <c r="AK401" s="172"/>
      <c r="AL401" s="172">
        <v>31432.92</v>
      </c>
      <c r="AM401" s="255"/>
      <c r="AN401" s="255"/>
      <c r="AO401" s="255"/>
      <c r="AP401" s="33"/>
      <c r="AQ401" s="33"/>
      <c r="AR401" s="33"/>
      <c r="AS401" s="33"/>
      <c r="AT401" s="33"/>
      <c r="AU401" s="33"/>
      <c r="AV401" s="34"/>
      <c r="AW401" s="34"/>
      <c r="AX401" s="34"/>
      <c r="AY401" s="34"/>
      <c r="AZ401" s="60"/>
      <c r="BA401" s="61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</row>
    <row r="402" spans="1:65" ht="24.75" customHeight="1">
      <c r="A402" s="256"/>
      <c r="B402" s="256"/>
      <c r="C402" s="256"/>
      <c r="D402" s="256"/>
      <c r="E402" s="256"/>
      <c r="F402" s="256"/>
      <c r="G402" s="256"/>
      <c r="H402" s="256"/>
      <c r="I402" s="256"/>
      <c r="J402" s="256"/>
      <c r="K402" s="256"/>
      <c r="L402" s="604"/>
      <c r="M402" s="604"/>
      <c r="N402" s="256"/>
      <c r="O402" s="604"/>
      <c r="P402" s="256"/>
      <c r="Q402" s="256"/>
      <c r="R402" s="256"/>
      <c r="S402" s="256"/>
      <c r="T402" s="256"/>
      <c r="U402" s="256"/>
      <c r="V402" s="256"/>
      <c r="W402" s="256"/>
      <c r="X402" s="256"/>
      <c r="Y402" s="33" t="s">
        <v>152</v>
      </c>
      <c r="Z402" s="140"/>
      <c r="AA402" s="139"/>
      <c r="AB402" s="33" t="s">
        <v>592</v>
      </c>
      <c r="AC402" s="108">
        <v>45851</v>
      </c>
      <c r="AD402" s="108">
        <v>46215</v>
      </c>
      <c r="AE402" s="201">
        <v>4.8641150000000001E-2</v>
      </c>
      <c r="AF402" s="139"/>
      <c r="AG402" s="534">
        <v>1528.92</v>
      </c>
      <c r="AH402" s="528"/>
      <c r="AI402" s="532"/>
      <c r="AJ402" s="176"/>
      <c r="AK402" s="172"/>
      <c r="AL402" s="172">
        <v>32961.839999999997</v>
      </c>
      <c r="AM402" s="256"/>
      <c r="AN402" s="256"/>
      <c r="AO402" s="256"/>
      <c r="AP402" s="33"/>
      <c r="AQ402" s="33"/>
      <c r="AR402" s="33"/>
      <c r="AS402" s="33"/>
      <c r="AT402" s="33"/>
      <c r="AU402" s="33"/>
      <c r="AV402" s="34"/>
      <c r="AW402" s="34"/>
      <c r="AX402" s="34"/>
      <c r="AY402" s="34"/>
      <c r="AZ402" s="60"/>
      <c r="BA402" s="61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</row>
    <row r="403" spans="1:65" ht="24.75" customHeight="1">
      <c r="A403" s="356">
        <v>93</v>
      </c>
      <c r="B403" s="352" t="s">
        <v>593</v>
      </c>
      <c r="C403" s="352" t="s">
        <v>594</v>
      </c>
      <c r="D403" s="362" t="s">
        <v>157</v>
      </c>
      <c r="E403" s="352" t="s">
        <v>496</v>
      </c>
      <c r="F403" s="352" t="s">
        <v>595</v>
      </c>
      <c r="G403" s="352"/>
      <c r="H403" s="362" t="s">
        <v>518</v>
      </c>
      <c r="I403" s="352"/>
      <c r="J403" s="352"/>
      <c r="K403" s="362" t="s">
        <v>596</v>
      </c>
      <c r="L403" s="539" t="s">
        <v>597</v>
      </c>
      <c r="M403" s="539" t="s">
        <v>598</v>
      </c>
      <c r="N403" s="361">
        <v>45218</v>
      </c>
      <c r="O403" s="612">
        <v>7933003.2000000002</v>
      </c>
      <c r="P403" s="351">
        <v>13641</v>
      </c>
      <c r="Q403" s="361">
        <v>45218</v>
      </c>
      <c r="R403" s="361">
        <v>45584</v>
      </c>
      <c r="S403" s="362" t="s">
        <v>146</v>
      </c>
      <c r="T403" s="352"/>
      <c r="U403" s="352"/>
      <c r="V403" s="352"/>
      <c r="W403" s="352" t="s">
        <v>254</v>
      </c>
      <c r="X403" s="352" t="s">
        <v>148</v>
      </c>
      <c r="Y403" s="352" t="s">
        <v>149</v>
      </c>
      <c r="Z403" s="361">
        <v>45585</v>
      </c>
      <c r="AA403" s="351">
        <v>13887</v>
      </c>
      <c r="AB403" s="352" t="s">
        <v>246</v>
      </c>
      <c r="AC403" s="361">
        <v>45585</v>
      </c>
      <c r="AD403" s="361">
        <v>45949</v>
      </c>
      <c r="AE403" s="352"/>
      <c r="AF403" s="352"/>
      <c r="AG403" s="555"/>
      <c r="AH403" s="591"/>
      <c r="AI403" s="532">
        <v>45539</v>
      </c>
      <c r="AJ403" s="33" t="s">
        <v>599</v>
      </c>
      <c r="AK403" s="360">
        <v>150782.39999999999</v>
      </c>
      <c r="AL403" s="360">
        <v>8083785.5999999996</v>
      </c>
      <c r="AM403" s="280">
        <v>1490852.26</v>
      </c>
      <c r="AN403" s="280">
        <v>3016010.16</v>
      </c>
      <c r="AO403" s="280">
        <f>AM403+AN403</f>
        <v>4506862.42</v>
      </c>
      <c r="AP403" s="33"/>
      <c r="AQ403" s="33"/>
      <c r="AR403" s="33"/>
      <c r="AS403" s="33"/>
      <c r="AT403" s="33"/>
      <c r="AU403" s="33"/>
      <c r="AV403" s="34"/>
      <c r="AW403" s="34"/>
      <c r="AX403" s="34"/>
      <c r="AY403" s="34"/>
      <c r="AZ403" s="60"/>
      <c r="BA403" s="61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</row>
    <row r="404" spans="1:65" ht="24.75" customHeight="1">
      <c r="A404" s="255"/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605"/>
      <c r="M404" s="605"/>
      <c r="N404" s="255"/>
      <c r="O404" s="605"/>
      <c r="P404" s="255"/>
      <c r="Q404" s="255"/>
      <c r="R404" s="255"/>
      <c r="S404" s="255"/>
      <c r="T404" s="255"/>
      <c r="U404" s="255"/>
      <c r="V404" s="255"/>
      <c r="W404" s="255"/>
      <c r="X404" s="255"/>
      <c r="Y404" s="255"/>
      <c r="Z404" s="255"/>
      <c r="AA404" s="255"/>
      <c r="AB404" s="255"/>
      <c r="AC404" s="255"/>
      <c r="AD404" s="255"/>
      <c r="AE404" s="255"/>
      <c r="AF404" s="255"/>
      <c r="AG404" s="421"/>
      <c r="AH404" s="592"/>
      <c r="AI404" s="532">
        <v>45574</v>
      </c>
      <c r="AJ404" s="33" t="s">
        <v>275</v>
      </c>
      <c r="AK404" s="255"/>
      <c r="AL404" s="255"/>
      <c r="AM404" s="255"/>
      <c r="AN404" s="255"/>
      <c r="AO404" s="255"/>
      <c r="AP404" s="33"/>
      <c r="AQ404" s="33"/>
      <c r="AR404" s="33"/>
      <c r="AS404" s="33"/>
      <c r="AT404" s="33"/>
      <c r="AU404" s="33"/>
      <c r="AV404" s="34"/>
      <c r="AW404" s="34"/>
      <c r="AX404" s="34"/>
      <c r="AY404" s="34"/>
      <c r="AZ404" s="60"/>
      <c r="BA404" s="61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</row>
    <row r="405" spans="1:65" ht="24.75" customHeight="1">
      <c r="A405" s="255"/>
      <c r="B405" s="255"/>
      <c r="C405" s="255"/>
      <c r="D405" s="255"/>
      <c r="E405" s="255"/>
      <c r="F405" s="255"/>
      <c r="G405" s="255"/>
      <c r="H405" s="255"/>
      <c r="I405" s="255"/>
      <c r="J405" s="255"/>
      <c r="K405" s="255"/>
      <c r="L405" s="605"/>
      <c r="M405" s="605"/>
      <c r="N405" s="255"/>
      <c r="O405" s="605"/>
      <c r="P405" s="255"/>
      <c r="Q405" s="255"/>
      <c r="R405" s="255"/>
      <c r="S405" s="255"/>
      <c r="T405" s="255"/>
      <c r="U405" s="255"/>
      <c r="V405" s="255"/>
      <c r="W405" s="255"/>
      <c r="X405" s="255"/>
      <c r="Y405" s="256"/>
      <c r="Z405" s="256"/>
      <c r="AA405" s="256"/>
      <c r="AB405" s="256"/>
      <c r="AC405" s="256"/>
      <c r="AD405" s="256"/>
      <c r="AE405" s="256"/>
      <c r="AF405" s="256"/>
      <c r="AG405" s="252"/>
      <c r="AH405" s="592"/>
      <c r="AI405" s="532">
        <v>45628</v>
      </c>
      <c r="AJ405" s="33" t="s">
        <v>490</v>
      </c>
      <c r="AK405" s="256"/>
      <c r="AL405" s="255"/>
      <c r="AM405" s="255"/>
      <c r="AN405" s="255"/>
      <c r="AO405" s="255"/>
      <c r="AP405" s="33"/>
      <c r="AQ405" s="33"/>
      <c r="AR405" s="33"/>
      <c r="AS405" s="33"/>
      <c r="AT405" s="33"/>
      <c r="AU405" s="33"/>
      <c r="AV405" s="34"/>
      <c r="AW405" s="34"/>
      <c r="AX405" s="34"/>
      <c r="AY405" s="34"/>
      <c r="AZ405" s="60"/>
      <c r="BA405" s="61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</row>
    <row r="406" spans="1:65" ht="24.75" customHeight="1">
      <c r="A406" s="256"/>
      <c r="B406" s="256"/>
      <c r="C406" s="256"/>
      <c r="D406" s="256"/>
      <c r="E406" s="256"/>
      <c r="F406" s="256"/>
      <c r="G406" s="256"/>
      <c r="H406" s="256"/>
      <c r="I406" s="256"/>
      <c r="J406" s="256"/>
      <c r="K406" s="256"/>
      <c r="L406" s="604"/>
      <c r="M406" s="604"/>
      <c r="N406" s="256"/>
      <c r="O406" s="604"/>
      <c r="P406" s="256"/>
      <c r="Q406" s="256"/>
      <c r="R406" s="256"/>
      <c r="S406" s="256"/>
      <c r="T406" s="256"/>
      <c r="U406" s="256"/>
      <c r="V406" s="256"/>
      <c r="W406" s="256"/>
      <c r="X406" s="256"/>
      <c r="Y406" s="33" t="s">
        <v>152</v>
      </c>
      <c r="Z406" s="192">
        <v>45940</v>
      </c>
      <c r="AA406" s="193">
        <v>14127</v>
      </c>
      <c r="AB406" s="33" t="s">
        <v>202</v>
      </c>
      <c r="AC406" s="192">
        <v>45950</v>
      </c>
      <c r="AD406" s="192">
        <v>46314</v>
      </c>
      <c r="AE406" s="84"/>
      <c r="AF406" s="84"/>
      <c r="AG406" s="560"/>
      <c r="AH406" s="528"/>
      <c r="AI406" s="532"/>
      <c r="AJ406" s="33"/>
      <c r="AK406" s="204"/>
      <c r="AL406" s="256"/>
      <c r="AM406" s="256"/>
      <c r="AN406" s="256"/>
      <c r="AO406" s="256"/>
      <c r="AP406" s="33"/>
      <c r="AQ406" s="33"/>
      <c r="AR406" s="33"/>
      <c r="AS406" s="33"/>
      <c r="AT406" s="33"/>
      <c r="AU406" s="33"/>
      <c r="AV406" s="34"/>
      <c r="AW406" s="34"/>
      <c r="AX406" s="34"/>
      <c r="AY406" s="34"/>
      <c r="AZ406" s="60"/>
      <c r="BA406" s="61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</row>
    <row r="407" spans="1:65" ht="24.75" customHeight="1">
      <c r="A407" s="356">
        <v>94</v>
      </c>
      <c r="B407" s="352" t="s">
        <v>482</v>
      </c>
      <c r="C407" s="352" t="s">
        <v>483</v>
      </c>
      <c r="D407" s="362" t="s">
        <v>157</v>
      </c>
      <c r="E407" s="352" t="s">
        <v>496</v>
      </c>
      <c r="F407" s="352" t="s">
        <v>600</v>
      </c>
      <c r="G407" s="352"/>
      <c r="H407" s="362" t="s">
        <v>601</v>
      </c>
      <c r="I407" s="352"/>
      <c r="J407" s="352"/>
      <c r="K407" s="362" t="s">
        <v>602</v>
      </c>
      <c r="L407" s="539" t="s">
        <v>488</v>
      </c>
      <c r="M407" s="539" t="s">
        <v>489</v>
      </c>
      <c r="N407" s="361">
        <v>45230</v>
      </c>
      <c r="O407" s="612">
        <v>3143273.16</v>
      </c>
      <c r="P407" s="351">
        <v>13654</v>
      </c>
      <c r="Q407" s="361">
        <v>45230</v>
      </c>
      <c r="R407" s="361">
        <v>45596</v>
      </c>
      <c r="S407" s="362" t="s">
        <v>146</v>
      </c>
      <c r="T407" s="352"/>
      <c r="U407" s="352"/>
      <c r="V407" s="352"/>
      <c r="W407" s="352" t="s">
        <v>254</v>
      </c>
      <c r="X407" s="352" t="s">
        <v>413</v>
      </c>
      <c r="Y407" s="33" t="s">
        <v>149</v>
      </c>
      <c r="Z407" s="108">
        <v>45539</v>
      </c>
      <c r="AA407" s="109">
        <v>13857</v>
      </c>
      <c r="AB407" s="352" t="s">
        <v>202</v>
      </c>
      <c r="AC407" s="108">
        <v>45597</v>
      </c>
      <c r="AD407" s="108">
        <v>45961</v>
      </c>
      <c r="AE407" s="33"/>
      <c r="AF407" s="33"/>
      <c r="AG407" s="551"/>
      <c r="AH407" s="528"/>
      <c r="AI407" s="532">
        <v>45400</v>
      </c>
      <c r="AJ407" s="33" t="s">
        <v>490</v>
      </c>
      <c r="AK407" s="170"/>
      <c r="AL407" s="170">
        <v>3143273.16</v>
      </c>
      <c r="AM407" s="280">
        <v>5888.97</v>
      </c>
      <c r="AN407" s="280">
        <v>991423.23</v>
      </c>
      <c r="AO407" s="280">
        <f>AM407+AN407</f>
        <v>997312.2</v>
      </c>
      <c r="AP407" s="33"/>
      <c r="AQ407" s="33"/>
      <c r="AR407" s="33"/>
      <c r="AS407" s="33"/>
      <c r="AT407" s="33"/>
      <c r="AU407" s="33"/>
      <c r="AV407" s="34"/>
      <c r="AW407" s="34"/>
      <c r="AX407" s="34"/>
      <c r="AY407" s="34"/>
      <c r="AZ407" s="60"/>
      <c r="BA407" s="61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</row>
    <row r="408" spans="1:65" ht="24.75" customHeight="1">
      <c r="A408" s="255"/>
      <c r="B408" s="255"/>
      <c r="C408" s="255"/>
      <c r="D408" s="255"/>
      <c r="E408" s="255"/>
      <c r="F408" s="255"/>
      <c r="G408" s="255"/>
      <c r="H408" s="255"/>
      <c r="I408" s="255"/>
      <c r="J408" s="255"/>
      <c r="K408" s="255"/>
      <c r="L408" s="605"/>
      <c r="M408" s="605"/>
      <c r="N408" s="255"/>
      <c r="O408" s="605"/>
      <c r="P408" s="255"/>
      <c r="Q408" s="255"/>
      <c r="R408" s="255"/>
      <c r="S408" s="255"/>
      <c r="T408" s="255"/>
      <c r="U408" s="255"/>
      <c r="V408" s="255"/>
      <c r="W408" s="255"/>
      <c r="X408" s="255"/>
      <c r="Y408" s="33" t="s">
        <v>152</v>
      </c>
      <c r="Z408" s="108">
        <v>45957</v>
      </c>
      <c r="AA408" s="109">
        <v>14138</v>
      </c>
      <c r="AB408" s="255"/>
      <c r="AC408" s="108">
        <v>45962</v>
      </c>
      <c r="AD408" s="108">
        <v>46053</v>
      </c>
      <c r="AE408" s="33"/>
      <c r="AF408" s="33"/>
      <c r="AG408" s="551"/>
      <c r="AH408" s="528"/>
      <c r="AI408" s="532"/>
      <c r="AJ408" s="33"/>
      <c r="AK408" s="170"/>
      <c r="AL408" s="170">
        <v>785818.29</v>
      </c>
      <c r="AM408" s="255"/>
      <c r="AN408" s="255"/>
      <c r="AO408" s="255"/>
      <c r="AP408" s="33"/>
      <c r="AQ408" s="33"/>
      <c r="AR408" s="33"/>
      <c r="AS408" s="33"/>
      <c r="AT408" s="33"/>
      <c r="AU408" s="33"/>
      <c r="AV408" s="34"/>
      <c r="AW408" s="34"/>
      <c r="AX408" s="34"/>
      <c r="AY408" s="34"/>
      <c r="AZ408" s="60"/>
      <c r="BA408" s="61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</row>
    <row r="409" spans="1:65" ht="24.75" customHeight="1">
      <c r="A409" s="255"/>
      <c r="B409" s="255"/>
      <c r="C409" s="255"/>
      <c r="D409" s="255"/>
      <c r="E409" s="255"/>
      <c r="F409" s="255"/>
      <c r="G409" s="255"/>
      <c r="H409" s="255"/>
      <c r="I409" s="255"/>
      <c r="J409" s="255"/>
      <c r="K409" s="255"/>
      <c r="L409" s="605"/>
      <c r="M409" s="605"/>
      <c r="N409" s="255"/>
      <c r="O409" s="605"/>
      <c r="P409" s="255"/>
      <c r="Q409" s="255"/>
      <c r="R409" s="255"/>
      <c r="S409" s="255"/>
      <c r="T409" s="255"/>
      <c r="U409" s="255"/>
      <c r="V409" s="255"/>
      <c r="W409" s="255"/>
      <c r="X409" s="255"/>
      <c r="Y409" s="33" t="s">
        <v>168</v>
      </c>
      <c r="Z409" s="108">
        <v>46049</v>
      </c>
      <c r="AA409" s="109">
        <v>14199</v>
      </c>
      <c r="AB409" s="256"/>
      <c r="AC409" s="108">
        <v>46054</v>
      </c>
      <c r="AD409" s="108">
        <v>46053</v>
      </c>
      <c r="AE409" s="33"/>
      <c r="AF409" s="33"/>
      <c r="AG409" s="551"/>
      <c r="AH409" s="528"/>
      <c r="AI409" s="532"/>
      <c r="AJ409" s="33"/>
      <c r="AK409" s="170"/>
      <c r="AL409" s="170">
        <v>523878.86</v>
      </c>
      <c r="AM409" s="255"/>
      <c r="AN409" s="255"/>
      <c r="AO409" s="255"/>
      <c r="AP409" s="33"/>
      <c r="AQ409" s="33"/>
      <c r="AR409" s="33"/>
      <c r="AS409" s="33"/>
      <c r="AT409" s="33"/>
      <c r="AU409" s="33"/>
      <c r="AV409" s="34"/>
      <c r="AW409" s="34"/>
      <c r="AX409" s="34"/>
      <c r="AY409" s="34"/>
      <c r="AZ409" s="60"/>
      <c r="BA409" s="61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</row>
    <row r="410" spans="1:65" ht="24.75" customHeight="1">
      <c r="A410" s="256"/>
      <c r="B410" s="256"/>
      <c r="C410" s="256"/>
      <c r="D410" s="256"/>
      <c r="E410" s="256"/>
      <c r="F410" s="256"/>
      <c r="G410" s="256"/>
      <c r="H410" s="256"/>
      <c r="I410" s="256"/>
      <c r="J410" s="256"/>
      <c r="K410" s="256"/>
      <c r="L410" s="604"/>
      <c r="M410" s="604"/>
      <c r="N410" s="256"/>
      <c r="O410" s="604"/>
      <c r="P410" s="256"/>
      <c r="Q410" s="256"/>
      <c r="R410" s="256"/>
      <c r="S410" s="256"/>
      <c r="T410" s="256"/>
      <c r="U410" s="256"/>
      <c r="V410" s="256"/>
      <c r="W410" s="256"/>
      <c r="X410" s="256"/>
      <c r="Y410" s="33" t="s">
        <v>274</v>
      </c>
      <c r="Z410" s="108">
        <v>46099</v>
      </c>
      <c r="AA410" s="109">
        <v>14230</v>
      </c>
      <c r="AB410" s="33" t="s">
        <v>202</v>
      </c>
      <c r="AC410" s="108">
        <v>45230</v>
      </c>
      <c r="AD410" s="108">
        <v>46387</v>
      </c>
      <c r="AE410" s="33"/>
      <c r="AF410" s="33"/>
      <c r="AG410" s="563"/>
      <c r="AH410" s="528"/>
      <c r="AI410" s="575"/>
      <c r="AJ410" s="33"/>
      <c r="AK410" s="33"/>
      <c r="AL410" s="170"/>
      <c r="AM410" s="256"/>
      <c r="AN410" s="256"/>
      <c r="AO410" s="256"/>
      <c r="AP410" s="33"/>
      <c r="AQ410" s="33"/>
      <c r="AR410" s="33"/>
      <c r="AS410" s="33"/>
      <c r="AT410" s="33"/>
      <c r="AU410" s="33"/>
      <c r="AV410" s="34"/>
      <c r="AW410" s="34"/>
      <c r="AX410" s="34"/>
      <c r="AY410" s="34"/>
      <c r="AZ410" s="60"/>
      <c r="BA410" s="61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</row>
    <row r="411" spans="1:65" ht="24.75" customHeight="1">
      <c r="A411" s="356">
        <v>95</v>
      </c>
      <c r="B411" s="352" t="s">
        <v>603</v>
      </c>
      <c r="C411" s="356" t="s">
        <v>604</v>
      </c>
      <c r="D411" s="362" t="s">
        <v>157</v>
      </c>
      <c r="E411" s="352" t="s">
        <v>259</v>
      </c>
      <c r="F411" s="352" t="s">
        <v>605</v>
      </c>
      <c r="G411" s="352"/>
      <c r="H411" s="362" t="s">
        <v>606</v>
      </c>
      <c r="I411" s="352"/>
      <c r="J411" s="352"/>
      <c r="K411" s="362" t="s">
        <v>607</v>
      </c>
      <c r="L411" s="541" t="s">
        <v>608</v>
      </c>
      <c r="M411" s="541" t="s">
        <v>609</v>
      </c>
      <c r="N411" s="361">
        <v>45328</v>
      </c>
      <c r="O411" s="614">
        <v>500020.66</v>
      </c>
      <c r="P411" s="351">
        <v>13710</v>
      </c>
      <c r="Q411" s="361">
        <v>45328</v>
      </c>
      <c r="R411" s="361">
        <v>45694</v>
      </c>
      <c r="S411" s="212" t="s">
        <v>502</v>
      </c>
      <c r="T411" s="352"/>
      <c r="U411" s="352"/>
      <c r="V411" s="352"/>
      <c r="W411" s="352" t="s">
        <v>254</v>
      </c>
      <c r="X411" s="352" t="s">
        <v>413</v>
      </c>
      <c r="Y411" s="352" t="s">
        <v>610</v>
      </c>
      <c r="Z411" s="361">
        <v>45694</v>
      </c>
      <c r="AA411" s="351">
        <v>13978</v>
      </c>
      <c r="AB411" s="198" t="s">
        <v>202</v>
      </c>
      <c r="AC411" s="361">
        <v>45695</v>
      </c>
      <c r="AD411" s="361">
        <v>46059</v>
      </c>
      <c r="AE411" s="352" t="s">
        <v>611</v>
      </c>
      <c r="AF411" s="352"/>
      <c r="AG411" s="564">
        <v>37189.919999999998</v>
      </c>
      <c r="AH411" s="591"/>
      <c r="AI411" s="580"/>
      <c r="AJ411" s="352"/>
      <c r="AK411" s="352"/>
      <c r="AL411" s="360">
        <v>537210.57999999996</v>
      </c>
      <c r="AM411" s="280">
        <v>368836.45</v>
      </c>
      <c r="AN411" s="369">
        <v>619623.12</v>
      </c>
      <c r="AO411" s="280">
        <f>AM411+AN411</f>
        <v>988459.57000000007</v>
      </c>
      <c r="AP411" s="33"/>
      <c r="AQ411" s="33"/>
      <c r="AR411" s="33"/>
      <c r="AS411" s="33"/>
      <c r="AT411" s="33"/>
      <c r="AU411" s="33"/>
      <c r="AV411" s="34"/>
      <c r="AW411" s="34"/>
      <c r="AX411" s="34"/>
      <c r="AY411" s="34"/>
      <c r="AZ411" s="60"/>
      <c r="BA411" s="61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</row>
    <row r="412" spans="1:65" ht="24.75" customHeight="1">
      <c r="A412" s="255"/>
      <c r="B412" s="255"/>
      <c r="C412" s="255"/>
      <c r="D412" s="255"/>
      <c r="E412" s="255"/>
      <c r="F412" s="427"/>
      <c r="G412" s="255"/>
      <c r="H412" s="255"/>
      <c r="I412" s="255"/>
      <c r="J412" s="255"/>
      <c r="K412" s="255"/>
      <c r="L412" s="605"/>
      <c r="M412" s="605"/>
      <c r="N412" s="255"/>
      <c r="O412" s="605"/>
      <c r="P412" s="255"/>
      <c r="Q412" s="255"/>
      <c r="R412" s="255"/>
      <c r="S412" s="362" t="s">
        <v>146</v>
      </c>
      <c r="T412" s="255"/>
      <c r="U412" s="255"/>
      <c r="V412" s="255"/>
      <c r="W412" s="255"/>
      <c r="X412" s="255"/>
      <c r="Y412" s="256"/>
      <c r="Z412" s="256"/>
      <c r="AA412" s="256"/>
      <c r="AB412" s="84" t="s">
        <v>202</v>
      </c>
      <c r="AC412" s="256"/>
      <c r="AD412" s="256"/>
      <c r="AE412" s="256"/>
      <c r="AF412" s="256"/>
      <c r="AG412" s="252"/>
      <c r="AH412" s="592"/>
      <c r="AI412" s="326"/>
      <c r="AJ412" s="256"/>
      <c r="AK412" s="256"/>
      <c r="AL412" s="255"/>
      <c r="AM412" s="255"/>
      <c r="AN412" s="255"/>
      <c r="AO412" s="255"/>
      <c r="AP412" s="33"/>
      <c r="AQ412" s="33"/>
      <c r="AR412" s="33"/>
      <c r="AS412" s="33"/>
      <c r="AT412" s="33"/>
      <c r="AU412" s="33"/>
      <c r="AV412" s="34"/>
      <c r="AW412" s="34"/>
      <c r="AX412" s="34"/>
      <c r="AY412" s="34"/>
      <c r="AZ412" s="60"/>
      <c r="BA412" s="61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</row>
    <row r="413" spans="1:65" ht="24.75" customHeight="1">
      <c r="A413" s="256"/>
      <c r="B413" s="256"/>
      <c r="C413" s="256"/>
      <c r="D413" s="256"/>
      <c r="E413" s="256"/>
      <c r="F413" s="439"/>
      <c r="G413" s="256"/>
      <c r="H413" s="256"/>
      <c r="I413" s="256"/>
      <c r="J413" s="256"/>
      <c r="K413" s="256"/>
      <c r="L413" s="604"/>
      <c r="M413" s="604"/>
      <c r="N413" s="256"/>
      <c r="O413" s="604"/>
      <c r="P413" s="256"/>
      <c r="Q413" s="256"/>
      <c r="R413" s="256"/>
      <c r="S413" s="256"/>
      <c r="T413" s="256"/>
      <c r="U413" s="256"/>
      <c r="V413" s="256"/>
      <c r="W413" s="256"/>
      <c r="X413" s="256"/>
      <c r="Y413" s="198" t="s">
        <v>152</v>
      </c>
      <c r="Z413" s="199">
        <v>46058</v>
      </c>
      <c r="AA413" s="200">
        <v>14205</v>
      </c>
      <c r="AB413" s="33" t="s">
        <v>202</v>
      </c>
      <c r="AC413" s="199">
        <v>46060</v>
      </c>
      <c r="AD413" s="199">
        <v>46424</v>
      </c>
      <c r="AE413" s="198"/>
      <c r="AF413" s="198"/>
      <c r="AG413" s="554"/>
      <c r="AH413" s="528"/>
      <c r="AI413" s="527"/>
      <c r="AJ413" s="198"/>
      <c r="AK413" s="198"/>
      <c r="AL413" s="256"/>
      <c r="AM413" s="256"/>
      <c r="AN413" s="256"/>
      <c r="AO413" s="256"/>
      <c r="AP413" s="33"/>
      <c r="AQ413" s="33"/>
      <c r="AR413" s="33"/>
      <c r="AS413" s="33"/>
      <c r="AT413" s="33"/>
      <c r="AU413" s="33"/>
      <c r="AV413" s="34"/>
      <c r="AW413" s="34"/>
      <c r="AX413" s="34"/>
      <c r="AY413" s="34"/>
      <c r="AZ413" s="60"/>
      <c r="BA413" s="61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</row>
    <row r="414" spans="1:65" ht="24.75" customHeight="1">
      <c r="A414" s="356">
        <v>96</v>
      </c>
      <c r="B414" s="352" t="s">
        <v>612</v>
      </c>
      <c r="C414" s="356" t="s">
        <v>613</v>
      </c>
      <c r="D414" s="362" t="s">
        <v>157</v>
      </c>
      <c r="E414" s="352" t="s">
        <v>484</v>
      </c>
      <c r="F414" s="621" t="s">
        <v>614</v>
      </c>
      <c r="G414" s="352"/>
      <c r="H414" s="362" t="s">
        <v>615</v>
      </c>
      <c r="I414" s="352"/>
      <c r="J414" s="352"/>
      <c r="K414" s="362" t="s">
        <v>616</v>
      </c>
      <c r="L414" s="541" t="s">
        <v>617</v>
      </c>
      <c r="M414" s="541" t="s">
        <v>618</v>
      </c>
      <c r="N414" s="361">
        <v>45328</v>
      </c>
      <c r="O414" s="614">
        <v>130023.33</v>
      </c>
      <c r="P414" s="351">
        <v>13710</v>
      </c>
      <c r="Q414" s="361">
        <v>45328</v>
      </c>
      <c r="R414" s="361">
        <v>45694</v>
      </c>
      <c r="S414" s="212" t="s">
        <v>502</v>
      </c>
      <c r="T414" s="352"/>
      <c r="U414" s="352"/>
      <c r="V414" s="352"/>
      <c r="W414" s="352" t="s">
        <v>254</v>
      </c>
      <c r="X414" s="352" t="s">
        <v>413</v>
      </c>
      <c r="Y414" s="352" t="s">
        <v>610</v>
      </c>
      <c r="Z414" s="361">
        <v>45694</v>
      </c>
      <c r="AA414" s="351">
        <v>13973</v>
      </c>
      <c r="AB414" s="352" t="s">
        <v>592</v>
      </c>
      <c r="AC414" s="361">
        <v>45695</v>
      </c>
      <c r="AD414" s="383">
        <v>46059</v>
      </c>
      <c r="AE414" s="356">
        <v>3.543002</v>
      </c>
      <c r="AF414" s="356"/>
      <c r="AG414" s="565">
        <v>6678.84</v>
      </c>
      <c r="AH414" s="595"/>
      <c r="AI414" s="581"/>
      <c r="AJ414" s="356"/>
      <c r="AK414" s="356"/>
      <c r="AL414" s="379">
        <v>136701.17000000001</v>
      </c>
      <c r="AM414" s="280">
        <v>16374.52</v>
      </c>
      <c r="AN414" s="280"/>
      <c r="AO414" s="280">
        <f>AM415+AN414</f>
        <v>0</v>
      </c>
      <c r="AP414" s="33" t="s">
        <v>615</v>
      </c>
      <c r="AQ414" s="108">
        <v>45190</v>
      </c>
      <c r="AR414" s="108">
        <v>45556</v>
      </c>
      <c r="AS414" s="109">
        <v>13625</v>
      </c>
      <c r="AT414" s="33" t="s">
        <v>619</v>
      </c>
      <c r="AU414" s="109">
        <v>13625</v>
      </c>
      <c r="AV414" s="34"/>
      <c r="AW414" s="34"/>
      <c r="AX414" s="34"/>
      <c r="AY414" s="34"/>
      <c r="AZ414" s="60"/>
      <c r="BA414" s="61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</row>
    <row r="415" spans="1:65" ht="24.75" customHeight="1">
      <c r="A415" s="255"/>
      <c r="B415" s="255"/>
      <c r="C415" s="255"/>
      <c r="D415" s="255"/>
      <c r="E415" s="255"/>
      <c r="F415" s="441"/>
      <c r="G415" s="255"/>
      <c r="H415" s="255"/>
      <c r="I415" s="255"/>
      <c r="J415" s="255"/>
      <c r="K415" s="255"/>
      <c r="L415" s="605"/>
      <c r="M415" s="605"/>
      <c r="N415" s="255"/>
      <c r="O415" s="605"/>
      <c r="P415" s="255"/>
      <c r="Q415" s="255"/>
      <c r="R415" s="255"/>
      <c r="S415" s="212" t="s">
        <v>146</v>
      </c>
      <c r="T415" s="255"/>
      <c r="U415" s="255"/>
      <c r="V415" s="255"/>
      <c r="W415" s="255"/>
      <c r="X415" s="255"/>
      <c r="Y415" s="256"/>
      <c r="Z415" s="256"/>
      <c r="AA415" s="256"/>
      <c r="AB415" s="256"/>
      <c r="AC415" s="256"/>
      <c r="AD415" s="256"/>
      <c r="AE415" s="256"/>
      <c r="AF415" s="256"/>
      <c r="AG415" s="252"/>
      <c r="AH415" s="592"/>
      <c r="AI415" s="326"/>
      <c r="AJ415" s="256"/>
      <c r="AK415" s="256"/>
      <c r="AL415" s="256"/>
      <c r="AM415" s="255"/>
      <c r="AN415" s="255"/>
      <c r="AO415" s="255"/>
      <c r="AP415" s="33"/>
      <c r="AQ415" s="108"/>
      <c r="AR415" s="108"/>
      <c r="AS415" s="109"/>
      <c r="AT415" s="33"/>
      <c r="AU415" s="109"/>
      <c r="AV415" s="34"/>
      <c r="AW415" s="34"/>
      <c r="AX415" s="34"/>
      <c r="AY415" s="34"/>
      <c r="AZ415" s="60"/>
      <c r="BA415" s="61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</row>
    <row r="416" spans="1:65" ht="24.75" customHeight="1">
      <c r="A416" s="256"/>
      <c r="B416" s="256"/>
      <c r="C416" s="256"/>
      <c r="D416" s="256"/>
      <c r="E416" s="256"/>
      <c r="F416" s="442"/>
      <c r="G416" s="256"/>
      <c r="H416" s="256"/>
      <c r="I416" s="256"/>
      <c r="J416" s="256"/>
      <c r="K416" s="256"/>
      <c r="L416" s="604"/>
      <c r="M416" s="604"/>
      <c r="N416" s="256"/>
      <c r="O416" s="604"/>
      <c r="P416" s="256"/>
      <c r="Q416" s="256"/>
      <c r="R416" s="256"/>
      <c r="S416" s="212"/>
      <c r="T416" s="256"/>
      <c r="U416" s="256"/>
      <c r="V416" s="256"/>
      <c r="W416" s="256"/>
      <c r="X416" s="256"/>
      <c r="Y416" s="198" t="s">
        <v>152</v>
      </c>
      <c r="Z416" s="199">
        <v>46055</v>
      </c>
      <c r="AA416" s="200">
        <v>14201</v>
      </c>
      <c r="AB416" s="33" t="s">
        <v>592</v>
      </c>
      <c r="AC416" s="198" t="s">
        <v>620</v>
      </c>
      <c r="AD416" s="222">
        <v>46424</v>
      </c>
      <c r="AE416" s="213">
        <v>4.9459790000000003</v>
      </c>
      <c r="AF416" s="213"/>
      <c r="AG416" s="566">
        <v>6733.86</v>
      </c>
      <c r="AH416" s="596"/>
      <c r="AI416" s="582"/>
      <c r="AJ416" s="213"/>
      <c r="AK416" s="213"/>
      <c r="AL416" s="223">
        <v>143435.03</v>
      </c>
      <c r="AM416" s="256"/>
      <c r="AN416" s="256"/>
      <c r="AO416" s="256"/>
      <c r="AP416" s="33"/>
      <c r="AQ416" s="108"/>
      <c r="AR416" s="108"/>
      <c r="AS416" s="109"/>
      <c r="AT416" s="33"/>
      <c r="AU416" s="109"/>
      <c r="AV416" s="34"/>
      <c r="AW416" s="34"/>
      <c r="AX416" s="34"/>
      <c r="AY416" s="34"/>
      <c r="AZ416" s="60"/>
      <c r="BA416" s="61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</row>
    <row r="417" spans="1:65" ht="24.75" customHeight="1">
      <c r="A417" s="356">
        <v>97</v>
      </c>
      <c r="B417" s="352" t="s">
        <v>535</v>
      </c>
      <c r="C417" s="356" t="s">
        <v>536</v>
      </c>
      <c r="D417" s="362" t="s">
        <v>157</v>
      </c>
      <c r="E417" s="352" t="s">
        <v>496</v>
      </c>
      <c r="F417" s="352" t="s">
        <v>621</v>
      </c>
      <c r="G417" s="356"/>
      <c r="H417" s="362" t="s">
        <v>622</v>
      </c>
      <c r="I417" s="352"/>
      <c r="J417" s="352"/>
      <c r="K417" s="362" t="s">
        <v>623</v>
      </c>
      <c r="L417" s="541" t="s">
        <v>590</v>
      </c>
      <c r="M417" s="541" t="s">
        <v>591</v>
      </c>
      <c r="N417" s="361">
        <v>45415</v>
      </c>
      <c r="O417" s="614">
        <v>37320</v>
      </c>
      <c r="P417" s="351">
        <v>13769</v>
      </c>
      <c r="Q417" s="361">
        <v>45415</v>
      </c>
      <c r="R417" s="361">
        <v>45780</v>
      </c>
      <c r="S417" s="362" t="s">
        <v>146</v>
      </c>
      <c r="T417" s="352"/>
      <c r="U417" s="352"/>
      <c r="V417" s="352"/>
      <c r="W417" s="352" t="s">
        <v>522</v>
      </c>
      <c r="X417" s="352" t="s">
        <v>413</v>
      </c>
      <c r="Y417" s="352" t="s">
        <v>149</v>
      </c>
      <c r="Z417" s="361">
        <v>45777</v>
      </c>
      <c r="AA417" s="351">
        <v>14015</v>
      </c>
      <c r="AB417" s="352" t="s">
        <v>587</v>
      </c>
      <c r="AC417" s="361">
        <v>45781</v>
      </c>
      <c r="AD417" s="361">
        <v>46145</v>
      </c>
      <c r="AE417" s="352"/>
      <c r="AF417" s="352"/>
      <c r="AG417" s="555"/>
      <c r="AH417" s="591"/>
      <c r="AI417" s="580"/>
      <c r="AJ417" s="352"/>
      <c r="AK417" s="352"/>
      <c r="AL417" s="360">
        <v>37320</v>
      </c>
      <c r="AM417" s="280">
        <v>24679.35</v>
      </c>
      <c r="AN417" s="280">
        <v>16335.9</v>
      </c>
      <c r="AO417" s="280">
        <f>AM417+AN417</f>
        <v>41015.25</v>
      </c>
      <c r="AP417" s="33"/>
      <c r="AQ417" s="108"/>
      <c r="AR417" s="108"/>
      <c r="AS417" s="33"/>
      <c r="AT417" s="33"/>
      <c r="AU417" s="33"/>
      <c r="AV417" s="34"/>
      <c r="AW417" s="34"/>
      <c r="AX417" s="34"/>
      <c r="AY417" s="34"/>
      <c r="AZ417" s="60"/>
      <c r="BA417" s="61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</row>
    <row r="418" spans="1:65" ht="24.75" customHeight="1">
      <c r="A418" s="255"/>
      <c r="B418" s="255"/>
      <c r="C418" s="255"/>
      <c r="D418" s="255"/>
      <c r="E418" s="255"/>
      <c r="F418" s="427"/>
      <c r="G418" s="255"/>
      <c r="H418" s="255"/>
      <c r="I418" s="255"/>
      <c r="J418" s="255"/>
      <c r="K418" s="255"/>
      <c r="L418" s="605"/>
      <c r="M418" s="605"/>
      <c r="N418" s="255"/>
      <c r="O418" s="605"/>
      <c r="P418" s="255"/>
      <c r="Q418" s="255"/>
      <c r="R418" s="255"/>
      <c r="S418" s="255"/>
      <c r="T418" s="255"/>
      <c r="U418" s="255"/>
      <c r="V418" s="255"/>
      <c r="W418" s="255"/>
      <c r="X418" s="255"/>
      <c r="Y418" s="256"/>
      <c r="Z418" s="256"/>
      <c r="AA418" s="256"/>
      <c r="AB418" s="256"/>
      <c r="AC418" s="256"/>
      <c r="AD418" s="256"/>
      <c r="AE418" s="256"/>
      <c r="AF418" s="256"/>
      <c r="AG418" s="252"/>
      <c r="AH418" s="592"/>
      <c r="AI418" s="326"/>
      <c r="AJ418" s="256"/>
      <c r="AK418" s="256"/>
      <c r="AL418" s="256"/>
      <c r="AM418" s="255"/>
      <c r="AN418" s="255"/>
      <c r="AO418" s="255"/>
      <c r="AP418" s="33"/>
      <c r="AQ418" s="108"/>
      <c r="AR418" s="108"/>
      <c r="AS418" s="33"/>
      <c r="AT418" s="33"/>
      <c r="AU418" s="33"/>
      <c r="AV418" s="34"/>
      <c r="AW418" s="34"/>
      <c r="AX418" s="34"/>
      <c r="AY418" s="34"/>
      <c r="AZ418" s="60"/>
      <c r="BA418" s="61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</row>
    <row r="419" spans="1:65" ht="24.75" customHeight="1">
      <c r="A419" s="256"/>
      <c r="B419" s="256"/>
      <c r="C419" s="256"/>
      <c r="D419" s="256"/>
      <c r="E419" s="256"/>
      <c r="F419" s="439"/>
      <c r="G419" s="256"/>
      <c r="H419" s="256"/>
      <c r="I419" s="256"/>
      <c r="J419" s="256"/>
      <c r="K419" s="256"/>
      <c r="L419" s="604"/>
      <c r="M419" s="604"/>
      <c r="N419" s="256"/>
      <c r="O419" s="604"/>
      <c r="P419" s="256"/>
      <c r="Q419" s="256"/>
      <c r="R419" s="256"/>
      <c r="S419" s="256"/>
      <c r="T419" s="256"/>
      <c r="U419" s="256"/>
      <c r="V419" s="256"/>
      <c r="W419" s="256"/>
      <c r="X419" s="256"/>
      <c r="Y419" s="33" t="s">
        <v>179</v>
      </c>
      <c r="Z419" s="108">
        <v>46142</v>
      </c>
      <c r="AA419" s="109">
        <v>14260</v>
      </c>
      <c r="AB419" s="352" t="s">
        <v>587</v>
      </c>
      <c r="AC419" s="108">
        <v>45415</v>
      </c>
      <c r="AD419" s="108">
        <v>46510</v>
      </c>
      <c r="AE419" s="33"/>
      <c r="AF419" s="33"/>
      <c r="AG419" s="563"/>
      <c r="AH419" s="528"/>
      <c r="AI419" s="532">
        <v>45931</v>
      </c>
      <c r="AJ419" s="176">
        <v>5.0541660000000002E-2</v>
      </c>
      <c r="AK419" s="170">
        <v>1886.16</v>
      </c>
      <c r="AL419" s="170">
        <v>39206.160000000003</v>
      </c>
      <c r="AM419" s="256"/>
      <c r="AN419" s="256"/>
      <c r="AO419" s="256"/>
      <c r="AP419" s="33"/>
      <c r="AQ419" s="108"/>
      <c r="AR419" s="108"/>
      <c r="AS419" s="33"/>
      <c r="AT419" s="33"/>
      <c r="AU419" s="33"/>
      <c r="AV419" s="34"/>
      <c r="AW419" s="34"/>
      <c r="AX419" s="34"/>
      <c r="AY419" s="34"/>
      <c r="AZ419" s="60"/>
      <c r="BA419" s="61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</row>
    <row r="420" spans="1:65" ht="24.75" customHeight="1">
      <c r="A420" s="356">
        <v>98</v>
      </c>
      <c r="B420" s="352" t="s">
        <v>624</v>
      </c>
      <c r="C420" s="384" t="s">
        <v>625</v>
      </c>
      <c r="D420" s="362" t="s">
        <v>157</v>
      </c>
      <c r="E420" s="352" t="s">
        <v>496</v>
      </c>
      <c r="F420" s="352" t="s">
        <v>626</v>
      </c>
      <c r="G420" s="356"/>
      <c r="H420" s="362" t="s">
        <v>627</v>
      </c>
      <c r="I420" s="361">
        <v>45786</v>
      </c>
      <c r="J420" s="361">
        <v>46151</v>
      </c>
      <c r="K420" s="362" t="s">
        <v>628</v>
      </c>
      <c r="L420" s="541" t="s">
        <v>629</v>
      </c>
      <c r="M420" s="541" t="s">
        <v>630</v>
      </c>
      <c r="N420" s="361">
        <v>45426</v>
      </c>
      <c r="O420" s="614">
        <v>86800</v>
      </c>
      <c r="P420" s="351">
        <v>13780</v>
      </c>
      <c r="Q420" s="361">
        <v>45426</v>
      </c>
      <c r="R420" s="361">
        <v>45657</v>
      </c>
      <c r="S420" s="362" t="s">
        <v>631</v>
      </c>
      <c r="T420" s="352"/>
      <c r="U420" s="352"/>
      <c r="V420" s="352"/>
      <c r="W420" s="352" t="s">
        <v>586</v>
      </c>
      <c r="X420" s="352" t="s">
        <v>413</v>
      </c>
      <c r="Y420" s="352" t="s">
        <v>149</v>
      </c>
      <c r="Z420" s="108">
        <v>45653</v>
      </c>
      <c r="AA420" s="109">
        <v>13941</v>
      </c>
      <c r="AB420" s="256"/>
      <c r="AC420" s="108">
        <v>45658</v>
      </c>
      <c r="AD420" s="108">
        <v>46022</v>
      </c>
      <c r="AE420" s="33"/>
      <c r="AF420" s="33"/>
      <c r="AG420" s="551"/>
      <c r="AH420" s="528"/>
      <c r="AI420" s="575"/>
      <c r="AJ420" s="33"/>
      <c r="AK420" s="170"/>
      <c r="AL420" s="170">
        <v>86800</v>
      </c>
      <c r="AM420" s="280">
        <v>86800</v>
      </c>
      <c r="AN420" s="280">
        <v>67969.25</v>
      </c>
      <c r="AO420" s="280">
        <f>AM420+AN420</f>
        <v>154769.25</v>
      </c>
      <c r="AP420" s="33"/>
      <c r="AQ420" s="108"/>
      <c r="AR420" s="108"/>
      <c r="AS420" s="33"/>
      <c r="AT420" s="33"/>
      <c r="AU420" s="33"/>
      <c r="AV420" s="34"/>
      <c r="AW420" s="34"/>
      <c r="AX420" s="34"/>
      <c r="AY420" s="34"/>
      <c r="AZ420" s="60"/>
      <c r="BA420" s="61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</row>
    <row r="421" spans="1:65" ht="24.75" customHeight="1">
      <c r="A421" s="255"/>
      <c r="B421" s="255"/>
      <c r="C421" s="255"/>
      <c r="D421" s="255"/>
      <c r="E421" s="255"/>
      <c r="F421" s="255"/>
      <c r="G421" s="255"/>
      <c r="H421" s="255"/>
      <c r="I421" s="255"/>
      <c r="J421" s="255"/>
      <c r="K421" s="255"/>
      <c r="L421" s="605"/>
      <c r="M421" s="605"/>
      <c r="N421" s="255"/>
      <c r="O421" s="605"/>
      <c r="P421" s="255"/>
      <c r="Q421" s="255"/>
      <c r="R421" s="255"/>
      <c r="S421" s="255"/>
      <c r="T421" s="255"/>
      <c r="U421" s="255"/>
      <c r="V421" s="255"/>
      <c r="W421" s="255"/>
      <c r="X421" s="255"/>
      <c r="Y421" s="256"/>
      <c r="Z421" s="108"/>
      <c r="AA421" s="109"/>
      <c r="AB421" s="33"/>
      <c r="AC421" s="108"/>
      <c r="AD421" s="108"/>
      <c r="AE421" s="33"/>
      <c r="AF421" s="33"/>
      <c r="AG421" s="551"/>
      <c r="AH421" s="528"/>
      <c r="AI421" s="532">
        <v>45728</v>
      </c>
      <c r="AJ421" s="176">
        <v>4.694806E-2</v>
      </c>
      <c r="AK421" s="170">
        <v>4030</v>
      </c>
      <c r="AL421" s="170">
        <v>90830</v>
      </c>
      <c r="AM421" s="255"/>
      <c r="AN421" s="255"/>
      <c r="AO421" s="255"/>
      <c r="AP421" s="33"/>
      <c r="AQ421" s="108"/>
      <c r="AR421" s="108"/>
      <c r="AS421" s="33"/>
      <c r="AT421" s="33"/>
      <c r="AU421" s="33"/>
      <c r="AV421" s="34"/>
      <c r="AW421" s="34"/>
      <c r="AX421" s="34"/>
      <c r="AY421" s="34"/>
      <c r="AZ421" s="60"/>
      <c r="BA421" s="61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</row>
    <row r="422" spans="1:65" ht="24.75" customHeight="1">
      <c r="A422" s="255"/>
      <c r="B422" s="255"/>
      <c r="C422" s="255"/>
      <c r="D422" s="255"/>
      <c r="E422" s="255"/>
      <c r="F422" s="255"/>
      <c r="G422" s="255"/>
      <c r="H422" s="255"/>
      <c r="I422" s="255"/>
      <c r="J422" s="255"/>
      <c r="K422" s="255"/>
      <c r="L422" s="605"/>
      <c r="M422" s="605"/>
      <c r="N422" s="255"/>
      <c r="O422" s="605"/>
      <c r="P422" s="255"/>
      <c r="Q422" s="255"/>
      <c r="R422" s="255"/>
      <c r="S422" s="255"/>
      <c r="T422" s="255"/>
      <c r="U422" s="255"/>
      <c r="V422" s="255"/>
      <c r="W422" s="255"/>
      <c r="X422" s="255"/>
      <c r="Y422" s="352" t="s">
        <v>152</v>
      </c>
      <c r="Z422" s="108">
        <v>46013</v>
      </c>
      <c r="AA422" s="109">
        <v>14187</v>
      </c>
      <c r="AB422" s="33" t="s">
        <v>587</v>
      </c>
      <c r="AC422" s="108">
        <v>46023</v>
      </c>
      <c r="AD422" s="108">
        <v>46387</v>
      </c>
      <c r="AE422" s="33"/>
      <c r="AF422" s="33"/>
      <c r="AG422" s="551"/>
      <c r="AH422" s="528"/>
      <c r="AI422" s="532"/>
      <c r="AJ422" s="176"/>
      <c r="AK422" s="170"/>
      <c r="AL422" s="170">
        <v>90830</v>
      </c>
      <c r="AM422" s="255"/>
      <c r="AN422" s="255"/>
      <c r="AO422" s="255"/>
      <c r="AP422" s="33"/>
      <c r="AQ422" s="108"/>
      <c r="AR422" s="108"/>
      <c r="AS422" s="33"/>
      <c r="AT422" s="33"/>
      <c r="AU422" s="33"/>
      <c r="AV422" s="34"/>
      <c r="AW422" s="34"/>
      <c r="AX422" s="34"/>
      <c r="AY422" s="34"/>
      <c r="AZ422" s="60"/>
      <c r="BA422" s="61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</row>
    <row r="423" spans="1:65" ht="24.75" customHeight="1">
      <c r="A423" s="256"/>
      <c r="B423" s="256"/>
      <c r="C423" s="256"/>
      <c r="D423" s="256"/>
      <c r="E423" s="256"/>
      <c r="F423" s="256"/>
      <c r="G423" s="256"/>
      <c r="H423" s="256"/>
      <c r="I423" s="256"/>
      <c r="J423" s="256"/>
      <c r="K423" s="256"/>
      <c r="L423" s="604"/>
      <c r="M423" s="604"/>
      <c r="N423" s="256"/>
      <c r="O423" s="604"/>
      <c r="P423" s="256"/>
      <c r="Q423" s="256"/>
      <c r="R423" s="256"/>
      <c r="S423" s="256"/>
      <c r="T423" s="256"/>
      <c r="U423" s="256"/>
      <c r="V423" s="256"/>
      <c r="W423" s="256"/>
      <c r="X423" s="256"/>
      <c r="Y423" s="256"/>
      <c r="Z423" s="108"/>
      <c r="AA423" s="109"/>
      <c r="AB423" s="33"/>
      <c r="AC423" s="108"/>
      <c r="AD423" s="108"/>
      <c r="AE423" s="33"/>
      <c r="AF423" s="33"/>
      <c r="AG423" s="551"/>
      <c r="AH423" s="528"/>
      <c r="AI423" s="532">
        <v>46052</v>
      </c>
      <c r="AJ423" s="176">
        <v>3.8458470000000002E-2</v>
      </c>
      <c r="AK423" s="170">
        <v>3565</v>
      </c>
      <c r="AL423" s="170">
        <v>94395</v>
      </c>
      <c r="AM423" s="256"/>
      <c r="AN423" s="256"/>
      <c r="AO423" s="256"/>
      <c r="AP423" s="33"/>
      <c r="AQ423" s="108"/>
      <c r="AR423" s="108"/>
      <c r="AS423" s="33"/>
      <c r="AT423" s="33"/>
      <c r="AU423" s="33"/>
      <c r="AV423" s="34"/>
      <c r="AW423" s="34"/>
      <c r="AX423" s="34"/>
      <c r="AY423" s="34"/>
      <c r="AZ423" s="60"/>
      <c r="BA423" s="61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</row>
    <row r="424" spans="1:65" ht="24.75" customHeight="1">
      <c r="A424" s="356">
        <v>99</v>
      </c>
      <c r="B424" s="352" t="s">
        <v>632</v>
      </c>
      <c r="C424" s="356" t="s">
        <v>524</v>
      </c>
      <c r="D424" s="362" t="s">
        <v>157</v>
      </c>
      <c r="E424" s="352" t="s">
        <v>496</v>
      </c>
      <c r="F424" s="392" t="s">
        <v>633</v>
      </c>
      <c r="G424" s="356"/>
      <c r="H424" s="362" t="s">
        <v>634</v>
      </c>
      <c r="I424" s="352"/>
      <c r="J424" s="352"/>
      <c r="K424" s="362" t="s">
        <v>635</v>
      </c>
      <c r="L424" s="539" t="s">
        <v>636</v>
      </c>
      <c r="M424" s="541" t="s">
        <v>637</v>
      </c>
      <c r="N424" s="361">
        <v>45428</v>
      </c>
      <c r="O424" s="614">
        <v>217725</v>
      </c>
      <c r="P424" s="351">
        <v>13780</v>
      </c>
      <c r="Q424" s="361">
        <v>45428</v>
      </c>
      <c r="R424" s="361">
        <v>45793</v>
      </c>
      <c r="S424" s="362" t="s">
        <v>638</v>
      </c>
      <c r="T424" s="352"/>
      <c r="U424" s="352"/>
      <c r="V424" s="352"/>
      <c r="W424" s="352" t="s">
        <v>254</v>
      </c>
      <c r="X424" s="352" t="s">
        <v>413</v>
      </c>
      <c r="Y424" s="33" t="s">
        <v>149</v>
      </c>
      <c r="Z424" s="108">
        <v>45771</v>
      </c>
      <c r="AA424" s="109">
        <v>14011</v>
      </c>
      <c r="AB424" s="33" t="s">
        <v>587</v>
      </c>
      <c r="AC424" s="108">
        <v>45794</v>
      </c>
      <c r="AD424" s="108">
        <v>46158</v>
      </c>
      <c r="AE424" s="33"/>
      <c r="AF424" s="33"/>
      <c r="AG424" s="551"/>
      <c r="AH424" s="528"/>
      <c r="AI424" s="575"/>
      <c r="AJ424" s="33"/>
      <c r="AK424" s="220"/>
      <c r="AL424" s="170">
        <v>217725</v>
      </c>
      <c r="AM424" s="280">
        <v>119602.53</v>
      </c>
      <c r="AN424" s="280">
        <v>105643.75</v>
      </c>
      <c r="AO424" s="280">
        <f>AM424+AN424</f>
        <v>225246.28</v>
      </c>
      <c r="AP424" s="33" t="s">
        <v>634</v>
      </c>
      <c r="AQ424" s="108">
        <v>45218</v>
      </c>
      <c r="AR424" s="108">
        <v>45584</v>
      </c>
      <c r="AS424" s="33" t="s">
        <v>639</v>
      </c>
      <c r="AT424" s="33" t="s">
        <v>640</v>
      </c>
      <c r="AU424" s="33" t="s">
        <v>639</v>
      </c>
      <c r="AV424" s="34"/>
      <c r="AW424" s="34"/>
      <c r="AX424" s="34"/>
      <c r="AY424" s="34"/>
      <c r="AZ424" s="60"/>
      <c r="BA424" s="61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</row>
    <row r="425" spans="1:65" ht="34.5" customHeight="1">
      <c r="A425" s="256"/>
      <c r="B425" s="256"/>
      <c r="C425" s="256"/>
      <c r="D425" s="256"/>
      <c r="E425" s="256"/>
      <c r="F425" s="256"/>
      <c r="G425" s="256"/>
      <c r="H425" s="256"/>
      <c r="I425" s="256"/>
      <c r="J425" s="256"/>
      <c r="K425" s="256"/>
      <c r="L425" s="604"/>
      <c r="M425" s="604"/>
      <c r="N425" s="256"/>
      <c r="O425" s="604"/>
      <c r="P425" s="256"/>
      <c r="Q425" s="256"/>
      <c r="R425" s="256"/>
      <c r="S425" s="256"/>
      <c r="T425" s="256"/>
      <c r="U425" s="256"/>
      <c r="V425" s="256"/>
      <c r="W425" s="256"/>
      <c r="X425" s="256"/>
      <c r="Y425" s="33" t="s">
        <v>152</v>
      </c>
      <c r="Z425" s="108">
        <v>46041</v>
      </c>
      <c r="AA425" s="109"/>
      <c r="AB425" s="33" t="s">
        <v>641</v>
      </c>
      <c r="AC425" s="108"/>
      <c r="AD425" s="108"/>
      <c r="AE425" s="176">
        <v>0.25</v>
      </c>
      <c r="AF425" s="33"/>
      <c r="AG425" s="533">
        <v>44775</v>
      </c>
      <c r="AH425" s="528"/>
      <c r="AI425" s="575"/>
      <c r="AJ425" s="176"/>
      <c r="AK425" s="220"/>
      <c r="AL425" s="170">
        <v>262500</v>
      </c>
      <c r="AM425" s="256"/>
      <c r="AN425" s="256"/>
      <c r="AO425" s="256"/>
      <c r="AP425" s="33"/>
      <c r="AQ425" s="108"/>
      <c r="AR425" s="108"/>
      <c r="AS425" s="33"/>
      <c r="AT425" s="33"/>
      <c r="AU425" s="33"/>
      <c r="AV425" s="34"/>
      <c r="AW425" s="34"/>
      <c r="AX425" s="34"/>
      <c r="AY425" s="34"/>
      <c r="AZ425" s="60"/>
      <c r="BA425" s="61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</row>
    <row r="426" spans="1:65" ht="24.75" customHeight="1">
      <c r="A426" s="356">
        <v>100</v>
      </c>
      <c r="B426" s="352" t="s">
        <v>642</v>
      </c>
      <c r="C426" s="356" t="s">
        <v>643</v>
      </c>
      <c r="D426" s="362" t="s">
        <v>157</v>
      </c>
      <c r="E426" s="352" t="s">
        <v>496</v>
      </c>
      <c r="F426" s="352" t="s">
        <v>644</v>
      </c>
      <c r="G426" s="356"/>
      <c r="H426" s="362" t="s">
        <v>645</v>
      </c>
      <c r="I426" s="352"/>
      <c r="J426" s="352"/>
      <c r="K426" s="362" t="s">
        <v>646</v>
      </c>
      <c r="L426" s="541" t="s">
        <v>647</v>
      </c>
      <c r="M426" s="541" t="s">
        <v>648</v>
      </c>
      <c r="N426" s="361">
        <v>45441</v>
      </c>
      <c r="O426" s="614">
        <v>733349</v>
      </c>
      <c r="P426" s="351">
        <v>13790</v>
      </c>
      <c r="Q426" s="361">
        <v>45441</v>
      </c>
      <c r="R426" s="361">
        <v>45657</v>
      </c>
      <c r="S426" s="362" t="s">
        <v>638</v>
      </c>
      <c r="T426" s="352"/>
      <c r="U426" s="352"/>
      <c r="V426" s="352"/>
      <c r="W426" s="352" t="s">
        <v>649</v>
      </c>
      <c r="X426" s="352" t="s">
        <v>413</v>
      </c>
      <c r="Y426" s="33" t="s">
        <v>149</v>
      </c>
      <c r="Z426" s="108">
        <v>45653</v>
      </c>
      <c r="AA426" s="109">
        <v>13941</v>
      </c>
      <c r="AB426" s="33" t="s">
        <v>587</v>
      </c>
      <c r="AC426" s="108">
        <v>45658</v>
      </c>
      <c r="AD426" s="108">
        <v>46022</v>
      </c>
      <c r="AE426" s="33"/>
      <c r="AF426" s="33"/>
      <c r="AG426" s="551"/>
      <c r="AH426" s="528"/>
      <c r="AI426" s="575"/>
      <c r="AJ426" s="33"/>
      <c r="AK426" s="33"/>
      <c r="AL426" s="170">
        <f>SUM(O426)</f>
        <v>733349</v>
      </c>
      <c r="AM426" s="280">
        <v>406309.92</v>
      </c>
      <c r="AN426" s="280"/>
      <c r="AO426" s="280">
        <f>AM426+AN426</f>
        <v>406309.92</v>
      </c>
      <c r="AP426" s="33"/>
      <c r="AQ426" s="108"/>
      <c r="AR426" s="108"/>
      <c r="AS426" s="33"/>
      <c r="AT426" s="33"/>
      <c r="AU426" s="33"/>
      <c r="AV426" s="34"/>
      <c r="AW426" s="34"/>
      <c r="AX426" s="34"/>
      <c r="AY426" s="34"/>
      <c r="AZ426" s="60"/>
      <c r="BA426" s="61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</row>
    <row r="427" spans="1:65" ht="24.75" customHeight="1">
      <c r="A427" s="255"/>
      <c r="B427" s="255"/>
      <c r="C427" s="255"/>
      <c r="D427" s="255"/>
      <c r="E427" s="255"/>
      <c r="F427" s="255"/>
      <c r="G427" s="255"/>
      <c r="H427" s="255"/>
      <c r="I427" s="255"/>
      <c r="J427" s="255"/>
      <c r="K427" s="255"/>
      <c r="L427" s="605"/>
      <c r="M427" s="605"/>
      <c r="N427" s="255"/>
      <c r="O427" s="605"/>
      <c r="P427" s="255"/>
      <c r="Q427" s="255"/>
      <c r="R427" s="255"/>
      <c r="S427" s="255"/>
      <c r="T427" s="255"/>
      <c r="U427" s="255"/>
      <c r="V427" s="255"/>
      <c r="W427" s="255"/>
      <c r="X427" s="255"/>
      <c r="Y427" s="33"/>
      <c r="Z427" s="108"/>
      <c r="AA427" s="33"/>
      <c r="AB427" s="33"/>
      <c r="AC427" s="108"/>
      <c r="AD427" s="108"/>
      <c r="AE427" s="33"/>
      <c r="AF427" s="33"/>
      <c r="AG427" s="551"/>
      <c r="AH427" s="528"/>
      <c r="AI427" s="532">
        <v>45734</v>
      </c>
      <c r="AJ427" s="176" t="s">
        <v>611</v>
      </c>
      <c r="AK427" s="170">
        <v>22055.74</v>
      </c>
      <c r="AL427" s="170">
        <v>735604.74</v>
      </c>
      <c r="AM427" s="255"/>
      <c r="AN427" s="255"/>
      <c r="AO427" s="255"/>
      <c r="AP427" s="33"/>
      <c r="AQ427" s="108"/>
      <c r="AR427" s="108"/>
      <c r="AS427" s="33"/>
      <c r="AT427" s="33"/>
      <c r="AU427" s="33"/>
      <c r="AV427" s="34"/>
      <c r="AW427" s="34"/>
      <c r="AX427" s="34"/>
      <c r="AY427" s="34"/>
      <c r="AZ427" s="60"/>
      <c r="BA427" s="61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</row>
    <row r="428" spans="1:65" ht="24.75" customHeight="1">
      <c r="A428" s="255"/>
      <c r="B428" s="255"/>
      <c r="C428" s="255"/>
      <c r="D428" s="255"/>
      <c r="E428" s="255"/>
      <c r="F428" s="255"/>
      <c r="G428" s="255"/>
      <c r="H428" s="255"/>
      <c r="I428" s="255"/>
      <c r="J428" s="255"/>
      <c r="K428" s="255"/>
      <c r="L428" s="605"/>
      <c r="M428" s="605"/>
      <c r="N428" s="255"/>
      <c r="O428" s="605"/>
      <c r="P428" s="255"/>
      <c r="Q428" s="255"/>
      <c r="R428" s="255"/>
      <c r="S428" s="255"/>
      <c r="T428" s="255"/>
      <c r="U428" s="255"/>
      <c r="V428" s="255"/>
      <c r="W428" s="255"/>
      <c r="X428" s="255"/>
      <c r="Y428" s="33" t="s">
        <v>152</v>
      </c>
      <c r="Z428" s="108">
        <v>46013</v>
      </c>
      <c r="AA428" s="109">
        <v>14181</v>
      </c>
      <c r="AB428" s="33" t="s">
        <v>587</v>
      </c>
      <c r="AC428" s="108">
        <v>46023</v>
      </c>
      <c r="AD428" s="108">
        <v>46387</v>
      </c>
      <c r="AE428" s="33"/>
      <c r="AF428" s="33"/>
      <c r="AG428" s="551"/>
      <c r="AH428" s="528"/>
      <c r="AI428" s="575"/>
      <c r="AJ428" s="33"/>
      <c r="AK428" s="33"/>
      <c r="AL428" s="170">
        <v>755404.74</v>
      </c>
      <c r="AM428" s="255"/>
      <c r="AN428" s="255"/>
      <c r="AO428" s="255"/>
      <c r="AP428" s="33"/>
      <c r="AQ428" s="108"/>
      <c r="AR428" s="108"/>
      <c r="AS428" s="33"/>
      <c r="AT428" s="33"/>
      <c r="AU428" s="33"/>
      <c r="AV428" s="34"/>
      <c r="AW428" s="34"/>
      <c r="AX428" s="34"/>
      <c r="AY428" s="34"/>
      <c r="AZ428" s="60"/>
      <c r="BA428" s="61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</row>
    <row r="429" spans="1:65" ht="24" customHeight="1">
      <c r="A429" s="256"/>
      <c r="B429" s="256"/>
      <c r="C429" s="256"/>
      <c r="D429" s="256"/>
      <c r="E429" s="256"/>
      <c r="F429" s="256"/>
      <c r="G429" s="256"/>
      <c r="H429" s="256"/>
      <c r="I429" s="256"/>
      <c r="J429" s="256"/>
      <c r="K429" s="256"/>
      <c r="L429" s="604"/>
      <c r="M429" s="604"/>
      <c r="N429" s="256"/>
      <c r="O429" s="604"/>
      <c r="P429" s="256"/>
      <c r="Q429" s="256"/>
      <c r="R429" s="256"/>
      <c r="S429" s="256"/>
      <c r="T429" s="256"/>
      <c r="U429" s="256"/>
      <c r="V429" s="256"/>
      <c r="W429" s="256"/>
      <c r="X429" s="256"/>
      <c r="Y429" s="33"/>
      <c r="Z429" s="108"/>
      <c r="AA429" s="33"/>
      <c r="AB429" s="33"/>
      <c r="AC429" s="108"/>
      <c r="AD429" s="108"/>
      <c r="AE429" s="33"/>
      <c r="AF429" s="33"/>
      <c r="AG429" s="551"/>
      <c r="AH429" s="528"/>
      <c r="AI429" s="532">
        <v>46052</v>
      </c>
      <c r="AJ429" s="224">
        <v>4.5047820000000002E-2</v>
      </c>
      <c r="AK429" s="170">
        <v>34029.33</v>
      </c>
      <c r="AL429" s="170">
        <v>789434.07</v>
      </c>
      <c r="AM429" s="256"/>
      <c r="AN429" s="256"/>
      <c r="AO429" s="256"/>
      <c r="AP429" s="33"/>
      <c r="AQ429" s="108"/>
      <c r="AR429" s="108"/>
      <c r="AS429" s="33"/>
      <c r="AT429" s="33"/>
      <c r="AU429" s="33"/>
      <c r="AV429" s="34"/>
      <c r="AW429" s="34"/>
      <c r="AX429" s="34"/>
      <c r="AY429" s="34"/>
      <c r="AZ429" s="60"/>
      <c r="BA429" s="61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</row>
    <row r="430" spans="1:65" ht="24.75" customHeight="1">
      <c r="A430" s="356">
        <v>103</v>
      </c>
      <c r="B430" s="362" t="s">
        <v>624</v>
      </c>
      <c r="C430" s="384" t="s">
        <v>625</v>
      </c>
      <c r="D430" s="362" t="s">
        <v>157</v>
      </c>
      <c r="E430" s="352" t="s">
        <v>496</v>
      </c>
      <c r="F430" s="389" t="s">
        <v>667</v>
      </c>
      <c r="G430" s="356"/>
      <c r="H430" s="362" t="s">
        <v>627</v>
      </c>
      <c r="I430" s="361">
        <v>45786</v>
      </c>
      <c r="J430" s="361">
        <v>46151</v>
      </c>
      <c r="K430" s="362" t="s">
        <v>668</v>
      </c>
      <c r="L430" s="541" t="s">
        <v>629</v>
      </c>
      <c r="M430" s="541" t="s">
        <v>669</v>
      </c>
      <c r="N430" s="361">
        <v>45600</v>
      </c>
      <c r="O430" s="614">
        <v>30800</v>
      </c>
      <c r="P430" s="351">
        <v>13913</v>
      </c>
      <c r="Q430" s="361">
        <v>45600</v>
      </c>
      <c r="R430" s="361">
        <v>45657</v>
      </c>
      <c r="S430" s="362" t="s">
        <v>631</v>
      </c>
      <c r="T430" s="352"/>
      <c r="U430" s="352"/>
      <c r="V430" s="352"/>
      <c r="W430" s="352" t="s">
        <v>586</v>
      </c>
      <c r="X430" s="352" t="s">
        <v>413</v>
      </c>
      <c r="Y430" s="352" t="s">
        <v>149</v>
      </c>
      <c r="Z430" s="108">
        <v>45653</v>
      </c>
      <c r="AA430" s="109">
        <v>13941</v>
      </c>
      <c r="AB430" s="33" t="s">
        <v>587</v>
      </c>
      <c r="AC430" s="108">
        <v>45658</v>
      </c>
      <c r="AD430" s="108">
        <v>46022</v>
      </c>
      <c r="AE430" s="33"/>
      <c r="AF430" s="33"/>
      <c r="AG430" s="551"/>
      <c r="AH430" s="528"/>
      <c r="AI430" s="575"/>
      <c r="AJ430" s="33"/>
      <c r="AK430" s="33"/>
      <c r="AL430" s="170">
        <v>30800</v>
      </c>
      <c r="AM430" s="280"/>
      <c r="AN430" s="280"/>
      <c r="AO430" s="280">
        <f>AM430+AN430</f>
        <v>0</v>
      </c>
      <c r="AP430" s="33"/>
      <c r="AQ430" s="108"/>
      <c r="AR430" s="108"/>
      <c r="AS430" s="33"/>
      <c r="AT430" s="33"/>
      <c r="AU430" s="33"/>
      <c r="AV430" s="34"/>
      <c r="AW430" s="34"/>
      <c r="AX430" s="34"/>
      <c r="AY430" s="34"/>
      <c r="AZ430" s="60"/>
      <c r="BA430" s="61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</row>
    <row r="431" spans="1:65" ht="24.75" customHeight="1">
      <c r="A431" s="255"/>
      <c r="B431" s="255"/>
      <c r="C431" s="255"/>
      <c r="D431" s="255"/>
      <c r="E431" s="255"/>
      <c r="F431" s="255"/>
      <c r="G431" s="255"/>
      <c r="H431" s="255"/>
      <c r="I431" s="255"/>
      <c r="J431" s="255"/>
      <c r="K431" s="255"/>
      <c r="L431" s="605"/>
      <c r="M431" s="605"/>
      <c r="N431" s="255"/>
      <c r="O431" s="605"/>
      <c r="P431" s="255"/>
      <c r="Q431" s="255"/>
      <c r="R431" s="255"/>
      <c r="S431" s="255"/>
      <c r="T431" s="255"/>
      <c r="U431" s="255"/>
      <c r="V431" s="255"/>
      <c r="W431" s="255"/>
      <c r="X431" s="255"/>
      <c r="Y431" s="256"/>
      <c r="Z431" s="108"/>
      <c r="AA431" s="109"/>
      <c r="AB431" s="33"/>
      <c r="AC431" s="108"/>
      <c r="AD431" s="108"/>
      <c r="AE431" s="33"/>
      <c r="AF431" s="33"/>
      <c r="AG431" s="551"/>
      <c r="AH431" s="528"/>
      <c r="AI431" s="532">
        <v>45728</v>
      </c>
      <c r="AJ431" s="225">
        <v>3.8458470000000002E-2</v>
      </c>
      <c r="AK431" s="170">
        <v>1430</v>
      </c>
      <c r="AL431" s="360">
        <v>32230</v>
      </c>
      <c r="AM431" s="255"/>
      <c r="AN431" s="255"/>
      <c r="AO431" s="255"/>
      <c r="AP431" s="33"/>
      <c r="AQ431" s="108"/>
      <c r="AR431" s="108"/>
      <c r="AS431" s="33"/>
      <c r="AT431" s="33"/>
      <c r="AU431" s="33"/>
      <c r="AV431" s="34"/>
      <c r="AW431" s="34"/>
      <c r="AX431" s="34"/>
      <c r="AY431" s="34"/>
      <c r="AZ431" s="60"/>
      <c r="BA431" s="61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</row>
    <row r="432" spans="1:65" ht="24.75" customHeight="1">
      <c r="A432" s="255"/>
      <c r="B432" s="255"/>
      <c r="C432" s="255"/>
      <c r="D432" s="255"/>
      <c r="E432" s="255"/>
      <c r="F432" s="255"/>
      <c r="G432" s="255"/>
      <c r="H432" s="255"/>
      <c r="I432" s="255"/>
      <c r="J432" s="255"/>
      <c r="K432" s="255"/>
      <c r="L432" s="605"/>
      <c r="M432" s="605"/>
      <c r="N432" s="255"/>
      <c r="O432" s="605"/>
      <c r="P432" s="255"/>
      <c r="Q432" s="255"/>
      <c r="R432" s="255"/>
      <c r="S432" s="255"/>
      <c r="T432" s="255"/>
      <c r="U432" s="255"/>
      <c r="V432" s="255"/>
      <c r="W432" s="255"/>
      <c r="X432" s="255"/>
      <c r="Y432" s="352" t="s">
        <v>152</v>
      </c>
      <c r="Z432" s="108">
        <v>45679</v>
      </c>
      <c r="AA432" s="109">
        <v>14181</v>
      </c>
      <c r="AB432" s="33" t="s">
        <v>587</v>
      </c>
      <c r="AC432" s="108">
        <v>46023</v>
      </c>
      <c r="AD432" s="108">
        <v>46387</v>
      </c>
      <c r="AE432" s="33"/>
      <c r="AF432" s="33"/>
      <c r="AG432" s="551"/>
      <c r="AH432" s="528"/>
      <c r="AI432" s="575"/>
      <c r="AJ432" s="33"/>
      <c r="AK432" s="33"/>
      <c r="AL432" s="256"/>
      <c r="AM432" s="255"/>
      <c r="AN432" s="255"/>
      <c r="AO432" s="255"/>
      <c r="AP432" s="33"/>
      <c r="AQ432" s="108"/>
      <c r="AR432" s="108"/>
      <c r="AS432" s="33"/>
      <c r="AT432" s="33"/>
      <c r="AU432" s="33"/>
      <c r="AV432" s="34"/>
      <c r="AW432" s="34"/>
      <c r="AX432" s="34"/>
      <c r="AY432" s="34"/>
      <c r="AZ432" s="60"/>
      <c r="BA432" s="61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4"/>
      <c r="BM432" s="34"/>
    </row>
    <row r="433" spans="1:65" ht="24.75" customHeight="1">
      <c r="A433" s="256"/>
      <c r="B433" s="256"/>
      <c r="C433" s="256"/>
      <c r="D433" s="256"/>
      <c r="E433" s="256"/>
      <c r="F433" s="256"/>
      <c r="G433" s="256"/>
      <c r="H433" s="256"/>
      <c r="I433" s="256"/>
      <c r="J433" s="256"/>
      <c r="K433" s="256"/>
      <c r="L433" s="604"/>
      <c r="M433" s="604"/>
      <c r="N433" s="256"/>
      <c r="O433" s="604"/>
      <c r="P433" s="256"/>
      <c r="Q433" s="256"/>
      <c r="R433" s="256"/>
      <c r="S433" s="256"/>
      <c r="T433" s="256"/>
      <c r="U433" s="256"/>
      <c r="V433" s="256"/>
      <c r="W433" s="256"/>
      <c r="X433" s="256"/>
      <c r="Y433" s="256"/>
      <c r="Z433" s="108"/>
      <c r="AA433" s="109"/>
      <c r="AB433" s="33"/>
      <c r="AC433" s="108"/>
      <c r="AD433" s="108"/>
      <c r="AE433" s="33"/>
      <c r="AF433" s="33"/>
      <c r="AG433" s="551"/>
      <c r="AH433" s="528"/>
      <c r="AI433" s="532">
        <v>46052</v>
      </c>
      <c r="AJ433" s="225">
        <v>3.8458470000000002E-2</v>
      </c>
      <c r="AK433" s="170">
        <v>1265</v>
      </c>
      <c r="AL433" s="170">
        <v>33495</v>
      </c>
      <c r="AM433" s="256"/>
      <c r="AN433" s="256"/>
      <c r="AO433" s="256"/>
      <c r="AP433" s="33"/>
      <c r="AQ433" s="108"/>
      <c r="AR433" s="108"/>
      <c r="AS433" s="33"/>
      <c r="AT433" s="33"/>
      <c r="AU433" s="33"/>
      <c r="AV433" s="34"/>
      <c r="AW433" s="34"/>
      <c r="AX433" s="34"/>
      <c r="AY433" s="34"/>
      <c r="AZ433" s="60"/>
      <c r="BA433" s="61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4"/>
      <c r="BM433" s="34"/>
    </row>
    <row r="434" spans="1:65" ht="108" customHeight="1">
      <c r="A434" s="34">
        <v>104</v>
      </c>
      <c r="B434" s="130" t="s">
        <v>670</v>
      </c>
      <c r="C434" s="226"/>
      <c r="D434" s="212" t="s">
        <v>671</v>
      </c>
      <c r="E434" s="33"/>
      <c r="F434" s="622" t="s">
        <v>672</v>
      </c>
      <c r="G434" s="34"/>
      <c r="H434" s="212" t="s">
        <v>673</v>
      </c>
      <c r="I434" s="33"/>
      <c r="J434" s="33"/>
      <c r="K434" s="212" t="s">
        <v>674</v>
      </c>
      <c r="L434" s="452" t="s">
        <v>675</v>
      </c>
      <c r="M434" s="452" t="s">
        <v>676</v>
      </c>
      <c r="N434" s="108">
        <v>45678</v>
      </c>
      <c r="O434" s="615">
        <v>7196.4</v>
      </c>
      <c r="P434" s="109">
        <v>13968</v>
      </c>
      <c r="Q434" s="108">
        <v>45678</v>
      </c>
      <c r="R434" s="108">
        <v>46043</v>
      </c>
      <c r="S434" s="212" t="s">
        <v>631</v>
      </c>
      <c r="T434" s="33"/>
      <c r="U434" s="33"/>
      <c r="V434" s="33"/>
      <c r="W434" s="212" t="s">
        <v>677</v>
      </c>
      <c r="X434" s="33" t="s">
        <v>413</v>
      </c>
      <c r="Y434" s="33" t="s">
        <v>149</v>
      </c>
      <c r="Z434" s="108">
        <v>46034</v>
      </c>
      <c r="AA434" s="33">
        <v>14196</v>
      </c>
      <c r="AB434" s="33" t="s">
        <v>678</v>
      </c>
      <c r="AC434" s="108">
        <v>46044</v>
      </c>
      <c r="AD434" s="108">
        <v>46408</v>
      </c>
      <c r="AE434" s="33"/>
      <c r="AF434" s="33"/>
      <c r="AG434" s="551"/>
      <c r="AH434" s="528"/>
      <c r="AI434" s="532">
        <v>46034</v>
      </c>
      <c r="AJ434" s="176">
        <v>46442.84</v>
      </c>
      <c r="AK434" s="170">
        <v>334.2</v>
      </c>
      <c r="AL434" s="170">
        <v>7530.6</v>
      </c>
      <c r="AM434" s="79"/>
      <c r="AN434" s="79">
        <v>4964.7</v>
      </c>
      <c r="AO434" s="117">
        <f t="shared" ref="AO434:AO437" si="36">AM434+AN434</f>
        <v>4964.7</v>
      </c>
      <c r="AP434" s="33" t="s">
        <v>673</v>
      </c>
      <c r="AQ434" s="108">
        <v>45472</v>
      </c>
      <c r="AR434" s="108">
        <v>45837</v>
      </c>
      <c r="AS434" s="109">
        <v>13943</v>
      </c>
      <c r="AT434" s="33" t="s">
        <v>679</v>
      </c>
      <c r="AU434" s="33"/>
      <c r="AV434" s="34"/>
      <c r="AW434" s="34"/>
      <c r="AX434" s="34"/>
      <c r="AY434" s="34"/>
      <c r="AZ434" s="60"/>
      <c r="BA434" s="61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</row>
    <row r="435" spans="1:65" ht="102.75" customHeight="1">
      <c r="A435" s="34">
        <v>107</v>
      </c>
      <c r="B435" s="212" t="s">
        <v>659</v>
      </c>
      <c r="C435" s="34" t="s">
        <v>660</v>
      </c>
      <c r="D435" s="212" t="s">
        <v>157</v>
      </c>
      <c r="E435" s="33" t="s">
        <v>496</v>
      </c>
      <c r="F435" s="623" t="s">
        <v>680</v>
      </c>
      <c r="G435" s="60">
        <v>13789</v>
      </c>
      <c r="H435" s="212" t="s">
        <v>643</v>
      </c>
      <c r="I435" s="33"/>
      <c r="J435" s="33"/>
      <c r="K435" s="212" t="s">
        <v>687</v>
      </c>
      <c r="L435" s="542" t="s">
        <v>664</v>
      </c>
      <c r="M435" s="452" t="s">
        <v>665</v>
      </c>
      <c r="N435" s="108">
        <v>45730</v>
      </c>
      <c r="O435" s="624">
        <v>9042.48</v>
      </c>
      <c r="P435" s="109">
        <v>13999</v>
      </c>
      <c r="Q435" s="108">
        <v>45730</v>
      </c>
      <c r="R435" s="108">
        <v>46095</v>
      </c>
      <c r="S435" s="212" t="s">
        <v>638</v>
      </c>
      <c r="T435" s="33"/>
      <c r="U435" s="33"/>
      <c r="V435" s="33"/>
      <c r="W435" s="212" t="s">
        <v>677</v>
      </c>
      <c r="X435" s="33" t="s">
        <v>413</v>
      </c>
      <c r="Y435" s="33" t="s">
        <v>165</v>
      </c>
      <c r="Z435" s="108">
        <v>46094</v>
      </c>
      <c r="AA435" s="33"/>
      <c r="AB435" s="33" t="s">
        <v>688</v>
      </c>
      <c r="AC435" s="108">
        <v>45730</v>
      </c>
      <c r="AD435" s="108">
        <v>46460</v>
      </c>
      <c r="AE435" s="33"/>
      <c r="AF435" s="33"/>
      <c r="AG435" s="551"/>
      <c r="AH435" s="528"/>
      <c r="AI435" s="575"/>
      <c r="AJ435" s="33"/>
      <c r="AK435" s="33"/>
      <c r="AL435" s="227">
        <v>9042.48</v>
      </c>
      <c r="AM435" s="79"/>
      <c r="AN435" s="79">
        <v>5170.76</v>
      </c>
      <c r="AO435" s="117">
        <f t="shared" si="36"/>
        <v>5170.76</v>
      </c>
      <c r="AP435" s="33"/>
      <c r="AQ435" s="108"/>
      <c r="AR435" s="108"/>
      <c r="AS435" s="33"/>
      <c r="AT435" s="33"/>
      <c r="AU435" s="33"/>
      <c r="AV435" s="34"/>
      <c r="AW435" s="34"/>
      <c r="AX435" s="34"/>
      <c r="AY435" s="34"/>
      <c r="AZ435" s="60"/>
      <c r="BA435" s="61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4"/>
      <c r="BM435" s="34"/>
    </row>
    <row r="436" spans="1:65" ht="155.25" customHeight="1">
      <c r="A436" s="34">
        <v>108</v>
      </c>
      <c r="B436" s="33" t="s">
        <v>689</v>
      </c>
      <c r="C436" s="34" t="s">
        <v>690</v>
      </c>
      <c r="D436" s="212" t="s">
        <v>157</v>
      </c>
      <c r="E436" s="33" t="s">
        <v>496</v>
      </c>
      <c r="F436" s="625" t="s">
        <v>691</v>
      </c>
      <c r="G436" s="60">
        <v>13918</v>
      </c>
      <c r="H436" s="212" t="s">
        <v>692</v>
      </c>
      <c r="I436" s="33"/>
      <c r="J436" s="33"/>
      <c r="K436" s="212" t="s">
        <v>693</v>
      </c>
      <c r="L436" s="452" t="s">
        <v>694</v>
      </c>
      <c r="M436" s="414" t="s">
        <v>695</v>
      </c>
      <c r="N436" s="108">
        <v>46119</v>
      </c>
      <c r="O436" s="615">
        <v>585005.28</v>
      </c>
      <c r="P436" s="109">
        <v>14001</v>
      </c>
      <c r="Q436" s="108">
        <v>45754</v>
      </c>
      <c r="R436" s="108">
        <v>46119</v>
      </c>
      <c r="S436" s="212" t="s">
        <v>638</v>
      </c>
      <c r="T436" s="33"/>
      <c r="U436" s="33"/>
      <c r="V436" s="33"/>
      <c r="W436" s="212" t="s">
        <v>677</v>
      </c>
      <c r="X436" s="33" t="s">
        <v>413</v>
      </c>
      <c r="Y436" s="33" t="s">
        <v>165</v>
      </c>
      <c r="Z436" s="108">
        <v>46104</v>
      </c>
      <c r="AA436" s="109">
        <v>14232</v>
      </c>
      <c r="AB436" s="33" t="s">
        <v>688</v>
      </c>
      <c r="AC436" s="108">
        <v>45754</v>
      </c>
      <c r="AD436" s="108">
        <v>46119</v>
      </c>
      <c r="AE436" s="33"/>
      <c r="AF436" s="33"/>
      <c r="AG436" s="551"/>
      <c r="AH436" s="528"/>
      <c r="AI436" s="575"/>
      <c r="AJ436" s="33"/>
      <c r="AK436" s="33"/>
      <c r="AL436" s="227">
        <v>585005.28</v>
      </c>
      <c r="AM436" s="79"/>
      <c r="AN436" s="79">
        <v>27042.92</v>
      </c>
      <c r="AO436" s="117">
        <f t="shared" si="36"/>
        <v>27042.92</v>
      </c>
      <c r="AP436" s="33"/>
      <c r="AQ436" s="108"/>
      <c r="AR436" s="108"/>
      <c r="AS436" s="33"/>
      <c r="AT436" s="33"/>
      <c r="AU436" s="33"/>
      <c r="AV436" s="34"/>
      <c r="AW436" s="34"/>
      <c r="AX436" s="34"/>
      <c r="AY436" s="34"/>
      <c r="AZ436" s="60"/>
      <c r="BA436" s="61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</row>
    <row r="437" spans="1:65" ht="88.5" customHeight="1">
      <c r="A437" s="356">
        <v>112</v>
      </c>
      <c r="B437" s="352" t="s">
        <v>624</v>
      </c>
      <c r="C437" s="356" t="s">
        <v>710</v>
      </c>
      <c r="D437" s="362" t="s">
        <v>157</v>
      </c>
      <c r="E437" s="352" t="s">
        <v>496</v>
      </c>
      <c r="F437" s="390" t="s">
        <v>711</v>
      </c>
      <c r="G437" s="385">
        <v>13756</v>
      </c>
      <c r="H437" s="362"/>
      <c r="I437" s="352"/>
      <c r="J437" s="352"/>
      <c r="K437" s="362" t="s">
        <v>712</v>
      </c>
      <c r="L437" s="543" t="s">
        <v>713</v>
      </c>
      <c r="M437" s="541" t="s">
        <v>714</v>
      </c>
      <c r="N437" s="361">
        <v>45786</v>
      </c>
      <c r="O437" s="614">
        <v>29351</v>
      </c>
      <c r="P437" s="351">
        <v>14021</v>
      </c>
      <c r="Q437" s="361">
        <v>45786</v>
      </c>
      <c r="R437" s="361">
        <v>46151</v>
      </c>
      <c r="S437" s="362" t="s">
        <v>631</v>
      </c>
      <c r="T437" s="352"/>
      <c r="U437" s="352"/>
      <c r="V437" s="352"/>
      <c r="W437" s="362" t="s">
        <v>677</v>
      </c>
      <c r="X437" s="352" t="s">
        <v>715</v>
      </c>
      <c r="Y437" s="352" t="s">
        <v>149</v>
      </c>
      <c r="Z437" s="108">
        <v>46013</v>
      </c>
      <c r="AA437" s="33">
        <v>14181</v>
      </c>
      <c r="AB437" s="33" t="s">
        <v>655</v>
      </c>
      <c r="AC437" s="108">
        <v>46023</v>
      </c>
      <c r="AD437" s="108">
        <v>46387</v>
      </c>
      <c r="AE437" s="33"/>
      <c r="AF437" s="33"/>
      <c r="AG437" s="551"/>
      <c r="AH437" s="528"/>
      <c r="AI437" s="532"/>
      <c r="AJ437" s="176"/>
      <c r="AK437" s="170"/>
      <c r="AL437" s="170">
        <f>SUM(AK437+O437)</f>
        <v>29351</v>
      </c>
      <c r="AM437" s="335"/>
      <c r="AN437" s="335">
        <v>13042.11</v>
      </c>
      <c r="AO437" s="280">
        <f t="shared" si="36"/>
        <v>13042.11</v>
      </c>
      <c r="AP437" s="33"/>
      <c r="AQ437" s="108"/>
      <c r="AR437" s="108"/>
      <c r="AS437" s="33"/>
      <c r="AT437" s="33"/>
      <c r="AU437" s="33"/>
      <c r="AV437" s="34"/>
      <c r="AW437" s="34"/>
      <c r="AX437" s="34"/>
      <c r="AY437" s="34"/>
      <c r="AZ437" s="60"/>
      <c r="BA437" s="61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</row>
    <row r="438" spans="1:65" ht="36" customHeight="1">
      <c r="A438" s="256"/>
      <c r="B438" s="256"/>
      <c r="C438" s="256"/>
      <c r="D438" s="256"/>
      <c r="E438" s="256"/>
      <c r="F438" s="255"/>
      <c r="G438" s="256"/>
      <c r="H438" s="256"/>
      <c r="I438" s="256"/>
      <c r="J438" s="256"/>
      <c r="K438" s="256"/>
      <c r="L438" s="604"/>
      <c r="M438" s="604"/>
      <c r="N438" s="256"/>
      <c r="O438" s="604"/>
      <c r="P438" s="256"/>
      <c r="Q438" s="256"/>
      <c r="R438" s="256"/>
      <c r="S438" s="255"/>
      <c r="T438" s="256"/>
      <c r="U438" s="256"/>
      <c r="V438" s="256"/>
      <c r="W438" s="256"/>
      <c r="X438" s="256"/>
      <c r="Y438" s="256"/>
      <c r="Z438" s="108"/>
      <c r="AA438" s="33"/>
      <c r="AB438" s="33"/>
      <c r="AC438" s="108"/>
      <c r="AD438" s="108"/>
      <c r="AE438" s="33"/>
      <c r="AF438" s="33"/>
      <c r="AG438" s="551"/>
      <c r="AH438" s="528"/>
      <c r="AI438" s="532">
        <v>46052</v>
      </c>
      <c r="AJ438" s="176">
        <v>38458.47</v>
      </c>
      <c r="AK438" s="170">
        <v>1127</v>
      </c>
      <c r="AL438" s="170">
        <f>SUM(AK438+AL437)</f>
        <v>30478</v>
      </c>
      <c r="AM438" s="256"/>
      <c r="AN438" s="256"/>
      <c r="AO438" s="256"/>
      <c r="AP438" s="33"/>
      <c r="AQ438" s="108"/>
      <c r="AR438" s="108"/>
      <c r="AS438" s="33"/>
      <c r="AT438" s="33"/>
      <c r="AU438" s="33"/>
      <c r="AV438" s="34"/>
      <c r="AW438" s="34"/>
      <c r="AX438" s="34"/>
      <c r="AY438" s="34"/>
      <c r="AZ438" s="60"/>
      <c r="BA438" s="61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</row>
    <row r="439" spans="1:65" ht="209.25" customHeight="1">
      <c r="A439" s="34">
        <v>114</v>
      </c>
      <c r="B439" s="33" t="s">
        <v>721</v>
      </c>
      <c r="C439" s="228" t="s">
        <v>722</v>
      </c>
      <c r="D439" s="212" t="s">
        <v>671</v>
      </c>
      <c r="E439" s="33"/>
      <c r="F439" s="626" t="s">
        <v>723</v>
      </c>
      <c r="G439" s="60">
        <v>14033</v>
      </c>
      <c r="H439" s="212" t="s">
        <v>724</v>
      </c>
      <c r="I439" s="33"/>
      <c r="J439" s="33"/>
      <c r="K439" s="212" t="s">
        <v>725</v>
      </c>
      <c r="L439" s="544" t="s">
        <v>726</v>
      </c>
      <c r="M439" s="415" t="s">
        <v>727</v>
      </c>
      <c r="N439" s="108">
        <v>45803</v>
      </c>
      <c r="O439" s="615">
        <v>48660.12</v>
      </c>
      <c r="P439" s="109">
        <v>14034</v>
      </c>
      <c r="Q439" s="230">
        <v>45803</v>
      </c>
      <c r="R439" s="230">
        <v>46168</v>
      </c>
      <c r="S439" s="212" t="s">
        <v>728</v>
      </c>
      <c r="T439" s="33"/>
      <c r="U439" s="33"/>
      <c r="V439" s="33"/>
      <c r="W439" s="33" t="s">
        <v>254</v>
      </c>
      <c r="X439" s="33"/>
      <c r="Y439" s="33"/>
      <c r="Z439" s="33"/>
      <c r="AA439" s="33"/>
      <c r="AB439" s="33"/>
      <c r="AC439" s="33"/>
      <c r="AD439" s="33"/>
      <c r="AE439" s="33"/>
      <c r="AF439" s="33"/>
      <c r="AG439" s="551"/>
      <c r="AH439" s="528"/>
      <c r="AI439" s="575"/>
      <c r="AJ439" s="33"/>
      <c r="AK439" s="33"/>
      <c r="AL439" s="227">
        <v>48660.12</v>
      </c>
      <c r="AM439" s="79"/>
      <c r="AN439" s="79">
        <v>20275.05</v>
      </c>
      <c r="AO439" s="117">
        <f t="shared" ref="AO439:AO442" si="37">AM439+AN439</f>
        <v>20275.05</v>
      </c>
      <c r="AP439" s="33" t="s">
        <v>724</v>
      </c>
      <c r="AQ439" s="108">
        <v>45565</v>
      </c>
      <c r="AR439" s="108">
        <v>45930</v>
      </c>
      <c r="AS439" s="33"/>
      <c r="AT439" s="127" t="s">
        <v>729</v>
      </c>
      <c r="AU439" s="33"/>
      <c r="AV439" s="34"/>
      <c r="AW439" s="34"/>
      <c r="AX439" s="34"/>
      <c r="AY439" s="34"/>
      <c r="AZ439" s="60"/>
      <c r="BA439" s="61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</row>
    <row r="440" spans="1:65" ht="61.5" customHeight="1">
      <c r="A440" s="34">
        <v>119</v>
      </c>
      <c r="B440" s="1" t="s">
        <v>750</v>
      </c>
      <c r="C440" s="34" t="s">
        <v>751</v>
      </c>
      <c r="D440" s="212" t="s">
        <v>671</v>
      </c>
      <c r="E440" s="33" t="s">
        <v>496</v>
      </c>
      <c r="F440" s="229" t="s">
        <v>752</v>
      </c>
      <c r="G440" s="34"/>
      <c r="H440" s="33" t="s">
        <v>753</v>
      </c>
      <c r="I440" s="33"/>
      <c r="J440" s="33"/>
      <c r="K440" s="212" t="s">
        <v>754</v>
      </c>
      <c r="L440" s="452" t="s">
        <v>755</v>
      </c>
      <c r="M440" s="452" t="s">
        <v>756</v>
      </c>
      <c r="N440" s="108">
        <v>45931</v>
      </c>
      <c r="O440" s="615">
        <v>528522</v>
      </c>
      <c r="P440" s="109">
        <v>14120</v>
      </c>
      <c r="Q440" s="108">
        <v>45931</v>
      </c>
      <c r="R440" s="108">
        <v>46296</v>
      </c>
      <c r="S440" s="212" t="s">
        <v>631</v>
      </c>
      <c r="T440" s="33"/>
      <c r="U440" s="33"/>
      <c r="V440" s="33"/>
      <c r="W440" s="33" t="s">
        <v>732</v>
      </c>
      <c r="X440" s="178"/>
      <c r="Y440" s="33"/>
      <c r="Z440" s="33"/>
      <c r="AA440" s="33"/>
      <c r="AB440" s="33"/>
      <c r="AC440" s="33"/>
      <c r="AD440" s="33"/>
      <c r="AE440" s="33"/>
      <c r="AF440" s="33"/>
      <c r="AG440" s="551"/>
      <c r="AH440" s="528"/>
      <c r="AI440" s="575"/>
      <c r="AJ440" s="33"/>
      <c r="AK440" s="33"/>
      <c r="AL440" s="170"/>
      <c r="AM440" s="79"/>
      <c r="AN440" s="79">
        <v>175089.5</v>
      </c>
      <c r="AO440" s="117">
        <f t="shared" si="37"/>
        <v>175089.5</v>
      </c>
      <c r="AP440" s="62" t="s">
        <v>753</v>
      </c>
      <c r="AQ440" s="108">
        <v>45909</v>
      </c>
      <c r="AR440" s="108">
        <v>46274</v>
      </c>
      <c r="AS440" s="33"/>
      <c r="AT440" s="131" t="s">
        <v>757</v>
      </c>
      <c r="AU440" s="132" t="s">
        <v>758</v>
      </c>
      <c r="AV440" s="34"/>
      <c r="AW440" s="34"/>
      <c r="AX440" s="34"/>
      <c r="AY440" s="34"/>
      <c r="AZ440" s="60"/>
      <c r="BA440" s="61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</row>
    <row r="441" spans="1:65" ht="184.5" customHeight="1">
      <c r="A441" s="34">
        <v>120</v>
      </c>
      <c r="B441" s="231" t="s">
        <v>759</v>
      </c>
      <c r="C441" s="34" t="s">
        <v>643</v>
      </c>
      <c r="D441" s="212" t="s">
        <v>671</v>
      </c>
      <c r="E441" s="194" t="s">
        <v>259</v>
      </c>
      <c r="F441" s="33" t="s">
        <v>760</v>
      </c>
      <c r="G441" s="34"/>
      <c r="H441" s="232" t="s">
        <v>761</v>
      </c>
      <c r="I441" s="33"/>
      <c r="J441" s="33"/>
      <c r="K441" s="212" t="s">
        <v>762</v>
      </c>
      <c r="L441" s="396" t="s">
        <v>763</v>
      </c>
      <c r="M441" s="414" t="s">
        <v>764</v>
      </c>
      <c r="N441" s="108">
        <v>45985</v>
      </c>
      <c r="O441" s="616">
        <v>19018767.18</v>
      </c>
      <c r="P441" s="177">
        <v>14155</v>
      </c>
      <c r="Q441" s="108">
        <v>45985</v>
      </c>
      <c r="R441" s="233">
        <v>46350</v>
      </c>
      <c r="S441" s="627" t="s">
        <v>720</v>
      </c>
      <c r="T441" s="33"/>
      <c r="U441" s="33"/>
      <c r="V441" s="33"/>
      <c r="W441" s="33" t="s">
        <v>254</v>
      </c>
      <c r="X441" s="33"/>
      <c r="Y441" s="33"/>
      <c r="Z441" s="33"/>
      <c r="AA441" s="33"/>
      <c r="AB441" s="33"/>
      <c r="AC441" s="33"/>
      <c r="AD441" s="33"/>
      <c r="AE441" s="33"/>
      <c r="AF441" s="33"/>
      <c r="AG441" s="551"/>
      <c r="AH441" s="528"/>
      <c r="AI441" s="575"/>
      <c r="AJ441" s="33"/>
      <c r="AK441" s="33"/>
      <c r="AL441" s="170"/>
      <c r="AM441" s="79"/>
      <c r="AN441" s="79">
        <v>7099779.2000000002</v>
      </c>
      <c r="AO441" s="117">
        <f t="shared" si="37"/>
        <v>7099779.2000000002</v>
      </c>
      <c r="AP441" s="127" t="s">
        <v>765</v>
      </c>
      <c r="AQ441" s="108">
        <v>45952</v>
      </c>
      <c r="AR441" s="108" t="s">
        <v>766</v>
      </c>
      <c r="AS441" s="33"/>
      <c r="AT441" s="33" t="s">
        <v>767</v>
      </c>
      <c r="AU441" s="33"/>
      <c r="AV441" s="34"/>
      <c r="AW441" s="34"/>
      <c r="AX441" s="34"/>
      <c r="AY441" s="34"/>
      <c r="AZ441" s="60"/>
      <c r="BA441" s="61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</row>
    <row r="442" spans="1:65" ht="161.25" customHeight="1">
      <c r="A442" s="34">
        <v>121</v>
      </c>
      <c r="B442" s="34" t="s">
        <v>768</v>
      </c>
      <c r="C442" s="34" t="s">
        <v>769</v>
      </c>
      <c r="D442" s="212" t="s">
        <v>157</v>
      </c>
      <c r="E442" s="33" t="s">
        <v>259</v>
      </c>
      <c r="F442" s="628" t="s">
        <v>770</v>
      </c>
      <c r="G442" s="34"/>
      <c r="H442" s="171" t="s">
        <v>771</v>
      </c>
      <c r="I442" s="139"/>
      <c r="J442" s="139"/>
      <c r="K442" s="171" t="s">
        <v>772</v>
      </c>
      <c r="L442" s="545" t="s">
        <v>773</v>
      </c>
      <c r="M442" s="415" t="s">
        <v>774</v>
      </c>
      <c r="N442" s="140">
        <v>45986</v>
      </c>
      <c r="O442" s="617">
        <v>4244722.8499999996</v>
      </c>
      <c r="P442" s="168">
        <v>14166</v>
      </c>
      <c r="Q442" s="140">
        <v>45986</v>
      </c>
      <c r="R442" s="140">
        <v>46351</v>
      </c>
      <c r="S442" s="171" t="s">
        <v>775</v>
      </c>
      <c r="T442" s="139"/>
      <c r="U442" s="139"/>
      <c r="V442" s="139"/>
      <c r="W442" s="139" t="s">
        <v>732</v>
      </c>
      <c r="X442" s="139"/>
      <c r="Y442" s="139"/>
      <c r="Z442" s="139"/>
      <c r="AA442" s="139"/>
      <c r="AB442" s="139"/>
      <c r="AC442" s="139"/>
      <c r="AD442" s="139"/>
      <c r="AE442" s="139"/>
      <c r="AF442" s="139"/>
      <c r="AG442" s="552"/>
      <c r="AH442" s="528"/>
      <c r="AI442" s="583"/>
      <c r="AJ442" s="139"/>
      <c r="AK442" s="139"/>
      <c r="AL442" s="172"/>
      <c r="AM442" s="31"/>
      <c r="AN442" s="31">
        <v>3683590.64</v>
      </c>
      <c r="AO442" s="117">
        <f t="shared" si="37"/>
        <v>3683590.64</v>
      </c>
      <c r="AP442" s="139" t="s">
        <v>771</v>
      </c>
      <c r="AQ442" s="140">
        <v>45980</v>
      </c>
      <c r="AR442" s="140">
        <v>46345</v>
      </c>
      <c r="AS442" s="130" t="s">
        <v>776</v>
      </c>
      <c r="AT442" s="139" t="s">
        <v>777</v>
      </c>
      <c r="AU442" s="130" t="s">
        <v>778</v>
      </c>
      <c r="AV442" s="141"/>
      <c r="AW442" s="141"/>
      <c r="AX442" s="141"/>
      <c r="AY442" s="141"/>
      <c r="AZ442" s="142"/>
      <c r="BA442" s="143"/>
      <c r="BB442" s="141"/>
      <c r="BC442" s="141"/>
      <c r="BD442" s="141"/>
      <c r="BE442" s="141"/>
      <c r="BF442" s="141"/>
      <c r="BG442" s="141"/>
      <c r="BH442" s="141"/>
      <c r="BI442" s="141"/>
      <c r="BJ442" s="141"/>
      <c r="BK442" s="141"/>
      <c r="BL442" s="141"/>
      <c r="BM442" s="141"/>
    </row>
    <row r="443" spans="1:65" ht="89.25" customHeight="1">
      <c r="A443" s="34">
        <v>122</v>
      </c>
      <c r="B443" s="34" t="s">
        <v>710</v>
      </c>
      <c r="C443" s="234">
        <v>45474</v>
      </c>
      <c r="D443" s="34" t="s">
        <v>779</v>
      </c>
      <c r="E443" s="34" t="s">
        <v>496</v>
      </c>
      <c r="F443" s="33" t="s">
        <v>780</v>
      </c>
      <c r="G443" s="154" t="s">
        <v>781</v>
      </c>
      <c r="H443" s="154"/>
      <c r="I443" s="154"/>
      <c r="J443" s="154"/>
      <c r="K443" s="41" t="s">
        <v>782</v>
      </c>
      <c r="L443" s="452" t="s">
        <v>783</v>
      </c>
      <c r="M443" s="453" t="s">
        <v>654</v>
      </c>
      <c r="N443" s="143">
        <v>46072</v>
      </c>
      <c r="O443" s="618">
        <v>149865.25</v>
      </c>
      <c r="P443" s="141" t="s">
        <v>784</v>
      </c>
      <c r="Q443" s="235">
        <v>46072</v>
      </c>
      <c r="R443" s="235">
        <v>46437</v>
      </c>
      <c r="S443" s="139" t="s">
        <v>785</v>
      </c>
      <c r="T443" s="141" t="s">
        <v>782</v>
      </c>
      <c r="U443" s="139" t="s">
        <v>786</v>
      </c>
      <c r="V443" s="151"/>
      <c r="W443" s="141" t="s">
        <v>586</v>
      </c>
      <c r="X443" s="151"/>
      <c r="Y443" s="151"/>
      <c r="Z443" s="151"/>
      <c r="AA443" s="151"/>
      <c r="AB443" s="151"/>
      <c r="AC443" s="151"/>
      <c r="AD443" s="151"/>
      <c r="AE443" s="151"/>
      <c r="AF443" s="151"/>
      <c r="AG443" s="567"/>
      <c r="AH443" s="597"/>
      <c r="AI443" s="584"/>
      <c r="AJ443" s="151"/>
      <c r="AK443" s="151"/>
      <c r="AL443" s="236"/>
      <c r="AM443" s="150"/>
      <c r="AN443" s="150"/>
      <c r="AO443" s="117"/>
      <c r="AP443" s="151"/>
      <c r="AQ443" s="151"/>
      <c r="AR443" s="151"/>
      <c r="AS443" s="1"/>
      <c r="AT443" s="151"/>
      <c r="AU443" s="1"/>
      <c r="AV443" s="151"/>
      <c r="AW443" s="151"/>
      <c r="AX443" s="151"/>
      <c r="AY443" s="151"/>
      <c r="AZ443" s="151"/>
      <c r="BA443" s="151"/>
      <c r="BB443" s="151"/>
      <c r="BC443" s="151"/>
      <c r="BD443" s="151"/>
      <c r="BE443" s="151"/>
      <c r="BF443" s="151"/>
      <c r="BG443" s="151"/>
      <c r="BH443" s="151"/>
      <c r="BI443" s="151"/>
      <c r="BJ443" s="151"/>
      <c r="BK443" s="151"/>
      <c r="BL443" s="151"/>
      <c r="BM443" s="151"/>
    </row>
    <row r="444" spans="1:65" ht="90" customHeight="1">
      <c r="A444" s="34">
        <v>123</v>
      </c>
      <c r="B444" s="34" t="s">
        <v>787</v>
      </c>
      <c r="C444" s="34" t="s">
        <v>690</v>
      </c>
      <c r="D444" s="34" t="s">
        <v>788</v>
      </c>
      <c r="E444" s="34" t="s">
        <v>789</v>
      </c>
      <c r="F444" s="396" t="s">
        <v>790</v>
      </c>
      <c r="G444" s="34" t="s">
        <v>791</v>
      </c>
      <c r="H444" s="34"/>
      <c r="I444" s="34"/>
      <c r="J444" s="34"/>
      <c r="K444" s="34" t="s">
        <v>792</v>
      </c>
      <c r="L444" s="452" t="s">
        <v>793</v>
      </c>
      <c r="M444" s="453" t="s">
        <v>695</v>
      </c>
      <c r="N444" s="143">
        <v>46041</v>
      </c>
      <c r="O444" s="618">
        <v>219474.72</v>
      </c>
      <c r="P444" s="141" t="s">
        <v>794</v>
      </c>
      <c r="Q444" s="143">
        <v>46072</v>
      </c>
      <c r="R444" s="143">
        <v>46437</v>
      </c>
      <c r="S444" s="221" t="s">
        <v>795</v>
      </c>
      <c r="T444" s="141" t="s">
        <v>792</v>
      </c>
      <c r="U444" s="139" t="s">
        <v>786</v>
      </c>
      <c r="V444" s="141"/>
      <c r="W444" s="141" t="s">
        <v>586</v>
      </c>
      <c r="X444" s="141"/>
      <c r="Y444" s="141"/>
      <c r="Z444" s="141"/>
      <c r="AA444" s="141"/>
      <c r="AB444" s="141"/>
      <c r="AC444" s="141"/>
      <c r="AD444" s="141"/>
      <c r="AE444" s="141"/>
      <c r="AF444" s="141"/>
      <c r="AG444" s="568"/>
      <c r="AH444" s="596"/>
      <c r="AI444" s="585"/>
      <c r="AJ444" s="141"/>
      <c r="AK444" s="141"/>
      <c r="AL444" s="237"/>
      <c r="AM444" s="107"/>
      <c r="AN444" s="107">
        <v>260702.13</v>
      </c>
      <c r="AO444" s="31"/>
      <c r="AP444" s="141"/>
      <c r="AQ444" s="141"/>
      <c r="AR444" s="141"/>
      <c r="AS444" s="132"/>
      <c r="AT444" s="141"/>
      <c r="AU444" s="132"/>
      <c r="AV444" s="141"/>
      <c r="AW444" s="141"/>
      <c r="AX444" s="141"/>
      <c r="AY444" s="141"/>
      <c r="AZ444" s="141"/>
      <c r="BA444" s="141"/>
      <c r="BB444" s="141"/>
      <c r="BC444" s="141"/>
      <c r="BD444" s="141"/>
      <c r="BE444" s="141"/>
      <c r="BF444" s="141"/>
      <c r="BG444" s="141"/>
      <c r="BH444" s="141"/>
      <c r="BI444" s="141"/>
      <c r="BJ444" s="141"/>
      <c r="BK444" s="141"/>
      <c r="BL444" s="141"/>
      <c r="BM444" s="141"/>
    </row>
    <row r="445" spans="1:65" ht="80.099999999999994" customHeight="1">
      <c r="A445" s="34">
        <v>124</v>
      </c>
      <c r="B445" s="34" t="s">
        <v>796</v>
      </c>
      <c r="C445" s="34" t="s">
        <v>643</v>
      </c>
      <c r="D445" s="34" t="s">
        <v>797</v>
      </c>
      <c r="E445" s="34" t="s">
        <v>798</v>
      </c>
      <c r="F445" s="396" t="s">
        <v>730</v>
      </c>
      <c r="G445" s="34" t="s">
        <v>799</v>
      </c>
      <c r="H445" s="34"/>
      <c r="I445" s="34"/>
      <c r="J445" s="34"/>
      <c r="K445" s="34" t="s">
        <v>800</v>
      </c>
      <c r="L445" s="452" t="s">
        <v>647</v>
      </c>
      <c r="M445" s="453" t="s">
        <v>801</v>
      </c>
      <c r="N445" s="143">
        <v>46090</v>
      </c>
      <c r="O445" s="618">
        <v>700000</v>
      </c>
      <c r="P445" s="141" t="s">
        <v>802</v>
      </c>
      <c r="Q445" s="143">
        <v>46090</v>
      </c>
      <c r="R445" s="143">
        <v>46454</v>
      </c>
      <c r="S445" s="141" t="s">
        <v>803</v>
      </c>
      <c r="T445" s="141" t="s">
        <v>800</v>
      </c>
      <c r="U445" s="139" t="s">
        <v>786</v>
      </c>
      <c r="V445" s="141"/>
      <c r="W445" s="141" t="s">
        <v>586</v>
      </c>
      <c r="X445" s="141"/>
      <c r="Y445" s="141"/>
      <c r="Z445" s="141"/>
      <c r="AA445" s="141"/>
      <c r="AB445" s="141"/>
      <c r="AC445" s="141"/>
      <c r="AD445" s="141"/>
      <c r="AE445" s="141"/>
      <c r="AF445" s="141"/>
      <c r="AG445" s="568"/>
      <c r="AH445" s="596"/>
      <c r="AI445" s="585"/>
      <c r="AJ445" s="141"/>
      <c r="AK445" s="141"/>
      <c r="AL445" s="237"/>
      <c r="AM445" s="107"/>
      <c r="AN445" s="107">
        <v>123987.59</v>
      </c>
      <c r="AO445" s="31"/>
      <c r="AP445" s="141"/>
      <c r="AQ445" s="141"/>
      <c r="AR445" s="141"/>
      <c r="AS445" s="132"/>
      <c r="AT445" s="141"/>
      <c r="AU445" s="132"/>
      <c r="AV445" s="141"/>
      <c r="AW445" s="141"/>
      <c r="AX445" s="141"/>
      <c r="AY445" s="141"/>
      <c r="AZ445" s="141"/>
      <c r="BA445" s="141"/>
      <c r="BB445" s="141"/>
      <c r="BC445" s="141"/>
      <c r="BD445" s="141"/>
      <c r="BE445" s="141"/>
      <c r="BF445" s="141"/>
      <c r="BG445" s="141"/>
      <c r="BH445" s="141"/>
      <c r="BI445" s="141"/>
      <c r="BJ445" s="141"/>
      <c r="BK445" s="141"/>
      <c r="BL445" s="141"/>
      <c r="BM445" s="141"/>
    </row>
    <row r="446" spans="1:65" ht="95.1" customHeight="1">
      <c r="A446" s="34">
        <v>125</v>
      </c>
      <c r="B446" s="34" t="s">
        <v>812</v>
      </c>
      <c r="C446" s="34" t="s">
        <v>805</v>
      </c>
      <c r="D446" s="34" t="s">
        <v>813</v>
      </c>
      <c r="E446" s="34" t="s">
        <v>806</v>
      </c>
      <c r="F446" s="396" t="s">
        <v>780</v>
      </c>
      <c r="G446" s="34" t="s">
        <v>814</v>
      </c>
      <c r="H446" s="34"/>
      <c r="I446" s="34"/>
      <c r="J446" s="34"/>
      <c r="K446" s="34" t="s">
        <v>815</v>
      </c>
      <c r="L446" s="452" t="s">
        <v>816</v>
      </c>
      <c r="M446" s="629" t="s">
        <v>817</v>
      </c>
      <c r="N446" s="143">
        <v>46097</v>
      </c>
      <c r="O446" s="619" t="s">
        <v>818</v>
      </c>
      <c r="P446" s="141" t="s">
        <v>819</v>
      </c>
      <c r="Q446" s="143">
        <v>46097</v>
      </c>
      <c r="R446" s="143">
        <v>46461</v>
      </c>
      <c r="S446" s="139" t="s">
        <v>811</v>
      </c>
      <c r="T446" s="141" t="s">
        <v>815</v>
      </c>
      <c r="U446" s="139" t="s">
        <v>786</v>
      </c>
      <c r="V446" s="141"/>
      <c r="W446" s="141" t="s">
        <v>586</v>
      </c>
      <c r="X446" s="141"/>
      <c r="Y446" s="141"/>
      <c r="Z446" s="141"/>
      <c r="AA446" s="141"/>
      <c r="AB446" s="141"/>
      <c r="AC446" s="141"/>
      <c r="AD446" s="141"/>
      <c r="AE446" s="141"/>
      <c r="AF446" s="141"/>
      <c r="AG446" s="568"/>
      <c r="AH446" s="596"/>
      <c r="AI446" s="585"/>
      <c r="AJ446" s="141"/>
      <c r="AK446" s="141"/>
      <c r="AL446" s="237"/>
      <c r="AM446" s="107"/>
      <c r="AN446" s="107"/>
      <c r="AO446" s="31"/>
      <c r="AP446" s="141"/>
      <c r="AQ446" s="141"/>
      <c r="AR446" s="141"/>
      <c r="AS446" s="132"/>
      <c r="AT446" s="141"/>
      <c r="AU446" s="132"/>
      <c r="AV446" s="141"/>
      <c r="AW446" s="141"/>
      <c r="AX446" s="141"/>
      <c r="AY446" s="141"/>
      <c r="AZ446" s="141"/>
      <c r="BA446" s="141"/>
      <c r="BB446" s="141"/>
      <c r="BC446" s="141"/>
      <c r="BD446" s="141"/>
      <c r="BE446" s="141"/>
      <c r="BF446" s="141"/>
      <c r="BG446" s="141"/>
      <c r="BH446" s="141"/>
      <c r="BI446" s="141"/>
      <c r="BJ446" s="141"/>
      <c r="BK446" s="141"/>
      <c r="BL446" s="141"/>
      <c r="BM446" s="141"/>
    </row>
    <row r="447" spans="1:65" ht="90" customHeight="1">
      <c r="A447" s="34">
        <v>126</v>
      </c>
      <c r="B447" s="34" t="s">
        <v>847</v>
      </c>
      <c r="C447" s="34" t="s">
        <v>643</v>
      </c>
      <c r="D447" s="34" t="s">
        <v>813</v>
      </c>
      <c r="E447" s="34" t="s">
        <v>798</v>
      </c>
      <c r="F447" s="396" t="s">
        <v>848</v>
      </c>
      <c r="G447" s="34" t="s">
        <v>849</v>
      </c>
      <c r="H447" s="154"/>
      <c r="I447" s="154"/>
      <c r="J447" s="154"/>
      <c r="K447" s="41" t="s">
        <v>850</v>
      </c>
      <c r="L447" s="452" t="s">
        <v>647</v>
      </c>
      <c r="M447" s="453" t="s">
        <v>851</v>
      </c>
      <c r="N447" s="143">
        <v>46156</v>
      </c>
      <c r="O447" s="619" t="s">
        <v>852</v>
      </c>
      <c r="P447" s="141" t="s">
        <v>853</v>
      </c>
      <c r="Q447" s="235">
        <v>46156</v>
      </c>
      <c r="R447" s="235">
        <v>46521</v>
      </c>
      <c r="S447" s="141" t="s">
        <v>811</v>
      </c>
      <c r="T447" s="141" t="s">
        <v>850</v>
      </c>
      <c r="U447" s="139" t="s">
        <v>786</v>
      </c>
      <c r="V447" s="151"/>
      <c r="W447" s="139" t="s">
        <v>677</v>
      </c>
      <c r="X447" s="151"/>
      <c r="Y447" s="151"/>
      <c r="Z447" s="151"/>
      <c r="AA447" s="151"/>
      <c r="AB447" s="151"/>
      <c r="AC447" s="151"/>
      <c r="AD447" s="151"/>
      <c r="AE447" s="151"/>
      <c r="AF447" s="151"/>
      <c r="AG447" s="567"/>
      <c r="AH447" s="597"/>
      <c r="AI447" s="584"/>
      <c r="AJ447" s="151"/>
      <c r="AK447" s="151"/>
      <c r="AL447" s="150"/>
      <c r="AM447" s="150"/>
      <c r="AN447" s="150"/>
      <c r="AO447" s="150"/>
      <c r="AP447" s="151"/>
      <c r="AQ447" s="151"/>
      <c r="AR447" s="151"/>
      <c r="AS447" s="1"/>
      <c r="AT447" s="151"/>
      <c r="AU447" s="1"/>
      <c r="AV447" s="151"/>
      <c r="AW447" s="151"/>
      <c r="AX447" s="151"/>
      <c r="AY447" s="151"/>
      <c r="AZ447" s="151"/>
      <c r="BA447" s="151"/>
      <c r="BB447" s="151"/>
      <c r="BC447" s="151"/>
      <c r="BD447" s="151"/>
      <c r="BE447" s="151"/>
      <c r="BF447" s="151"/>
      <c r="BG447" s="151"/>
      <c r="BH447" s="151"/>
      <c r="BI447" s="151"/>
      <c r="BJ447" s="151"/>
      <c r="BK447" s="151"/>
      <c r="BL447" s="151"/>
      <c r="BM447" s="151"/>
    </row>
    <row r="448" spans="1:65" ht="143.1" customHeight="1">
      <c r="A448" s="34">
        <v>127</v>
      </c>
      <c r="B448" s="34" t="s">
        <v>854</v>
      </c>
      <c r="C448" s="34" t="s">
        <v>855</v>
      </c>
      <c r="D448" s="34" t="s">
        <v>671</v>
      </c>
      <c r="E448" s="34" t="s">
        <v>856</v>
      </c>
      <c r="F448" s="396" t="s">
        <v>857</v>
      </c>
      <c r="G448" s="154"/>
      <c r="H448" s="154"/>
      <c r="I448" s="154"/>
      <c r="J448" s="154"/>
      <c r="K448" s="41" t="s">
        <v>858</v>
      </c>
      <c r="L448" s="452" t="s">
        <v>859</v>
      </c>
      <c r="M448" s="453" t="s">
        <v>860</v>
      </c>
      <c r="N448" s="143">
        <v>46161</v>
      </c>
      <c r="O448" s="619" t="s">
        <v>861</v>
      </c>
      <c r="P448" s="141" t="s">
        <v>862</v>
      </c>
      <c r="Q448" s="235">
        <v>46161</v>
      </c>
      <c r="R448" s="235">
        <v>46527</v>
      </c>
      <c r="S448" s="151" t="s">
        <v>803</v>
      </c>
      <c r="T448" s="141" t="s">
        <v>858</v>
      </c>
      <c r="U448" s="139" t="s">
        <v>786</v>
      </c>
      <c r="V448" s="151"/>
      <c r="W448" s="141" t="s">
        <v>254</v>
      </c>
      <c r="X448" s="151"/>
      <c r="Y448" s="151"/>
      <c r="Z448" s="151"/>
      <c r="AA448" s="151"/>
      <c r="AB448" s="151"/>
      <c r="AC448" s="151"/>
      <c r="AD448" s="151"/>
      <c r="AE448" s="151"/>
      <c r="AF448" s="151"/>
      <c r="AG448" s="567"/>
      <c r="AH448" s="597"/>
      <c r="AI448" s="584"/>
      <c r="AJ448" s="151"/>
      <c r="AK448" s="151"/>
      <c r="AL448" s="150"/>
      <c r="AM448" s="150"/>
      <c r="AN448" s="150"/>
      <c r="AO448" s="150"/>
      <c r="AP448" s="151"/>
      <c r="AQ448" s="151"/>
      <c r="AR448" s="151"/>
      <c r="AS448" s="1"/>
      <c r="AT448" s="151"/>
      <c r="AU448" s="1"/>
      <c r="AV448" s="151"/>
      <c r="AW448" s="151"/>
      <c r="AX448" s="151"/>
      <c r="AY448" s="151"/>
      <c r="AZ448" s="151"/>
      <c r="BA448" s="151"/>
      <c r="BB448" s="151"/>
      <c r="BC448" s="151"/>
      <c r="BD448" s="151"/>
      <c r="BE448" s="151"/>
      <c r="BF448" s="151"/>
      <c r="BG448" s="151"/>
      <c r="BH448" s="151"/>
      <c r="BI448" s="151"/>
      <c r="BJ448" s="151"/>
      <c r="BK448" s="151"/>
      <c r="BL448" s="151"/>
      <c r="BM448" s="151"/>
    </row>
    <row r="449" spans="1:65" ht="65.099999999999994" customHeight="1">
      <c r="A449" s="34">
        <v>128</v>
      </c>
      <c r="B449" s="34" t="s">
        <v>863</v>
      </c>
      <c r="C449" s="34" t="s">
        <v>864</v>
      </c>
      <c r="D449" s="34" t="s">
        <v>813</v>
      </c>
      <c r="E449" s="34" t="s">
        <v>865</v>
      </c>
      <c r="F449" s="396" t="s">
        <v>866</v>
      </c>
      <c r="G449" s="34" t="s">
        <v>867</v>
      </c>
      <c r="H449" s="154"/>
      <c r="I449" s="154"/>
      <c r="J449" s="154"/>
      <c r="K449" s="34" t="s">
        <v>868</v>
      </c>
      <c r="L449" s="452" t="s">
        <v>869</v>
      </c>
      <c r="M449" s="453" t="s">
        <v>870</v>
      </c>
      <c r="N449" s="143">
        <v>46175</v>
      </c>
      <c r="O449" s="619" t="s">
        <v>871</v>
      </c>
      <c r="P449" s="141" t="s">
        <v>872</v>
      </c>
      <c r="Q449" s="143">
        <v>46175</v>
      </c>
      <c r="R449" s="143">
        <v>46540</v>
      </c>
      <c r="S449" s="139" t="s">
        <v>873</v>
      </c>
      <c r="T449" s="141" t="s">
        <v>868</v>
      </c>
      <c r="U449" s="139" t="s">
        <v>786</v>
      </c>
      <c r="V449" s="151"/>
      <c r="W449" s="141" t="s">
        <v>874</v>
      </c>
      <c r="X449" s="151"/>
      <c r="Y449" s="151"/>
      <c r="Z449" s="151"/>
      <c r="AA449" s="151"/>
      <c r="AB449" s="151"/>
      <c r="AC449" s="151"/>
      <c r="AD449" s="151"/>
      <c r="AE449" s="151"/>
      <c r="AF449" s="151"/>
      <c r="AG449" s="567"/>
      <c r="AH449" s="597"/>
      <c r="AI449" s="584"/>
      <c r="AJ449" s="151"/>
      <c r="AK449" s="151"/>
      <c r="AL449" s="150"/>
      <c r="AM449" s="150"/>
      <c r="AN449" s="150"/>
      <c r="AO449" s="150"/>
      <c r="AP449" s="151"/>
      <c r="AQ449" s="151"/>
      <c r="AR449" s="151"/>
      <c r="AS449" s="1"/>
      <c r="AT449" s="151"/>
      <c r="AU449" s="1"/>
      <c r="AV449" s="151"/>
      <c r="AW449" s="151"/>
      <c r="AX449" s="151"/>
      <c r="AY449" s="151"/>
      <c r="AZ449" s="151"/>
      <c r="BA449" s="151"/>
      <c r="BB449" s="151"/>
      <c r="BC449" s="151"/>
      <c r="BD449" s="151"/>
      <c r="BE449" s="151"/>
      <c r="BF449" s="151"/>
      <c r="BG449" s="151"/>
      <c r="BH449" s="151"/>
      <c r="BI449" s="151"/>
      <c r="BJ449" s="151"/>
      <c r="BK449" s="151"/>
      <c r="BL449" s="151"/>
      <c r="BM449" s="151"/>
    </row>
    <row r="450" spans="1:65" ht="32.25" customHeight="1">
      <c r="A450" s="41"/>
      <c r="B450" s="34" t="s">
        <v>117</v>
      </c>
      <c r="C450" s="391" t="s">
        <v>820</v>
      </c>
      <c r="D450" s="245"/>
      <c r="E450" s="245"/>
      <c r="F450" s="245"/>
      <c r="G450" s="246"/>
      <c r="H450" s="154"/>
      <c r="I450" s="154"/>
      <c r="J450" s="154"/>
      <c r="K450" s="41"/>
      <c r="L450" s="414"/>
      <c r="M450" s="414"/>
      <c r="N450" s="41"/>
      <c r="O450" s="414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562"/>
      <c r="AH450" s="597"/>
      <c r="AI450" s="586"/>
      <c r="AJ450" s="41"/>
      <c r="AK450" s="41"/>
      <c r="AL450" s="155">
        <f t="shared" ref="AL450:AO450" si="38">SUM(AL31:AL446)</f>
        <v>317212981.90000004</v>
      </c>
      <c r="AM450" s="155">
        <f t="shared" si="38"/>
        <v>127173319.93000002</v>
      </c>
      <c r="AN450" s="155">
        <f t="shared" si="38"/>
        <v>55509034.889999993</v>
      </c>
      <c r="AO450" s="155">
        <f t="shared" si="38"/>
        <v>182281290.57999989</v>
      </c>
      <c r="AP450" s="41"/>
      <c r="AQ450" s="41"/>
      <c r="AR450" s="41"/>
      <c r="AS450" s="41"/>
      <c r="AT450" s="41"/>
      <c r="AU450" s="41"/>
      <c r="AV450" s="41"/>
      <c r="AW450" s="41"/>
      <c r="AX450" s="41"/>
      <c r="AY450" s="41"/>
      <c r="AZ450" s="41"/>
      <c r="BA450" s="41"/>
      <c r="BB450" s="41"/>
      <c r="BC450" s="41"/>
      <c r="BD450" s="41"/>
      <c r="BE450" s="41"/>
      <c r="BF450" s="41"/>
      <c r="BG450" s="41"/>
      <c r="BH450" s="41"/>
      <c r="BI450" s="41"/>
      <c r="BJ450" s="41"/>
      <c r="BK450" s="41"/>
      <c r="BL450" s="41"/>
      <c r="BM450" s="41"/>
    </row>
    <row r="451" spans="1:65" ht="12.75" customHeight="1">
      <c r="A451" s="1"/>
      <c r="B451" s="132" t="s">
        <v>118</v>
      </c>
      <c r="C451" s="270" t="s">
        <v>821</v>
      </c>
      <c r="D451" s="239"/>
      <c r="E451" s="239"/>
      <c r="F451" s="239"/>
      <c r="G451" s="2"/>
      <c r="H451" s="2"/>
      <c r="I451" s="2"/>
      <c r="J451" s="2"/>
      <c r="K451" s="1"/>
      <c r="L451" s="415"/>
      <c r="M451" s="415"/>
      <c r="N451" s="1"/>
      <c r="O451" s="415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569"/>
      <c r="AH451" s="597"/>
      <c r="AI451" s="569"/>
      <c r="AJ451" s="1"/>
      <c r="AK451" s="1"/>
      <c r="AL451" s="1"/>
      <c r="AM451" s="156"/>
      <c r="AN451" s="1"/>
      <c r="AO451" s="157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1:65" ht="12.75" customHeight="1">
      <c r="A452" s="1"/>
      <c r="B452" s="132" t="s">
        <v>119</v>
      </c>
      <c r="C452" s="270" t="s">
        <v>822</v>
      </c>
      <c r="D452" s="239"/>
      <c r="E452" s="239"/>
      <c r="F452" s="239"/>
      <c r="G452" s="2"/>
      <c r="H452" s="2"/>
      <c r="I452" s="2"/>
      <c r="J452" s="2"/>
      <c r="K452" s="1"/>
      <c r="L452" s="415"/>
      <c r="M452" s="415"/>
      <c r="N452" s="1"/>
      <c r="O452" s="415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569"/>
      <c r="AH452" s="597"/>
      <c r="AI452" s="569"/>
      <c r="AJ452" s="1"/>
      <c r="AK452" s="1"/>
      <c r="AL452" s="1"/>
      <c r="AM452" s="1"/>
      <c r="AN452" s="158"/>
      <c r="AO452" s="158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1:65" ht="12.75" customHeight="1">
      <c r="A453" s="1"/>
      <c r="B453" s="132" t="s">
        <v>120</v>
      </c>
      <c r="C453" s="270" t="s">
        <v>823</v>
      </c>
      <c r="D453" s="239"/>
      <c r="E453" s="239"/>
      <c r="F453" s="239"/>
      <c r="G453" s="239"/>
      <c r="H453" s="2"/>
      <c r="I453" s="2"/>
      <c r="J453" s="2"/>
      <c r="K453" s="1"/>
      <c r="L453" s="415"/>
      <c r="M453" s="415"/>
      <c r="N453" s="1"/>
      <c r="O453" s="415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569"/>
      <c r="AH453" s="597"/>
      <c r="AI453" s="569"/>
      <c r="AJ453" s="1"/>
      <c r="AK453" s="1"/>
      <c r="AL453" s="1"/>
      <c r="AM453" s="156"/>
      <c r="AN453" s="1"/>
      <c r="AO453" s="159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1:65" ht="12.75" customHeight="1">
      <c r="A454" s="1"/>
      <c r="B454" s="132" t="s">
        <v>121</v>
      </c>
      <c r="C454" s="270" t="s">
        <v>824</v>
      </c>
      <c r="D454" s="239"/>
      <c r="E454" s="239"/>
      <c r="F454" s="239"/>
      <c r="G454" s="239"/>
      <c r="H454" s="2"/>
      <c r="I454" s="2"/>
      <c r="J454" s="2"/>
      <c r="K454" s="1"/>
      <c r="L454" s="415"/>
      <c r="M454" s="415"/>
      <c r="N454" s="1"/>
      <c r="O454" s="415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569"/>
      <c r="AH454" s="597"/>
      <c r="AI454" s="569"/>
      <c r="AJ454" s="1"/>
      <c r="AK454" s="1"/>
      <c r="AL454" s="1"/>
      <c r="AM454" s="1"/>
      <c r="AN454" s="158"/>
      <c r="AO454" s="160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1:65" ht="12.75" customHeight="1">
      <c r="A455" s="1"/>
      <c r="B455" s="132" t="s">
        <v>122</v>
      </c>
      <c r="C455" s="270" t="s">
        <v>825</v>
      </c>
      <c r="D455" s="239"/>
      <c r="E455" s="239"/>
      <c r="F455" s="239"/>
      <c r="G455" s="239"/>
      <c r="H455" s="2"/>
      <c r="I455" s="2"/>
      <c r="J455" s="2"/>
      <c r="K455" s="1"/>
      <c r="L455" s="415"/>
      <c r="M455" s="415"/>
      <c r="N455" s="1"/>
      <c r="O455" s="415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569"/>
      <c r="AH455" s="597"/>
      <c r="AI455" s="569"/>
      <c r="AJ455" s="1"/>
      <c r="AK455" s="1"/>
      <c r="AL455" s="1"/>
      <c r="AM455" s="161"/>
      <c r="AN455" s="158"/>
      <c r="AO455" s="158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1:65" ht="12.75" customHeight="1">
      <c r="A456" s="1"/>
      <c r="B456" s="162"/>
      <c r="C456" s="337" t="s">
        <v>826</v>
      </c>
      <c r="D456" s="239"/>
      <c r="E456" s="239"/>
      <c r="F456" s="239"/>
      <c r="G456" s="239"/>
      <c r="H456" s="163"/>
      <c r="I456" s="163"/>
      <c r="J456" s="163"/>
      <c r="K456" s="1"/>
      <c r="L456" s="415"/>
      <c r="M456" s="415"/>
      <c r="N456" s="1"/>
      <c r="O456" s="415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569"/>
      <c r="AH456" s="597"/>
      <c r="AI456" s="569"/>
      <c r="AJ456" s="1"/>
      <c r="AK456" s="1"/>
      <c r="AL456" s="1"/>
      <c r="AM456" s="1"/>
      <c r="AN456" s="158"/>
      <c r="AO456" s="159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1:65" ht="12.75" customHeight="1">
      <c r="A457" s="1"/>
      <c r="B457" s="132" t="s">
        <v>123</v>
      </c>
      <c r="C457" s="270" t="s">
        <v>827</v>
      </c>
      <c r="D457" s="239"/>
      <c r="E457" s="239"/>
      <c r="F457" s="239"/>
      <c r="G457" s="239"/>
      <c r="H457" s="2"/>
      <c r="I457" s="2"/>
      <c r="J457" s="2"/>
      <c r="K457" s="1"/>
      <c r="L457" s="415"/>
      <c r="M457" s="415"/>
      <c r="N457" s="1"/>
      <c r="O457" s="415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569"/>
      <c r="AH457" s="597"/>
      <c r="AI457" s="569"/>
      <c r="AJ457" s="1"/>
      <c r="AK457" s="1"/>
      <c r="AL457" s="1"/>
      <c r="AM457" s="1"/>
      <c r="AN457" s="158"/>
      <c r="AO457" s="160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1:65" ht="12.75" customHeight="1">
      <c r="A458" s="1"/>
      <c r="B458" s="132" t="s">
        <v>124</v>
      </c>
      <c r="C458" s="270" t="s">
        <v>828</v>
      </c>
      <c r="D458" s="239"/>
      <c r="E458" s="239"/>
      <c r="F458" s="239"/>
      <c r="G458" s="239"/>
      <c r="H458" s="2"/>
      <c r="I458" s="2"/>
      <c r="J458" s="2"/>
      <c r="K458" s="1"/>
      <c r="L458" s="415"/>
      <c r="M458" s="415"/>
      <c r="N458" s="1"/>
      <c r="O458" s="415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569"/>
      <c r="AH458" s="597"/>
      <c r="AI458" s="569"/>
      <c r="AJ458" s="1"/>
      <c r="AK458" s="1"/>
      <c r="AL458" s="1"/>
      <c r="AM458" s="1"/>
      <c r="AN458" s="164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1:65" ht="12.75" customHeight="1">
      <c r="A459" s="1"/>
      <c r="B459" s="132" t="s">
        <v>125</v>
      </c>
      <c r="C459" s="270" t="s">
        <v>829</v>
      </c>
      <c r="D459" s="239"/>
      <c r="E459" s="239"/>
      <c r="F459" s="239"/>
      <c r="G459" s="239"/>
      <c r="H459" s="2"/>
      <c r="I459" s="2"/>
      <c r="J459" s="2"/>
      <c r="K459" s="1"/>
      <c r="L459" s="415"/>
      <c r="M459" s="415"/>
      <c r="N459" s="1"/>
      <c r="O459" s="415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569"/>
      <c r="AH459" s="597"/>
      <c r="AI459" s="569"/>
      <c r="AJ459" s="1"/>
      <c r="AK459" s="165"/>
      <c r="AL459" s="1"/>
      <c r="AM459" s="1"/>
      <c r="AN459" s="158"/>
      <c r="AO459" s="160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1:65" ht="12.75" customHeight="1">
      <c r="A460" s="1"/>
      <c r="B460" s="132" t="s">
        <v>126</v>
      </c>
      <c r="C460" s="270" t="s">
        <v>830</v>
      </c>
      <c r="D460" s="239"/>
      <c r="E460" s="239"/>
      <c r="F460" s="239"/>
      <c r="G460" s="239"/>
      <c r="H460" s="2"/>
      <c r="I460" s="2"/>
      <c r="J460" s="2"/>
      <c r="K460" s="1"/>
      <c r="L460" s="415"/>
      <c r="M460" s="415"/>
      <c r="N460" s="1"/>
      <c r="O460" s="415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569"/>
      <c r="AH460" s="597"/>
      <c r="AI460" s="569"/>
      <c r="AJ460" s="1"/>
      <c r="AK460" s="1"/>
      <c r="AL460" s="1"/>
      <c r="AM460" s="1"/>
      <c r="AN460" s="158"/>
      <c r="AO460" s="160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1:65" ht="12.75" customHeight="1">
      <c r="A461" s="1"/>
      <c r="B461" s="132" t="s">
        <v>127</v>
      </c>
      <c r="C461" s="270" t="s">
        <v>831</v>
      </c>
      <c r="D461" s="239"/>
      <c r="E461" s="239"/>
      <c r="F461" s="239"/>
      <c r="G461" s="239"/>
      <c r="H461" s="2"/>
      <c r="I461" s="2"/>
      <c r="J461" s="2"/>
      <c r="K461" s="1"/>
      <c r="L461" s="415"/>
      <c r="M461" s="415"/>
      <c r="N461" s="1"/>
      <c r="O461" s="415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569"/>
      <c r="AH461" s="597"/>
      <c r="AI461" s="569"/>
      <c r="AJ461" s="1"/>
      <c r="AK461" s="1"/>
      <c r="AL461" s="1"/>
      <c r="AM461" s="1"/>
      <c r="AN461" s="166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1:65" ht="12.75" customHeight="1">
      <c r="A462" s="1"/>
      <c r="B462" s="132" t="s">
        <v>128</v>
      </c>
      <c r="C462" s="270" t="s">
        <v>832</v>
      </c>
      <c r="D462" s="239"/>
      <c r="E462" s="239"/>
      <c r="F462" s="239"/>
      <c r="G462" s="239"/>
      <c r="H462" s="2"/>
      <c r="I462" s="2"/>
      <c r="J462" s="2"/>
      <c r="K462" s="1"/>
      <c r="L462" s="415"/>
      <c r="M462" s="415"/>
      <c r="N462" s="1"/>
      <c r="O462" s="415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569"/>
      <c r="AH462" s="597"/>
      <c r="AI462" s="569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1:65" ht="12.75" customHeight="1">
      <c r="A463" s="1"/>
      <c r="B463" s="162"/>
      <c r="C463" s="337" t="s">
        <v>833</v>
      </c>
      <c r="D463" s="239"/>
      <c r="E463" s="239"/>
      <c r="F463" s="239"/>
      <c r="G463" s="239"/>
      <c r="H463" s="163"/>
      <c r="I463" s="163"/>
      <c r="J463" s="163"/>
      <c r="K463" s="1"/>
      <c r="L463" s="415"/>
      <c r="M463" s="415"/>
      <c r="N463" s="1"/>
      <c r="O463" s="415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569"/>
      <c r="AH463" s="597"/>
      <c r="AI463" s="569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1:65" ht="12.75" customHeight="1">
      <c r="A464" s="1"/>
      <c r="B464" s="132" t="s">
        <v>129</v>
      </c>
      <c r="C464" s="338" t="s">
        <v>834</v>
      </c>
      <c r="D464" s="239"/>
      <c r="E464" s="239"/>
      <c r="F464" s="239"/>
      <c r="G464" s="239"/>
      <c r="H464" s="167"/>
      <c r="I464" s="167"/>
      <c r="J464" s="167"/>
      <c r="K464" s="1"/>
      <c r="L464" s="415"/>
      <c r="M464" s="415"/>
      <c r="N464" s="1"/>
      <c r="O464" s="415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569"/>
      <c r="AH464" s="597"/>
      <c r="AI464" s="569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1:65" ht="12.75" customHeight="1">
      <c r="A465" s="1"/>
      <c r="B465" s="132" t="s">
        <v>130</v>
      </c>
      <c r="C465" s="270" t="s">
        <v>835</v>
      </c>
      <c r="D465" s="239"/>
      <c r="E465" s="239"/>
      <c r="F465" s="239"/>
      <c r="G465" s="239"/>
      <c r="H465" s="2"/>
      <c r="I465" s="2"/>
      <c r="J465" s="2"/>
      <c r="K465" s="1"/>
      <c r="L465" s="415"/>
      <c r="M465" s="415"/>
      <c r="N465" s="1"/>
      <c r="O465" s="415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569"/>
      <c r="AH465" s="597"/>
      <c r="AI465" s="569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1:65" ht="12.75" customHeight="1">
      <c r="A466" s="1"/>
      <c r="B466" s="132" t="s">
        <v>836</v>
      </c>
      <c r="C466" s="270" t="s">
        <v>837</v>
      </c>
      <c r="D466" s="239"/>
      <c r="E466" s="239"/>
      <c r="F466" s="239"/>
      <c r="G466" s="239"/>
      <c r="H466" s="2"/>
      <c r="I466" s="2"/>
      <c r="J466" s="2"/>
      <c r="K466" s="1"/>
      <c r="L466" s="415"/>
      <c r="M466" s="415"/>
      <c r="N466" s="1"/>
      <c r="O466" s="415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569"/>
      <c r="AH466" s="597"/>
      <c r="AI466" s="569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1:65" ht="12.75" customHeight="1">
      <c r="A467" s="1"/>
      <c r="B467" s="132" t="s">
        <v>133</v>
      </c>
      <c r="C467" s="270" t="s">
        <v>838</v>
      </c>
      <c r="D467" s="239"/>
      <c r="E467" s="239"/>
      <c r="F467" s="239"/>
      <c r="G467" s="239"/>
      <c r="H467" s="2"/>
      <c r="I467" s="2"/>
      <c r="J467" s="2"/>
      <c r="K467" s="1"/>
      <c r="L467" s="415"/>
      <c r="M467" s="415"/>
      <c r="N467" s="1"/>
      <c r="O467" s="415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569"/>
      <c r="AH467" s="597"/>
      <c r="AI467" s="569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1:65" ht="12.75" customHeight="1">
      <c r="A468" s="1"/>
      <c r="B468" s="132" t="s">
        <v>134</v>
      </c>
      <c r="C468" s="270" t="s">
        <v>839</v>
      </c>
      <c r="D468" s="239"/>
      <c r="E468" s="239"/>
      <c r="F468" s="239"/>
      <c r="G468" s="239"/>
      <c r="H468" s="2"/>
      <c r="I468" s="2"/>
      <c r="J468" s="2"/>
      <c r="K468" s="1"/>
      <c r="L468" s="415"/>
      <c r="M468" s="415"/>
      <c r="N468" s="1"/>
      <c r="O468" s="415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569"/>
      <c r="AH468" s="597"/>
      <c r="AI468" s="569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1:65" ht="12.75" customHeight="1">
      <c r="A469" s="1"/>
      <c r="B469" s="132" t="s">
        <v>135</v>
      </c>
      <c r="C469" s="270" t="s">
        <v>840</v>
      </c>
      <c r="D469" s="239"/>
      <c r="E469" s="239"/>
      <c r="F469" s="239"/>
      <c r="G469" s="239"/>
      <c r="H469" s="2"/>
      <c r="I469" s="2"/>
      <c r="J469" s="2"/>
      <c r="K469" s="1"/>
      <c r="L469" s="415"/>
      <c r="M469" s="415"/>
      <c r="N469" s="1"/>
      <c r="O469" s="415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569"/>
      <c r="AH469" s="597"/>
      <c r="AI469" s="569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1:65" ht="12.75" customHeight="1">
      <c r="A470" s="1"/>
      <c r="B470" s="132" t="s">
        <v>136</v>
      </c>
      <c r="C470" s="270" t="s">
        <v>841</v>
      </c>
      <c r="D470" s="239"/>
      <c r="E470" s="239"/>
      <c r="F470" s="239"/>
      <c r="G470" s="239"/>
      <c r="H470" s="2"/>
      <c r="I470" s="2"/>
      <c r="J470" s="2"/>
      <c r="K470" s="1"/>
      <c r="L470" s="415"/>
      <c r="M470" s="415"/>
      <c r="N470" s="1"/>
      <c r="O470" s="415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569"/>
      <c r="AH470" s="597"/>
      <c r="AI470" s="569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1:65" ht="12.75" customHeight="1">
      <c r="A471" s="1"/>
      <c r="B471" s="132" t="s">
        <v>137</v>
      </c>
      <c r="C471" s="270" t="s">
        <v>842</v>
      </c>
      <c r="D471" s="239"/>
      <c r="E471" s="239"/>
      <c r="F471" s="239"/>
      <c r="G471" s="239"/>
      <c r="H471" s="2"/>
      <c r="I471" s="2"/>
      <c r="J471" s="2"/>
      <c r="K471" s="1"/>
      <c r="L471" s="415"/>
      <c r="M471" s="415"/>
      <c r="N471" s="1"/>
      <c r="O471" s="415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569"/>
      <c r="AH471" s="597"/>
      <c r="AI471" s="569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1:65" ht="12.75" customHeight="1">
      <c r="A472" s="1"/>
      <c r="B472" s="132" t="s">
        <v>138</v>
      </c>
      <c r="C472" s="1" t="s">
        <v>843</v>
      </c>
      <c r="D472" s="1"/>
      <c r="E472" s="1"/>
      <c r="F472" s="1"/>
      <c r="G472" s="1"/>
      <c r="H472" s="1"/>
      <c r="I472" s="1"/>
      <c r="J472" s="1"/>
      <c r="K472" s="1"/>
      <c r="L472" s="415"/>
      <c r="M472" s="415"/>
      <c r="N472" s="1"/>
      <c r="O472" s="415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569"/>
      <c r="AH472" s="597"/>
      <c r="AI472" s="569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1:65" ht="12.75" customHeight="1">
      <c r="A473" s="1"/>
      <c r="B473" s="132" t="s">
        <v>139</v>
      </c>
      <c r="C473" s="338" t="s">
        <v>844</v>
      </c>
      <c r="D473" s="239"/>
      <c r="E473" s="239"/>
      <c r="F473" s="239"/>
      <c r="G473" s="239"/>
      <c r="H473" s="167"/>
      <c r="I473" s="167"/>
      <c r="J473" s="167"/>
      <c r="K473" s="1"/>
      <c r="L473" s="415"/>
      <c r="M473" s="415"/>
      <c r="N473" s="1"/>
      <c r="O473" s="415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569"/>
      <c r="AH473" s="597"/>
      <c r="AI473" s="569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1:65" ht="12.75" customHeight="1">
      <c r="A474" s="1"/>
      <c r="B474" s="132" t="s">
        <v>140</v>
      </c>
      <c r="C474" s="270" t="s">
        <v>845</v>
      </c>
      <c r="D474" s="239"/>
      <c r="E474" s="239"/>
      <c r="F474" s="239"/>
      <c r="G474" s="239"/>
      <c r="H474" s="2"/>
      <c r="I474" s="2"/>
      <c r="J474" s="2"/>
      <c r="K474" s="1"/>
      <c r="L474" s="415"/>
      <c r="M474" s="415"/>
      <c r="N474" s="1"/>
      <c r="O474" s="415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569"/>
      <c r="AH474" s="597"/>
      <c r="AI474" s="569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</sheetData>
  <mergeCells count="2969">
    <mergeCell ref="A16:BM16"/>
    <mergeCell ref="A17:BM17"/>
    <mergeCell ref="A18:BM18"/>
    <mergeCell ref="A19:BM19"/>
    <mergeCell ref="A20:BM20"/>
    <mergeCell ref="A21:BM21"/>
    <mergeCell ref="A22:BM22"/>
    <mergeCell ref="A23:BM23"/>
    <mergeCell ref="A331:A333"/>
    <mergeCell ref="B331:B333"/>
    <mergeCell ref="C331:C333"/>
    <mergeCell ref="D331:D333"/>
    <mergeCell ref="E331:E333"/>
    <mergeCell ref="F331:F333"/>
    <mergeCell ref="G331:G333"/>
    <mergeCell ref="Q331:Q333"/>
    <mergeCell ref="R331:R333"/>
    <mergeCell ref="S331:S333"/>
    <mergeCell ref="T331:T333"/>
    <mergeCell ref="U331:U333"/>
    <mergeCell ref="V331:V333"/>
    <mergeCell ref="W331:W333"/>
    <mergeCell ref="X331:X333"/>
    <mergeCell ref="O327:O330"/>
    <mergeCell ref="P327:P330"/>
    <mergeCell ref="Q327:Q330"/>
    <mergeCell ref="R327:R330"/>
    <mergeCell ref="S327:S330"/>
    <mergeCell ref="T327:T330"/>
    <mergeCell ref="U327:U330"/>
    <mergeCell ref="H327:H330"/>
    <mergeCell ref="I327:I330"/>
    <mergeCell ref="J327:J330"/>
    <mergeCell ref="K327:K330"/>
    <mergeCell ref="L327:L330"/>
    <mergeCell ref="M327:M330"/>
    <mergeCell ref="N327:N330"/>
    <mergeCell ref="V327:V330"/>
    <mergeCell ref="W327:W330"/>
    <mergeCell ref="X327:X330"/>
    <mergeCell ref="A327:A330"/>
    <mergeCell ref="B327:B330"/>
    <mergeCell ref="C327:C330"/>
    <mergeCell ref="D327:D330"/>
    <mergeCell ref="E327:E330"/>
    <mergeCell ref="F327:F330"/>
    <mergeCell ref="G327:G330"/>
    <mergeCell ref="T324:T326"/>
    <mergeCell ref="U324:U326"/>
    <mergeCell ref="V324:V326"/>
    <mergeCell ref="W324:W326"/>
    <mergeCell ref="X324:X326"/>
    <mergeCell ref="O321:O323"/>
    <mergeCell ref="P321:P323"/>
    <mergeCell ref="Q321:Q323"/>
    <mergeCell ref="R321:R323"/>
    <mergeCell ref="S321:S323"/>
    <mergeCell ref="T321:T323"/>
    <mergeCell ref="U321:U323"/>
    <mergeCell ref="O324:O326"/>
    <mergeCell ref="P324:P326"/>
    <mergeCell ref="H324:H326"/>
    <mergeCell ref="I324:I326"/>
    <mergeCell ref="J324:J326"/>
    <mergeCell ref="K324:K326"/>
    <mergeCell ref="L324:L326"/>
    <mergeCell ref="M324:M326"/>
    <mergeCell ref="N324:N326"/>
    <mergeCell ref="A321:A323"/>
    <mergeCell ref="B321:B323"/>
    <mergeCell ref="C321:C323"/>
    <mergeCell ref="D321:D323"/>
    <mergeCell ref="E321:E323"/>
    <mergeCell ref="F321:F323"/>
    <mergeCell ref="G321:G323"/>
    <mergeCell ref="A324:A326"/>
    <mergeCell ref="B324:B326"/>
    <mergeCell ref="C324:C326"/>
    <mergeCell ref="D324:D326"/>
    <mergeCell ref="E324:E326"/>
    <mergeCell ref="F324:F326"/>
    <mergeCell ref="G324:G326"/>
    <mergeCell ref="Q324:Q326"/>
    <mergeCell ref="R324:R326"/>
    <mergeCell ref="S324:S326"/>
    <mergeCell ref="H318:H320"/>
    <mergeCell ref="I318:I320"/>
    <mergeCell ref="J318:J320"/>
    <mergeCell ref="K318:K320"/>
    <mergeCell ref="L318:L320"/>
    <mergeCell ref="M318:M320"/>
    <mergeCell ref="N318:N320"/>
    <mergeCell ref="H321:H323"/>
    <mergeCell ref="I321:I323"/>
    <mergeCell ref="J321:J323"/>
    <mergeCell ref="K321:K323"/>
    <mergeCell ref="L321:L323"/>
    <mergeCell ref="M321:M323"/>
    <mergeCell ref="N321:N323"/>
    <mergeCell ref="V321:V323"/>
    <mergeCell ref="W321:W323"/>
    <mergeCell ref="X321:X323"/>
    <mergeCell ref="X315:X317"/>
    <mergeCell ref="A315:A317"/>
    <mergeCell ref="B315:B317"/>
    <mergeCell ref="C315:C317"/>
    <mergeCell ref="D315:D317"/>
    <mergeCell ref="E315:E317"/>
    <mergeCell ref="F315:F317"/>
    <mergeCell ref="G315:G317"/>
    <mergeCell ref="A318:A320"/>
    <mergeCell ref="B318:B320"/>
    <mergeCell ref="C318:C320"/>
    <mergeCell ref="D318:D320"/>
    <mergeCell ref="E318:E320"/>
    <mergeCell ref="F318:F320"/>
    <mergeCell ref="G318:G320"/>
    <mergeCell ref="Q318:Q320"/>
    <mergeCell ref="R318:R320"/>
    <mergeCell ref="S318:S320"/>
    <mergeCell ref="T318:T320"/>
    <mergeCell ref="U318:U320"/>
    <mergeCell ref="V318:V320"/>
    <mergeCell ref="W318:W320"/>
    <mergeCell ref="X318:X320"/>
    <mergeCell ref="O315:O317"/>
    <mergeCell ref="P315:P317"/>
    <mergeCell ref="Q315:Q317"/>
    <mergeCell ref="R315:R317"/>
    <mergeCell ref="S315:S317"/>
    <mergeCell ref="T315:T317"/>
    <mergeCell ref="U315:U317"/>
    <mergeCell ref="O318:O320"/>
    <mergeCell ref="P318:P320"/>
    <mergeCell ref="P312:P314"/>
    <mergeCell ref="H312:H314"/>
    <mergeCell ref="I312:I314"/>
    <mergeCell ref="J312:J314"/>
    <mergeCell ref="K312:K314"/>
    <mergeCell ref="L312:L314"/>
    <mergeCell ref="M312:M314"/>
    <mergeCell ref="N312:N314"/>
    <mergeCell ref="H315:H317"/>
    <mergeCell ref="I315:I317"/>
    <mergeCell ref="J315:J317"/>
    <mergeCell ref="K315:K317"/>
    <mergeCell ref="L315:L317"/>
    <mergeCell ref="M315:M317"/>
    <mergeCell ref="N315:N317"/>
    <mergeCell ref="V315:V317"/>
    <mergeCell ref="W315:W317"/>
    <mergeCell ref="W309:W311"/>
    <mergeCell ref="X309:X311"/>
    <mergeCell ref="A309:A311"/>
    <mergeCell ref="B309:B311"/>
    <mergeCell ref="C309:C311"/>
    <mergeCell ref="D309:D311"/>
    <mergeCell ref="E309:E311"/>
    <mergeCell ref="F309:F311"/>
    <mergeCell ref="G309:G311"/>
    <mergeCell ref="A312:A314"/>
    <mergeCell ref="B312:B314"/>
    <mergeCell ref="C312:C314"/>
    <mergeCell ref="D312:D314"/>
    <mergeCell ref="E312:E314"/>
    <mergeCell ref="F312:F314"/>
    <mergeCell ref="G312:G314"/>
    <mergeCell ref="Q312:Q314"/>
    <mergeCell ref="R312:R314"/>
    <mergeCell ref="S312:S314"/>
    <mergeCell ref="T312:T314"/>
    <mergeCell ref="U312:U314"/>
    <mergeCell ref="V312:V314"/>
    <mergeCell ref="W312:W314"/>
    <mergeCell ref="X312:X314"/>
    <mergeCell ref="O309:O311"/>
    <mergeCell ref="P309:P311"/>
    <mergeCell ref="Q309:Q311"/>
    <mergeCell ref="R309:R311"/>
    <mergeCell ref="S309:S311"/>
    <mergeCell ref="T309:T311"/>
    <mergeCell ref="U309:U311"/>
    <mergeCell ref="O312:O314"/>
    <mergeCell ref="O306:O308"/>
    <mergeCell ref="P306:P308"/>
    <mergeCell ref="H306:H308"/>
    <mergeCell ref="I306:I308"/>
    <mergeCell ref="J306:J308"/>
    <mergeCell ref="K306:K308"/>
    <mergeCell ref="L306:L308"/>
    <mergeCell ref="M306:M308"/>
    <mergeCell ref="N306:N308"/>
    <mergeCell ref="H309:H311"/>
    <mergeCell ref="I309:I311"/>
    <mergeCell ref="J309:J311"/>
    <mergeCell ref="K309:K311"/>
    <mergeCell ref="L309:L311"/>
    <mergeCell ref="M309:M311"/>
    <mergeCell ref="N309:N311"/>
    <mergeCell ref="V309:V311"/>
    <mergeCell ref="V303:V305"/>
    <mergeCell ref="W303:W305"/>
    <mergeCell ref="X303:X305"/>
    <mergeCell ref="A303:A305"/>
    <mergeCell ref="B303:B305"/>
    <mergeCell ref="C303:C305"/>
    <mergeCell ref="D303:D305"/>
    <mergeCell ref="E303:E305"/>
    <mergeCell ref="F303:F305"/>
    <mergeCell ref="G303:G305"/>
    <mergeCell ref="A306:A308"/>
    <mergeCell ref="B306:B308"/>
    <mergeCell ref="C306:C308"/>
    <mergeCell ref="D306:D308"/>
    <mergeCell ref="E306:E308"/>
    <mergeCell ref="F306:F308"/>
    <mergeCell ref="G306:G308"/>
    <mergeCell ref="Q306:Q308"/>
    <mergeCell ref="R306:R308"/>
    <mergeCell ref="S306:S308"/>
    <mergeCell ref="T306:T308"/>
    <mergeCell ref="U306:U308"/>
    <mergeCell ref="V306:V308"/>
    <mergeCell ref="W306:W308"/>
    <mergeCell ref="X306:X308"/>
    <mergeCell ref="O303:O305"/>
    <mergeCell ref="P303:P305"/>
    <mergeCell ref="Q303:Q305"/>
    <mergeCell ref="R303:R305"/>
    <mergeCell ref="S303:S305"/>
    <mergeCell ref="T303:T305"/>
    <mergeCell ref="U303:U305"/>
    <mergeCell ref="P297:P299"/>
    <mergeCell ref="Q297:Q299"/>
    <mergeCell ref="R297:R299"/>
    <mergeCell ref="S297:S299"/>
    <mergeCell ref="T297:T299"/>
    <mergeCell ref="U297:U299"/>
    <mergeCell ref="O300:O302"/>
    <mergeCell ref="P300:P302"/>
    <mergeCell ref="H300:H302"/>
    <mergeCell ref="I300:I302"/>
    <mergeCell ref="J300:J302"/>
    <mergeCell ref="K300:K302"/>
    <mergeCell ref="L300:L302"/>
    <mergeCell ref="M300:M302"/>
    <mergeCell ref="N300:N302"/>
    <mergeCell ref="H303:H305"/>
    <mergeCell ref="I303:I305"/>
    <mergeCell ref="J303:J305"/>
    <mergeCell ref="K303:K305"/>
    <mergeCell ref="L303:L305"/>
    <mergeCell ref="M303:M305"/>
    <mergeCell ref="N303:N305"/>
    <mergeCell ref="H297:H299"/>
    <mergeCell ref="I297:I299"/>
    <mergeCell ref="J297:J299"/>
    <mergeCell ref="K297:K299"/>
    <mergeCell ref="L297:L299"/>
    <mergeCell ref="M297:M299"/>
    <mergeCell ref="N297:N299"/>
    <mergeCell ref="W297:W299"/>
    <mergeCell ref="X297:X299"/>
    <mergeCell ref="A297:A299"/>
    <mergeCell ref="B297:B299"/>
    <mergeCell ref="C297:C299"/>
    <mergeCell ref="D297:D299"/>
    <mergeCell ref="E297:E299"/>
    <mergeCell ref="F297:F299"/>
    <mergeCell ref="G297:G299"/>
    <mergeCell ref="A300:A302"/>
    <mergeCell ref="B300:B302"/>
    <mergeCell ref="C300:C302"/>
    <mergeCell ref="D300:D302"/>
    <mergeCell ref="E300:E302"/>
    <mergeCell ref="F300:F302"/>
    <mergeCell ref="G300:G302"/>
    <mergeCell ref="Q300:Q302"/>
    <mergeCell ref="R300:R302"/>
    <mergeCell ref="S300:S302"/>
    <mergeCell ref="T300:T302"/>
    <mergeCell ref="U300:U302"/>
    <mergeCell ref="V300:V302"/>
    <mergeCell ref="W300:W302"/>
    <mergeCell ref="X300:X302"/>
    <mergeCell ref="O297:O299"/>
    <mergeCell ref="A294:A296"/>
    <mergeCell ref="B294:B296"/>
    <mergeCell ref="C294:C296"/>
    <mergeCell ref="D294:D296"/>
    <mergeCell ref="E294:E296"/>
    <mergeCell ref="F294:F296"/>
    <mergeCell ref="G294:G296"/>
    <mergeCell ref="Q294:Q296"/>
    <mergeCell ref="R294:R296"/>
    <mergeCell ref="S294:S296"/>
    <mergeCell ref="T294:T296"/>
    <mergeCell ref="U294:U296"/>
    <mergeCell ref="V294:V296"/>
    <mergeCell ref="W294:W296"/>
    <mergeCell ref="X294:X296"/>
    <mergeCell ref="O291:O293"/>
    <mergeCell ref="P291:P293"/>
    <mergeCell ref="Q291:Q293"/>
    <mergeCell ref="R291:R293"/>
    <mergeCell ref="S291:S293"/>
    <mergeCell ref="T291:T293"/>
    <mergeCell ref="U291:U293"/>
    <mergeCell ref="O294:O296"/>
    <mergeCell ref="P294:P296"/>
    <mergeCell ref="H294:H296"/>
    <mergeCell ref="I294:I296"/>
    <mergeCell ref="J294:J296"/>
    <mergeCell ref="K294:K296"/>
    <mergeCell ref="L294:L296"/>
    <mergeCell ref="M294:M296"/>
    <mergeCell ref="N294:N296"/>
    <mergeCell ref="H291:H293"/>
    <mergeCell ref="I291:I293"/>
    <mergeCell ref="J291:J293"/>
    <mergeCell ref="K291:K293"/>
    <mergeCell ref="L291:L293"/>
    <mergeCell ref="M291:M293"/>
    <mergeCell ref="N291:N293"/>
    <mergeCell ref="V291:V293"/>
    <mergeCell ref="W291:W293"/>
    <mergeCell ref="X291:X293"/>
    <mergeCell ref="A291:A293"/>
    <mergeCell ref="B291:B293"/>
    <mergeCell ref="C291:C293"/>
    <mergeCell ref="D291:D293"/>
    <mergeCell ref="E291:E293"/>
    <mergeCell ref="F291:F293"/>
    <mergeCell ref="G291:G293"/>
    <mergeCell ref="A288:A290"/>
    <mergeCell ref="B288:B290"/>
    <mergeCell ref="C288:C290"/>
    <mergeCell ref="D288:D290"/>
    <mergeCell ref="E288:E290"/>
    <mergeCell ref="F288:F290"/>
    <mergeCell ref="G288:G290"/>
    <mergeCell ref="Q288:Q290"/>
    <mergeCell ref="R288:R290"/>
    <mergeCell ref="S288:S290"/>
    <mergeCell ref="T288:T290"/>
    <mergeCell ref="U288:U290"/>
    <mergeCell ref="V288:V290"/>
    <mergeCell ref="W288:W290"/>
    <mergeCell ref="X288:X290"/>
    <mergeCell ref="O285:O287"/>
    <mergeCell ref="P285:P287"/>
    <mergeCell ref="Q285:Q287"/>
    <mergeCell ref="R285:R287"/>
    <mergeCell ref="S285:S287"/>
    <mergeCell ref="T285:T287"/>
    <mergeCell ref="U285:U287"/>
    <mergeCell ref="O288:O290"/>
    <mergeCell ref="P288:P290"/>
    <mergeCell ref="H288:H290"/>
    <mergeCell ref="I288:I290"/>
    <mergeCell ref="J288:J290"/>
    <mergeCell ref="K288:K290"/>
    <mergeCell ref="L288:L290"/>
    <mergeCell ref="M288:M290"/>
    <mergeCell ref="N288:N290"/>
    <mergeCell ref="H285:H287"/>
    <mergeCell ref="I285:I287"/>
    <mergeCell ref="J285:J287"/>
    <mergeCell ref="K285:K287"/>
    <mergeCell ref="L285:L287"/>
    <mergeCell ref="M285:M287"/>
    <mergeCell ref="N285:N287"/>
    <mergeCell ref="V285:V287"/>
    <mergeCell ref="W285:W287"/>
    <mergeCell ref="X285:X287"/>
    <mergeCell ref="A285:A287"/>
    <mergeCell ref="B285:B287"/>
    <mergeCell ref="C285:C287"/>
    <mergeCell ref="D285:D287"/>
    <mergeCell ref="E285:E287"/>
    <mergeCell ref="F285:F287"/>
    <mergeCell ref="G285:G287"/>
    <mergeCell ref="V107:V112"/>
    <mergeCell ref="W107:W112"/>
    <mergeCell ref="X107:X112"/>
    <mergeCell ref="A107:A112"/>
    <mergeCell ref="B107:B112"/>
    <mergeCell ref="C107:C112"/>
    <mergeCell ref="D107:D112"/>
    <mergeCell ref="E107:E112"/>
    <mergeCell ref="F107:F112"/>
    <mergeCell ref="G107:G112"/>
    <mergeCell ref="A113:A116"/>
    <mergeCell ref="B113:B116"/>
    <mergeCell ref="C113:C116"/>
    <mergeCell ref="D113:D116"/>
    <mergeCell ref="E113:E116"/>
    <mergeCell ref="F113:F116"/>
    <mergeCell ref="G113:G116"/>
    <mergeCell ref="O107:O112"/>
    <mergeCell ref="P107:P112"/>
    <mergeCell ref="Q107:Q112"/>
    <mergeCell ref="R107:R112"/>
    <mergeCell ref="S107:S112"/>
    <mergeCell ref="T107:T112"/>
    <mergeCell ref="U107:U112"/>
    <mergeCell ref="P97:P102"/>
    <mergeCell ref="Q97:Q102"/>
    <mergeCell ref="R97:R102"/>
    <mergeCell ref="S97:S102"/>
    <mergeCell ref="T97:T102"/>
    <mergeCell ref="U97:U102"/>
    <mergeCell ref="O103:O106"/>
    <mergeCell ref="P103:P106"/>
    <mergeCell ref="H103:H106"/>
    <mergeCell ref="I103:I106"/>
    <mergeCell ref="J103:J106"/>
    <mergeCell ref="K103:K106"/>
    <mergeCell ref="L103:L106"/>
    <mergeCell ref="M103:M106"/>
    <mergeCell ref="N103:N106"/>
    <mergeCell ref="H107:H112"/>
    <mergeCell ref="I107:I112"/>
    <mergeCell ref="J107:J112"/>
    <mergeCell ref="K107:K112"/>
    <mergeCell ref="L107:L112"/>
    <mergeCell ref="M107:M112"/>
    <mergeCell ref="N107:N112"/>
    <mergeCell ref="I97:I102"/>
    <mergeCell ref="J97:J102"/>
    <mergeCell ref="K97:K102"/>
    <mergeCell ref="L97:L102"/>
    <mergeCell ref="M97:M102"/>
    <mergeCell ref="N97:N102"/>
    <mergeCell ref="V97:V102"/>
    <mergeCell ref="W97:W102"/>
    <mergeCell ref="X97:X102"/>
    <mergeCell ref="A97:A102"/>
    <mergeCell ref="B97:B102"/>
    <mergeCell ref="C97:C102"/>
    <mergeCell ref="D97:D102"/>
    <mergeCell ref="E97:E102"/>
    <mergeCell ref="F97:F102"/>
    <mergeCell ref="G97:G102"/>
    <mergeCell ref="A103:A106"/>
    <mergeCell ref="B103:B106"/>
    <mergeCell ref="C103:C106"/>
    <mergeCell ref="D103:D106"/>
    <mergeCell ref="E103:E106"/>
    <mergeCell ref="F103:F106"/>
    <mergeCell ref="G103:G106"/>
    <mergeCell ref="Q103:Q106"/>
    <mergeCell ref="R103:R106"/>
    <mergeCell ref="S103:S106"/>
    <mergeCell ref="T103:T106"/>
    <mergeCell ref="U103:U106"/>
    <mergeCell ref="V103:V106"/>
    <mergeCell ref="W103:W106"/>
    <mergeCell ref="X103:X106"/>
    <mergeCell ref="O97:O102"/>
    <mergeCell ref="A92:A96"/>
    <mergeCell ref="B92:B96"/>
    <mergeCell ref="C92:C96"/>
    <mergeCell ref="D92:D96"/>
    <mergeCell ref="E92:E96"/>
    <mergeCell ref="F92:F96"/>
    <mergeCell ref="G92:G96"/>
    <mergeCell ref="W92:W96"/>
    <mergeCell ref="X92:X96"/>
    <mergeCell ref="A78:A82"/>
    <mergeCell ref="B78:B82"/>
    <mergeCell ref="C78:C82"/>
    <mergeCell ref="D78:D82"/>
    <mergeCell ref="E78:E82"/>
    <mergeCell ref="F78:F82"/>
    <mergeCell ref="G78:G82"/>
    <mergeCell ref="A83:A91"/>
    <mergeCell ref="B83:B91"/>
    <mergeCell ref="C83:C91"/>
    <mergeCell ref="D83:D91"/>
    <mergeCell ref="E83:E91"/>
    <mergeCell ref="F83:F91"/>
    <mergeCell ref="G83:G91"/>
    <mergeCell ref="A68:A72"/>
    <mergeCell ref="B68:B72"/>
    <mergeCell ref="C68:C72"/>
    <mergeCell ref="D68:D72"/>
    <mergeCell ref="E68:E72"/>
    <mergeCell ref="F68:F72"/>
    <mergeCell ref="G68:G72"/>
    <mergeCell ref="H78:H82"/>
    <mergeCell ref="I78:I82"/>
    <mergeCell ref="J78:J82"/>
    <mergeCell ref="K78:K82"/>
    <mergeCell ref="L78:L82"/>
    <mergeCell ref="M78:M82"/>
    <mergeCell ref="N78:N82"/>
    <mergeCell ref="V78:V82"/>
    <mergeCell ref="W78:W82"/>
    <mergeCell ref="X78:X82"/>
    <mergeCell ref="O78:O82"/>
    <mergeCell ref="P78:P82"/>
    <mergeCell ref="Q78:Q82"/>
    <mergeCell ref="R78:R82"/>
    <mergeCell ref="S78:S82"/>
    <mergeCell ref="T78:T82"/>
    <mergeCell ref="U78:U82"/>
    <mergeCell ref="S63:S67"/>
    <mergeCell ref="T63:T67"/>
    <mergeCell ref="U63:U67"/>
    <mergeCell ref="A73:A77"/>
    <mergeCell ref="B73:B77"/>
    <mergeCell ref="C73:C77"/>
    <mergeCell ref="D73:D77"/>
    <mergeCell ref="E73:E77"/>
    <mergeCell ref="F73:F77"/>
    <mergeCell ref="G73:G77"/>
    <mergeCell ref="W73:W77"/>
    <mergeCell ref="X73:X77"/>
    <mergeCell ref="O92:O96"/>
    <mergeCell ref="P92:P96"/>
    <mergeCell ref="H92:H96"/>
    <mergeCell ref="I92:I96"/>
    <mergeCell ref="J92:J96"/>
    <mergeCell ref="K92:K96"/>
    <mergeCell ref="L92:L96"/>
    <mergeCell ref="M92:M96"/>
    <mergeCell ref="N92:N96"/>
    <mergeCell ref="R83:R91"/>
    <mergeCell ref="S83:S91"/>
    <mergeCell ref="T83:T91"/>
    <mergeCell ref="U83:U91"/>
    <mergeCell ref="V83:V91"/>
    <mergeCell ref="W83:W91"/>
    <mergeCell ref="X83:X91"/>
    <mergeCell ref="Q83:Q91"/>
    <mergeCell ref="Q92:Q96"/>
    <mergeCell ref="R92:R96"/>
    <mergeCell ref="S92:S96"/>
    <mergeCell ref="A48:A52"/>
    <mergeCell ref="B48:B52"/>
    <mergeCell ref="C48:C52"/>
    <mergeCell ref="D48:D52"/>
    <mergeCell ref="E48:E52"/>
    <mergeCell ref="F48:F52"/>
    <mergeCell ref="G48:G52"/>
    <mergeCell ref="A53:A57"/>
    <mergeCell ref="B53:B57"/>
    <mergeCell ref="C53:C57"/>
    <mergeCell ref="D53:D57"/>
    <mergeCell ref="E53:E57"/>
    <mergeCell ref="F53:F57"/>
    <mergeCell ref="G53:G57"/>
    <mergeCell ref="H63:H67"/>
    <mergeCell ref="I63:I67"/>
    <mergeCell ref="J63:J67"/>
    <mergeCell ref="A63:A67"/>
    <mergeCell ref="B63:B67"/>
    <mergeCell ref="C63:C67"/>
    <mergeCell ref="D63:D67"/>
    <mergeCell ref="E63:E67"/>
    <mergeCell ref="F63:F67"/>
    <mergeCell ref="G63:G67"/>
    <mergeCell ref="W234:W241"/>
    <mergeCell ref="X234:X241"/>
    <mergeCell ref="A234:A241"/>
    <mergeCell ref="B234:B241"/>
    <mergeCell ref="C234:C241"/>
    <mergeCell ref="D234:D241"/>
    <mergeCell ref="E234:E241"/>
    <mergeCell ref="F234:F241"/>
    <mergeCell ref="G234:G241"/>
    <mergeCell ref="A242:A245"/>
    <mergeCell ref="B242:B245"/>
    <mergeCell ref="C242:C245"/>
    <mergeCell ref="D242:D245"/>
    <mergeCell ref="E242:E245"/>
    <mergeCell ref="F242:F245"/>
    <mergeCell ref="G242:G245"/>
    <mergeCell ref="Q242:Q245"/>
    <mergeCell ref="R242:R245"/>
    <mergeCell ref="S242:S245"/>
    <mergeCell ref="T242:T245"/>
    <mergeCell ref="U242:U245"/>
    <mergeCell ref="V242:V245"/>
    <mergeCell ref="W242:W245"/>
    <mergeCell ref="X242:X245"/>
    <mergeCell ref="O234:O241"/>
    <mergeCell ref="P234:P241"/>
    <mergeCell ref="Q234:Q241"/>
    <mergeCell ref="R234:R241"/>
    <mergeCell ref="S234:S241"/>
    <mergeCell ref="T234:T241"/>
    <mergeCell ref="U234:U241"/>
    <mergeCell ref="O228:O233"/>
    <mergeCell ref="P228:P233"/>
    <mergeCell ref="H228:H233"/>
    <mergeCell ref="I228:I233"/>
    <mergeCell ref="J228:J233"/>
    <mergeCell ref="K228:K233"/>
    <mergeCell ref="L228:L233"/>
    <mergeCell ref="M228:M233"/>
    <mergeCell ref="N228:N233"/>
    <mergeCell ref="H234:H241"/>
    <mergeCell ref="I234:I241"/>
    <mergeCell ref="J234:J241"/>
    <mergeCell ref="K234:K241"/>
    <mergeCell ref="L234:L241"/>
    <mergeCell ref="M234:M241"/>
    <mergeCell ref="N234:N241"/>
    <mergeCell ref="V234:V241"/>
    <mergeCell ref="V222:V227"/>
    <mergeCell ref="W222:W227"/>
    <mergeCell ref="X222:X227"/>
    <mergeCell ref="A222:A227"/>
    <mergeCell ref="B222:B227"/>
    <mergeCell ref="C222:C227"/>
    <mergeCell ref="D222:D227"/>
    <mergeCell ref="E222:E227"/>
    <mergeCell ref="F222:F227"/>
    <mergeCell ref="G222:G227"/>
    <mergeCell ref="A228:A233"/>
    <mergeCell ref="B228:B233"/>
    <mergeCell ref="C228:C233"/>
    <mergeCell ref="D228:D233"/>
    <mergeCell ref="E228:E233"/>
    <mergeCell ref="F228:F233"/>
    <mergeCell ref="G228:G233"/>
    <mergeCell ref="Q228:Q233"/>
    <mergeCell ref="R228:R233"/>
    <mergeCell ref="S228:S233"/>
    <mergeCell ref="T228:T233"/>
    <mergeCell ref="U228:U233"/>
    <mergeCell ref="V228:V233"/>
    <mergeCell ref="W228:W233"/>
    <mergeCell ref="X228:X233"/>
    <mergeCell ref="O222:O227"/>
    <mergeCell ref="P222:P227"/>
    <mergeCell ref="Q222:Q227"/>
    <mergeCell ref="R222:R227"/>
    <mergeCell ref="S222:S227"/>
    <mergeCell ref="T222:T227"/>
    <mergeCell ref="U222:U227"/>
    <mergeCell ref="R171:R176"/>
    <mergeCell ref="S171:S176"/>
    <mergeCell ref="T171:T176"/>
    <mergeCell ref="U171:U176"/>
    <mergeCell ref="O209:O215"/>
    <mergeCell ref="P209:P215"/>
    <mergeCell ref="H209:H215"/>
    <mergeCell ref="I209:I215"/>
    <mergeCell ref="J209:J215"/>
    <mergeCell ref="K209:K215"/>
    <mergeCell ref="L209:L215"/>
    <mergeCell ref="M209:M215"/>
    <mergeCell ref="N209:N215"/>
    <mergeCell ref="H222:H227"/>
    <mergeCell ref="I222:I227"/>
    <mergeCell ref="J222:J227"/>
    <mergeCell ref="K222:K227"/>
    <mergeCell ref="L222:L227"/>
    <mergeCell ref="M222:M227"/>
    <mergeCell ref="N222:N227"/>
    <mergeCell ref="K171:K176"/>
    <mergeCell ref="L171:L176"/>
    <mergeCell ref="M171:M176"/>
    <mergeCell ref="N171:N176"/>
    <mergeCell ref="V171:V176"/>
    <mergeCell ref="W171:W176"/>
    <mergeCell ref="X171:X176"/>
    <mergeCell ref="A171:A176"/>
    <mergeCell ref="B171:B176"/>
    <mergeCell ref="C171:C176"/>
    <mergeCell ref="D171:D176"/>
    <mergeCell ref="E171:E176"/>
    <mergeCell ref="F171:F176"/>
    <mergeCell ref="G171:G176"/>
    <mergeCell ref="A177:A181"/>
    <mergeCell ref="B177:B181"/>
    <mergeCell ref="C177:C181"/>
    <mergeCell ref="D177:D181"/>
    <mergeCell ref="E177:E181"/>
    <mergeCell ref="F177:F181"/>
    <mergeCell ref="G177:G181"/>
    <mergeCell ref="Q177:Q181"/>
    <mergeCell ref="R177:R181"/>
    <mergeCell ref="S177:S181"/>
    <mergeCell ref="T177:T181"/>
    <mergeCell ref="U177:U181"/>
    <mergeCell ref="V177:V181"/>
    <mergeCell ref="W177:W181"/>
    <mergeCell ref="X177:X181"/>
    <mergeCell ref="O171:O176"/>
    <mergeCell ref="P171:P176"/>
    <mergeCell ref="Q171:Q176"/>
    <mergeCell ref="V161:V165"/>
    <mergeCell ref="W161:W165"/>
    <mergeCell ref="X161:X165"/>
    <mergeCell ref="A161:A165"/>
    <mergeCell ref="B161:B165"/>
    <mergeCell ref="C161:C165"/>
    <mergeCell ref="D161:D165"/>
    <mergeCell ref="E161:E165"/>
    <mergeCell ref="F161:F165"/>
    <mergeCell ref="G161:G165"/>
    <mergeCell ref="A166:A170"/>
    <mergeCell ref="B166:B170"/>
    <mergeCell ref="C166:C170"/>
    <mergeCell ref="D166:D170"/>
    <mergeCell ref="E166:E170"/>
    <mergeCell ref="F166:F170"/>
    <mergeCell ref="G166:G170"/>
    <mergeCell ref="Q166:Q170"/>
    <mergeCell ref="R166:R170"/>
    <mergeCell ref="S166:S170"/>
    <mergeCell ref="T166:T170"/>
    <mergeCell ref="U166:U170"/>
    <mergeCell ref="V166:V170"/>
    <mergeCell ref="W166:W170"/>
    <mergeCell ref="X166:X170"/>
    <mergeCell ref="O161:O165"/>
    <mergeCell ref="P161:P165"/>
    <mergeCell ref="Q161:Q165"/>
    <mergeCell ref="R161:R165"/>
    <mergeCell ref="S161:S165"/>
    <mergeCell ref="T161:T165"/>
    <mergeCell ref="U161:U165"/>
    <mergeCell ref="R420:R423"/>
    <mergeCell ref="S420:S423"/>
    <mergeCell ref="T420:T423"/>
    <mergeCell ref="U420:U423"/>
    <mergeCell ref="O156:O160"/>
    <mergeCell ref="P156:P160"/>
    <mergeCell ref="H156:H160"/>
    <mergeCell ref="I156:I160"/>
    <mergeCell ref="J156:J160"/>
    <mergeCell ref="K156:K160"/>
    <mergeCell ref="L156:L160"/>
    <mergeCell ref="M156:M160"/>
    <mergeCell ref="N156:N160"/>
    <mergeCell ref="H161:H165"/>
    <mergeCell ref="I161:I165"/>
    <mergeCell ref="J161:J165"/>
    <mergeCell ref="K161:K165"/>
    <mergeCell ref="L161:L165"/>
    <mergeCell ref="M161:M165"/>
    <mergeCell ref="N161:N165"/>
    <mergeCell ref="O166:O170"/>
    <mergeCell ref="P166:P170"/>
    <mergeCell ref="H166:H170"/>
    <mergeCell ref="I166:I170"/>
    <mergeCell ref="J166:J170"/>
    <mergeCell ref="K166:K170"/>
    <mergeCell ref="L166:L170"/>
    <mergeCell ref="M166:M170"/>
    <mergeCell ref="N166:N170"/>
    <mergeCell ref="H171:H176"/>
    <mergeCell ref="I171:I176"/>
    <mergeCell ref="J171:J176"/>
    <mergeCell ref="L420:L423"/>
    <mergeCell ref="M420:M423"/>
    <mergeCell ref="N420:N423"/>
    <mergeCell ref="V420:V423"/>
    <mergeCell ref="W420:W423"/>
    <mergeCell ref="X420:X423"/>
    <mergeCell ref="Y420:Y421"/>
    <mergeCell ref="A420:A423"/>
    <mergeCell ref="B420:B423"/>
    <mergeCell ref="C420:C423"/>
    <mergeCell ref="D420:D423"/>
    <mergeCell ref="E420:E423"/>
    <mergeCell ref="F420:F423"/>
    <mergeCell ref="G420:G423"/>
    <mergeCell ref="A424:A425"/>
    <mergeCell ref="B424:B425"/>
    <mergeCell ref="C424:C425"/>
    <mergeCell ref="D424:D425"/>
    <mergeCell ref="E424:E425"/>
    <mergeCell ref="F424:F425"/>
    <mergeCell ref="G424:G425"/>
    <mergeCell ref="Q424:Q425"/>
    <mergeCell ref="R424:R425"/>
    <mergeCell ref="S424:S425"/>
    <mergeCell ref="T424:T425"/>
    <mergeCell ref="U424:U425"/>
    <mergeCell ref="V424:V425"/>
    <mergeCell ref="W424:W425"/>
    <mergeCell ref="X424:X425"/>
    <mergeCell ref="O420:O423"/>
    <mergeCell ref="P420:P423"/>
    <mergeCell ref="Q420:Q423"/>
    <mergeCell ref="AC403:AC405"/>
    <mergeCell ref="AD403:AD405"/>
    <mergeCell ref="AE403:AE405"/>
    <mergeCell ref="AF403:AF405"/>
    <mergeCell ref="AG403:AG405"/>
    <mergeCell ref="AH403:AH405"/>
    <mergeCell ref="V403:V406"/>
    <mergeCell ref="W403:W406"/>
    <mergeCell ref="X403:X406"/>
    <mergeCell ref="Y403:Y405"/>
    <mergeCell ref="Z403:Z405"/>
    <mergeCell ref="AA403:AA405"/>
    <mergeCell ref="AB403:AB405"/>
    <mergeCell ref="A403:A406"/>
    <mergeCell ref="B403:B406"/>
    <mergeCell ref="C403:C406"/>
    <mergeCell ref="D403:D406"/>
    <mergeCell ref="E403:E406"/>
    <mergeCell ref="F403:F406"/>
    <mergeCell ref="G403:G406"/>
    <mergeCell ref="Q397:Q399"/>
    <mergeCell ref="R397:R399"/>
    <mergeCell ref="S397:S399"/>
    <mergeCell ref="T397:T399"/>
    <mergeCell ref="U397:U399"/>
    <mergeCell ref="O400:O402"/>
    <mergeCell ref="P400:P402"/>
    <mergeCell ref="H400:H402"/>
    <mergeCell ref="I400:I402"/>
    <mergeCell ref="J400:J402"/>
    <mergeCell ref="K400:K402"/>
    <mergeCell ref="L400:L402"/>
    <mergeCell ref="M400:M402"/>
    <mergeCell ref="N400:N402"/>
    <mergeCell ref="H403:H406"/>
    <mergeCell ref="I403:I406"/>
    <mergeCell ref="J403:J406"/>
    <mergeCell ref="K403:K406"/>
    <mergeCell ref="L403:L406"/>
    <mergeCell ref="M403:M406"/>
    <mergeCell ref="N403:N406"/>
    <mergeCell ref="O403:O406"/>
    <mergeCell ref="P403:P406"/>
    <mergeCell ref="Q403:Q406"/>
    <mergeCell ref="R403:R406"/>
    <mergeCell ref="S403:S406"/>
    <mergeCell ref="T403:T406"/>
    <mergeCell ref="U403:U406"/>
    <mergeCell ref="J397:J399"/>
    <mergeCell ref="K397:K399"/>
    <mergeCell ref="L397:L399"/>
    <mergeCell ref="M397:M399"/>
    <mergeCell ref="N397:N399"/>
    <mergeCell ref="V397:V399"/>
    <mergeCell ref="W397:W399"/>
    <mergeCell ref="X397:X399"/>
    <mergeCell ref="A397:A399"/>
    <mergeCell ref="B397:B399"/>
    <mergeCell ref="C397:C399"/>
    <mergeCell ref="D397:D399"/>
    <mergeCell ref="E397:E399"/>
    <mergeCell ref="F397:F399"/>
    <mergeCell ref="G397:G399"/>
    <mergeCell ref="A400:A402"/>
    <mergeCell ref="B400:B402"/>
    <mergeCell ref="C400:C402"/>
    <mergeCell ref="D400:D402"/>
    <mergeCell ref="E400:E402"/>
    <mergeCell ref="F400:F402"/>
    <mergeCell ref="G400:G402"/>
    <mergeCell ref="Q400:Q402"/>
    <mergeCell ref="R400:R402"/>
    <mergeCell ref="S400:S402"/>
    <mergeCell ref="T400:T402"/>
    <mergeCell ref="U400:U402"/>
    <mergeCell ref="V400:V402"/>
    <mergeCell ref="W400:W402"/>
    <mergeCell ref="X400:X402"/>
    <mergeCell ref="O397:O399"/>
    <mergeCell ref="P397:P399"/>
    <mergeCell ref="X390:X393"/>
    <mergeCell ref="A390:A393"/>
    <mergeCell ref="B390:B393"/>
    <mergeCell ref="C390:C393"/>
    <mergeCell ref="D390:D393"/>
    <mergeCell ref="E390:E393"/>
    <mergeCell ref="F390:F393"/>
    <mergeCell ref="G390:G393"/>
    <mergeCell ref="A394:A396"/>
    <mergeCell ref="B394:B396"/>
    <mergeCell ref="C394:C396"/>
    <mergeCell ref="D394:D396"/>
    <mergeCell ref="E394:E396"/>
    <mergeCell ref="F394:F396"/>
    <mergeCell ref="G394:G396"/>
    <mergeCell ref="Q394:Q396"/>
    <mergeCell ref="R394:R396"/>
    <mergeCell ref="S394:S396"/>
    <mergeCell ref="T394:T396"/>
    <mergeCell ref="U394:U396"/>
    <mergeCell ref="V394:V396"/>
    <mergeCell ref="W394:W396"/>
    <mergeCell ref="X394:X396"/>
    <mergeCell ref="O390:O393"/>
    <mergeCell ref="P390:P393"/>
    <mergeCell ref="Q390:Q393"/>
    <mergeCell ref="R390:R393"/>
    <mergeCell ref="S390:S393"/>
    <mergeCell ref="T390:T393"/>
    <mergeCell ref="U390:U393"/>
    <mergeCell ref="O394:O396"/>
    <mergeCell ref="P394:P396"/>
    <mergeCell ref="T380:T383"/>
    <mergeCell ref="U380:U383"/>
    <mergeCell ref="A388:A389"/>
    <mergeCell ref="B388:B389"/>
    <mergeCell ref="C388:C389"/>
    <mergeCell ref="D388:D389"/>
    <mergeCell ref="E388:E389"/>
    <mergeCell ref="F388:F389"/>
    <mergeCell ref="G388:G389"/>
    <mergeCell ref="W388:W389"/>
    <mergeCell ref="X388:X389"/>
    <mergeCell ref="A380:A383"/>
    <mergeCell ref="B380:B383"/>
    <mergeCell ref="C380:C383"/>
    <mergeCell ref="D380:D383"/>
    <mergeCell ref="E380:E383"/>
    <mergeCell ref="F380:F383"/>
    <mergeCell ref="G380:G383"/>
    <mergeCell ref="A384:A387"/>
    <mergeCell ref="B384:B387"/>
    <mergeCell ref="C384:C387"/>
    <mergeCell ref="D384:D387"/>
    <mergeCell ref="E384:E387"/>
    <mergeCell ref="F384:F387"/>
    <mergeCell ref="G384:G387"/>
    <mergeCell ref="X384:X387"/>
    <mergeCell ref="Q384:Q387"/>
    <mergeCell ref="Q388:Q389"/>
    <mergeCell ref="R388:R389"/>
    <mergeCell ref="S388:S389"/>
    <mergeCell ref="T388:T389"/>
    <mergeCell ref="U388:U389"/>
    <mergeCell ref="V388:V389"/>
    <mergeCell ref="O376:O379"/>
    <mergeCell ref="P376:P379"/>
    <mergeCell ref="H376:H379"/>
    <mergeCell ref="I376:I379"/>
    <mergeCell ref="J376:J379"/>
    <mergeCell ref="K376:K379"/>
    <mergeCell ref="L376:L379"/>
    <mergeCell ref="M376:M379"/>
    <mergeCell ref="N376:N379"/>
    <mergeCell ref="H380:H383"/>
    <mergeCell ref="I380:I383"/>
    <mergeCell ref="J380:J383"/>
    <mergeCell ref="K380:K383"/>
    <mergeCell ref="L380:L383"/>
    <mergeCell ref="M380:M383"/>
    <mergeCell ref="N380:N383"/>
    <mergeCell ref="V380:V383"/>
    <mergeCell ref="W380:W383"/>
    <mergeCell ref="X380:X383"/>
    <mergeCell ref="O380:O383"/>
    <mergeCell ref="P380:P383"/>
    <mergeCell ref="Q380:Q383"/>
    <mergeCell ref="R380:R383"/>
    <mergeCell ref="S380:S383"/>
    <mergeCell ref="A437:A438"/>
    <mergeCell ref="B437:B438"/>
    <mergeCell ref="C437:C438"/>
    <mergeCell ref="D437:D438"/>
    <mergeCell ref="E437:E438"/>
    <mergeCell ref="F437:F438"/>
    <mergeCell ref="G437:G438"/>
    <mergeCell ref="C450:G450"/>
    <mergeCell ref="C451:F451"/>
    <mergeCell ref="C452:F452"/>
    <mergeCell ref="C453:G453"/>
    <mergeCell ref="C454:G454"/>
    <mergeCell ref="C455:G455"/>
    <mergeCell ref="C456:G456"/>
    <mergeCell ref="O388:O389"/>
    <mergeCell ref="P388:P389"/>
    <mergeCell ref="H388:H389"/>
    <mergeCell ref="I388:I389"/>
    <mergeCell ref="J388:J389"/>
    <mergeCell ref="K388:K389"/>
    <mergeCell ref="L388:L389"/>
    <mergeCell ref="M388:M389"/>
    <mergeCell ref="N388:N389"/>
    <mergeCell ref="H390:H393"/>
    <mergeCell ref="I390:I393"/>
    <mergeCell ref="J390:J393"/>
    <mergeCell ref="K390:K393"/>
    <mergeCell ref="L390:L393"/>
    <mergeCell ref="M390:M393"/>
    <mergeCell ref="N390:N393"/>
    <mergeCell ref="H394:H396"/>
    <mergeCell ref="I394:I396"/>
    <mergeCell ref="C474:G474"/>
    <mergeCell ref="C464:G464"/>
    <mergeCell ref="C465:G465"/>
    <mergeCell ref="C466:G466"/>
    <mergeCell ref="C467:G467"/>
    <mergeCell ref="C468:G468"/>
    <mergeCell ref="C469:G469"/>
    <mergeCell ref="C470:G470"/>
    <mergeCell ref="O430:O433"/>
    <mergeCell ref="P430:P433"/>
    <mergeCell ref="H430:H433"/>
    <mergeCell ref="I430:I433"/>
    <mergeCell ref="J430:J433"/>
    <mergeCell ref="K430:K433"/>
    <mergeCell ref="L430:L433"/>
    <mergeCell ref="M430:M433"/>
    <mergeCell ref="N430:N433"/>
    <mergeCell ref="H437:H438"/>
    <mergeCell ref="I437:I438"/>
    <mergeCell ref="J437:J438"/>
    <mergeCell ref="K437:K438"/>
    <mergeCell ref="L437:L438"/>
    <mergeCell ref="M437:M438"/>
    <mergeCell ref="N437:N438"/>
    <mergeCell ref="O437:O438"/>
    <mergeCell ref="P437:P438"/>
    <mergeCell ref="Y430:Y431"/>
    <mergeCell ref="O424:O425"/>
    <mergeCell ref="P424:P425"/>
    <mergeCell ref="Q430:Q433"/>
    <mergeCell ref="R430:R433"/>
    <mergeCell ref="S430:S433"/>
    <mergeCell ref="T430:T433"/>
    <mergeCell ref="U430:U433"/>
    <mergeCell ref="C457:G457"/>
    <mergeCell ref="C458:G458"/>
    <mergeCell ref="C459:G459"/>
    <mergeCell ref="C460:G460"/>
    <mergeCell ref="C461:G461"/>
    <mergeCell ref="C462:G462"/>
    <mergeCell ref="C463:G463"/>
    <mergeCell ref="C471:G471"/>
    <mergeCell ref="C473:G473"/>
    <mergeCell ref="V437:V438"/>
    <mergeCell ref="W437:W438"/>
    <mergeCell ref="X437:X438"/>
    <mergeCell ref="Y437:Y438"/>
    <mergeCell ref="Q437:Q438"/>
    <mergeCell ref="R437:R438"/>
    <mergeCell ref="S437:S438"/>
    <mergeCell ref="T437:T438"/>
    <mergeCell ref="U437:U438"/>
    <mergeCell ref="A426:A429"/>
    <mergeCell ref="B426:B429"/>
    <mergeCell ref="C426:C429"/>
    <mergeCell ref="D426:D429"/>
    <mergeCell ref="E426:E429"/>
    <mergeCell ref="F426:F429"/>
    <mergeCell ref="G426:G429"/>
    <mergeCell ref="A430:A433"/>
    <mergeCell ref="B430:B433"/>
    <mergeCell ref="C430:C433"/>
    <mergeCell ref="D430:D433"/>
    <mergeCell ref="E430:E433"/>
    <mergeCell ref="F430:F433"/>
    <mergeCell ref="G430:G433"/>
    <mergeCell ref="V430:V433"/>
    <mergeCell ref="W430:W433"/>
    <mergeCell ref="X430:X433"/>
    <mergeCell ref="H426:H429"/>
    <mergeCell ref="I426:I429"/>
    <mergeCell ref="J426:J429"/>
    <mergeCell ref="K426:K429"/>
    <mergeCell ref="L426:L429"/>
    <mergeCell ref="M426:M429"/>
    <mergeCell ref="N426:N429"/>
    <mergeCell ref="V426:V429"/>
    <mergeCell ref="W426:W429"/>
    <mergeCell ref="X426:X429"/>
    <mergeCell ref="O426:O429"/>
    <mergeCell ref="P426:P429"/>
    <mergeCell ref="Q426:Q429"/>
    <mergeCell ref="R426:R429"/>
    <mergeCell ref="S426:S429"/>
    <mergeCell ref="T426:T429"/>
    <mergeCell ref="U426:U429"/>
    <mergeCell ref="K417:K419"/>
    <mergeCell ref="L417:L419"/>
    <mergeCell ref="M417:M419"/>
    <mergeCell ref="N417:N419"/>
    <mergeCell ref="W414:W416"/>
    <mergeCell ref="X414:X416"/>
    <mergeCell ref="Y414:Y415"/>
    <mergeCell ref="Z414:Z415"/>
    <mergeCell ref="AA414:AA415"/>
    <mergeCell ref="AB414:AB415"/>
    <mergeCell ref="AC414:AC415"/>
    <mergeCell ref="H424:H425"/>
    <mergeCell ref="I424:I425"/>
    <mergeCell ref="J424:J425"/>
    <mergeCell ref="K424:K425"/>
    <mergeCell ref="L424:L425"/>
    <mergeCell ref="M424:M425"/>
    <mergeCell ref="N424:N425"/>
    <mergeCell ref="V417:V419"/>
    <mergeCell ref="W417:W419"/>
    <mergeCell ref="AB419:AB420"/>
    <mergeCell ref="O417:O419"/>
    <mergeCell ref="P417:P419"/>
    <mergeCell ref="Q417:Q419"/>
    <mergeCell ref="R417:R419"/>
    <mergeCell ref="S417:S419"/>
    <mergeCell ref="T417:T419"/>
    <mergeCell ref="U417:U419"/>
    <mergeCell ref="H420:H423"/>
    <mergeCell ref="I420:I423"/>
    <mergeCell ref="J420:J423"/>
    <mergeCell ref="K420:K423"/>
    <mergeCell ref="A414:A416"/>
    <mergeCell ref="B414:B416"/>
    <mergeCell ref="C414:C416"/>
    <mergeCell ref="D414:D416"/>
    <mergeCell ref="E414:E416"/>
    <mergeCell ref="F414:F416"/>
    <mergeCell ref="G414:G416"/>
    <mergeCell ref="A417:A419"/>
    <mergeCell ref="B417:B419"/>
    <mergeCell ref="C417:C419"/>
    <mergeCell ref="D417:D419"/>
    <mergeCell ref="E417:E419"/>
    <mergeCell ref="F417:F419"/>
    <mergeCell ref="G417:G419"/>
    <mergeCell ref="H417:H419"/>
    <mergeCell ref="I417:I419"/>
    <mergeCell ref="J417:J419"/>
    <mergeCell ref="AH411:AH412"/>
    <mergeCell ref="A411:A413"/>
    <mergeCell ref="B411:B413"/>
    <mergeCell ref="C411:C413"/>
    <mergeCell ref="D411:D413"/>
    <mergeCell ref="E411:E413"/>
    <mergeCell ref="F411:F413"/>
    <mergeCell ref="G411:G413"/>
    <mergeCell ref="AE417:AE418"/>
    <mergeCell ref="AF417:AF418"/>
    <mergeCell ref="X417:X419"/>
    <mergeCell ref="Y417:Y418"/>
    <mergeCell ref="Z417:Z418"/>
    <mergeCell ref="AA417:AA418"/>
    <mergeCell ref="AB417:AB418"/>
    <mergeCell ref="AC417:AC418"/>
    <mergeCell ref="AD417:AD418"/>
    <mergeCell ref="H414:H416"/>
    <mergeCell ref="I414:I416"/>
    <mergeCell ref="J414:J416"/>
    <mergeCell ref="K414:K416"/>
    <mergeCell ref="L414:L416"/>
    <mergeCell ref="M414:M416"/>
    <mergeCell ref="N414:N416"/>
    <mergeCell ref="O414:O416"/>
    <mergeCell ref="P414:P416"/>
    <mergeCell ref="Q414:Q416"/>
    <mergeCell ref="R414:R416"/>
    <mergeCell ref="T414:T416"/>
    <mergeCell ref="U414:U416"/>
    <mergeCell ref="V414:V416"/>
    <mergeCell ref="AD414:AD415"/>
    <mergeCell ref="A407:A410"/>
    <mergeCell ref="B407:B410"/>
    <mergeCell ref="C407:C410"/>
    <mergeCell ref="D407:D410"/>
    <mergeCell ref="E407:E410"/>
    <mergeCell ref="F407:F410"/>
    <mergeCell ref="G407:G410"/>
    <mergeCell ref="H411:H413"/>
    <mergeCell ref="I411:I413"/>
    <mergeCell ref="J411:J413"/>
    <mergeCell ref="K411:K413"/>
    <mergeCell ref="L411:L413"/>
    <mergeCell ref="M411:M413"/>
    <mergeCell ref="N411:N413"/>
    <mergeCell ref="AE411:AE412"/>
    <mergeCell ref="AF411:AF412"/>
    <mergeCell ref="AG411:AG412"/>
    <mergeCell ref="X411:X413"/>
    <mergeCell ref="Y411:Y412"/>
    <mergeCell ref="Z411:Z412"/>
    <mergeCell ref="AA411:AA412"/>
    <mergeCell ref="AC411:AC412"/>
    <mergeCell ref="AD411:AD412"/>
    <mergeCell ref="H407:H410"/>
    <mergeCell ref="I407:I410"/>
    <mergeCell ref="J407:J410"/>
    <mergeCell ref="K407:K410"/>
    <mergeCell ref="L407:L410"/>
    <mergeCell ref="M407:M410"/>
    <mergeCell ref="N407:N410"/>
    <mergeCell ref="V407:V410"/>
    <mergeCell ref="W407:W410"/>
    <mergeCell ref="X407:X410"/>
    <mergeCell ref="AB407:AB409"/>
    <mergeCell ref="O407:O410"/>
    <mergeCell ref="P407:P410"/>
    <mergeCell ref="Q407:Q410"/>
    <mergeCell ref="R407:R410"/>
    <mergeCell ref="S407:S410"/>
    <mergeCell ref="T407:T410"/>
    <mergeCell ref="U407:U410"/>
    <mergeCell ref="O384:O387"/>
    <mergeCell ref="P384:P387"/>
    <mergeCell ref="H384:H387"/>
    <mergeCell ref="I384:I387"/>
    <mergeCell ref="J384:J387"/>
    <mergeCell ref="K384:K387"/>
    <mergeCell ref="L384:L387"/>
    <mergeCell ref="M384:M387"/>
    <mergeCell ref="N384:N387"/>
    <mergeCell ref="O411:O413"/>
    <mergeCell ref="P411:P413"/>
    <mergeCell ref="Q411:Q413"/>
    <mergeCell ref="R411:R413"/>
    <mergeCell ref="T411:T413"/>
    <mergeCell ref="U411:U413"/>
    <mergeCell ref="V411:V413"/>
    <mergeCell ref="W411:W413"/>
    <mergeCell ref="R384:R387"/>
    <mergeCell ref="S384:S387"/>
    <mergeCell ref="T384:T387"/>
    <mergeCell ref="U384:U387"/>
    <mergeCell ref="V384:V387"/>
    <mergeCell ref="W384:W387"/>
    <mergeCell ref="V390:V393"/>
    <mergeCell ref="W390:W393"/>
    <mergeCell ref="J394:J396"/>
    <mergeCell ref="K394:K396"/>
    <mergeCell ref="L394:L396"/>
    <mergeCell ref="M394:M396"/>
    <mergeCell ref="N394:N396"/>
    <mergeCell ref="H397:H399"/>
    <mergeCell ref="I397:I399"/>
    <mergeCell ref="A282:A284"/>
    <mergeCell ref="B282:B284"/>
    <mergeCell ref="C282:C284"/>
    <mergeCell ref="D282:D284"/>
    <mergeCell ref="E282:E284"/>
    <mergeCell ref="F282:F284"/>
    <mergeCell ref="G282:G284"/>
    <mergeCell ref="Q282:Q284"/>
    <mergeCell ref="R282:R284"/>
    <mergeCell ref="S282:S284"/>
    <mergeCell ref="T282:T284"/>
    <mergeCell ref="U282:U284"/>
    <mergeCell ref="V282:V284"/>
    <mergeCell ref="W282:W284"/>
    <mergeCell ref="X282:X284"/>
    <mergeCell ref="O279:O281"/>
    <mergeCell ref="P279:P281"/>
    <mergeCell ref="Q279:Q281"/>
    <mergeCell ref="R279:R281"/>
    <mergeCell ref="S279:S281"/>
    <mergeCell ref="T279:T281"/>
    <mergeCell ref="U279:U281"/>
    <mergeCell ref="O282:O284"/>
    <mergeCell ref="P282:P284"/>
    <mergeCell ref="H282:H284"/>
    <mergeCell ref="I282:I284"/>
    <mergeCell ref="J282:J284"/>
    <mergeCell ref="K282:K284"/>
    <mergeCell ref="L282:L284"/>
    <mergeCell ref="M282:M284"/>
    <mergeCell ref="N282:N284"/>
    <mergeCell ref="H279:H281"/>
    <mergeCell ref="I279:I281"/>
    <mergeCell ref="J279:J281"/>
    <mergeCell ref="K279:K281"/>
    <mergeCell ref="L279:L281"/>
    <mergeCell ref="M279:M281"/>
    <mergeCell ref="N279:N281"/>
    <mergeCell ref="V279:V281"/>
    <mergeCell ref="W279:W281"/>
    <mergeCell ref="X279:X281"/>
    <mergeCell ref="A279:A281"/>
    <mergeCell ref="B279:B281"/>
    <mergeCell ref="C279:C281"/>
    <mergeCell ref="D279:D281"/>
    <mergeCell ref="E279:E281"/>
    <mergeCell ref="F279:F281"/>
    <mergeCell ref="G279:G281"/>
    <mergeCell ref="A276:A278"/>
    <mergeCell ref="B276:B278"/>
    <mergeCell ref="C276:C278"/>
    <mergeCell ref="D276:D278"/>
    <mergeCell ref="E276:E278"/>
    <mergeCell ref="F276:F278"/>
    <mergeCell ref="G276:G278"/>
    <mergeCell ref="Q276:Q278"/>
    <mergeCell ref="R276:R278"/>
    <mergeCell ref="S276:S278"/>
    <mergeCell ref="T276:T278"/>
    <mergeCell ref="U276:U278"/>
    <mergeCell ref="V276:V278"/>
    <mergeCell ref="W276:W278"/>
    <mergeCell ref="X276:X278"/>
    <mergeCell ref="O272:O275"/>
    <mergeCell ref="P272:P275"/>
    <mergeCell ref="Q272:Q275"/>
    <mergeCell ref="R272:R275"/>
    <mergeCell ref="S272:S275"/>
    <mergeCell ref="T272:T275"/>
    <mergeCell ref="U272:U275"/>
    <mergeCell ref="O276:O278"/>
    <mergeCell ref="P276:P278"/>
    <mergeCell ref="H276:H278"/>
    <mergeCell ref="I276:I278"/>
    <mergeCell ref="J276:J278"/>
    <mergeCell ref="K276:K278"/>
    <mergeCell ref="L276:L278"/>
    <mergeCell ref="M276:M278"/>
    <mergeCell ref="N276:N278"/>
    <mergeCell ref="H272:H275"/>
    <mergeCell ref="I272:I275"/>
    <mergeCell ref="J272:J275"/>
    <mergeCell ref="K272:K275"/>
    <mergeCell ref="L272:L275"/>
    <mergeCell ref="M272:M275"/>
    <mergeCell ref="N272:N275"/>
    <mergeCell ref="V272:V275"/>
    <mergeCell ref="W272:W275"/>
    <mergeCell ref="X272:X275"/>
    <mergeCell ref="A272:A275"/>
    <mergeCell ref="B272:B275"/>
    <mergeCell ref="C272:C275"/>
    <mergeCell ref="D272:D275"/>
    <mergeCell ref="E272:E275"/>
    <mergeCell ref="F272:F275"/>
    <mergeCell ref="G272:G275"/>
    <mergeCell ref="A266:A268"/>
    <mergeCell ref="B266:B268"/>
    <mergeCell ref="C266:C268"/>
    <mergeCell ref="D266:D268"/>
    <mergeCell ref="E266:E268"/>
    <mergeCell ref="F266:F268"/>
    <mergeCell ref="G266:G268"/>
    <mergeCell ref="A269:A271"/>
    <mergeCell ref="B269:B271"/>
    <mergeCell ref="C269:C271"/>
    <mergeCell ref="D269:D271"/>
    <mergeCell ref="E269:E271"/>
    <mergeCell ref="F269:F271"/>
    <mergeCell ref="G269:G271"/>
    <mergeCell ref="V269:V271"/>
    <mergeCell ref="W269:W271"/>
    <mergeCell ref="X269:X271"/>
    <mergeCell ref="Q269:Q271"/>
    <mergeCell ref="R269:R271"/>
    <mergeCell ref="S269:S271"/>
    <mergeCell ref="T269:T271"/>
    <mergeCell ref="U269:U271"/>
    <mergeCell ref="O269:O271"/>
    <mergeCell ref="P269:P271"/>
    <mergeCell ref="H269:H271"/>
    <mergeCell ref="I269:I270"/>
    <mergeCell ref="J269:J271"/>
    <mergeCell ref="K269:K271"/>
    <mergeCell ref="L269:L271"/>
    <mergeCell ref="M269:M271"/>
    <mergeCell ref="N269:N271"/>
    <mergeCell ref="H263:H265"/>
    <mergeCell ref="I263:I265"/>
    <mergeCell ref="J263:J265"/>
    <mergeCell ref="K263:K265"/>
    <mergeCell ref="L263:L265"/>
    <mergeCell ref="M263:M265"/>
    <mergeCell ref="N263:N265"/>
    <mergeCell ref="H266:H268"/>
    <mergeCell ref="I266:I268"/>
    <mergeCell ref="J266:J268"/>
    <mergeCell ref="K266:K268"/>
    <mergeCell ref="L266:L268"/>
    <mergeCell ref="M266:M268"/>
    <mergeCell ref="N266:N268"/>
    <mergeCell ref="V266:V268"/>
    <mergeCell ref="W266:W268"/>
    <mergeCell ref="X266:X268"/>
    <mergeCell ref="O266:O268"/>
    <mergeCell ref="P266:P268"/>
    <mergeCell ref="Q266:Q268"/>
    <mergeCell ref="R266:R268"/>
    <mergeCell ref="S266:S268"/>
    <mergeCell ref="T266:T268"/>
    <mergeCell ref="U266:U268"/>
    <mergeCell ref="O263:O265"/>
    <mergeCell ref="P263:P265"/>
    <mergeCell ref="V259:V262"/>
    <mergeCell ref="W259:W262"/>
    <mergeCell ref="X259:X262"/>
    <mergeCell ref="A259:A262"/>
    <mergeCell ref="B259:B262"/>
    <mergeCell ref="C259:C262"/>
    <mergeCell ref="D259:D262"/>
    <mergeCell ref="E259:E262"/>
    <mergeCell ref="F259:F262"/>
    <mergeCell ref="G259:G262"/>
    <mergeCell ref="A263:A265"/>
    <mergeCell ref="B263:B265"/>
    <mergeCell ref="C263:C265"/>
    <mergeCell ref="D263:D265"/>
    <mergeCell ref="E263:E265"/>
    <mergeCell ref="F263:F265"/>
    <mergeCell ref="G263:G265"/>
    <mergeCell ref="Q263:Q265"/>
    <mergeCell ref="R263:R265"/>
    <mergeCell ref="S263:S265"/>
    <mergeCell ref="T263:T265"/>
    <mergeCell ref="U263:U265"/>
    <mergeCell ref="V263:V265"/>
    <mergeCell ref="W263:W265"/>
    <mergeCell ref="X263:X265"/>
    <mergeCell ref="O259:O262"/>
    <mergeCell ref="P259:P262"/>
    <mergeCell ref="Q259:Q262"/>
    <mergeCell ref="R259:R262"/>
    <mergeCell ref="S259:S262"/>
    <mergeCell ref="T259:T262"/>
    <mergeCell ref="U259:U262"/>
    <mergeCell ref="U250:U254"/>
    <mergeCell ref="A246:A249"/>
    <mergeCell ref="B246:B249"/>
    <mergeCell ref="C246:C249"/>
    <mergeCell ref="D246:D249"/>
    <mergeCell ref="E246:E249"/>
    <mergeCell ref="F246:F249"/>
    <mergeCell ref="G246:G249"/>
    <mergeCell ref="A250:A254"/>
    <mergeCell ref="B250:B254"/>
    <mergeCell ref="C250:C254"/>
    <mergeCell ref="D250:D254"/>
    <mergeCell ref="E250:E254"/>
    <mergeCell ref="F250:F254"/>
    <mergeCell ref="G250:G254"/>
    <mergeCell ref="H259:H262"/>
    <mergeCell ref="I259:I262"/>
    <mergeCell ref="J259:J262"/>
    <mergeCell ref="K259:K262"/>
    <mergeCell ref="L259:L262"/>
    <mergeCell ref="M259:M262"/>
    <mergeCell ref="N259:N262"/>
    <mergeCell ref="O250:O254"/>
    <mergeCell ref="P250:P254"/>
    <mergeCell ref="H250:H254"/>
    <mergeCell ref="I250:I254"/>
    <mergeCell ref="J250:J254"/>
    <mergeCell ref="K250:K254"/>
    <mergeCell ref="L250:L254"/>
    <mergeCell ref="M250:M254"/>
    <mergeCell ref="N250:N254"/>
    <mergeCell ref="V246:V249"/>
    <mergeCell ref="W246:W249"/>
    <mergeCell ref="X246:X249"/>
    <mergeCell ref="O246:O249"/>
    <mergeCell ref="P246:P249"/>
    <mergeCell ref="Q246:Q249"/>
    <mergeCell ref="R246:R249"/>
    <mergeCell ref="S246:S249"/>
    <mergeCell ref="T246:T249"/>
    <mergeCell ref="U246:U249"/>
    <mergeCell ref="V250:V254"/>
    <mergeCell ref="W250:W254"/>
    <mergeCell ref="X250:X254"/>
    <mergeCell ref="A255:A258"/>
    <mergeCell ref="B255:B258"/>
    <mergeCell ref="C255:C258"/>
    <mergeCell ref="D255:D258"/>
    <mergeCell ref="E255:E258"/>
    <mergeCell ref="F255:F258"/>
    <mergeCell ref="G255:G258"/>
    <mergeCell ref="Q255:Q258"/>
    <mergeCell ref="R255:R258"/>
    <mergeCell ref="S255:S258"/>
    <mergeCell ref="T255:T258"/>
    <mergeCell ref="U255:U258"/>
    <mergeCell ref="V255:V258"/>
    <mergeCell ref="W255:W258"/>
    <mergeCell ref="X255:X258"/>
    <mergeCell ref="Q250:Q254"/>
    <mergeCell ref="R250:R254"/>
    <mergeCell ref="S250:S254"/>
    <mergeCell ref="T250:T254"/>
    <mergeCell ref="O255:O258"/>
    <mergeCell ref="P255:P258"/>
    <mergeCell ref="H255:H258"/>
    <mergeCell ref="I255:I258"/>
    <mergeCell ref="J255:J258"/>
    <mergeCell ref="K255:K258"/>
    <mergeCell ref="L255:L258"/>
    <mergeCell ref="M255:M258"/>
    <mergeCell ref="N255:N258"/>
    <mergeCell ref="H242:H245"/>
    <mergeCell ref="I242:I245"/>
    <mergeCell ref="J242:J245"/>
    <mergeCell ref="K242:K245"/>
    <mergeCell ref="L242:L245"/>
    <mergeCell ref="M242:M245"/>
    <mergeCell ref="N242:N245"/>
    <mergeCell ref="H246:H249"/>
    <mergeCell ref="I246:I249"/>
    <mergeCell ref="J246:J249"/>
    <mergeCell ref="K246:K249"/>
    <mergeCell ref="L246:L249"/>
    <mergeCell ref="M246:M249"/>
    <mergeCell ref="N246:N249"/>
    <mergeCell ref="O242:O245"/>
    <mergeCell ref="P242:P245"/>
    <mergeCell ref="A376:A379"/>
    <mergeCell ref="B376:B379"/>
    <mergeCell ref="C376:C379"/>
    <mergeCell ref="D376:D379"/>
    <mergeCell ref="E376:E379"/>
    <mergeCell ref="F376:F379"/>
    <mergeCell ref="G376:G379"/>
    <mergeCell ref="Q376:Q379"/>
    <mergeCell ref="R376:R379"/>
    <mergeCell ref="S376:S379"/>
    <mergeCell ref="T376:T379"/>
    <mergeCell ref="U376:U379"/>
    <mergeCell ref="V376:V379"/>
    <mergeCell ref="W376:W379"/>
    <mergeCell ref="X376:X379"/>
    <mergeCell ref="O371:O375"/>
    <mergeCell ref="P371:P375"/>
    <mergeCell ref="Q371:Q375"/>
    <mergeCell ref="R371:R375"/>
    <mergeCell ref="S371:S375"/>
    <mergeCell ref="T371:T375"/>
    <mergeCell ref="U371:U375"/>
    <mergeCell ref="H371:H375"/>
    <mergeCell ref="I371:I375"/>
    <mergeCell ref="J371:J375"/>
    <mergeCell ref="K371:K375"/>
    <mergeCell ref="L371:L375"/>
    <mergeCell ref="M371:M375"/>
    <mergeCell ref="N371:N375"/>
    <mergeCell ref="V371:V375"/>
    <mergeCell ref="W371:W375"/>
    <mergeCell ref="X371:X375"/>
    <mergeCell ref="A371:A375"/>
    <mergeCell ref="B371:B375"/>
    <mergeCell ref="C371:C375"/>
    <mergeCell ref="D371:D375"/>
    <mergeCell ref="E371:E375"/>
    <mergeCell ref="F371:F375"/>
    <mergeCell ref="G371:G375"/>
    <mergeCell ref="A367:A370"/>
    <mergeCell ref="B367:B370"/>
    <mergeCell ref="C367:C370"/>
    <mergeCell ref="D367:D370"/>
    <mergeCell ref="E367:E370"/>
    <mergeCell ref="F367:F370"/>
    <mergeCell ref="G367:G370"/>
    <mergeCell ref="Q367:Q370"/>
    <mergeCell ref="R367:R370"/>
    <mergeCell ref="S367:S370"/>
    <mergeCell ref="T367:T370"/>
    <mergeCell ref="U367:U370"/>
    <mergeCell ref="V367:V370"/>
    <mergeCell ref="W367:W370"/>
    <mergeCell ref="X367:X370"/>
    <mergeCell ref="O363:O366"/>
    <mergeCell ref="P363:P366"/>
    <mergeCell ref="Q363:Q366"/>
    <mergeCell ref="R363:R366"/>
    <mergeCell ref="S363:S366"/>
    <mergeCell ref="T363:T366"/>
    <mergeCell ref="U363:U366"/>
    <mergeCell ref="O367:O370"/>
    <mergeCell ref="P367:P370"/>
    <mergeCell ref="H367:H370"/>
    <mergeCell ref="I367:I370"/>
    <mergeCell ref="J367:J370"/>
    <mergeCell ref="K367:K370"/>
    <mergeCell ref="L367:L370"/>
    <mergeCell ref="M367:M370"/>
    <mergeCell ref="N367:N370"/>
    <mergeCell ref="H363:H366"/>
    <mergeCell ref="I363:I366"/>
    <mergeCell ref="J363:J366"/>
    <mergeCell ref="K363:K366"/>
    <mergeCell ref="L363:L366"/>
    <mergeCell ref="M363:M366"/>
    <mergeCell ref="N363:N366"/>
    <mergeCell ref="V363:V366"/>
    <mergeCell ref="W363:W366"/>
    <mergeCell ref="X363:X366"/>
    <mergeCell ref="A363:A366"/>
    <mergeCell ref="B363:B366"/>
    <mergeCell ref="C363:C366"/>
    <mergeCell ref="D363:D366"/>
    <mergeCell ref="E363:E366"/>
    <mergeCell ref="F363:F366"/>
    <mergeCell ref="G363:G366"/>
    <mergeCell ref="A359:A362"/>
    <mergeCell ref="B359:B362"/>
    <mergeCell ref="C359:C362"/>
    <mergeCell ref="D359:D362"/>
    <mergeCell ref="E359:E362"/>
    <mergeCell ref="F359:F362"/>
    <mergeCell ref="G359:G362"/>
    <mergeCell ref="Q359:Q362"/>
    <mergeCell ref="R359:R362"/>
    <mergeCell ref="S359:S362"/>
    <mergeCell ref="T359:T362"/>
    <mergeCell ref="U359:U362"/>
    <mergeCell ref="V359:V362"/>
    <mergeCell ref="W359:W362"/>
    <mergeCell ref="X359:X362"/>
    <mergeCell ref="O355:O358"/>
    <mergeCell ref="P355:P358"/>
    <mergeCell ref="Q355:Q358"/>
    <mergeCell ref="R355:R358"/>
    <mergeCell ref="S355:S358"/>
    <mergeCell ref="T355:T358"/>
    <mergeCell ref="U355:U358"/>
    <mergeCell ref="O359:O362"/>
    <mergeCell ref="P359:P362"/>
    <mergeCell ref="H359:H362"/>
    <mergeCell ref="I359:I362"/>
    <mergeCell ref="J359:J362"/>
    <mergeCell ref="K359:K362"/>
    <mergeCell ref="L359:L362"/>
    <mergeCell ref="M359:M362"/>
    <mergeCell ref="N359:N362"/>
    <mergeCell ref="H355:H358"/>
    <mergeCell ref="I355:I358"/>
    <mergeCell ref="J355:J358"/>
    <mergeCell ref="K355:K358"/>
    <mergeCell ref="L355:L358"/>
    <mergeCell ref="M355:M358"/>
    <mergeCell ref="N355:N358"/>
    <mergeCell ref="V355:V358"/>
    <mergeCell ref="W355:W358"/>
    <mergeCell ref="X355:X358"/>
    <mergeCell ref="A355:A358"/>
    <mergeCell ref="B355:B358"/>
    <mergeCell ref="C355:C358"/>
    <mergeCell ref="D355:D358"/>
    <mergeCell ref="E355:E358"/>
    <mergeCell ref="F355:F358"/>
    <mergeCell ref="G355:G358"/>
    <mergeCell ref="A351:A354"/>
    <mergeCell ref="B351:B354"/>
    <mergeCell ref="C351:C354"/>
    <mergeCell ref="D351:D354"/>
    <mergeCell ref="E351:E354"/>
    <mergeCell ref="F351:F354"/>
    <mergeCell ref="G351:G354"/>
    <mergeCell ref="Q351:Q354"/>
    <mergeCell ref="R351:R354"/>
    <mergeCell ref="S351:S354"/>
    <mergeCell ref="T351:T354"/>
    <mergeCell ref="U351:U354"/>
    <mergeCell ref="V351:V354"/>
    <mergeCell ref="W351:W354"/>
    <mergeCell ref="X351:X354"/>
    <mergeCell ref="O347:O350"/>
    <mergeCell ref="P347:P350"/>
    <mergeCell ref="Q347:Q350"/>
    <mergeCell ref="R347:R350"/>
    <mergeCell ref="S347:S350"/>
    <mergeCell ref="T347:T350"/>
    <mergeCell ref="U347:U350"/>
    <mergeCell ref="O351:O354"/>
    <mergeCell ref="P351:P354"/>
    <mergeCell ref="H351:H354"/>
    <mergeCell ref="I351:I354"/>
    <mergeCell ref="J351:J354"/>
    <mergeCell ref="K351:K354"/>
    <mergeCell ref="L351:L354"/>
    <mergeCell ref="M351:M354"/>
    <mergeCell ref="N351:N354"/>
    <mergeCell ref="H347:H350"/>
    <mergeCell ref="I347:I350"/>
    <mergeCell ref="J347:J350"/>
    <mergeCell ref="K347:K350"/>
    <mergeCell ref="L347:L350"/>
    <mergeCell ref="M347:M350"/>
    <mergeCell ref="N347:N350"/>
    <mergeCell ref="V347:V350"/>
    <mergeCell ref="W347:W350"/>
    <mergeCell ref="X347:X350"/>
    <mergeCell ref="A347:A350"/>
    <mergeCell ref="B347:B350"/>
    <mergeCell ref="C347:C350"/>
    <mergeCell ref="D347:D350"/>
    <mergeCell ref="E347:E350"/>
    <mergeCell ref="F347:F350"/>
    <mergeCell ref="G347:G350"/>
    <mergeCell ref="A340:A342"/>
    <mergeCell ref="B340:B342"/>
    <mergeCell ref="C340:C342"/>
    <mergeCell ref="D340:D342"/>
    <mergeCell ref="E340:E342"/>
    <mergeCell ref="F340:F342"/>
    <mergeCell ref="G340:G342"/>
    <mergeCell ref="A343:A346"/>
    <mergeCell ref="B343:B346"/>
    <mergeCell ref="C343:C346"/>
    <mergeCell ref="D343:D346"/>
    <mergeCell ref="E343:E346"/>
    <mergeCell ref="F343:F346"/>
    <mergeCell ref="G343:G346"/>
    <mergeCell ref="V343:V346"/>
    <mergeCell ref="W343:W346"/>
    <mergeCell ref="X343:X346"/>
    <mergeCell ref="Q343:Q346"/>
    <mergeCell ref="R343:R346"/>
    <mergeCell ref="S343:S346"/>
    <mergeCell ref="T343:T346"/>
    <mergeCell ref="U343:U346"/>
    <mergeCell ref="O343:O346"/>
    <mergeCell ref="P343:P346"/>
    <mergeCell ref="H343:H346"/>
    <mergeCell ref="I343:I346"/>
    <mergeCell ref="J343:J346"/>
    <mergeCell ref="K343:K346"/>
    <mergeCell ref="L343:L346"/>
    <mergeCell ref="M343:M346"/>
    <mergeCell ref="N343:N346"/>
    <mergeCell ref="I337:I339"/>
    <mergeCell ref="J337:J339"/>
    <mergeCell ref="K337:K339"/>
    <mergeCell ref="L337:L339"/>
    <mergeCell ref="M337:M339"/>
    <mergeCell ref="N337:N339"/>
    <mergeCell ref="H340:H342"/>
    <mergeCell ref="I340:I342"/>
    <mergeCell ref="J340:J342"/>
    <mergeCell ref="K340:K342"/>
    <mergeCell ref="L340:L342"/>
    <mergeCell ref="M340:M342"/>
    <mergeCell ref="N340:N342"/>
    <mergeCell ref="V340:V342"/>
    <mergeCell ref="W340:W342"/>
    <mergeCell ref="X340:X342"/>
    <mergeCell ref="O340:O342"/>
    <mergeCell ref="P340:P342"/>
    <mergeCell ref="Q340:Q342"/>
    <mergeCell ref="R340:R342"/>
    <mergeCell ref="S340:S342"/>
    <mergeCell ref="T340:T342"/>
    <mergeCell ref="U340:U342"/>
    <mergeCell ref="O337:O339"/>
    <mergeCell ref="P337:P339"/>
    <mergeCell ref="W334:W336"/>
    <mergeCell ref="X334:X336"/>
    <mergeCell ref="A334:A336"/>
    <mergeCell ref="B334:B336"/>
    <mergeCell ref="C334:C336"/>
    <mergeCell ref="D334:D336"/>
    <mergeCell ref="E334:E336"/>
    <mergeCell ref="F334:F336"/>
    <mergeCell ref="G334:G336"/>
    <mergeCell ref="A337:A339"/>
    <mergeCell ref="B337:B339"/>
    <mergeCell ref="C337:C339"/>
    <mergeCell ref="D337:D339"/>
    <mergeCell ref="E337:E339"/>
    <mergeCell ref="F337:F339"/>
    <mergeCell ref="G337:G339"/>
    <mergeCell ref="Q337:Q339"/>
    <mergeCell ref="R337:R339"/>
    <mergeCell ref="S337:S339"/>
    <mergeCell ref="T337:T339"/>
    <mergeCell ref="U337:U339"/>
    <mergeCell ref="V337:V339"/>
    <mergeCell ref="W337:W339"/>
    <mergeCell ref="X337:X339"/>
    <mergeCell ref="O334:O336"/>
    <mergeCell ref="P334:P336"/>
    <mergeCell ref="Q334:Q336"/>
    <mergeCell ref="R334:R336"/>
    <mergeCell ref="S334:S336"/>
    <mergeCell ref="T334:T336"/>
    <mergeCell ref="U334:U336"/>
    <mergeCell ref="H337:H339"/>
    <mergeCell ref="O331:O333"/>
    <mergeCell ref="P331:P333"/>
    <mergeCell ref="H331:H333"/>
    <mergeCell ref="I331:I333"/>
    <mergeCell ref="J331:J333"/>
    <mergeCell ref="K331:K333"/>
    <mergeCell ref="L331:L333"/>
    <mergeCell ref="M331:M333"/>
    <mergeCell ref="N331:N333"/>
    <mergeCell ref="H334:H336"/>
    <mergeCell ref="I334:I336"/>
    <mergeCell ref="J334:J336"/>
    <mergeCell ref="K334:K336"/>
    <mergeCell ref="L334:L336"/>
    <mergeCell ref="M334:M336"/>
    <mergeCell ref="N334:N336"/>
    <mergeCell ref="V334:V336"/>
    <mergeCell ref="AN288:AN290"/>
    <mergeCell ref="AO288:AO290"/>
    <mergeCell ref="AM282:AM284"/>
    <mergeCell ref="AN282:AN284"/>
    <mergeCell ref="AO282:AO284"/>
    <mergeCell ref="AM285:AM287"/>
    <mergeCell ref="AN285:AN287"/>
    <mergeCell ref="AO285:AO287"/>
    <mergeCell ref="AM288:AM290"/>
    <mergeCell ref="AM291:AM293"/>
    <mergeCell ref="AN291:AN293"/>
    <mergeCell ref="AO291:AO293"/>
    <mergeCell ref="AM294:AM296"/>
    <mergeCell ref="AN294:AN296"/>
    <mergeCell ref="AO294:AO296"/>
    <mergeCell ref="AL295:AL296"/>
    <mergeCell ref="AN303:AN305"/>
    <mergeCell ref="AO303:AO305"/>
    <mergeCell ref="AM297:AM299"/>
    <mergeCell ref="AN297:AN299"/>
    <mergeCell ref="AO297:AO299"/>
    <mergeCell ref="AM300:AM302"/>
    <mergeCell ref="AN300:AN302"/>
    <mergeCell ref="AO300:AO302"/>
    <mergeCell ref="AM303:AM305"/>
    <mergeCell ref="AM259:AM262"/>
    <mergeCell ref="AN259:AN262"/>
    <mergeCell ref="AO259:AO262"/>
    <mergeCell ref="AL263:AL264"/>
    <mergeCell ref="AM263:AM265"/>
    <mergeCell ref="AN263:AN265"/>
    <mergeCell ref="AO263:AO265"/>
    <mergeCell ref="AM266:AM268"/>
    <mergeCell ref="AN266:AN268"/>
    <mergeCell ref="AO266:AO268"/>
    <mergeCell ref="AM269:AM271"/>
    <mergeCell ref="AN269:AN271"/>
    <mergeCell ref="AO269:AO271"/>
    <mergeCell ref="AL270:AL271"/>
    <mergeCell ref="AN279:AN281"/>
    <mergeCell ref="AO279:AO281"/>
    <mergeCell ref="AM272:AM275"/>
    <mergeCell ref="AN272:AN275"/>
    <mergeCell ref="AO272:AO275"/>
    <mergeCell ref="AM276:AM278"/>
    <mergeCell ref="AN276:AN278"/>
    <mergeCell ref="AO276:AO278"/>
    <mergeCell ref="AM279:AM281"/>
    <mergeCell ref="AM228:AM233"/>
    <mergeCell ref="AN228:AN233"/>
    <mergeCell ref="AO228:AO233"/>
    <mergeCell ref="AN242:AN245"/>
    <mergeCell ref="AO242:AO245"/>
    <mergeCell ref="AM234:AM241"/>
    <mergeCell ref="AN234:AN241"/>
    <mergeCell ref="AO234:AO241"/>
    <mergeCell ref="AL236:AL238"/>
    <mergeCell ref="AL239:AL240"/>
    <mergeCell ref="AL242:AL244"/>
    <mergeCell ref="AM242:AM245"/>
    <mergeCell ref="AN255:AN258"/>
    <mergeCell ref="AO255:AO258"/>
    <mergeCell ref="AM246:AM249"/>
    <mergeCell ref="AN246:AN249"/>
    <mergeCell ref="AO246:AO249"/>
    <mergeCell ref="AM250:AM253"/>
    <mergeCell ref="AN250:AN253"/>
    <mergeCell ref="AO250:AO253"/>
    <mergeCell ref="AM255:AM258"/>
    <mergeCell ref="AE216:AE217"/>
    <mergeCell ref="AF216:AF217"/>
    <mergeCell ref="AG216:AG217"/>
    <mergeCell ref="AH216:AH217"/>
    <mergeCell ref="AM216:AM221"/>
    <mergeCell ref="AN216:AN221"/>
    <mergeCell ref="AO216:AO221"/>
    <mergeCell ref="X216:X221"/>
    <mergeCell ref="Y216:Y217"/>
    <mergeCell ref="Z216:Z217"/>
    <mergeCell ref="AA216:AA217"/>
    <mergeCell ref="AB216:AB217"/>
    <mergeCell ref="AC216:AC217"/>
    <mergeCell ref="AD216:AD217"/>
    <mergeCell ref="AB228:AB229"/>
    <mergeCell ref="AC228:AC229"/>
    <mergeCell ref="AD228:AD229"/>
    <mergeCell ref="AE228:AE229"/>
    <mergeCell ref="AF228:AF229"/>
    <mergeCell ref="AG228:AG229"/>
    <mergeCell ref="AH228:AH229"/>
    <mergeCell ref="Y223:Y224"/>
    <mergeCell ref="Z223:Z224"/>
    <mergeCell ref="AA223:AA224"/>
    <mergeCell ref="AB223:AB224"/>
    <mergeCell ref="Y228:Y229"/>
    <mergeCell ref="Z228:Z229"/>
    <mergeCell ref="AA228:AA229"/>
    <mergeCell ref="AM222:AM227"/>
    <mergeCell ref="AN222:AN227"/>
    <mergeCell ref="AO222:AO227"/>
    <mergeCell ref="AL224:AL225"/>
    <mergeCell ref="AF259:AF260"/>
    <mergeCell ref="AG259:AG260"/>
    <mergeCell ref="AH259:AH260"/>
    <mergeCell ref="Y259:Y260"/>
    <mergeCell ref="Z259:Z260"/>
    <mergeCell ref="AA259:AA260"/>
    <mergeCell ref="AB259:AB260"/>
    <mergeCell ref="AC259:AC260"/>
    <mergeCell ref="AD259:AD260"/>
    <mergeCell ref="AE259:AE260"/>
    <mergeCell ref="AF274:AF275"/>
    <mergeCell ref="AG274:AG275"/>
    <mergeCell ref="AH274:AH275"/>
    <mergeCell ref="Y274:Y275"/>
    <mergeCell ref="Z274:Z275"/>
    <mergeCell ref="AA274:AA275"/>
    <mergeCell ref="AB274:AB275"/>
    <mergeCell ref="AC274:AC275"/>
    <mergeCell ref="AD274:AD275"/>
    <mergeCell ref="AE274:AE275"/>
    <mergeCell ref="Y234:Y235"/>
    <mergeCell ref="Z234:Z235"/>
    <mergeCell ref="AA234:AA235"/>
    <mergeCell ref="AB234:AB235"/>
    <mergeCell ref="AC234:AC235"/>
    <mergeCell ref="AD234:AD235"/>
    <mergeCell ref="AE234:AE235"/>
    <mergeCell ref="Y236:Y239"/>
    <mergeCell ref="Y250:Y251"/>
    <mergeCell ref="Z250:Z251"/>
    <mergeCell ref="AA250:AA251"/>
    <mergeCell ref="AB250:AB251"/>
    <mergeCell ref="AC250:AC251"/>
    <mergeCell ref="AD250:AD251"/>
    <mergeCell ref="AF255:AF256"/>
    <mergeCell ref="AG255:AG256"/>
    <mergeCell ref="AH255:AH256"/>
    <mergeCell ref="Y255:Y256"/>
    <mergeCell ref="Z255:Z256"/>
    <mergeCell ref="AA255:AA256"/>
    <mergeCell ref="AB255:AB256"/>
    <mergeCell ref="AC255:AC256"/>
    <mergeCell ref="AD255:AD256"/>
    <mergeCell ref="AE255:AE256"/>
    <mergeCell ref="AF234:AF235"/>
    <mergeCell ref="AG234:AG235"/>
    <mergeCell ref="AH234:AH235"/>
    <mergeCell ref="AE250:AE251"/>
    <mergeCell ref="AF250:AF251"/>
    <mergeCell ref="AG250:AG251"/>
    <mergeCell ref="AH250:AH251"/>
    <mergeCell ref="Q204:Q208"/>
    <mergeCell ref="R204:R208"/>
    <mergeCell ref="S204:S208"/>
    <mergeCell ref="T204:T208"/>
    <mergeCell ref="U204:U208"/>
    <mergeCell ref="V209:V215"/>
    <mergeCell ref="W209:W215"/>
    <mergeCell ref="X209:X215"/>
    <mergeCell ref="A216:A221"/>
    <mergeCell ref="B216:B221"/>
    <mergeCell ref="C216:C221"/>
    <mergeCell ref="D216:D221"/>
    <mergeCell ref="E216:E221"/>
    <mergeCell ref="F216:F221"/>
    <mergeCell ref="G216:G221"/>
    <mergeCell ref="O198:O203"/>
    <mergeCell ref="P198:P203"/>
    <mergeCell ref="Q209:Q215"/>
    <mergeCell ref="R209:R215"/>
    <mergeCell ref="S209:S215"/>
    <mergeCell ref="T209:T215"/>
    <mergeCell ref="U209:U215"/>
    <mergeCell ref="Q216:Q221"/>
    <mergeCell ref="R216:R221"/>
    <mergeCell ref="S216:S221"/>
    <mergeCell ref="T216:T221"/>
    <mergeCell ref="U216:U221"/>
    <mergeCell ref="V216:V221"/>
    <mergeCell ref="W216:W221"/>
    <mergeCell ref="A204:A208"/>
    <mergeCell ref="B204:B208"/>
    <mergeCell ref="C204:C208"/>
    <mergeCell ref="D204:D208"/>
    <mergeCell ref="E204:E208"/>
    <mergeCell ref="F204:F208"/>
    <mergeCell ref="G204:G208"/>
    <mergeCell ref="A209:A215"/>
    <mergeCell ref="B209:B215"/>
    <mergeCell ref="C209:C215"/>
    <mergeCell ref="D209:D215"/>
    <mergeCell ref="E209:E215"/>
    <mergeCell ref="F209:F215"/>
    <mergeCell ref="G209:G215"/>
    <mergeCell ref="O216:O221"/>
    <mergeCell ref="P216:P221"/>
    <mergeCell ref="H216:H221"/>
    <mergeCell ref="I216:I221"/>
    <mergeCell ref="J216:J221"/>
    <mergeCell ref="K216:K221"/>
    <mergeCell ref="L216:L221"/>
    <mergeCell ref="M216:M221"/>
    <mergeCell ref="N216:N221"/>
    <mergeCell ref="H204:H208"/>
    <mergeCell ref="I204:I208"/>
    <mergeCell ref="J204:J208"/>
    <mergeCell ref="K204:K208"/>
    <mergeCell ref="L204:L208"/>
    <mergeCell ref="M204:M208"/>
    <mergeCell ref="N204:N208"/>
    <mergeCell ref="O204:O208"/>
    <mergeCell ref="P204:P208"/>
    <mergeCell ref="AN394:AN396"/>
    <mergeCell ref="AO394:AO396"/>
    <mergeCell ref="AL397:AL398"/>
    <mergeCell ref="AM397:AM399"/>
    <mergeCell ref="AN397:AN399"/>
    <mergeCell ref="AO397:AO399"/>
    <mergeCell ref="AM400:AM402"/>
    <mergeCell ref="AN400:AN402"/>
    <mergeCell ref="AO400:AO402"/>
    <mergeCell ref="AK403:AK405"/>
    <mergeCell ref="AL403:AL406"/>
    <mergeCell ref="AM403:AM406"/>
    <mergeCell ref="AN403:AN406"/>
    <mergeCell ref="AO403:AO406"/>
    <mergeCell ref="AM407:AM410"/>
    <mergeCell ref="AN407:AN410"/>
    <mergeCell ref="AO407:AO410"/>
    <mergeCell ref="AM430:AM433"/>
    <mergeCell ref="AN430:AN433"/>
    <mergeCell ref="AO430:AO433"/>
    <mergeCell ref="AL431:AL432"/>
    <mergeCell ref="Y432:Y433"/>
    <mergeCell ref="AM437:AM438"/>
    <mergeCell ref="AN437:AN438"/>
    <mergeCell ref="AO437:AO438"/>
    <mergeCell ref="AM420:AM423"/>
    <mergeCell ref="AN420:AN423"/>
    <mergeCell ref="AO420:AO423"/>
    <mergeCell ref="AM424:AM425"/>
    <mergeCell ref="AN424:AN425"/>
    <mergeCell ref="AO424:AO425"/>
    <mergeCell ref="AM426:AM429"/>
    <mergeCell ref="AM363:AM366"/>
    <mergeCell ref="AN363:AN366"/>
    <mergeCell ref="AO363:AO366"/>
    <mergeCell ref="AL364:AL365"/>
    <mergeCell ref="AN367:AN370"/>
    <mergeCell ref="AO367:AO370"/>
    <mergeCell ref="AL368:AL369"/>
    <mergeCell ref="AM367:AM370"/>
    <mergeCell ref="AM371:AM375"/>
    <mergeCell ref="AN371:AN375"/>
    <mergeCell ref="AO371:AO375"/>
    <mergeCell ref="AL372:AL373"/>
    <mergeCell ref="AM380:AM383"/>
    <mergeCell ref="AN380:AN383"/>
    <mergeCell ref="AO380:AO383"/>
    <mergeCell ref="AJ414:AJ415"/>
    <mergeCell ref="AK414:AK415"/>
    <mergeCell ref="AL414:AL415"/>
    <mergeCell ref="AM414:AM416"/>
    <mergeCell ref="AN414:AN416"/>
    <mergeCell ref="AO414:AO416"/>
    <mergeCell ref="AI417:AI418"/>
    <mergeCell ref="Y422:Y423"/>
    <mergeCell ref="AI414:AI415"/>
    <mergeCell ref="AJ417:AJ418"/>
    <mergeCell ref="AK417:AK418"/>
    <mergeCell ref="AL417:AL418"/>
    <mergeCell ref="AM417:AM419"/>
    <mergeCell ref="AN417:AN419"/>
    <mergeCell ref="AO417:AO419"/>
    <mergeCell ref="AN426:AN429"/>
    <mergeCell ref="AO426:AO429"/>
    <mergeCell ref="AE414:AE415"/>
    <mergeCell ref="AF414:AF415"/>
    <mergeCell ref="AG414:AG415"/>
    <mergeCell ref="AH414:AH415"/>
    <mergeCell ref="AG417:AG418"/>
    <mergeCell ref="AH417:AH418"/>
    <mergeCell ref="AM355:AM358"/>
    <mergeCell ref="AN355:AN358"/>
    <mergeCell ref="AO355:AO358"/>
    <mergeCell ref="AM359:AM362"/>
    <mergeCell ref="AN359:AN362"/>
    <mergeCell ref="AO359:AO362"/>
    <mergeCell ref="AL360:AL361"/>
    <mergeCell ref="AJ411:AJ412"/>
    <mergeCell ref="AK411:AK412"/>
    <mergeCell ref="AL411:AL413"/>
    <mergeCell ref="AM411:AM413"/>
    <mergeCell ref="AN411:AN413"/>
    <mergeCell ref="AO411:AO413"/>
    <mergeCell ref="S412:S413"/>
    <mergeCell ref="AI411:AI412"/>
    <mergeCell ref="AL381:AL382"/>
    <mergeCell ref="AM384:AM387"/>
    <mergeCell ref="AN384:AN387"/>
    <mergeCell ref="AO384:AO387"/>
    <mergeCell ref="AL385:AL386"/>
    <mergeCell ref="AM388:AM389"/>
    <mergeCell ref="AN388:AN389"/>
    <mergeCell ref="AO388:AO389"/>
    <mergeCell ref="AM390:AM393"/>
    <mergeCell ref="AN390:AN393"/>
    <mergeCell ref="AO390:AO393"/>
    <mergeCell ref="AL388:AL389"/>
    <mergeCell ref="AL391:AL392"/>
    <mergeCell ref="AL394:AL395"/>
    <mergeCell ref="AM394:AM396"/>
    <mergeCell ref="AL340:AL342"/>
    <mergeCell ref="AO340:AO342"/>
    <mergeCell ref="AA344:AA345"/>
    <mergeCell ref="AB344:AB345"/>
    <mergeCell ref="AM340:AM342"/>
    <mergeCell ref="AN340:AN342"/>
    <mergeCell ref="AM343:AM346"/>
    <mergeCell ref="AN343:AN346"/>
    <mergeCell ref="AO343:AO346"/>
    <mergeCell ref="Y344:Y345"/>
    <mergeCell ref="Z344:Z345"/>
    <mergeCell ref="AN351:AN354"/>
    <mergeCell ref="AO351:AO354"/>
    <mergeCell ref="AA352:AA353"/>
    <mergeCell ref="AB352:AB353"/>
    <mergeCell ref="AC344:AC345"/>
    <mergeCell ref="AD344:AD345"/>
    <mergeCell ref="Y348:Y349"/>
    <mergeCell ref="Z348:Z349"/>
    <mergeCell ref="AA348:AA349"/>
    <mergeCell ref="Y352:Y353"/>
    <mergeCell ref="Z352:Z353"/>
    <mergeCell ref="AL345:AL346"/>
    <mergeCell ref="AL347:AL348"/>
    <mergeCell ref="AM347:AM350"/>
    <mergeCell ref="AN347:AN350"/>
    <mergeCell ref="AO347:AO350"/>
    <mergeCell ref="AL351:AL352"/>
    <mergeCell ref="AM351:AM354"/>
    <mergeCell ref="AM321:AM323"/>
    <mergeCell ref="AN321:AN323"/>
    <mergeCell ref="AO321:AO323"/>
    <mergeCell ref="AN324:AN326"/>
    <mergeCell ref="AO324:AO326"/>
    <mergeCell ref="AL327:AL328"/>
    <mergeCell ref="AM324:AM326"/>
    <mergeCell ref="AM327:AM330"/>
    <mergeCell ref="AN327:AN330"/>
    <mergeCell ref="AO327:AO330"/>
    <mergeCell ref="AM331:AM333"/>
    <mergeCell ref="AN331:AN333"/>
    <mergeCell ref="AO331:AO333"/>
    <mergeCell ref="AM334:AM336"/>
    <mergeCell ref="AN334:AN336"/>
    <mergeCell ref="AO334:AO336"/>
    <mergeCell ref="AM337:AM339"/>
    <mergeCell ref="AN337:AN339"/>
    <mergeCell ref="AO337:AO339"/>
    <mergeCell ref="AM306:AM308"/>
    <mergeCell ref="AN306:AN308"/>
    <mergeCell ref="AO306:AO308"/>
    <mergeCell ref="AM309:AM311"/>
    <mergeCell ref="AN309:AN311"/>
    <mergeCell ref="AO309:AO311"/>
    <mergeCell ref="AM312:AM314"/>
    <mergeCell ref="AN318:AN320"/>
    <mergeCell ref="AO318:AO320"/>
    <mergeCell ref="AN312:AN314"/>
    <mergeCell ref="AO312:AO314"/>
    <mergeCell ref="AL315:AL317"/>
    <mergeCell ref="AM315:AM317"/>
    <mergeCell ref="AN315:AN317"/>
    <mergeCell ref="AO315:AO317"/>
    <mergeCell ref="AL319:AL320"/>
    <mergeCell ref="AM318:AM320"/>
    <mergeCell ref="T192:T197"/>
    <mergeCell ref="U192:U197"/>
    <mergeCell ref="A192:A197"/>
    <mergeCell ref="B192:B197"/>
    <mergeCell ref="C192:C197"/>
    <mergeCell ref="D192:D197"/>
    <mergeCell ref="E192:E197"/>
    <mergeCell ref="F192:F197"/>
    <mergeCell ref="G192:G197"/>
    <mergeCell ref="A198:A203"/>
    <mergeCell ref="B198:B203"/>
    <mergeCell ref="C198:C203"/>
    <mergeCell ref="D198:D203"/>
    <mergeCell ref="E198:E203"/>
    <mergeCell ref="F198:F203"/>
    <mergeCell ref="G198:G203"/>
    <mergeCell ref="O187:O191"/>
    <mergeCell ref="P187:P191"/>
    <mergeCell ref="Q198:Q203"/>
    <mergeCell ref="R198:R203"/>
    <mergeCell ref="S198:S203"/>
    <mergeCell ref="T198:T203"/>
    <mergeCell ref="U198:U203"/>
    <mergeCell ref="H198:H203"/>
    <mergeCell ref="I198:I203"/>
    <mergeCell ref="J198:J203"/>
    <mergeCell ref="K198:K203"/>
    <mergeCell ref="L198:L203"/>
    <mergeCell ref="M198:M203"/>
    <mergeCell ref="N198:N203"/>
    <mergeCell ref="Y212:Y213"/>
    <mergeCell ref="AM209:AM215"/>
    <mergeCell ref="AL211:AL212"/>
    <mergeCell ref="AN198:AN203"/>
    <mergeCell ref="AO198:AO203"/>
    <mergeCell ref="AM204:AM208"/>
    <mergeCell ref="AN204:AN208"/>
    <mergeCell ref="AO204:AO208"/>
    <mergeCell ref="AN209:AN215"/>
    <mergeCell ref="AO209:AO215"/>
    <mergeCell ref="H187:H191"/>
    <mergeCell ref="I187:I191"/>
    <mergeCell ref="J187:J191"/>
    <mergeCell ref="K187:K191"/>
    <mergeCell ref="L187:L191"/>
    <mergeCell ref="M187:M191"/>
    <mergeCell ref="N187:N191"/>
    <mergeCell ref="H192:H197"/>
    <mergeCell ref="I192:I197"/>
    <mergeCell ref="J192:J197"/>
    <mergeCell ref="K192:K197"/>
    <mergeCell ref="L192:L197"/>
    <mergeCell ref="M192:M197"/>
    <mergeCell ref="N192:N197"/>
    <mergeCell ref="V192:V197"/>
    <mergeCell ref="W192:W197"/>
    <mergeCell ref="X192:X197"/>
    <mergeCell ref="O192:O197"/>
    <mergeCell ref="P192:P197"/>
    <mergeCell ref="Q192:Q197"/>
    <mergeCell ref="R192:R197"/>
    <mergeCell ref="S192:S197"/>
    <mergeCell ref="AC198:AC199"/>
    <mergeCell ref="AD198:AD199"/>
    <mergeCell ref="AE198:AE199"/>
    <mergeCell ref="AF198:AF199"/>
    <mergeCell ref="AG198:AG199"/>
    <mergeCell ref="AH198:AH199"/>
    <mergeCell ref="AM198:AM203"/>
    <mergeCell ref="V198:V203"/>
    <mergeCell ref="W198:W203"/>
    <mergeCell ref="X198:X203"/>
    <mergeCell ref="Y198:Y199"/>
    <mergeCell ref="Z198:Z199"/>
    <mergeCell ref="AA198:AA199"/>
    <mergeCell ref="AB198:AB201"/>
    <mergeCell ref="AD209:AD210"/>
    <mergeCell ref="AE209:AE210"/>
    <mergeCell ref="AF209:AF210"/>
    <mergeCell ref="AG209:AG210"/>
    <mergeCell ref="AH209:AH210"/>
    <mergeCell ref="AB205:AB206"/>
    <mergeCell ref="AB207:AB208"/>
    <mergeCell ref="Y209:Y210"/>
    <mergeCell ref="Z209:Z210"/>
    <mergeCell ref="AA209:AA210"/>
    <mergeCell ref="AB209:AB210"/>
    <mergeCell ref="AC209:AC210"/>
    <mergeCell ref="V204:V208"/>
    <mergeCell ref="W204:W208"/>
    <mergeCell ref="X204:X208"/>
    <mergeCell ref="W182:W186"/>
    <mergeCell ref="X182:X186"/>
    <mergeCell ref="A182:A186"/>
    <mergeCell ref="B182:B186"/>
    <mergeCell ref="C182:C186"/>
    <mergeCell ref="D182:D186"/>
    <mergeCell ref="E182:E186"/>
    <mergeCell ref="F182:F186"/>
    <mergeCell ref="G182:G186"/>
    <mergeCell ref="A187:A191"/>
    <mergeCell ref="B187:B191"/>
    <mergeCell ref="C187:C191"/>
    <mergeCell ref="D187:D191"/>
    <mergeCell ref="E187:E191"/>
    <mergeCell ref="F187:F191"/>
    <mergeCell ref="G187:G191"/>
    <mergeCell ref="Q187:Q191"/>
    <mergeCell ref="R187:R191"/>
    <mergeCell ref="S187:S191"/>
    <mergeCell ref="T187:T191"/>
    <mergeCell ref="U187:U191"/>
    <mergeCell ref="V187:V191"/>
    <mergeCell ref="W187:W191"/>
    <mergeCell ref="X187:X191"/>
    <mergeCell ref="O182:O186"/>
    <mergeCell ref="P182:P186"/>
    <mergeCell ref="Q182:Q186"/>
    <mergeCell ref="R182:R186"/>
    <mergeCell ref="S182:S186"/>
    <mergeCell ref="T182:T186"/>
    <mergeCell ref="U182:U186"/>
    <mergeCell ref="O177:O181"/>
    <mergeCell ref="P177:P181"/>
    <mergeCell ref="H177:H181"/>
    <mergeCell ref="I177:I181"/>
    <mergeCell ref="J177:J181"/>
    <mergeCell ref="K177:K181"/>
    <mergeCell ref="L177:L181"/>
    <mergeCell ref="M177:M181"/>
    <mergeCell ref="N177:N181"/>
    <mergeCell ref="H182:H186"/>
    <mergeCell ref="I182:I186"/>
    <mergeCell ref="J182:J186"/>
    <mergeCell ref="K182:K186"/>
    <mergeCell ref="L182:L186"/>
    <mergeCell ref="M182:M186"/>
    <mergeCell ref="N182:N186"/>
    <mergeCell ref="V182:V186"/>
    <mergeCell ref="A156:A160"/>
    <mergeCell ref="B156:B160"/>
    <mergeCell ref="C156:C160"/>
    <mergeCell ref="D156:D160"/>
    <mergeCell ref="E156:E160"/>
    <mergeCell ref="F156:F160"/>
    <mergeCell ref="G156:G160"/>
    <mergeCell ref="Q156:Q160"/>
    <mergeCell ref="R156:R160"/>
    <mergeCell ref="S156:S160"/>
    <mergeCell ref="T156:T160"/>
    <mergeCell ref="U156:U160"/>
    <mergeCell ref="V156:V160"/>
    <mergeCell ref="W156:W160"/>
    <mergeCell ref="X156:X160"/>
    <mergeCell ref="O151:O155"/>
    <mergeCell ref="P151:P155"/>
    <mergeCell ref="Q151:Q155"/>
    <mergeCell ref="R151:R155"/>
    <mergeCell ref="S151:S155"/>
    <mergeCell ref="T151:T155"/>
    <mergeCell ref="U151:U155"/>
    <mergeCell ref="H151:H155"/>
    <mergeCell ref="I151:I155"/>
    <mergeCell ref="J151:J155"/>
    <mergeCell ref="K151:K155"/>
    <mergeCell ref="L151:L155"/>
    <mergeCell ref="M151:M155"/>
    <mergeCell ref="N151:N155"/>
    <mergeCell ref="V151:V155"/>
    <mergeCell ref="W151:W155"/>
    <mergeCell ref="X151:X155"/>
    <mergeCell ref="A151:A155"/>
    <mergeCell ref="B151:B155"/>
    <mergeCell ref="C151:C155"/>
    <mergeCell ref="D151:D155"/>
    <mergeCell ref="E151:E155"/>
    <mergeCell ref="F151:F155"/>
    <mergeCell ref="G151:G155"/>
    <mergeCell ref="A146:A150"/>
    <mergeCell ref="B146:B150"/>
    <mergeCell ref="C146:C150"/>
    <mergeCell ref="D146:D150"/>
    <mergeCell ref="E146:E150"/>
    <mergeCell ref="F146:F150"/>
    <mergeCell ref="G146:G150"/>
    <mergeCell ref="Q146:Q150"/>
    <mergeCell ref="R146:R150"/>
    <mergeCell ref="S146:S150"/>
    <mergeCell ref="T146:T150"/>
    <mergeCell ref="U146:U150"/>
    <mergeCell ref="V146:V150"/>
    <mergeCell ref="W146:W150"/>
    <mergeCell ref="X146:X150"/>
    <mergeCell ref="O141:O145"/>
    <mergeCell ref="P141:P145"/>
    <mergeCell ref="Q141:Q145"/>
    <mergeCell ref="R141:R145"/>
    <mergeCell ref="S141:S145"/>
    <mergeCell ref="T141:T145"/>
    <mergeCell ref="U141:U145"/>
    <mergeCell ref="O146:O150"/>
    <mergeCell ref="P146:P150"/>
    <mergeCell ref="H146:H150"/>
    <mergeCell ref="I146:I150"/>
    <mergeCell ref="J146:J150"/>
    <mergeCell ref="K146:K150"/>
    <mergeCell ref="L146:L150"/>
    <mergeCell ref="M146:M150"/>
    <mergeCell ref="N146:N150"/>
    <mergeCell ref="M135:M140"/>
    <mergeCell ref="N135:N140"/>
    <mergeCell ref="H141:H145"/>
    <mergeCell ref="I141:I145"/>
    <mergeCell ref="J141:J145"/>
    <mergeCell ref="K141:K145"/>
    <mergeCell ref="L141:L145"/>
    <mergeCell ref="M141:M145"/>
    <mergeCell ref="N141:N145"/>
    <mergeCell ref="V141:V145"/>
    <mergeCell ref="W141:W145"/>
    <mergeCell ref="X141:X145"/>
    <mergeCell ref="A141:A145"/>
    <mergeCell ref="B141:B145"/>
    <mergeCell ref="C141:C145"/>
    <mergeCell ref="D141:D145"/>
    <mergeCell ref="E141:E145"/>
    <mergeCell ref="F141:F145"/>
    <mergeCell ref="G141:G145"/>
    <mergeCell ref="AM141:AM145"/>
    <mergeCell ref="AN141:AN145"/>
    <mergeCell ref="AO141:AO145"/>
    <mergeCell ref="AM146:AM150"/>
    <mergeCell ref="AN146:AN150"/>
    <mergeCell ref="AO146:AO150"/>
    <mergeCell ref="AM151:AM155"/>
    <mergeCell ref="AN151:AN155"/>
    <mergeCell ref="AO151:AO155"/>
    <mergeCell ref="AL156:AL157"/>
    <mergeCell ref="AM156:AM160"/>
    <mergeCell ref="AN156:AN160"/>
    <mergeCell ref="AO156:AO160"/>
    <mergeCell ref="AM161:AM165"/>
    <mergeCell ref="AN161:AN165"/>
    <mergeCell ref="AO161:AO165"/>
    <mergeCell ref="AM166:AM170"/>
    <mergeCell ref="Y135:Y136"/>
    <mergeCell ref="Z135:Z136"/>
    <mergeCell ref="AA135:AA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M135:AM140"/>
    <mergeCell ref="AN135:AN140"/>
    <mergeCell ref="AO135:AO140"/>
    <mergeCell ref="AL137:AL138"/>
    <mergeCell ref="AN166:AN170"/>
    <mergeCell ref="AO166:AO170"/>
    <mergeCell ref="Y171:Y172"/>
    <mergeCell ref="Z171:Z172"/>
    <mergeCell ref="AA171:AA172"/>
    <mergeCell ref="AB171:AB172"/>
    <mergeCell ref="AC171:AC172"/>
    <mergeCell ref="AH171:AH172"/>
    <mergeCell ref="AF171:AF172"/>
    <mergeCell ref="AG171:AG172"/>
    <mergeCell ref="AM171:AM176"/>
    <mergeCell ref="AN171:AN176"/>
    <mergeCell ref="AO171:AO176"/>
    <mergeCell ref="AN177:AN181"/>
    <mergeCell ref="AO177:AO181"/>
    <mergeCell ref="AM192:AM197"/>
    <mergeCell ref="AN192:AN197"/>
    <mergeCell ref="AO192:AO197"/>
    <mergeCell ref="Y193:Y194"/>
    <mergeCell ref="Z193:Z194"/>
    <mergeCell ref="AA193:AA194"/>
    <mergeCell ref="AB193:AB194"/>
    <mergeCell ref="AM177:AM181"/>
    <mergeCell ref="AM182:AM186"/>
    <mergeCell ref="AN182:AN186"/>
    <mergeCell ref="AO182:AO186"/>
    <mergeCell ref="AM187:AM191"/>
    <mergeCell ref="AN187:AN191"/>
    <mergeCell ref="AO187:AO191"/>
    <mergeCell ref="AD171:AD172"/>
    <mergeCell ref="AE171:AE172"/>
    <mergeCell ref="V129:V134"/>
    <mergeCell ref="W129:W134"/>
    <mergeCell ref="X129:X134"/>
    <mergeCell ref="A135:A140"/>
    <mergeCell ref="B135:B140"/>
    <mergeCell ref="C135:C140"/>
    <mergeCell ref="D135:D140"/>
    <mergeCell ref="E135:E140"/>
    <mergeCell ref="F135:F140"/>
    <mergeCell ref="G135:G140"/>
    <mergeCell ref="O129:O134"/>
    <mergeCell ref="P129:P134"/>
    <mergeCell ref="Q129:Q134"/>
    <mergeCell ref="R129:R134"/>
    <mergeCell ref="S129:S134"/>
    <mergeCell ref="T129:T134"/>
    <mergeCell ref="U129:U134"/>
    <mergeCell ref="Q135:Q140"/>
    <mergeCell ref="R135:R140"/>
    <mergeCell ref="S135:S140"/>
    <mergeCell ref="T135:T140"/>
    <mergeCell ref="U135:U140"/>
    <mergeCell ref="V135:V140"/>
    <mergeCell ref="W135:W140"/>
    <mergeCell ref="X135:X140"/>
    <mergeCell ref="O135:O140"/>
    <mergeCell ref="P135:P140"/>
    <mergeCell ref="H135:H140"/>
    <mergeCell ref="I135:I140"/>
    <mergeCell ref="J135:J140"/>
    <mergeCell ref="K135:K140"/>
    <mergeCell ref="L135:L140"/>
    <mergeCell ref="L121:L128"/>
    <mergeCell ref="M121:M128"/>
    <mergeCell ref="N121:N128"/>
    <mergeCell ref="V121:V128"/>
    <mergeCell ref="W121:W128"/>
    <mergeCell ref="X121:X128"/>
    <mergeCell ref="O121:O128"/>
    <mergeCell ref="P121:P128"/>
    <mergeCell ref="Q121:Q128"/>
    <mergeCell ref="R121:R128"/>
    <mergeCell ref="S121:S128"/>
    <mergeCell ref="T121:T128"/>
    <mergeCell ref="U121:U128"/>
    <mergeCell ref="A121:A128"/>
    <mergeCell ref="B121:B128"/>
    <mergeCell ref="C121:C128"/>
    <mergeCell ref="D121:D128"/>
    <mergeCell ref="E121:E128"/>
    <mergeCell ref="F121:F128"/>
    <mergeCell ref="G121:G128"/>
    <mergeCell ref="A117:A120"/>
    <mergeCell ref="B117:B120"/>
    <mergeCell ref="C117:C120"/>
    <mergeCell ref="D117:D120"/>
    <mergeCell ref="E117:E120"/>
    <mergeCell ref="F117:F120"/>
    <mergeCell ref="G117:G120"/>
    <mergeCell ref="V117:V120"/>
    <mergeCell ref="W117:W120"/>
    <mergeCell ref="X117:X120"/>
    <mergeCell ref="Y117:Y118"/>
    <mergeCell ref="Z117:Z118"/>
    <mergeCell ref="AA117:AA118"/>
    <mergeCell ref="AB117:AB118"/>
    <mergeCell ref="H129:H134"/>
    <mergeCell ref="I129:I134"/>
    <mergeCell ref="J129:J134"/>
    <mergeCell ref="K129:K134"/>
    <mergeCell ref="L129:L134"/>
    <mergeCell ref="M129:M134"/>
    <mergeCell ref="N129:N134"/>
    <mergeCell ref="A129:A134"/>
    <mergeCell ref="B129:B134"/>
    <mergeCell ref="C129:C134"/>
    <mergeCell ref="D129:D134"/>
    <mergeCell ref="E129:E134"/>
    <mergeCell ref="F129:F134"/>
    <mergeCell ref="G129:G134"/>
    <mergeCell ref="H121:H128"/>
    <mergeCell ref="I121:I128"/>
    <mergeCell ref="J121:J128"/>
    <mergeCell ref="K121:K128"/>
    <mergeCell ref="AF129:AF130"/>
    <mergeCell ref="AG129:AG130"/>
    <mergeCell ref="AH129:AH130"/>
    <mergeCell ref="AM129:AM134"/>
    <mergeCell ref="AN129:AN134"/>
    <mergeCell ref="AO129:AO134"/>
    <mergeCell ref="Y129:Y130"/>
    <mergeCell ref="Z129:Z130"/>
    <mergeCell ref="AA129:AA130"/>
    <mergeCell ref="AB129:AB130"/>
    <mergeCell ref="AC129:AC130"/>
    <mergeCell ref="AD129:AD130"/>
    <mergeCell ref="AE129:AE130"/>
    <mergeCell ref="O113:O116"/>
    <mergeCell ref="P113:P116"/>
    <mergeCell ref="H113:H116"/>
    <mergeCell ref="I113:I116"/>
    <mergeCell ref="J113:J116"/>
    <mergeCell ref="K113:K116"/>
    <mergeCell ref="L113:L116"/>
    <mergeCell ref="M113:M116"/>
    <mergeCell ref="N113:N116"/>
    <mergeCell ref="H117:H120"/>
    <mergeCell ref="I117:I120"/>
    <mergeCell ref="J117:J120"/>
    <mergeCell ref="K117:K120"/>
    <mergeCell ref="L117:L120"/>
    <mergeCell ref="M117:M120"/>
    <mergeCell ref="N117:N120"/>
    <mergeCell ref="O117:O120"/>
    <mergeCell ref="P117:P120"/>
    <mergeCell ref="Q117:Q120"/>
    <mergeCell ref="Q113:Q116"/>
    <mergeCell ref="R113:R116"/>
    <mergeCell ref="S113:S116"/>
    <mergeCell ref="T113:T116"/>
    <mergeCell ref="U113:U116"/>
    <mergeCell ref="V113:V116"/>
    <mergeCell ref="W113:W116"/>
    <mergeCell ref="AF121:AF122"/>
    <mergeCell ref="AG121:AG122"/>
    <mergeCell ref="AH121:AH122"/>
    <mergeCell ref="AM121:AM128"/>
    <mergeCell ref="AN121:AN128"/>
    <mergeCell ref="AO121:AO128"/>
    <mergeCell ref="AL123:AL124"/>
    <mergeCell ref="Y121:Y122"/>
    <mergeCell ref="Z121:Z122"/>
    <mergeCell ref="AA121:AA122"/>
    <mergeCell ref="AB121:AB122"/>
    <mergeCell ref="AC121:AC122"/>
    <mergeCell ref="AD121:AD122"/>
    <mergeCell ref="AE121:AE122"/>
    <mergeCell ref="R117:R120"/>
    <mergeCell ref="S117:S120"/>
    <mergeCell ref="T117:T120"/>
    <mergeCell ref="U117:U120"/>
    <mergeCell ref="AC117:AC118"/>
    <mergeCell ref="AD117:AD118"/>
    <mergeCell ref="AE117:AE118"/>
    <mergeCell ref="AF117:AF118"/>
    <mergeCell ref="AG117:AG118"/>
    <mergeCell ref="AH117:AH118"/>
    <mergeCell ref="AM113:AM116"/>
    <mergeCell ref="AM117:AM120"/>
    <mergeCell ref="AN117:AN120"/>
    <mergeCell ref="AO117:AO120"/>
    <mergeCell ref="AL119:AL120"/>
    <mergeCell ref="AM107:AM112"/>
    <mergeCell ref="AN107:AN112"/>
    <mergeCell ref="AO107:AO112"/>
    <mergeCell ref="AK109:AK112"/>
    <mergeCell ref="AL109:AL112"/>
    <mergeCell ref="AN113:AN116"/>
    <mergeCell ref="AO113:AO116"/>
    <mergeCell ref="X113:X116"/>
    <mergeCell ref="Y113:Y114"/>
    <mergeCell ref="Z113:Z114"/>
    <mergeCell ref="AA113:AA114"/>
    <mergeCell ref="AB113:AB114"/>
    <mergeCell ref="AC113:AC114"/>
    <mergeCell ref="AD113:AD114"/>
    <mergeCell ref="AL87:AL91"/>
    <mergeCell ref="AM92:AM96"/>
    <mergeCell ref="AN92:AN96"/>
    <mergeCell ref="AO92:AO96"/>
    <mergeCell ref="AL94:AL96"/>
    <mergeCell ref="AK95:AK96"/>
    <mergeCell ref="AM97:AM102"/>
    <mergeCell ref="AN97:AN102"/>
    <mergeCell ref="AO97:AO102"/>
    <mergeCell ref="AL100:AL102"/>
    <mergeCell ref="AM103:AM106"/>
    <mergeCell ref="AN103:AN106"/>
    <mergeCell ref="AO103:AO106"/>
    <mergeCell ref="Y101:Y102"/>
    <mergeCell ref="Y110:Y112"/>
    <mergeCell ref="Z110:Z112"/>
    <mergeCell ref="AA110:AA112"/>
    <mergeCell ref="AB110:AB112"/>
    <mergeCell ref="AC110:AC112"/>
    <mergeCell ref="AD110:AD112"/>
    <mergeCell ref="AA85:AA86"/>
    <mergeCell ref="AB85:AB86"/>
    <mergeCell ref="Z95:Z96"/>
    <mergeCell ref="AA95:AA96"/>
    <mergeCell ref="AB95:AB96"/>
    <mergeCell ref="AC95:AC96"/>
    <mergeCell ref="AD95:AD96"/>
    <mergeCell ref="Y95:Y96"/>
    <mergeCell ref="Y98:Y99"/>
    <mergeCell ref="Z98:Z99"/>
    <mergeCell ref="AA98:AA99"/>
    <mergeCell ref="AB98:AB99"/>
    <mergeCell ref="AC98:AC99"/>
    <mergeCell ref="AD98:AD99"/>
    <mergeCell ref="H83:H91"/>
    <mergeCell ref="I83:I91"/>
    <mergeCell ref="J83:J91"/>
    <mergeCell ref="K83:K91"/>
    <mergeCell ref="L83:L91"/>
    <mergeCell ref="M83:M91"/>
    <mergeCell ref="N83:N91"/>
    <mergeCell ref="AC85:AC86"/>
    <mergeCell ref="AD85:AD86"/>
    <mergeCell ref="O83:O91"/>
    <mergeCell ref="P83:P91"/>
    <mergeCell ref="Y85:Y86"/>
    <mergeCell ref="Z85:Z86"/>
    <mergeCell ref="Y87:Y89"/>
    <mergeCell ref="T92:T96"/>
    <mergeCell ref="U92:U96"/>
    <mergeCell ref="V92:V96"/>
    <mergeCell ref="H97:H102"/>
    <mergeCell ref="H73:H77"/>
    <mergeCell ref="I73:I77"/>
    <mergeCell ref="J73:J77"/>
    <mergeCell ref="K73:K77"/>
    <mergeCell ref="L73:L77"/>
    <mergeCell ref="M73:M77"/>
    <mergeCell ref="N73:N77"/>
    <mergeCell ref="AN78:AN82"/>
    <mergeCell ref="AO78:AO82"/>
    <mergeCell ref="AL81:AL82"/>
    <mergeCell ref="Y83:Y84"/>
    <mergeCell ref="Z83:Z84"/>
    <mergeCell ref="AA83:AA84"/>
    <mergeCell ref="AB83:AB84"/>
    <mergeCell ref="AC83:AC84"/>
    <mergeCell ref="AD83:AD84"/>
    <mergeCell ref="O73:O77"/>
    <mergeCell ref="P73:P77"/>
    <mergeCell ref="AM73:AM77"/>
    <mergeCell ref="AN73:AN77"/>
    <mergeCell ref="AO73:AO77"/>
    <mergeCell ref="AL78:AL80"/>
    <mergeCell ref="AM78:AM82"/>
    <mergeCell ref="Q73:Q77"/>
    <mergeCell ref="R73:R77"/>
    <mergeCell ref="S73:S77"/>
    <mergeCell ref="T73:T77"/>
    <mergeCell ref="U73:U77"/>
    <mergeCell ref="V73:V77"/>
    <mergeCell ref="AN83:AN91"/>
    <mergeCell ref="AO83:AO91"/>
    <mergeCell ref="AM83:AM91"/>
    <mergeCell ref="A58:A62"/>
    <mergeCell ref="B58:B62"/>
    <mergeCell ref="C58:C62"/>
    <mergeCell ref="D58:D62"/>
    <mergeCell ref="E58:E62"/>
    <mergeCell ref="F58:F62"/>
    <mergeCell ref="G58:G62"/>
    <mergeCell ref="W58:W62"/>
    <mergeCell ref="X58:X62"/>
    <mergeCell ref="O68:O72"/>
    <mergeCell ref="P68:P72"/>
    <mergeCell ref="AM68:AM72"/>
    <mergeCell ref="AN68:AN72"/>
    <mergeCell ref="AO68:AO72"/>
    <mergeCell ref="H68:H72"/>
    <mergeCell ref="I68:I72"/>
    <mergeCell ref="J68:J72"/>
    <mergeCell ref="K68:K72"/>
    <mergeCell ref="L68:L72"/>
    <mergeCell ref="M68:M72"/>
    <mergeCell ref="N68:N72"/>
    <mergeCell ref="R68:R72"/>
    <mergeCell ref="S68:S72"/>
    <mergeCell ref="T68:T72"/>
    <mergeCell ref="U68:U72"/>
    <mergeCell ref="V68:V72"/>
    <mergeCell ref="W68:W72"/>
    <mergeCell ref="X68:X72"/>
    <mergeCell ref="Q68:Q72"/>
    <mergeCell ref="K63:K67"/>
    <mergeCell ref="L63:L67"/>
    <mergeCell ref="M63:M67"/>
    <mergeCell ref="H43:H47"/>
    <mergeCell ref="I43:I47"/>
    <mergeCell ref="J43:J47"/>
    <mergeCell ref="K43:K47"/>
    <mergeCell ref="L43:L47"/>
    <mergeCell ref="M43:M47"/>
    <mergeCell ref="N43:N47"/>
    <mergeCell ref="H48:H52"/>
    <mergeCell ref="I48:I52"/>
    <mergeCell ref="J48:J52"/>
    <mergeCell ref="K48:K52"/>
    <mergeCell ref="L48:L52"/>
    <mergeCell ref="M48:M52"/>
    <mergeCell ref="N48:N52"/>
    <mergeCell ref="V48:V52"/>
    <mergeCell ref="W48:W52"/>
    <mergeCell ref="X48:X52"/>
    <mergeCell ref="O48:O52"/>
    <mergeCell ref="P48:P52"/>
    <mergeCell ref="Q48:Q52"/>
    <mergeCell ref="R48:R52"/>
    <mergeCell ref="S48:S52"/>
    <mergeCell ref="T48:T52"/>
    <mergeCell ref="U48:U52"/>
    <mergeCell ref="AM63:AM67"/>
    <mergeCell ref="AN63:AN67"/>
    <mergeCell ref="AO63:AO67"/>
    <mergeCell ref="H58:H62"/>
    <mergeCell ref="I58:I62"/>
    <mergeCell ref="J58:J62"/>
    <mergeCell ref="K58:K62"/>
    <mergeCell ref="L58:L62"/>
    <mergeCell ref="M58:M62"/>
    <mergeCell ref="N58:N62"/>
    <mergeCell ref="R53:R57"/>
    <mergeCell ref="S53:S57"/>
    <mergeCell ref="T53:T57"/>
    <mergeCell ref="U53:U57"/>
    <mergeCell ref="V53:V57"/>
    <mergeCell ref="W53:W57"/>
    <mergeCell ref="X53:X57"/>
    <mergeCell ref="Q53:Q57"/>
    <mergeCell ref="Q58:Q62"/>
    <mergeCell ref="R58:R62"/>
    <mergeCell ref="S58:S62"/>
    <mergeCell ref="T58:T62"/>
    <mergeCell ref="U58:U62"/>
    <mergeCell ref="V58:V62"/>
    <mergeCell ref="N63:N67"/>
    <mergeCell ref="V63:V67"/>
    <mergeCell ref="W63:W67"/>
    <mergeCell ref="X63:X67"/>
    <mergeCell ref="O63:O67"/>
    <mergeCell ref="P63:P67"/>
    <mergeCell ref="Q63:Q67"/>
    <mergeCell ref="R63:R67"/>
    <mergeCell ref="O53:O57"/>
    <mergeCell ref="P53:P57"/>
    <mergeCell ref="AM53:AM57"/>
    <mergeCell ref="AN53:AN57"/>
    <mergeCell ref="AO53:AO57"/>
    <mergeCell ref="H53:H57"/>
    <mergeCell ref="I53:I57"/>
    <mergeCell ref="J53:J57"/>
    <mergeCell ref="K53:K57"/>
    <mergeCell ref="L53:L57"/>
    <mergeCell ref="M53:M57"/>
    <mergeCell ref="N53:N57"/>
    <mergeCell ref="O58:O62"/>
    <mergeCell ref="P58:P62"/>
    <mergeCell ref="AM58:AM62"/>
    <mergeCell ref="AN58:AN62"/>
    <mergeCell ref="AO58:AO62"/>
    <mergeCell ref="H38:H42"/>
    <mergeCell ref="I38:I42"/>
    <mergeCell ref="J38:J42"/>
    <mergeCell ref="K38:K42"/>
    <mergeCell ref="L38:L42"/>
    <mergeCell ref="M38:M42"/>
    <mergeCell ref="N38:N42"/>
    <mergeCell ref="V38:V42"/>
    <mergeCell ref="W38:W42"/>
    <mergeCell ref="X38:X42"/>
    <mergeCell ref="AM38:AM42"/>
    <mergeCell ref="AN38:AN42"/>
    <mergeCell ref="AO38:AO42"/>
    <mergeCell ref="AN43:AN47"/>
    <mergeCell ref="AO43:AO47"/>
    <mergeCell ref="A38:A42"/>
    <mergeCell ref="B38:B42"/>
    <mergeCell ref="C38:C42"/>
    <mergeCell ref="D38:D42"/>
    <mergeCell ref="E38:E42"/>
    <mergeCell ref="F38:F42"/>
    <mergeCell ref="G38:G42"/>
    <mergeCell ref="A43:A47"/>
    <mergeCell ref="B43:B47"/>
    <mergeCell ref="C43:C47"/>
    <mergeCell ref="D43:D47"/>
    <mergeCell ref="E43:E47"/>
    <mergeCell ref="F43:F47"/>
    <mergeCell ref="G43:G47"/>
    <mergeCell ref="O38:O42"/>
    <mergeCell ref="P38:P42"/>
    <mergeCell ref="Q38:Q42"/>
    <mergeCell ref="AM33:AM37"/>
    <mergeCell ref="AN33:AN37"/>
    <mergeCell ref="AO33:AO37"/>
    <mergeCell ref="O31:O32"/>
    <mergeCell ref="P31:P32"/>
    <mergeCell ref="O33:O37"/>
    <mergeCell ref="P33:P37"/>
    <mergeCell ref="Q33:Q37"/>
    <mergeCell ref="R33:R37"/>
    <mergeCell ref="S33:S37"/>
    <mergeCell ref="X43:X47"/>
    <mergeCell ref="AM43:AM47"/>
    <mergeCell ref="AM48:AM52"/>
    <mergeCell ref="AN48:AN52"/>
    <mergeCell ref="AO48:AO52"/>
    <mergeCell ref="Q43:Q47"/>
    <mergeCell ref="R43:R47"/>
    <mergeCell ref="S43:S47"/>
    <mergeCell ref="T43:T47"/>
    <mergeCell ref="U43:U47"/>
    <mergeCell ref="V43:V47"/>
    <mergeCell ref="W43:W47"/>
    <mergeCell ref="R38:R42"/>
    <mergeCell ref="S38:S42"/>
    <mergeCell ref="T38:T42"/>
    <mergeCell ref="U38:U42"/>
    <mergeCell ref="O43:O47"/>
    <mergeCell ref="P43:P47"/>
    <mergeCell ref="L31:L32"/>
    <mergeCell ref="M31:M32"/>
    <mergeCell ref="N31:N32"/>
    <mergeCell ref="Q31:Q32"/>
    <mergeCell ref="R31:R32"/>
    <mergeCell ref="E31:E32"/>
    <mergeCell ref="F31:F32"/>
    <mergeCell ref="A33:A37"/>
    <mergeCell ref="B33:B37"/>
    <mergeCell ref="C33:C37"/>
    <mergeCell ref="D33:D37"/>
    <mergeCell ref="E33:E37"/>
    <mergeCell ref="T33:T37"/>
    <mergeCell ref="U33:U37"/>
    <mergeCell ref="V33:V37"/>
    <mergeCell ref="W33:W37"/>
    <mergeCell ref="X33:X37"/>
    <mergeCell ref="M33:M37"/>
    <mergeCell ref="N33:N37"/>
    <mergeCell ref="F33:F37"/>
    <mergeCell ref="G33:G37"/>
    <mergeCell ref="H33:H37"/>
    <mergeCell ref="I33:I37"/>
    <mergeCell ref="J33:J37"/>
    <mergeCell ref="K33:K37"/>
    <mergeCell ref="L33:L37"/>
    <mergeCell ref="B26:G28"/>
    <mergeCell ref="H28:H29"/>
    <mergeCell ref="X28:AB28"/>
    <mergeCell ref="AC28:AD28"/>
    <mergeCell ref="A10:BM10"/>
    <mergeCell ref="A11:BM11"/>
    <mergeCell ref="A12:BM12"/>
    <mergeCell ref="A26:A30"/>
    <mergeCell ref="K26:AO26"/>
    <mergeCell ref="BB26:BM26"/>
    <mergeCell ref="BK27:BM28"/>
    <mergeCell ref="S31:S32"/>
    <mergeCell ref="T31:T32"/>
    <mergeCell ref="U31:U32"/>
    <mergeCell ref="V31:V32"/>
    <mergeCell ref="X31:X32"/>
    <mergeCell ref="AM31:AM32"/>
    <mergeCell ref="AN31:AN32"/>
    <mergeCell ref="AO31:AO32"/>
    <mergeCell ref="H26:J27"/>
    <mergeCell ref="K27:W28"/>
    <mergeCell ref="I28:J28"/>
    <mergeCell ref="A31:A32"/>
    <mergeCell ref="B31:B32"/>
    <mergeCell ref="C31:C32"/>
    <mergeCell ref="D31:D32"/>
    <mergeCell ref="W31:W32"/>
    <mergeCell ref="G31:G32"/>
    <mergeCell ref="H31:H32"/>
    <mergeCell ref="I31:I32"/>
    <mergeCell ref="J31:J32"/>
    <mergeCell ref="K31:K32"/>
    <mergeCell ref="A1:BM3"/>
    <mergeCell ref="A4:BM4"/>
    <mergeCell ref="A5:BM5"/>
    <mergeCell ref="A6:BM6"/>
    <mergeCell ref="A7:BM7"/>
    <mergeCell ref="A8:BM8"/>
    <mergeCell ref="A9:BM9"/>
    <mergeCell ref="AP26:AU26"/>
    <mergeCell ref="AV26:BA26"/>
    <mergeCell ref="X27:AH27"/>
    <mergeCell ref="AI27:AK27"/>
    <mergeCell ref="AE28:AH28"/>
    <mergeCell ref="AI28:AK28"/>
    <mergeCell ref="AL27:AO27"/>
    <mergeCell ref="AP27:AP29"/>
    <mergeCell ref="AM28:AO28"/>
    <mergeCell ref="AQ27:AR28"/>
    <mergeCell ref="AS27:AS29"/>
    <mergeCell ref="AT27:AT29"/>
    <mergeCell ref="AU27:AU29"/>
    <mergeCell ref="AV27:AV29"/>
    <mergeCell ref="AW27:AW29"/>
    <mergeCell ref="AX27:AX29"/>
    <mergeCell ref="AY27:AY29"/>
    <mergeCell ref="AZ27:AZ29"/>
    <mergeCell ref="BA27:BA29"/>
    <mergeCell ref="BB27:BB29"/>
    <mergeCell ref="BC27:BC29"/>
    <mergeCell ref="BD27:BF28"/>
    <mergeCell ref="BG27:BH28"/>
    <mergeCell ref="BI27:BI29"/>
    <mergeCell ref="BJ27:BJ29"/>
  </mergeCells>
  <hyperlinks>
    <hyperlink ref="B441" r:id="rId1" xr:uid="{00000000-0004-0000-0100-000000000000}"/>
  </hyperlinks>
  <pageMargins left="0.51181102362204722" right="0.51181102362204722" top="0.78740157480314965" bottom="0.78740157480314965" header="0" footer="0"/>
  <pageSetup orientation="landscape"/>
  <rowBreaks count="2" manualBreakCount="2">
    <brk id="97" man="1"/>
    <brk id="187" man="1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CONTRATAÇÕES PÚBLICAS SMCCI ABR</vt:lpstr>
      <vt:lpstr>CONTRATAÇÕES PÚBLICAS SMCCI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2026-07-30T17:00:30Z</dcterms:modified>
</cp:coreProperties>
</file>