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dreato.oliveira\Documents\ANO 2026\PRESTAÇÃO DE CONTAS MENSAL 2026\"/>
    </mc:Choice>
  </mc:AlternateContent>
  <bookViews>
    <workbookView xWindow="0" yWindow="0" windowWidth="28800" windowHeight="12210"/>
  </bookViews>
  <sheets>
    <sheet name="SEFIN CONTRATAÇÕES MAR 2026" sheetId="1" r:id="rId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L52" i="1" l="1"/>
  <c r="BL272" i="1"/>
  <c r="BL262" i="1"/>
  <c r="BL252" i="1"/>
  <c r="BL242" i="1"/>
  <c r="BL232" i="1"/>
  <c r="BL222" i="1"/>
  <c r="BL211" i="1"/>
  <c r="BL201" i="1"/>
  <c r="BL190" i="1"/>
  <c r="BL178" i="1"/>
  <c r="BL168" i="1"/>
  <c r="BL158" i="1"/>
  <c r="BL148" i="1"/>
  <c r="BL138" i="1"/>
  <c r="BL128" i="1"/>
  <c r="BL118" i="1"/>
  <c r="BL108" i="1"/>
  <c r="BL96" i="1"/>
  <c r="BL86" i="1"/>
  <c r="BL75" i="1"/>
  <c r="BL65" i="1"/>
  <c r="BL36" i="1"/>
  <c r="BV283" i="1" l="1"/>
  <c r="BU283" i="1"/>
  <c r="BH283" i="1"/>
  <c r="BF283" i="1"/>
  <c r="BE283" i="1"/>
  <c r="BB283" i="1"/>
  <c r="BA283" i="1"/>
  <c r="AX283" i="1"/>
  <c r="AW283" i="1"/>
  <c r="AK283" i="1"/>
  <c r="AJ283" i="1"/>
  <c r="AI283" i="1"/>
  <c r="X283" i="1"/>
  <c r="BL282" i="1"/>
  <c r="BI282" i="1"/>
  <c r="BL221" i="1"/>
  <c r="BI221" i="1"/>
  <c r="BL200" i="1"/>
  <c r="BI200" i="1"/>
  <c r="BJ189" i="1"/>
  <c r="BL189" i="1" s="1"/>
  <c r="BI189" i="1"/>
  <c r="BL188" i="1"/>
  <c r="BI188" i="1"/>
  <c r="BJ107" i="1"/>
  <c r="BL107" i="1" s="1"/>
  <c r="BI107" i="1"/>
  <c r="BJ106" i="1"/>
  <c r="BL106" i="1" s="1"/>
  <c r="BI106" i="1"/>
  <c r="BJ85" i="1"/>
  <c r="BL85" i="1" s="1"/>
  <c r="BI85" i="1"/>
  <c r="BJ62" i="1"/>
  <c r="BL62" i="1" s="1"/>
  <c r="BI62" i="1"/>
  <c r="BJ49" i="1"/>
  <c r="BL49" i="1" s="1"/>
  <c r="BI49" i="1"/>
  <c r="BJ46" i="1"/>
  <c r="BL46" i="1" s="1"/>
  <c r="BI46" i="1"/>
  <c r="BK26" i="1"/>
  <c r="BJ26" i="1"/>
  <c r="BI26" i="1"/>
  <c r="BK22" i="1"/>
  <c r="BJ22" i="1"/>
  <c r="BI22" i="1"/>
  <c r="BL26" i="1" l="1"/>
  <c r="BI283" i="1"/>
  <c r="BK283" i="1"/>
  <c r="BJ283" i="1"/>
  <c r="BL22" i="1"/>
  <c r="BL283" i="1" l="1"/>
</calcChain>
</file>

<file path=xl/sharedStrings.xml><?xml version="1.0" encoding="utf-8"?>
<sst xmlns="http://schemas.openxmlformats.org/spreadsheetml/2006/main" count="1375" uniqueCount="488">
  <si>
    <t>PODER EXECUTIVO MUNICIPAL</t>
  </si>
  <si>
    <t>PRESTAÇÃO DE CONTAS MENSAL - EXERCÍCIO 2026</t>
  </si>
  <si>
    <t>RESOLUÇÃO Nº 87, DE 28 DE NOVEMBRO DE 2013 - TRIBUNAL DE CONTAS DO ESTADO DO ACRE</t>
  </si>
  <si>
    <t xml:space="preserve">IDENTIFICAÇÃO DO ÓRGÃO/ENTIDADE/FUNDO: </t>
  </si>
  <si>
    <t xml:space="preserve">REALIZADO ATÉ O MÊS/ANO (ACUMULADO): </t>
  </si>
  <si>
    <t xml:space="preserve"> DEMONSTRATIVO DAS CONTRATAÇÕES PÚBLICAS - COMPRAS, PRESTAÇÃO DE SERVIÇOS, OBRAS E SERVIÇOS DE ENGENHARIA</t>
  </si>
  <si>
    <t>Seq</t>
  </si>
  <si>
    <t>Seleção do Fornecedor</t>
  </si>
  <si>
    <t>Contratação</t>
  </si>
  <si>
    <t>Obras e serviços de engenharia</t>
  </si>
  <si>
    <t>Gestão e Fiscalização do Contrato</t>
  </si>
  <si>
    <t xml:space="preserve"> Licitação</t>
  </si>
  <si>
    <t>Registro de Preços</t>
  </si>
  <si>
    <t>Contratação Direta</t>
  </si>
  <si>
    <t>Adesão a Registro de Preços</t>
  </si>
  <si>
    <t>Dados do Contrato</t>
  </si>
  <si>
    <t>Alteração e Registros Contratuais - Termo Aditivo e Apostilamento</t>
  </si>
  <si>
    <t>Registros Contratuais - Termo de Apostilamento</t>
  </si>
  <si>
    <t>Valor Atualizado do Contrato</t>
  </si>
  <si>
    <t>Execução Financeira</t>
  </si>
  <si>
    <t>Tipo</t>
  </si>
  <si>
    <t>Forma de execução</t>
  </si>
  <si>
    <t>Prazo de execução</t>
  </si>
  <si>
    <t>Ordem de Serviço</t>
  </si>
  <si>
    <t>Data da última medição</t>
  </si>
  <si>
    <t>Concluída no exercício de referência</t>
  </si>
  <si>
    <t>Em andamento no exercício de referência</t>
  </si>
  <si>
    <t>Paralisações</t>
  </si>
  <si>
    <t>Nº da Ata de Registro de Preços</t>
  </si>
  <si>
    <t>Vigência da Ata</t>
  </si>
  <si>
    <t>Nº do DOE Homologação</t>
  </si>
  <si>
    <t>Dispensa ou Inexigibilidade</t>
  </si>
  <si>
    <t>Fundamentação Legal</t>
  </si>
  <si>
    <t>Nº do DOE publicação Autorização</t>
  </si>
  <si>
    <t>Nº DOE publicação Ratificação (LF nº 8.666/1993)</t>
  </si>
  <si>
    <t>Nº da Ata</t>
  </si>
  <si>
    <t>Nº DOE Homologação da Ata</t>
  </si>
  <si>
    <t>Gerenciador da Ata</t>
  </si>
  <si>
    <t>Nº DOE publicação do Termo de Adesão</t>
  </si>
  <si>
    <t>Objeto</t>
  </si>
  <si>
    <t>Valor da Adesão</t>
  </si>
  <si>
    <t>Nº do Contrato</t>
  </si>
  <si>
    <t>Parte Contratada</t>
  </si>
  <si>
    <t>CPF/CNPJ da Parte Contratada</t>
  </si>
  <si>
    <t>Data da assinatura</t>
  </si>
  <si>
    <t>Nº DOE publicação do extrato</t>
  </si>
  <si>
    <t>Ínicio da vigência</t>
  </si>
  <si>
    <t>Término da vigência</t>
  </si>
  <si>
    <t>Fonte de Recursos</t>
  </si>
  <si>
    <t>Elemento de Despesa</t>
  </si>
  <si>
    <t>Nº Convênio/CR/Outros</t>
  </si>
  <si>
    <t>Valor Concedente</t>
  </si>
  <si>
    <t>Valor Contrapartida</t>
  </si>
  <si>
    <t>Valor Inicial do Contrato</t>
  </si>
  <si>
    <t>Termo Aditivo ou Apostilamento</t>
  </si>
  <si>
    <t>Nº do Termo</t>
  </si>
  <si>
    <t>Data assinatura</t>
  </si>
  <si>
    <t>Motivo da alteração</t>
  </si>
  <si>
    <t>Art. 57 - LF nº 8.666/1993</t>
  </si>
  <si>
    <t>Art. 107 - LF nº 14.133/2021</t>
  </si>
  <si>
    <t>Art. 65, caput e §§ 1º a 6º - LF nº 8.666/1993</t>
  </si>
  <si>
    <t>Art. 125 - LF nº 14.133/2021</t>
  </si>
  <si>
    <t>Art. 65, § 8º - LF nº 8.666/1993</t>
  </si>
  <si>
    <t>Art. 136 - LF nº 14.133/2021</t>
  </si>
  <si>
    <t>Valor da despesa com a contratação</t>
  </si>
  <si>
    <t>Nº Processo Administrativo</t>
  </si>
  <si>
    <t>Nº da Licitação</t>
  </si>
  <si>
    <t xml:space="preserve">Modalidade </t>
  </si>
  <si>
    <t>Nº DOE da publicação do Edital</t>
  </si>
  <si>
    <t>Início</t>
  </si>
  <si>
    <t>Término</t>
  </si>
  <si>
    <t>Início da Vigência</t>
  </si>
  <si>
    <t>Início da vigência</t>
  </si>
  <si>
    <t>% acréscimo</t>
  </si>
  <si>
    <t>% supressão</t>
  </si>
  <si>
    <t>Valor do acréscimo</t>
  </si>
  <si>
    <t>Valor da supressão</t>
  </si>
  <si>
    <t>Data do reajuste</t>
  </si>
  <si>
    <t>% reajuste</t>
  </si>
  <si>
    <t>Valor do reajuste</t>
  </si>
  <si>
    <t>Executado até o exercício anterior</t>
  </si>
  <si>
    <t xml:space="preserve"> Executado no exercício de referência</t>
  </si>
  <si>
    <t xml:space="preserve">Total acumulado </t>
  </si>
  <si>
    <t>%</t>
  </si>
  <si>
    <t>Nº</t>
  </si>
  <si>
    <t>Data ciência</t>
  </si>
  <si>
    <t>Reinício</t>
  </si>
  <si>
    <t>Motivo</t>
  </si>
  <si>
    <t>Nº da Portaria</t>
  </si>
  <si>
    <t>Nº DOE publicação</t>
  </si>
  <si>
    <t>Gestor</t>
  </si>
  <si>
    <t>Matrícula</t>
  </si>
  <si>
    <t>Fiscal(is)</t>
  </si>
  <si>
    <t>Matrícula(s)</t>
  </si>
  <si>
    <t>a</t>
  </si>
  <si>
    <t>b</t>
  </si>
  <si>
    <t>c</t>
  </si>
  <si>
    <t>d</t>
  </si>
  <si>
    <t>e</t>
  </si>
  <si>
    <t>f</t>
  </si>
  <si>
    <t>g</t>
  </si>
  <si>
    <t>h</t>
  </si>
  <si>
    <t>i</t>
  </si>
  <si>
    <t>j</t>
  </si>
  <si>
    <t>k</t>
  </si>
  <si>
    <t>l</t>
  </si>
  <si>
    <t>m</t>
  </si>
  <si>
    <t>n</t>
  </si>
  <si>
    <t>o</t>
  </si>
  <si>
    <t>p</t>
  </si>
  <si>
    <t>q</t>
  </si>
  <si>
    <t>r</t>
  </si>
  <si>
    <t>s</t>
  </si>
  <si>
    <t>t</t>
  </si>
  <si>
    <t>u</t>
  </si>
  <si>
    <t>v</t>
  </si>
  <si>
    <t>x</t>
  </si>
  <si>
    <t>y</t>
  </si>
  <si>
    <t>z</t>
  </si>
  <si>
    <t>aa</t>
  </si>
  <si>
    <t>ab</t>
  </si>
  <si>
    <t>ac</t>
  </si>
  <si>
    <t>ad</t>
  </si>
  <si>
    <t>ae</t>
  </si>
  <si>
    <t>af</t>
  </si>
  <si>
    <t>ag</t>
  </si>
  <si>
    <t>ah</t>
  </si>
  <si>
    <t>ai</t>
  </si>
  <si>
    <t>aj</t>
  </si>
  <si>
    <t>ak</t>
  </si>
  <si>
    <t>al</t>
  </si>
  <si>
    <t>am</t>
  </si>
  <si>
    <t>na</t>
  </si>
  <si>
    <t>ao</t>
  </si>
  <si>
    <t>ap</t>
  </si>
  <si>
    <t>aq</t>
  </si>
  <si>
    <t>ar</t>
  </si>
  <si>
    <t>as</t>
  </si>
  <si>
    <t>at</t>
  </si>
  <si>
    <t>au</t>
  </si>
  <si>
    <t>av</t>
  </si>
  <si>
    <t>ax</t>
  </si>
  <si>
    <t>ay</t>
  </si>
  <si>
    <t>az</t>
  </si>
  <si>
    <t>ba</t>
  </si>
  <si>
    <t>bc</t>
  </si>
  <si>
    <t>bd</t>
  </si>
  <si>
    <t>be</t>
  </si>
  <si>
    <t>bf</t>
  </si>
  <si>
    <t>bh</t>
  </si>
  <si>
    <t>bi</t>
  </si>
  <si>
    <t>bj</t>
  </si>
  <si>
    <t>bk</t>
  </si>
  <si>
    <t>bl</t>
  </si>
  <si>
    <t>bm = (al+ay-az) ou (al+bd-be) ou (al+bi ) ou (al+bl)</t>
  </si>
  <si>
    <t>bn</t>
  </si>
  <si>
    <t>bo</t>
  </si>
  <si>
    <t>bp = bn+bo</t>
  </si>
  <si>
    <t>bq</t>
  </si>
  <si>
    <t>br</t>
  </si>
  <si>
    <t>bs</t>
  </si>
  <si>
    <t>bt</t>
  </si>
  <si>
    <t>bu</t>
  </si>
  <si>
    <t>bv</t>
  </si>
  <si>
    <t>by</t>
  </si>
  <si>
    <t>bz</t>
  </si>
  <si>
    <t>ca</t>
  </si>
  <si>
    <t>cb</t>
  </si>
  <si>
    <t>cd</t>
  </si>
  <si>
    <t>ce</t>
  </si>
  <si>
    <t>cf</t>
  </si>
  <si>
    <t>cg</t>
  </si>
  <si>
    <t>ch</t>
  </si>
  <si>
    <t>ci</t>
  </si>
  <si>
    <t>cj</t>
  </si>
  <si>
    <t>ck</t>
  </si>
  <si>
    <t>cl</t>
  </si>
  <si>
    <t>23716/2021</t>
  </si>
  <si>
    <t>003/2021</t>
  </si>
  <si>
    <t>Inexigibilidade de Licitação</t>
  </si>
  <si>
    <t>Item</t>
  </si>
  <si>
    <t>Produtos e serviços por meio de Pacote de Serviços dos CORREIOS</t>
  </si>
  <si>
    <t>-</t>
  </si>
  <si>
    <t>Lei 8.666/1993, art. 25, inciso II, cumulado com o art. 13</t>
  </si>
  <si>
    <t>01080014/2021</t>
  </si>
  <si>
    <t>EMPRESA BRASILEIRA DE CORREIOS E TELÉGRAFOS</t>
  </si>
  <si>
    <t>34.028.316/7709-95</t>
  </si>
  <si>
    <t>3.3.90.39.00</t>
  </si>
  <si>
    <t>Termo Aditivo</t>
  </si>
  <si>
    <t>I</t>
  </si>
  <si>
    <t>Prazo e Valor</t>
  </si>
  <si>
    <t>024/2023</t>
  </si>
  <si>
    <t>Elzira Maria Rodrigues Reis</t>
  </si>
  <si>
    <t>Suellen Souza Silva Sassagawa</t>
  </si>
  <si>
    <t>II</t>
  </si>
  <si>
    <t>Prazo</t>
  </si>
  <si>
    <t>III</t>
  </si>
  <si>
    <t>IV</t>
  </si>
  <si>
    <t>136/2021</t>
  </si>
  <si>
    <t>060/2021</t>
  </si>
  <si>
    <t>Pregão Eletrônico SRP</t>
  </si>
  <si>
    <t>Prestação de Serviços Terceirizados-Apoio Técnico Adminitrativo e Operacional (Atividade Meio) de Natureza Contínua</t>
  </si>
  <si>
    <t>004/2021</t>
  </si>
  <si>
    <t>01080003/2022</t>
  </si>
  <si>
    <t>F. M. TERCERIZAÇÃO EIRELI</t>
  </si>
  <si>
    <t>20.345.453/0001-67</t>
  </si>
  <si>
    <t>Valor</t>
  </si>
  <si>
    <t>27/2023</t>
  </si>
  <si>
    <t>Weverton D'avila de Farias</t>
  </si>
  <si>
    <t>Carliane Rodrigues do Nascimento</t>
  </si>
  <si>
    <t>V</t>
  </si>
  <si>
    <t>Apostilamento</t>
  </si>
  <si>
    <t>Alterar Elemento de Despesa</t>
  </si>
  <si>
    <t>VI</t>
  </si>
  <si>
    <t>VII</t>
  </si>
  <si>
    <t>VIII</t>
  </si>
  <si>
    <t>IX</t>
  </si>
  <si>
    <t>1527/2022</t>
  </si>
  <si>
    <t>002/2022</t>
  </si>
  <si>
    <t>Contratação de Pessoa Jurídica para fornecimento de solução corporativa de geoprocessamento e serviços especializados.</t>
  </si>
  <si>
    <t>Lei 8.666/1993, art. 25, inciso I.</t>
  </si>
  <si>
    <t>01080007/2022</t>
  </si>
  <si>
    <t>IMAGEM GEOSISTEMAS E COMÉRCIO LTDA</t>
  </si>
  <si>
    <t>67.393.181/0001-34</t>
  </si>
  <si>
    <t>28/2023</t>
  </si>
  <si>
    <t>Uiara de Almeida Juca do Nascimento</t>
  </si>
  <si>
    <t>Peter Nascimento de Aquino Junior</t>
  </si>
  <si>
    <t>088/2022</t>
  </si>
  <si>
    <t>041/2022</t>
  </si>
  <si>
    <t>Adesão a Ata de Registro de Preços</t>
  </si>
  <si>
    <t>Prestação de Serviços de Manutenção Preventiva e Corretiva em aparelhos de ar-condicionados, bebedouros, geladeiras e frigobar, incluindo a substituição de peças</t>
  </si>
  <si>
    <t>003/2022</t>
  </si>
  <si>
    <t>Secretaria Municipal de Agropecuária - SEAGRO</t>
  </si>
  <si>
    <t>01080023/2022</t>
  </si>
  <si>
    <t>ACRE FRIO AR-CONDICIONADO LTDA</t>
  </si>
  <si>
    <t>10.889.815/0001-27</t>
  </si>
  <si>
    <t>30/2023</t>
  </si>
  <si>
    <t>212/2021</t>
  </si>
  <si>
    <t>056/2021</t>
  </si>
  <si>
    <t>Serviços de transporte, em veículo tipo ônibus, com capacidade mínima de 40 lugares, com condutor e combustível, para transporte de crianças participantes do XIII Concurso de Redação Educação Fiscal</t>
  </si>
  <si>
    <t>005/2021</t>
  </si>
  <si>
    <t>01080026/2022</t>
  </si>
  <si>
    <t>DAMASCENO &amp; CIA LTDA</t>
  </si>
  <si>
    <t>00.837.742/0001-76</t>
  </si>
  <si>
    <t>31/2023</t>
  </si>
  <si>
    <t>0860.012969.00041/2021-69</t>
  </si>
  <si>
    <t>091/2022</t>
  </si>
  <si>
    <t>Global</t>
  </si>
  <si>
    <t>Serviços de manutenção preventiva e corretiva, incluindo o fornecimento de peças/insumos, acessórios e mão de obra, da frota de veículos oficiais da Secretaria Municipal de Finanças – SEFIN</t>
  </si>
  <si>
    <t>004/2022</t>
  </si>
  <si>
    <t>Sec. De Estado de Assistência Social dos Direios humanos e de Políticas Para Mulheres - SEASDHM</t>
  </si>
  <si>
    <t>01080027/2022</t>
  </si>
  <si>
    <t>R. DE ALBUQUERQUE OLIVEIRA -ME</t>
  </si>
  <si>
    <t>12.515.614/0001-95</t>
  </si>
  <si>
    <t xml:space="preserve">3.3.90.39.00              3.3.90.30.00 </t>
  </si>
  <si>
    <t>32/2023</t>
  </si>
  <si>
    <t>018/2023</t>
  </si>
  <si>
    <t>001/2023</t>
  </si>
  <si>
    <t>Chamamento Público</t>
  </si>
  <si>
    <t>Lote</t>
  </si>
  <si>
    <t>Prestação de serviços de empresa operadora de cartão de crédito</t>
  </si>
  <si>
    <t>01080022/2023</t>
  </si>
  <si>
    <t>COOPERATIVA DE CRÉDITO DE LIVRE ADMISSÃO DO ESTADO DO ACRE LTDA / SICOOB</t>
  </si>
  <si>
    <t>01.608.685/0001-16</t>
  </si>
  <si>
    <t>Alteração de Dotação</t>
  </si>
  <si>
    <t>55/2023</t>
  </si>
  <si>
    <t>Francisco Tavares da Silva Neto</t>
  </si>
  <si>
    <t xml:space="preserve">Paulo Roney Tobu de Matos </t>
  </si>
  <si>
    <t>311/2023</t>
  </si>
  <si>
    <t>20/2023</t>
  </si>
  <si>
    <t>Pregão Presencial SRP</t>
  </si>
  <si>
    <t>Prestação de serviços comuns de engenharia de forma continuada, por demanda, para execução de reformas de pouca relevância material, serviços de adequação, adaptação, reparação ou revitalização, que consistam de atividades simples, típicas de intervenções isoladas, que possam ser objetivamente definidas conforme especificações usuais no mercado e preços da tabela SINAPI.</t>
  </si>
  <si>
    <t>007/2024</t>
  </si>
  <si>
    <t>01080022/2024</t>
  </si>
  <si>
    <t>INNOVE ARQUITETURA E ENGENHARIA EIRELI</t>
  </si>
  <si>
    <t>23.820.555/0001-85</t>
  </si>
  <si>
    <t>23.04.2024</t>
  </si>
  <si>
    <t xml:space="preserve">3.3.90.39.00 </t>
  </si>
  <si>
    <t>022/2024</t>
  </si>
  <si>
    <t>30952/2023</t>
  </si>
  <si>
    <t>009/2023</t>
  </si>
  <si>
    <t>Serviços de agenciamento de viagens, especializada em emissão de passagens aéreas nacionais e intermunicipais</t>
  </si>
  <si>
    <t>002/2024</t>
  </si>
  <si>
    <t>CÂMARA MUNICIPAL DE RIO BRANCO</t>
  </si>
  <si>
    <t>01080026/2024</t>
  </si>
  <si>
    <t>KENNEDY DE SOUZA OLIVEIRA – RIO BRANCO AGÊNCIA DE VIAGENS E TURISMO</t>
  </si>
  <si>
    <t>17.768.271/0001-94</t>
  </si>
  <si>
    <t xml:space="preserve">3.3.90.33.00 </t>
  </si>
  <si>
    <t>025/2024</t>
  </si>
  <si>
    <t>8744/2024</t>
  </si>
  <si>
    <t>Dispenda de Licitação</t>
  </si>
  <si>
    <t>Serviços de lavagem de veículos da frota da SEFIN</t>
  </si>
  <si>
    <t>Lei 14.133/2021, art. 75, inciso II</t>
  </si>
  <si>
    <t>01080027/2024</t>
  </si>
  <si>
    <t>A. L. P. GUTIERREZ ( GOLDCAR ESTETICA AUTOMOTIVA PREMIUM)</t>
  </si>
  <si>
    <t>42.193.390/0001-03</t>
  </si>
  <si>
    <t>07/06,/2025</t>
  </si>
  <si>
    <t>032/2024</t>
  </si>
  <si>
    <t>1590/2024</t>
  </si>
  <si>
    <t>009/2024</t>
  </si>
  <si>
    <t>Fornecimento de Ferramenta Gerencial para produzir cenários de acompanhamento e planejamento financeiro e tributário</t>
  </si>
  <si>
    <t>Lei 14.133/2021, art. 74, inciso III, alínea "c"</t>
  </si>
  <si>
    <t>01080030/2024</t>
  </si>
  <si>
    <t>AEQUUS CONSULTORIA ECONÔMICA E SISTEMAS S/S LTDA</t>
  </si>
  <si>
    <t>64.185.556/0001-82</t>
  </si>
  <si>
    <t>035/2024</t>
  </si>
  <si>
    <t xml:space="preserve">Josué Alexandre de Oliveira Junior </t>
  </si>
  <si>
    <t>Francisco Rodrigues Pedrosa</t>
  </si>
  <si>
    <t>112/2023</t>
  </si>
  <si>
    <t>125/2023</t>
  </si>
  <si>
    <t>Locação de Equipamentos de Informática (Desktop tipo I, II e III, Monitor, Notebook, Nobreak e Scanner), manutenção corretiva e preventiva e demais componentes</t>
  </si>
  <si>
    <t>003/2024</t>
  </si>
  <si>
    <t>Secretaria Municipal de Meio Ambiente - SEMEIA</t>
  </si>
  <si>
    <t>01080035/2024</t>
  </si>
  <si>
    <t>C. COM INFORMÁTICA IMP. EXP. COMÉRCIO E INDÚSTRIA LTDA</t>
  </si>
  <si>
    <t>07.471.301/0001-42</t>
  </si>
  <si>
    <t>43/2024</t>
  </si>
  <si>
    <t>094/2024</t>
  </si>
  <si>
    <t>Prestação de serviços de confecção de placas de inauguração em material acrílico e foto corrosão, letras em chapa de aço inox e galvanizada entre outros materiais</t>
  </si>
  <si>
    <t>01/11/205</t>
  </si>
  <si>
    <t>01080037/2024</t>
  </si>
  <si>
    <t>O. MILANIN NETO LTDA</t>
  </si>
  <si>
    <t>33.590.012/0001-72</t>
  </si>
  <si>
    <t>44/2024</t>
  </si>
  <si>
    <t>19.05.0360.0000002/2024-87</t>
  </si>
  <si>
    <t>001/2024</t>
  </si>
  <si>
    <t>Contratação de empresa para sob demanda prestar serviços de fornecimento de alimentação (almoço, jantar, coffee break, café da manhã e Kit lanche e outros)</t>
  </si>
  <si>
    <t>DEMPAC 1759</t>
  </si>
  <si>
    <t>031/2024</t>
  </si>
  <si>
    <t>DEMPAC 1764</t>
  </si>
  <si>
    <t>Ministério Público do Estado de Acre</t>
  </si>
  <si>
    <t>01080004/2025</t>
  </si>
  <si>
    <t>CELIO PEREIRA LTDA</t>
  </si>
  <si>
    <t>14.362842/0001-06</t>
  </si>
  <si>
    <t>004/2025</t>
  </si>
  <si>
    <t>123/2024</t>
  </si>
  <si>
    <t>Contratação de instituições bancárias, bancos múltiplos, cooperativas de crédito e similares com fornecimento de programa (software) para prestação de serviços de recebimentos de arrecadação de tributos municipais e demais receitas</t>
  </si>
  <si>
    <t>01080005/2025</t>
  </si>
  <si>
    <t>BANCO SANTANDER (BRASIL) S.A</t>
  </si>
  <si>
    <t>90.400.888/0001-42</t>
  </si>
  <si>
    <t>005/2025</t>
  </si>
  <si>
    <t>01080006/2025</t>
  </si>
  <si>
    <t>ITAÚ UNIBANCO S.A</t>
  </si>
  <si>
    <t>60.701.190/0001-04</t>
  </si>
  <si>
    <t>15/012027</t>
  </si>
  <si>
    <t>006/2025</t>
  </si>
  <si>
    <t>01080007/2025</t>
  </si>
  <si>
    <t>BANCO DA AMAZÔNIA S.A</t>
  </si>
  <si>
    <t>04.902.979/0134-75</t>
  </si>
  <si>
    <t>007/2025</t>
  </si>
  <si>
    <t>01080008/2025</t>
  </si>
  <si>
    <t>COOPERATIVA DE CRÉDITO, POUPANÇA E INVESTIMENTO DO NOROESTE DE MATO GROSSO, ACRE E AMAZONAS –
SICREDI BIOMAS</t>
  </si>
  <si>
    <t>33.022.690/0001-39</t>
  </si>
  <si>
    <t>008/2025</t>
  </si>
  <si>
    <t>01080010/2025</t>
  </si>
  <si>
    <t>BANCO BRADESCO S.A</t>
  </si>
  <si>
    <t>60.746.948/0001-12</t>
  </si>
  <si>
    <t>009/2025</t>
  </si>
  <si>
    <t>01080009/2025</t>
  </si>
  <si>
    <t>CREDIHOME SOCIEDADE DE CRÉDITO DIRETO S.A</t>
  </si>
  <si>
    <t>39.416.705/0001-20</t>
  </si>
  <si>
    <t>010/2025</t>
  </si>
  <si>
    <t>34279/2024</t>
  </si>
  <si>
    <t>001/2025</t>
  </si>
  <si>
    <t>Locação de um imóvel situado na Avenida Nações Unidas, s/n, Bairro Estação Experimental, no Município de Rio Branco/AC, objeto da matrícula nº 1878, do 1º Ofício de Registro de Imóveis da Comarca de Rio Branco, destinado à acomodação de materiais, equipamentos e mobiliários.</t>
  </si>
  <si>
    <t>art. 74, V da Lei Federal n° 14.133 de 1° de abril de 2021, Decreto Municipal 400 de 22 de março de 2023 e na Lei Federal n° 8.245/1991</t>
  </si>
  <si>
    <t>01080011/2025</t>
  </si>
  <si>
    <t>Etenge Empresa de Engenharia em Eletricidade e Com LTDA</t>
  </si>
  <si>
    <t>04.593.893/0001-87</t>
  </si>
  <si>
    <t>012/2025</t>
  </si>
  <si>
    <t>Prestação de serviços de recebimentos de arrecadação de tributos municipais e demais receitas públicas</t>
  </si>
  <si>
    <t>01080012/2025</t>
  </si>
  <si>
    <t>BANCO COOPERATIVO SICOOB S.A</t>
  </si>
  <si>
    <t>02.038.232/0001-64</t>
  </si>
  <si>
    <t>011/2025</t>
  </si>
  <si>
    <t>Contratação de empresa especializada para prestação de serviços de fornecimento de alimentação (almoço. Jantar, coffe break, café da manhã e kit lanche e outros.</t>
  </si>
  <si>
    <t>01080013/2025</t>
  </si>
  <si>
    <t>AFA ABRAHÃO LTDA</t>
  </si>
  <si>
    <t>84.304.765/0001-05</t>
  </si>
  <si>
    <t>021/2025</t>
  </si>
  <si>
    <t>507/2028</t>
  </si>
  <si>
    <t>Prestação de Serviços de Tecnologia da Informação e Comunicação</t>
  </si>
  <si>
    <t>artigo 75, inciso IX, da Lei Federal n.º 14.133/2021; na Lei Municipal n.º 400/2023</t>
  </si>
  <si>
    <t>01080015/2025</t>
  </si>
  <si>
    <t>CONSÓRCIO DE INFORMÁTICA DE GESTÃO PÚBLICA MUNICIPAL – CIGA (SIMPLES NACIONAL)</t>
  </si>
  <si>
    <t>09.427.503/0001-12</t>
  </si>
  <si>
    <t>023/2025</t>
  </si>
  <si>
    <t>5615/2025</t>
  </si>
  <si>
    <t>003/2023</t>
  </si>
  <si>
    <t>Fornecimento de assinatura de ferramenta (Banco de Preços) para pesquisa e comparação de preços praticados pela Administração Pública.</t>
  </si>
  <si>
    <t>003/2025</t>
  </si>
  <si>
    <t>art. 74, inciso I, da Lei Federal n° 14.133 de 1° de abril de 2021</t>
  </si>
  <si>
    <t>01080017/2025</t>
  </si>
  <si>
    <t>NP TECNOLOGIA E GESTAO DE DADOS LTDA</t>
  </si>
  <si>
    <t>07.797.967/0001-95</t>
  </si>
  <si>
    <t>025/2025</t>
  </si>
  <si>
    <t>0108.001669/2025-14</t>
  </si>
  <si>
    <t>Serviços de manutenção corretiva e preventiva do Veículo Aéreo não tripulado - VANT</t>
  </si>
  <si>
    <t>01080019/2025</t>
  </si>
  <si>
    <t>SANTIAGO E CINTRA IMPORTAÇÃO E EXPORTAÇÃO LTDA</t>
  </si>
  <si>
    <t>51.536.795/0006-00</t>
  </si>
  <si>
    <t>3.3.90.39.00 e 3.3.90.30.00</t>
  </si>
  <si>
    <t>034/2025</t>
  </si>
  <si>
    <t>Maicon Douglas Carneiro Souza</t>
  </si>
  <si>
    <t>0108.000029/2025-62</t>
  </si>
  <si>
    <t>Prestação de serviços de seguro total para veículo da Secretaria Municipal de Finanças, com cobertura compreensiva (colisão, incêndio e roubo), bem como ainda com cobertura a terceiros (danos materiais e morais), acidentes pessoais por passageiros, com assistência 24 (vinte e quatro) horas</t>
  </si>
  <si>
    <t xml:space="preserve"> artigo 72 e 75, inciso II, da Lei nº 14.133/2021.</t>
  </si>
  <si>
    <t>01080020/2025</t>
  </si>
  <si>
    <t>MAPFRE SEGUROS GERAIS S/A</t>
  </si>
  <si>
    <t>61.074.175/0001-38</t>
  </si>
  <si>
    <t>035/2025</t>
  </si>
  <si>
    <t>0108.003493/2025-42</t>
  </si>
  <si>
    <t>Prestação de serviços de outsourcing de impressão, compreendendo o fornecimento de equipamentos de reprografia/impressão/digitalização, manutenção preventiva e corretiva, assistência técnica e suprimentos necessários</t>
  </si>
  <si>
    <t>art. 75, inciso VIII, da Lei Federal n° 14.133 de 1° de abril de 2021</t>
  </si>
  <si>
    <t>01080021/2025</t>
  </si>
  <si>
    <t>AMAZONAS COPIADORAS LTDA</t>
  </si>
  <si>
    <t>01.657.353/0001-21</t>
  </si>
  <si>
    <t>036/2025</t>
  </si>
  <si>
    <t>0108.001521/2025-33</t>
  </si>
  <si>
    <t xml:space="preserve">contratação de produtos e serviços por meio de Pacote de Serviços dos CORREIOS </t>
  </si>
  <si>
    <t>01080022/2025</t>
  </si>
  <si>
    <t>037/2025</t>
  </si>
  <si>
    <t>0108.003479/2025-32</t>
  </si>
  <si>
    <t>Prestação de serviço de locação de equipamentos de informática (estações de trabalho, nobreaks e notebooks), com fornecimento de insumos (peças e outros), manutenção corretiva, manutenção preventiva e demais componentes para o perfeito funcionamento das mesmas</t>
  </si>
  <si>
    <t>01080023/2025</t>
  </si>
  <si>
    <t>038/2025</t>
  </si>
  <si>
    <t>0108.002861/2025-34</t>
  </si>
  <si>
    <t>Contratação de Acesso ao Sistema Web Gestão Tributária - GT Fácil, para atender as necessidades da Secretaria Municipal de Finanças – SEFIN</t>
  </si>
  <si>
    <t>01080024/2025</t>
  </si>
  <si>
    <t>OPEN SOLUÇÕES TRIBUTÁRIAS LTDA</t>
  </si>
  <si>
    <t>09.094.300/0001-51</t>
  </si>
  <si>
    <t>039/2025</t>
  </si>
  <si>
    <t>Marcos Lira Sobrinho Ribeiro Fraga</t>
  </si>
  <si>
    <t>Adalberto Rabelo de Freitas</t>
  </si>
  <si>
    <t>0108.003651/2025-44</t>
  </si>
  <si>
    <t>24/2025</t>
  </si>
  <si>
    <t>Contratação de pessoa jurídica especializada em serviços de sistema de informações geográficas, observatório do mercado imobiliário e cadastro Multifinalitário para gestão integrada do território do município de Rio Branco/Acre</t>
  </si>
  <si>
    <t>D.O.U. 121</t>
  </si>
  <si>
    <t>D.O.U. 141</t>
  </si>
  <si>
    <t>031/2025</t>
  </si>
  <si>
    <t>1677-7069</t>
  </si>
  <si>
    <t>Consórcio Intermunicipal Multifinalitário do Vale Paraibuna - CIMPAR</t>
  </si>
  <si>
    <t>contratação de pessoa jurídica especializada em serviços de sistema de informações geográficas, observatório do mercado imobiliário e cadastro Multifinalitário para gestão integrada do território do município de Rio Branco/Acre</t>
  </si>
  <si>
    <t>01080001/2026</t>
  </si>
  <si>
    <t>Topocart Topografia e Aerolevanatamento LTDA</t>
  </si>
  <si>
    <t>26.994.285/0001-17</t>
  </si>
  <si>
    <t>002/2026</t>
  </si>
  <si>
    <t>Josué Alexandre de Oliveira Junior</t>
  </si>
  <si>
    <t>Fabrício de Melo Souza</t>
  </si>
  <si>
    <t>0108.002455/2026-32</t>
  </si>
  <si>
    <t>042/2025</t>
  </si>
  <si>
    <t>Aquisição de material de consumo, água mineral, sem gás, acondicionada em garrafa pet, tampa com rosca e lacre contendo 500ml</t>
  </si>
  <si>
    <t>002/2025</t>
  </si>
  <si>
    <t>01080002/2026</t>
  </si>
  <si>
    <t>M. J. AUTO DA CRUZ</t>
  </si>
  <si>
    <t>08.886.977/0001-60</t>
  </si>
  <si>
    <t>3.3.90.30.00</t>
  </si>
  <si>
    <t>0108.004847-2025-53</t>
  </si>
  <si>
    <t>001/2026</t>
  </si>
  <si>
    <t>Prestação de serviços de cessão de uso de softwares para Gestão Pública, bem como serviços de implantação, hospedagem, operação assistida, suporte técnico, manutenção corretiva e evolutiva, migração de dados e disponibilização do Sistema Integrado de Gestão Pública – ERP</t>
  </si>
  <si>
    <t>art. 75, inciso VIIl, da Lei n. 14.133./2021</t>
  </si>
  <si>
    <t>01080003/2026</t>
  </si>
  <si>
    <t>E&amp;L PRODUCOES DE SOFTWARE LTDA</t>
  </si>
  <si>
    <t>39.781.752/0001-72</t>
  </si>
  <si>
    <t>004/2026</t>
  </si>
  <si>
    <t>Renata Pessoa da Costa</t>
  </si>
  <si>
    <t>Reus Peixoto Correa</t>
  </si>
  <si>
    <t>0108.003263/2025-44</t>
  </si>
  <si>
    <t>112/2025</t>
  </si>
  <si>
    <t>Aquisição de veículo tipo hatch passeio, para atender a Secretaria Municipal de Finanças – SEFIN, por ocasião da realização da Campanha denominada “IPTU EM DIA DÁ PRÊMIOS”</t>
  </si>
  <si>
    <t>01080004/2026</t>
  </si>
  <si>
    <t>TRM NUNES COMERCIO LTDA</t>
  </si>
  <si>
    <t>53.175.884/0001-81</t>
  </si>
  <si>
    <t>3.3.90.31.00</t>
  </si>
  <si>
    <t>0108.001777/2026-05</t>
  </si>
  <si>
    <t>Aquisição de material de consumo de água mineral em garrafão de 20L, Gelo em barra, Água mineral em garrafa pet contendo 500ml, Água em copos pet contendo 300ml, Garrafão plástico 20L retornável, Botijão para gás vazio de 13kg, Gás liquefeito acondicionada em botijão de 13kg mediante a sistema de troca de botija.</t>
  </si>
  <si>
    <t>01080005/2026</t>
  </si>
  <si>
    <t>AUGUSTO S. DE ARAÚJO LTDA</t>
  </si>
  <si>
    <t>05.511.061/0001-37</t>
  </si>
  <si>
    <t>TOTAL</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</si>
  <si>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</si>
  <si>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</si>
  <si>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Data da emissão: 10/04/2026</t>
  </si>
  <si>
    <t>Nome do responsável pela elaboração: Weverton D'avila de Farias</t>
  </si>
  <si>
    <t>Nome do titular do Órgão/Entidade/Fundo (no exercício do cargo): Wilson José das Chagas Sena Leite</t>
  </si>
  <si>
    <t>Manual de Referência - 12ª Edição - Anexos IV, VI, VII e IX</t>
  </si>
  <si>
    <r>
      <t xml:space="preserve"> </t>
    </r>
    <r>
      <rPr>
        <b/>
        <sz val="10"/>
        <color theme="1"/>
        <rFont val="Arial"/>
        <family val="2"/>
      </rPr>
      <t>SECRETARIA MUNICIPAL DE FINANÇAS - SEFIN</t>
    </r>
  </si>
  <si>
    <t>JANEIRO À MARÇO/2026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</si>
</sst>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R$&quot;\ * #,##0.00_-;\-&quot;R$&quot;\ * #,##0.00_-;_-&quot;R$&quot;\ * &quot;-&quot;??_-;_-@"/>
    <numFmt numFmtId="165" formatCode="0.000%"/>
  </numFmts>
  <fonts count="5" x14ac:knownFonts="1">
    <font>
      <sz val="11"/>
      <color theme="1"/>
      <name val="Calibri"/>
      <scheme val="minor"/>
    </font>
    <font>
      <b/>
      <sz val="10"/>
      <color theme="1"/>
      <name val="Arial"/>
      <family val="2"/>
    </font>
    <font>
      <sz val="10"/>
      <color theme="1"/>
      <name val="Arial"/>
      <family val="2"/>
    </font>
    <font>
      <sz val="10"/>
      <name val="Arial"/>
      <family val="2"/>
    </font>
    <font>
      <sz val="10"/>
      <color rgb="FF000000"/>
      <name val="Arial"/>
      <family val="2"/>
    </font>
  </fonts>
  <fills count="16">
    <fill>
      <patternFill patternType="none"/>
    </fill>
    <fill>
      <patternFill patternType="gray125"/>
    </fill>
    <fill>
      <patternFill patternType="solid">
        <fgColor rgb="FFF2F2F2"/>
        <bgColor rgb="FFF2F2F2"/>
      </patternFill>
    </fill>
    <fill>
      <patternFill patternType="solid">
        <fgColor rgb="FFA5A5A5"/>
        <bgColor rgb="FFA5A5A5"/>
      </patternFill>
    </fill>
    <fill>
      <patternFill patternType="solid">
        <fgColor rgb="FFDDD9C3"/>
        <bgColor rgb="FFDDD9C3"/>
      </patternFill>
    </fill>
    <fill>
      <patternFill patternType="solid">
        <fgColor rgb="FFF1F3F3"/>
        <bgColor rgb="FFF1F3F3"/>
      </patternFill>
    </fill>
    <fill>
      <patternFill patternType="solid">
        <fgColor rgb="FFEAF1DD"/>
        <bgColor rgb="FFEAF1DD"/>
      </patternFill>
    </fill>
    <fill>
      <patternFill patternType="solid">
        <fgColor rgb="FFD8D8D8"/>
        <bgColor rgb="FFD8D8D8"/>
      </patternFill>
    </fill>
    <fill>
      <patternFill patternType="solid">
        <fgColor rgb="FFBFBFBF"/>
        <bgColor rgb="FFBFBFBF"/>
      </patternFill>
    </fill>
    <fill>
      <patternFill patternType="solid">
        <fgColor rgb="FFC4BD97"/>
        <bgColor rgb="FFC4BD97"/>
      </patternFill>
    </fill>
    <fill>
      <patternFill patternType="solid">
        <fgColor rgb="FFEEECE1"/>
        <bgColor rgb="FFEEECE1"/>
      </patternFill>
    </fill>
    <fill>
      <patternFill patternType="solid">
        <fgColor rgb="FFC4BDBA"/>
        <bgColor rgb="FFC4BDBA"/>
      </patternFill>
    </fill>
    <fill>
      <patternFill patternType="solid">
        <fgColor rgb="FFFFFF00"/>
        <bgColor rgb="FFFFFF00"/>
      </patternFill>
    </fill>
    <fill>
      <patternFill patternType="solid">
        <fgColor theme="2" tint="-4.9989318521683403E-2"/>
        <bgColor indexed="64"/>
      </patternFill>
    </fill>
    <fill>
      <patternFill patternType="solid">
        <fgColor theme="2" tint="-4.9989318521683403E-2"/>
        <bgColor rgb="FFC4BDBA"/>
      </patternFill>
    </fill>
    <fill>
      <patternFill patternType="solid">
        <fgColor theme="2" tint="-4.9989318521683403E-2"/>
        <bgColor rgb="FFEEECE1"/>
      </patternFill>
    </fill>
  </fills>
  <borders count="65">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medium">
        <color rgb="FF000000"/>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1">
    <xf numFmtId="0" fontId="0" fillId="0" borderId="0"/>
  </cellStyleXfs>
  <cellXfs count="200">
    <xf numFmtId="0" fontId="0" fillId="0" borderId="0" xfId="0" applyFont="1" applyAlignment="1"/>
    <xf numFmtId="0" fontId="1" fillId="0" borderId="0" xfId="0" applyFont="1" applyAlignment="1">
      <alignment vertical="center"/>
    </xf>
    <xf numFmtId="0" fontId="1" fillId="0" borderId="0" xfId="0" applyFont="1" applyAlignment="1">
      <alignment horizontal="center" vertical="center"/>
    </xf>
    <xf numFmtId="0" fontId="2" fillId="0" borderId="22" xfId="0" applyFont="1" applyBorder="1" applyAlignment="1">
      <alignment horizontal="center" vertical="center" wrapText="1"/>
    </xf>
    <xf numFmtId="164" fontId="2" fillId="0" borderId="22" xfId="0" applyNumberFormat="1" applyFont="1" applyBorder="1" applyAlignment="1">
      <alignment horizontal="center" vertical="center" wrapText="1"/>
    </xf>
    <xf numFmtId="164" fontId="2" fillId="0" borderId="49" xfId="0" applyNumberFormat="1" applyFont="1" applyBorder="1" applyAlignment="1">
      <alignment horizontal="center" vertical="center" wrapText="1"/>
    </xf>
    <xf numFmtId="0" fontId="2" fillId="0" borderId="49" xfId="0" applyFont="1" applyBorder="1" applyAlignment="1">
      <alignment horizontal="center" vertical="center" wrapText="1"/>
    </xf>
    <xf numFmtId="14" fontId="2" fillId="0" borderId="22" xfId="0" applyNumberFormat="1" applyFont="1" applyBorder="1" applyAlignment="1">
      <alignment horizontal="center" vertical="center" wrapText="1"/>
    </xf>
    <xf numFmtId="0" fontId="2" fillId="0" borderId="22"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vertical="center"/>
    </xf>
    <xf numFmtId="164" fontId="2" fillId="0" borderId="0" xfId="0" applyNumberFormat="1" applyFont="1" applyAlignment="1">
      <alignment vertical="center"/>
    </xf>
    <xf numFmtId="0" fontId="2" fillId="0" borderId="0" xfId="0" applyFont="1" applyAlignment="1">
      <alignment horizontal="center" vertical="center"/>
    </xf>
    <xf numFmtId="164" fontId="1" fillId="0" borderId="0" xfId="0" applyNumberFormat="1" applyFont="1" applyAlignment="1">
      <alignment vertical="center"/>
    </xf>
    <xf numFmtId="164" fontId="2" fillId="0" borderId="0" xfId="0" applyNumberFormat="1" applyFont="1" applyAlignment="1">
      <alignment horizontal="center" vertical="center"/>
    </xf>
    <xf numFmtId="164" fontId="2" fillId="0" borderId="0" xfId="0" applyNumberFormat="1" applyFont="1" applyAlignment="1">
      <alignment horizontal="left" vertical="center"/>
    </xf>
    <xf numFmtId="0" fontId="2" fillId="0" borderId="0" xfId="0" applyFont="1" applyAlignment="1">
      <alignment horizontal="left" vertical="center"/>
    </xf>
    <xf numFmtId="0" fontId="1" fillId="2" borderId="3" xfId="0" applyFont="1" applyFill="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wrapText="1"/>
    </xf>
    <xf numFmtId="49" fontId="1" fillId="0" borderId="47" xfId="0" applyNumberFormat="1" applyFont="1" applyBorder="1" applyAlignment="1">
      <alignment horizontal="center" vertical="center" wrapText="1"/>
    </xf>
    <xf numFmtId="164" fontId="1" fillId="0" borderId="47" xfId="0" applyNumberFormat="1" applyFont="1" applyBorder="1" applyAlignment="1">
      <alignment horizontal="center" vertical="center" wrapText="1"/>
    </xf>
    <xf numFmtId="164" fontId="1" fillId="11" borderId="47" xfId="0" applyNumberFormat="1" applyFont="1" applyFill="1" applyBorder="1" applyAlignment="1">
      <alignment horizontal="center" vertical="center" wrapText="1"/>
    </xf>
    <xf numFmtId="164" fontId="1" fillId="10" borderId="47" xfId="0" applyNumberFormat="1" applyFont="1" applyFill="1" applyBorder="1" applyAlignment="1">
      <alignment horizontal="center" vertical="center" wrapText="1"/>
    </xf>
    <xf numFmtId="0" fontId="1" fillId="0" borderId="47" xfId="0" applyFont="1" applyBorder="1" applyAlignment="1">
      <alignment horizontal="center" vertical="center"/>
    </xf>
    <xf numFmtId="164" fontId="1" fillId="0" borderId="47" xfId="0" applyNumberFormat="1" applyFont="1" applyBorder="1" applyAlignment="1">
      <alignment horizontal="center" vertical="center"/>
    </xf>
    <xf numFmtId="0" fontId="1" fillId="0" borderId="48"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wrapText="1"/>
    </xf>
    <xf numFmtId="17" fontId="2" fillId="0" borderId="22" xfId="0" applyNumberFormat="1" applyFont="1" applyBorder="1" applyAlignment="1">
      <alignment horizontal="center" vertical="center" wrapText="1"/>
    </xf>
    <xf numFmtId="3" fontId="2" fillId="0" borderId="22" xfId="0" applyNumberFormat="1" applyFont="1" applyBorder="1" applyAlignment="1">
      <alignment horizontal="center" vertical="center" wrapText="1"/>
    </xf>
    <xf numFmtId="14" fontId="2" fillId="0" borderId="22" xfId="0" applyNumberFormat="1" applyFont="1" applyBorder="1" applyAlignment="1">
      <alignment horizontal="center" vertical="center" wrapText="1"/>
    </xf>
    <xf numFmtId="164" fontId="2" fillId="0" borderId="22" xfId="0" applyNumberFormat="1" applyFont="1" applyBorder="1" applyAlignment="1">
      <alignment horizontal="center" vertical="center" wrapText="1"/>
    </xf>
    <xf numFmtId="14" fontId="2" fillId="0" borderId="49" xfId="0" applyNumberFormat="1" applyFont="1" applyBorder="1" applyAlignment="1">
      <alignment horizontal="center" vertical="center" wrapText="1"/>
    </xf>
    <xf numFmtId="3" fontId="2" fillId="0" borderId="49" xfId="0" applyNumberFormat="1" applyFont="1" applyBorder="1" applyAlignment="1">
      <alignment horizontal="center" vertical="center" wrapText="1"/>
    </xf>
    <xf numFmtId="10" fontId="2" fillId="0" borderId="49" xfId="0" applyNumberFormat="1" applyFont="1" applyBorder="1" applyAlignment="1">
      <alignment horizontal="center" vertical="center" wrapText="1"/>
    </xf>
    <xf numFmtId="164" fontId="2" fillId="11" borderId="22" xfId="0" applyNumberFormat="1" applyFont="1" applyFill="1" applyBorder="1" applyAlignment="1">
      <alignment horizontal="center" vertical="center" wrapText="1"/>
    </xf>
    <xf numFmtId="164" fontId="2" fillId="12" borderId="22" xfId="0" applyNumberFormat="1" applyFont="1" applyFill="1" applyBorder="1" applyAlignment="1">
      <alignment horizontal="center" vertical="center" wrapText="1"/>
    </xf>
    <xf numFmtId="164" fontId="2" fillId="10" borderId="22" xfId="0" applyNumberFormat="1" applyFont="1" applyFill="1" applyBorder="1" applyAlignment="1">
      <alignment horizontal="center" vertical="center" wrapText="1"/>
    </xf>
    <xf numFmtId="0" fontId="2" fillId="0" borderId="49" xfId="0" applyFont="1" applyBorder="1" applyAlignment="1">
      <alignment horizontal="center" vertical="center"/>
    </xf>
    <xf numFmtId="164" fontId="2" fillId="0" borderId="49" xfId="0" applyNumberFormat="1" applyFont="1" applyBorder="1" applyAlignment="1">
      <alignment horizontal="center" vertical="center"/>
    </xf>
    <xf numFmtId="0" fontId="2" fillId="0" borderId="22" xfId="0" applyFont="1" applyBorder="1" applyAlignment="1">
      <alignment horizontal="center" vertical="center"/>
    </xf>
    <xf numFmtId="3" fontId="2" fillId="0" borderId="22" xfId="0" applyNumberFormat="1" applyFont="1" applyBorder="1" applyAlignment="1">
      <alignment horizontal="center" vertical="center"/>
    </xf>
    <xf numFmtId="0" fontId="2" fillId="0" borderId="22" xfId="0" applyFont="1" applyBorder="1" applyAlignment="1">
      <alignment horizontal="left" vertical="center"/>
    </xf>
    <xf numFmtId="0" fontId="2" fillId="0" borderId="22" xfId="0" applyFont="1" applyBorder="1" applyAlignment="1">
      <alignment vertical="center"/>
    </xf>
    <xf numFmtId="0" fontId="2" fillId="0" borderId="29" xfId="0" applyFont="1" applyBorder="1" applyAlignment="1">
      <alignment horizontal="center" vertical="center"/>
    </xf>
    <xf numFmtId="164" fontId="2" fillId="0" borderId="49" xfId="0" applyNumberFormat="1" applyFont="1" applyBorder="1" applyAlignment="1">
      <alignment vertical="center" wrapText="1"/>
    </xf>
    <xf numFmtId="14" fontId="2" fillId="0" borderId="49" xfId="0" applyNumberFormat="1" applyFont="1" applyBorder="1" applyAlignment="1">
      <alignment horizontal="center" vertical="center"/>
    </xf>
    <xf numFmtId="49" fontId="2" fillId="0" borderId="22" xfId="0" applyNumberFormat="1" applyFont="1" applyBorder="1" applyAlignment="1">
      <alignment horizontal="center" vertical="center" wrapText="1"/>
    </xf>
    <xf numFmtId="0" fontId="2" fillId="0" borderId="29" xfId="0" applyFont="1" applyBorder="1" applyAlignment="1">
      <alignment horizontal="center" vertical="center" wrapText="1"/>
    </xf>
    <xf numFmtId="165" fontId="2" fillId="0" borderId="49" xfId="0" applyNumberFormat="1" applyFont="1" applyBorder="1" applyAlignment="1">
      <alignment horizontal="center" vertical="center" wrapText="1"/>
    </xf>
    <xf numFmtId="3" fontId="2" fillId="0" borderId="22" xfId="0" applyNumberFormat="1" applyFont="1" applyBorder="1" applyAlignment="1">
      <alignment horizontal="center" vertical="center" wrapText="1"/>
    </xf>
    <xf numFmtId="0" fontId="2" fillId="0" borderId="22" xfId="0" applyFont="1" applyBorder="1" applyAlignment="1">
      <alignment horizontal="center" vertical="center"/>
    </xf>
    <xf numFmtId="164" fontId="2" fillId="0" borderId="22" xfId="0" applyNumberFormat="1" applyFont="1" applyBorder="1" applyAlignment="1">
      <alignment horizontal="center" vertical="center"/>
    </xf>
    <xf numFmtId="0" fontId="2" fillId="0" borderId="24" xfId="0" applyFont="1" applyBorder="1" applyAlignment="1">
      <alignment horizontal="center" vertical="center"/>
    </xf>
    <xf numFmtId="9" fontId="2" fillId="0" borderId="22" xfId="0" applyNumberFormat="1" applyFont="1" applyBorder="1" applyAlignment="1">
      <alignment horizontal="center" vertical="center" wrapText="1"/>
    </xf>
    <xf numFmtId="0" fontId="2" fillId="0" borderId="54" xfId="0" applyFont="1" applyBorder="1" applyAlignment="1">
      <alignment horizontal="center" vertical="center"/>
    </xf>
    <xf numFmtId="17" fontId="2" fillId="0" borderId="49" xfId="0" applyNumberFormat="1" applyFont="1" applyBorder="1" applyAlignment="1">
      <alignment horizontal="center" vertical="center" wrapText="1"/>
    </xf>
    <xf numFmtId="0" fontId="2" fillId="0" borderId="49" xfId="0" applyFont="1" applyBorder="1" applyAlignment="1">
      <alignment horizontal="left" vertical="center" wrapText="1"/>
    </xf>
    <xf numFmtId="3" fontId="2" fillId="0" borderId="49" xfId="0" applyNumberFormat="1" applyFont="1" applyBorder="1" applyAlignment="1">
      <alignment horizontal="center" vertical="center"/>
    </xf>
    <xf numFmtId="164" fontId="2" fillId="11" borderId="49" xfId="0" applyNumberFormat="1" applyFont="1" applyFill="1" applyBorder="1" applyAlignment="1">
      <alignment horizontal="center" vertical="center" wrapText="1"/>
    </xf>
    <xf numFmtId="164" fontId="2" fillId="12" borderId="49" xfId="0" applyNumberFormat="1" applyFont="1" applyFill="1" applyBorder="1" applyAlignment="1">
      <alignment horizontal="center" vertical="center" wrapText="1"/>
    </xf>
    <xf numFmtId="164" fontId="2" fillId="10" borderId="49" xfId="0" applyNumberFormat="1" applyFont="1" applyFill="1" applyBorder="1" applyAlignment="1">
      <alignment horizontal="center" vertical="center" wrapText="1"/>
    </xf>
    <xf numFmtId="49" fontId="2" fillId="0" borderId="49" xfId="0" applyNumberFormat="1" applyFont="1" applyBorder="1" applyAlignment="1">
      <alignment horizontal="center" vertical="center"/>
    </xf>
    <xf numFmtId="0" fontId="2" fillId="0" borderId="49" xfId="0" applyFont="1" applyBorder="1" applyAlignment="1">
      <alignment horizontal="left" vertical="center"/>
    </xf>
    <xf numFmtId="0" fontId="2" fillId="0" borderId="49" xfId="0" applyFont="1" applyBorder="1" applyAlignment="1">
      <alignment vertical="center"/>
    </xf>
    <xf numFmtId="0" fontId="2" fillId="0" borderId="55" xfId="0" applyFont="1" applyBorder="1" applyAlignment="1">
      <alignment horizontal="center" vertical="center"/>
    </xf>
    <xf numFmtId="17" fontId="2" fillId="0" borderId="22" xfId="0" applyNumberFormat="1" applyFont="1" applyBorder="1" applyAlignment="1">
      <alignment horizontal="center" vertical="center" wrapText="1"/>
    </xf>
    <xf numFmtId="3" fontId="2" fillId="0" borderId="22" xfId="0" applyNumberFormat="1" applyFont="1" applyBorder="1" applyAlignment="1">
      <alignment horizontal="center" vertical="center"/>
    </xf>
    <xf numFmtId="164" fontId="2" fillId="11" borderId="56" xfId="0" applyNumberFormat="1" applyFont="1" applyFill="1" applyBorder="1" applyAlignment="1">
      <alignment horizontal="center" vertical="center" wrapText="1"/>
    </xf>
    <xf numFmtId="164" fontId="2" fillId="12" borderId="56" xfId="0" applyNumberFormat="1" applyFont="1" applyFill="1" applyBorder="1" applyAlignment="1">
      <alignment horizontal="center" vertical="center" wrapText="1"/>
    </xf>
    <xf numFmtId="0" fontId="2" fillId="0" borderId="22" xfId="0" applyFont="1" applyBorder="1" applyAlignment="1">
      <alignment horizontal="left" vertical="center"/>
    </xf>
    <xf numFmtId="0" fontId="2" fillId="0" borderId="22" xfId="0" applyFont="1" applyBorder="1" applyAlignment="1">
      <alignment vertical="center"/>
    </xf>
    <xf numFmtId="0" fontId="2" fillId="0" borderId="29" xfId="0" applyFont="1" applyBorder="1" applyAlignment="1">
      <alignment horizontal="center" vertical="center"/>
    </xf>
    <xf numFmtId="0" fontId="2" fillId="0" borderId="25"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21" xfId="0" applyFont="1" applyBorder="1" applyAlignment="1">
      <alignment horizontal="center" vertical="center"/>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164" fontId="1" fillId="0" borderId="0" xfId="0" applyNumberFormat="1" applyFont="1" applyAlignment="1">
      <alignment vertical="center" wrapText="1"/>
    </xf>
    <xf numFmtId="0" fontId="2"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164" fontId="1" fillId="0" borderId="0" xfId="0" applyNumberFormat="1" applyFont="1" applyAlignment="1">
      <alignment horizontal="left" vertical="center"/>
    </xf>
    <xf numFmtId="0" fontId="1" fillId="0" borderId="0" xfId="0" applyFont="1" applyAlignment="1">
      <alignment vertical="center" wrapText="1"/>
    </xf>
    <xf numFmtId="0" fontId="1" fillId="3" borderId="1"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6" borderId="5" xfId="0" applyFont="1" applyFill="1" applyBorder="1" applyAlignment="1">
      <alignment horizontal="center" vertical="center"/>
    </xf>
    <xf numFmtId="0" fontId="1" fillId="7" borderId="5"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10" borderId="17" xfId="0" applyFont="1" applyFill="1" applyBorder="1" applyAlignment="1">
      <alignment horizontal="center" vertical="center" wrapText="1"/>
    </xf>
    <xf numFmtId="164" fontId="1" fillId="11" borderId="20" xfId="0" applyNumberFormat="1" applyFont="1" applyFill="1" applyBorder="1" applyAlignment="1">
      <alignment horizontal="center" vertical="center" wrapText="1"/>
    </xf>
    <xf numFmtId="164" fontId="1" fillId="10" borderId="17" xfId="0" applyNumberFormat="1"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5" borderId="22" xfId="0" applyFont="1" applyFill="1" applyBorder="1" applyAlignment="1">
      <alignment horizontal="center" vertical="center" wrapText="1"/>
    </xf>
    <xf numFmtId="0" fontId="1" fillId="5" borderId="23" xfId="0" applyFont="1" applyFill="1" applyBorder="1" applyAlignment="1">
      <alignment horizontal="center" vertical="center"/>
    </xf>
    <xf numFmtId="164" fontId="1" fillId="5" borderId="22" xfId="0" applyNumberFormat="1" applyFont="1" applyFill="1" applyBorder="1" applyAlignment="1">
      <alignment horizontal="center" vertical="center" wrapText="1"/>
    </xf>
    <xf numFmtId="0" fontId="1" fillId="8" borderId="21" xfId="0" applyFont="1" applyFill="1" applyBorder="1" applyAlignment="1">
      <alignment horizontal="center" vertical="center" wrapText="1"/>
    </xf>
    <xf numFmtId="0" fontId="1" fillId="8" borderId="27" xfId="0" applyFont="1" applyFill="1" applyBorder="1" applyAlignment="1">
      <alignment horizontal="center" vertical="center" wrapText="1"/>
    </xf>
    <xf numFmtId="0" fontId="1" fillId="8" borderId="29"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2" xfId="0" applyFont="1" applyFill="1" applyBorder="1" applyAlignment="1">
      <alignment horizontal="center" vertical="center" wrapText="1"/>
    </xf>
    <xf numFmtId="164" fontId="1" fillId="7" borderId="29" xfId="0" applyNumberFormat="1" applyFont="1" applyFill="1" applyBorder="1" applyAlignment="1">
      <alignment horizontal="center" vertical="center" wrapText="1"/>
    </xf>
    <xf numFmtId="0" fontId="1" fillId="9" borderId="21" xfId="0" applyFont="1" applyFill="1" applyBorder="1" applyAlignment="1">
      <alignment horizontal="center" vertical="center" wrapText="1"/>
    </xf>
    <xf numFmtId="0" fontId="1" fillId="9" borderId="22" xfId="0" applyFont="1" applyFill="1" applyBorder="1" applyAlignment="1">
      <alignment horizontal="center" vertical="center" wrapText="1"/>
    </xf>
    <xf numFmtId="164" fontId="1" fillId="9" borderId="22" xfId="0" applyNumberFormat="1" applyFont="1" applyFill="1" applyBorder="1" applyAlignment="1">
      <alignment horizontal="center" vertical="center" wrapText="1"/>
    </xf>
    <xf numFmtId="0" fontId="1" fillId="9" borderId="29" xfId="0" applyFont="1" applyFill="1" applyBorder="1" applyAlignment="1">
      <alignment horizontal="center" vertical="center" wrapText="1"/>
    </xf>
    <xf numFmtId="0" fontId="1" fillId="10" borderId="21"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32" xfId="0" applyFont="1" applyFill="1" applyBorder="1" applyAlignment="1">
      <alignment horizontal="center" vertical="center" wrapText="1"/>
    </xf>
    <xf numFmtId="164" fontId="1" fillId="10" borderId="32" xfId="0" applyNumberFormat="1" applyFont="1" applyFill="1" applyBorder="1" applyAlignment="1">
      <alignment horizontal="center" vertical="center" wrapText="1"/>
    </xf>
    <xf numFmtId="0" fontId="1" fillId="7" borderId="39" xfId="0" applyFont="1" applyFill="1" applyBorder="1" applyAlignment="1">
      <alignment horizontal="center" vertical="center" wrapText="1"/>
    </xf>
    <xf numFmtId="0" fontId="1" fillId="7" borderId="40" xfId="0" applyFont="1" applyFill="1" applyBorder="1" applyAlignment="1">
      <alignment horizontal="center" vertical="center" wrapText="1"/>
    </xf>
    <xf numFmtId="0" fontId="1" fillId="7" borderId="41" xfId="0" applyFont="1" applyFill="1" applyBorder="1" applyAlignment="1">
      <alignment horizontal="center" vertical="center" wrapText="1"/>
    </xf>
    <xf numFmtId="0" fontId="1" fillId="8" borderId="40" xfId="0" applyFont="1" applyFill="1" applyBorder="1" applyAlignment="1">
      <alignment horizontal="center" vertical="center" wrapText="1"/>
    </xf>
    <xf numFmtId="0" fontId="1" fillId="10" borderId="40" xfId="0" applyFont="1" applyFill="1" applyBorder="1" applyAlignment="1">
      <alignment horizontal="center" vertical="center" wrapText="1"/>
    </xf>
    <xf numFmtId="164" fontId="1" fillId="10" borderId="40" xfId="0" applyNumberFormat="1" applyFont="1" applyFill="1" applyBorder="1" applyAlignment="1">
      <alignment horizontal="center" vertical="center" wrapText="1"/>
    </xf>
    <xf numFmtId="164" fontId="1" fillId="10" borderId="41" xfId="0" applyNumberFormat="1" applyFont="1" applyFill="1" applyBorder="1" applyAlignment="1">
      <alignment horizontal="center" vertical="center" wrapText="1"/>
    </xf>
    <xf numFmtId="0" fontId="1" fillId="10" borderId="39" xfId="0" applyFont="1" applyFill="1" applyBorder="1" applyAlignment="1">
      <alignment horizontal="center" vertical="center" wrapText="1"/>
    </xf>
    <xf numFmtId="164" fontId="1" fillId="10" borderId="39" xfId="0" applyNumberFormat="1" applyFont="1" applyFill="1" applyBorder="1" applyAlignment="1">
      <alignment horizontal="center" vertical="center" wrapText="1"/>
    </xf>
    <xf numFmtId="0" fontId="1" fillId="5" borderId="40" xfId="0" applyFont="1" applyFill="1" applyBorder="1" applyAlignment="1">
      <alignment horizontal="center" vertical="center"/>
    </xf>
    <xf numFmtId="0" fontId="1" fillId="5" borderId="40" xfId="0" applyFont="1" applyFill="1" applyBorder="1" applyAlignment="1">
      <alignment horizontal="center" vertical="center" wrapText="1"/>
    </xf>
    <xf numFmtId="0" fontId="1" fillId="5" borderId="41" xfId="0" applyFont="1" applyFill="1" applyBorder="1" applyAlignment="1">
      <alignment horizontal="center" vertical="center"/>
    </xf>
    <xf numFmtId="0" fontId="1" fillId="6" borderId="39" xfId="0" applyFont="1" applyFill="1" applyBorder="1" applyAlignment="1">
      <alignment horizontal="center" vertical="center" wrapText="1"/>
    </xf>
    <xf numFmtId="0" fontId="1" fillId="6" borderId="40" xfId="0" applyFont="1" applyFill="1" applyBorder="1" applyAlignment="1">
      <alignment horizontal="center" vertical="center" wrapText="1"/>
    </xf>
    <xf numFmtId="0" fontId="1" fillId="6" borderId="40" xfId="0" applyFont="1" applyFill="1" applyBorder="1" applyAlignment="1">
      <alignment horizontal="center" vertical="center"/>
    </xf>
    <xf numFmtId="0" fontId="1" fillId="6" borderId="41" xfId="0" applyFont="1" applyFill="1" applyBorder="1" applyAlignment="1">
      <alignment horizontal="center" vertical="center"/>
    </xf>
    <xf numFmtId="0" fontId="4" fillId="0" borderId="57" xfId="0" applyFont="1" applyBorder="1" applyAlignment="1">
      <alignment vertical="center" wrapText="1"/>
    </xf>
    <xf numFmtId="0" fontId="3" fillId="0" borderId="2"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2" fillId="0" borderId="0" xfId="0" applyFont="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8"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6"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42" xfId="0" applyFont="1" applyBorder="1" applyAlignment="1">
      <alignment vertical="center"/>
    </xf>
    <xf numFmtId="0" fontId="3" fillId="0" borderId="43" xfId="0" applyFont="1" applyBorder="1" applyAlignment="1">
      <alignment vertical="center"/>
    </xf>
    <xf numFmtId="0" fontId="3" fillId="0" borderId="44" xfId="0" applyFont="1" applyBorder="1" applyAlignment="1">
      <alignment vertical="center"/>
    </xf>
    <xf numFmtId="0" fontId="3" fillId="0" borderId="45" xfId="0" applyFont="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0" fontId="3" fillId="0" borderId="58" xfId="0" applyFont="1" applyBorder="1" applyAlignment="1">
      <alignment vertical="center"/>
    </xf>
    <xf numFmtId="0" fontId="2" fillId="0" borderId="59" xfId="0" applyFont="1" applyBorder="1" applyAlignment="1">
      <alignment vertical="center"/>
    </xf>
    <xf numFmtId="0" fontId="2" fillId="0" borderId="1" xfId="0" applyFont="1" applyBorder="1" applyAlignment="1">
      <alignment horizontal="left" vertical="center"/>
    </xf>
    <xf numFmtId="0" fontId="3" fillId="0" borderId="2" xfId="0" applyFont="1" applyBorder="1" applyAlignment="1">
      <alignment horizontal="left" vertical="center"/>
    </xf>
    <xf numFmtId="49" fontId="1" fillId="0" borderId="1" xfId="0" applyNumberFormat="1" applyFont="1" applyBorder="1" applyAlignment="1">
      <alignment horizontal="left" vertical="center"/>
    </xf>
    <xf numFmtId="0" fontId="2" fillId="0" borderId="56" xfId="0" applyFont="1" applyBorder="1" applyAlignment="1">
      <alignment horizontal="center" vertical="center" wrapText="1"/>
    </xf>
    <xf numFmtId="17" fontId="2" fillId="0" borderId="56" xfId="0" applyNumberFormat="1" applyFont="1" applyBorder="1" applyAlignment="1">
      <alignment horizontal="center" vertical="center" wrapText="1"/>
    </xf>
    <xf numFmtId="0" fontId="2" fillId="0" borderId="56" xfId="0" applyFont="1" applyBorder="1" applyAlignment="1">
      <alignment horizontal="left" vertical="center" wrapText="1"/>
    </xf>
    <xf numFmtId="3" fontId="2" fillId="0" borderId="56" xfId="0" applyNumberFormat="1" applyFont="1" applyBorder="1" applyAlignment="1">
      <alignment horizontal="center" vertical="center" wrapText="1"/>
    </xf>
    <xf numFmtId="14" fontId="2" fillId="0" borderId="56" xfId="0" applyNumberFormat="1" applyFont="1" applyBorder="1" applyAlignment="1">
      <alignment horizontal="center" vertical="center" wrapText="1"/>
    </xf>
    <xf numFmtId="0" fontId="2" fillId="0" borderId="56" xfId="0" applyFont="1" applyBorder="1" applyAlignment="1">
      <alignment horizontal="center" vertical="center"/>
    </xf>
    <xf numFmtId="164" fontId="2" fillId="0" borderId="56" xfId="0" applyNumberFormat="1" applyFont="1" applyBorder="1" applyAlignment="1">
      <alignment horizontal="center" vertical="center" wrapText="1"/>
    </xf>
    <xf numFmtId="164" fontId="2" fillId="10" borderId="56" xfId="0" applyNumberFormat="1" applyFont="1" applyFill="1" applyBorder="1" applyAlignment="1">
      <alignment horizontal="center" vertical="center" wrapText="1"/>
    </xf>
    <xf numFmtId="164" fontId="2" fillId="0" borderId="56" xfId="0" applyNumberFormat="1" applyFont="1" applyBorder="1" applyAlignment="1">
      <alignment horizontal="center" vertical="center"/>
    </xf>
    <xf numFmtId="3" fontId="2" fillId="0" borderId="56" xfId="0" applyNumberFormat="1" applyFont="1" applyBorder="1" applyAlignment="1">
      <alignment horizontal="center" vertical="center"/>
    </xf>
    <xf numFmtId="0" fontId="2" fillId="0" borderId="56" xfId="0" applyFont="1" applyBorder="1" applyAlignment="1">
      <alignment horizontal="left" vertical="center"/>
    </xf>
    <xf numFmtId="0" fontId="2" fillId="0" borderId="56" xfId="0" applyFont="1" applyBorder="1" applyAlignment="1">
      <alignment vertical="center"/>
    </xf>
    <xf numFmtId="0" fontId="1" fillId="13" borderId="60" xfId="0" applyFont="1" applyFill="1" applyBorder="1" applyAlignment="1">
      <alignment horizontal="center" vertical="center" wrapText="1"/>
    </xf>
    <xf numFmtId="0" fontId="3" fillId="13" borderId="61" xfId="0" applyFont="1" applyFill="1" applyBorder="1" applyAlignment="1">
      <alignment vertical="center"/>
    </xf>
    <xf numFmtId="0" fontId="3" fillId="13" borderId="62" xfId="0" applyFont="1" applyFill="1" applyBorder="1" applyAlignment="1">
      <alignment vertical="center"/>
    </xf>
    <xf numFmtId="164" fontId="1" fillId="13" borderId="63" xfId="0" applyNumberFormat="1" applyFont="1" applyFill="1" applyBorder="1" applyAlignment="1">
      <alignment vertical="center" wrapText="1"/>
    </xf>
    <xf numFmtId="0" fontId="1" fillId="13" borderId="61" xfId="0" applyFont="1" applyFill="1" applyBorder="1" applyAlignment="1">
      <alignment vertical="center" wrapText="1"/>
    </xf>
    <xf numFmtId="164" fontId="1" fillId="14" borderId="63" xfId="0" applyNumberFormat="1" applyFont="1" applyFill="1" applyBorder="1" applyAlignment="1">
      <alignment vertical="center" wrapText="1"/>
    </xf>
    <xf numFmtId="164" fontId="1" fillId="15" borderId="63" xfId="0" applyNumberFormat="1" applyFont="1" applyFill="1" applyBorder="1" applyAlignment="1">
      <alignment vertical="center" wrapText="1"/>
    </xf>
    <xf numFmtId="0" fontId="1" fillId="13" borderId="62" xfId="0" applyFont="1" applyFill="1" applyBorder="1" applyAlignment="1">
      <alignment horizontal="center" vertical="center" wrapText="1"/>
    </xf>
    <xf numFmtId="0" fontId="1" fillId="13" borderId="63" xfId="0" applyFont="1" applyFill="1" applyBorder="1" applyAlignment="1">
      <alignment horizontal="center" vertical="center"/>
    </xf>
    <xf numFmtId="0" fontId="1" fillId="13" borderId="63" xfId="0" applyFont="1" applyFill="1" applyBorder="1" applyAlignment="1">
      <alignment vertical="center"/>
    </xf>
    <xf numFmtId="0" fontId="1" fillId="13" borderId="64"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61</xdr:col>
      <xdr:colOff>0</xdr:colOff>
      <xdr:row>0</xdr:row>
      <xdr:rowOff>85725</xdr:rowOff>
    </xdr:from>
    <xdr:ext cx="0" cy="485775"/>
    <xdr:pic>
      <xdr:nvPicPr>
        <xdr:cNvPr id="2" name="image1.png" descr="pmrb_evandr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581025" cy="619125"/>
    <xdr:pic>
      <xdr:nvPicPr>
        <xdr:cNvPr id="3" name="image1.png" descr="pmrb_evandro">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xfrm>
          <a:off x="495300" y="0"/>
          <a:ext cx="581025" cy="619125"/>
        </a:xfrm>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203"/>
  <sheetViews>
    <sheetView tabSelected="1" workbookViewId="0">
      <selection activeCell="B3" sqref="B3"/>
    </sheetView>
  </sheetViews>
  <sheetFormatPr defaultColWidth="14.42578125" defaultRowHeight="15" customHeight="1" x14ac:dyDescent="0.25"/>
  <cols>
    <col min="1" max="1" width="6.85546875" style="10" customWidth="1"/>
    <col min="2" max="2" width="21.28515625" style="10" customWidth="1"/>
    <col min="3" max="3" width="16.42578125" style="10" customWidth="1"/>
    <col min="4" max="4" width="14.85546875" style="10" customWidth="1"/>
    <col min="5" max="5" width="12.7109375" style="10" customWidth="1"/>
    <col min="6" max="6" width="72.7109375" style="10" customWidth="1"/>
    <col min="7" max="7" width="16.85546875" style="10" customWidth="1"/>
    <col min="8" max="8" width="15.28515625" style="10" customWidth="1"/>
    <col min="9" max="9" width="16.7109375" style="10" customWidth="1"/>
    <col min="10" max="10" width="12" style="10" customWidth="1"/>
    <col min="11" max="11" width="11" style="10" customWidth="1"/>
    <col min="12" max="12" width="17.42578125" style="10" customWidth="1"/>
    <col min="13" max="13" width="17.85546875" style="10" customWidth="1"/>
    <col min="14" max="14" width="56.28515625" style="10" customWidth="1"/>
    <col min="15" max="15" width="15.140625" style="10" customWidth="1"/>
    <col min="16" max="16" width="20.42578125" style="10" customWidth="1"/>
    <col min="17" max="19" width="12.85546875" style="10" customWidth="1"/>
    <col min="20" max="20" width="15.28515625" style="10" customWidth="1"/>
    <col min="21" max="21" width="31" style="10" customWidth="1"/>
    <col min="22" max="22" width="14" style="10" customWidth="1"/>
    <col min="23" max="23" width="49.7109375" style="10" customWidth="1"/>
    <col min="24" max="24" width="18.5703125" style="10" customWidth="1"/>
    <col min="25" max="25" width="17" style="10" customWidth="1"/>
    <col min="26" max="26" width="52" style="10" customWidth="1"/>
    <col min="27" max="27" width="22.42578125" style="10" customWidth="1"/>
    <col min="28" max="28" width="14.28515625" style="10" customWidth="1"/>
    <col min="29" max="29" width="15.140625" style="10" customWidth="1"/>
    <col min="30" max="30" width="12.85546875" style="10" customWidth="1"/>
    <col min="31" max="31" width="16.85546875" style="10" customWidth="1"/>
    <col min="32" max="32" width="12.85546875" style="10" customWidth="1"/>
    <col min="33" max="33" width="13.28515625" style="10" customWidth="1"/>
    <col min="34" max="34" width="14.42578125" style="10" customWidth="1"/>
    <col min="35" max="35" width="14.5703125" style="10" customWidth="1"/>
    <col min="36" max="36" width="16.28515625" style="10" customWidth="1"/>
    <col min="37" max="37" width="17.5703125" style="10" customWidth="1"/>
    <col min="38" max="38" width="19.140625" style="10" customWidth="1"/>
    <col min="39" max="41" width="12.85546875" style="10" customWidth="1"/>
    <col min="42" max="42" width="28" style="10" customWidth="1"/>
    <col min="43" max="45" width="14.7109375" style="10" customWidth="1"/>
    <col min="46" max="46" width="16.7109375" style="10" customWidth="1"/>
    <col min="47" max="48" width="12.85546875" style="10" customWidth="1"/>
    <col min="49" max="49" width="17" style="10" customWidth="1"/>
    <col min="50" max="50" width="14.5703125" style="10" customWidth="1"/>
    <col min="51" max="52" width="12.85546875" style="10" customWidth="1"/>
    <col min="53" max="54" width="14.85546875" style="10" customWidth="1"/>
    <col min="55" max="56" width="12.85546875" style="10" customWidth="1"/>
    <col min="57" max="58" width="14.7109375" style="10" customWidth="1"/>
    <col min="59" max="59" width="12.85546875" style="10" customWidth="1"/>
    <col min="60" max="60" width="14.7109375" style="10" customWidth="1"/>
    <col min="61" max="61" width="18.85546875" style="10" customWidth="1"/>
    <col min="62" max="62" width="18.7109375" style="10" customWidth="1"/>
    <col min="63" max="63" width="17.5703125" style="10" customWidth="1"/>
    <col min="64" max="64" width="20.85546875" style="10" customWidth="1"/>
    <col min="65" max="65" width="11.42578125" style="10" customWidth="1"/>
    <col min="66" max="72" width="14.7109375" style="10" customWidth="1"/>
    <col min="73" max="73" width="17.28515625" style="10" customWidth="1"/>
    <col min="74" max="74" width="16" style="10" customWidth="1"/>
    <col min="75" max="77" width="14.7109375" style="10" customWidth="1"/>
    <col min="78" max="79" width="14.5703125" style="10" customWidth="1"/>
    <col min="80" max="80" width="35.140625" style="10" customWidth="1"/>
    <col min="81" max="81" width="14.5703125" style="10" customWidth="1"/>
    <col min="82" max="82" width="32" style="10" customWidth="1"/>
    <col min="83" max="83" width="14.5703125" style="10" customWidth="1"/>
    <col min="84" max="16384" width="14.42578125" style="10"/>
  </cols>
  <sheetData>
    <row r="1" spans="1:83" ht="12.75" customHeight="1" x14ac:dyDescent="0.25">
      <c r="X1" s="11"/>
      <c r="AI1" s="11"/>
      <c r="AJ1" s="11"/>
      <c r="AW1" s="11"/>
      <c r="AX1" s="11"/>
      <c r="BA1" s="11"/>
      <c r="BB1" s="11"/>
      <c r="BE1" s="11"/>
      <c r="BF1" s="11"/>
      <c r="BH1" s="11"/>
      <c r="BI1" s="11"/>
      <c r="BJ1" s="11"/>
      <c r="BK1" s="11"/>
      <c r="BL1" s="11"/>
      <c r="BU1" s="11"/>
      <c r="BV1" s="11"/>
      <c r="BZ1" s="12"/>
    </row>
    <row r="2" spans="1:83" ht="12.75" customHeight="1" x14ac:dyDescent="0.25">
      <c r="X2" s="11"/>
      <c r="AI2" s="11"/>
      <c r="AJ2" s="11"/>
      <c r="AW2" s="11"/>
      <c r="AX2" s="11"/>
      <c r="BA2" s="11"/>
      <c r="BB2" s="11"/>
      <c r="BE2" s="11"/>
      <c r="BF2" s="11"/>
      <c r="BH2" s="11"/>
      <c r="BI2" s="11"/>
      <c r="BJ2" s="11"/>
      <c r="BK2" s="11"/>
      <c r="BL2" s="11"/>
      <c r="BU2" s="11"/>
      <c r="BV2" s="11"/>
      <c r="BZ2" s="12"/>
    </row>
    <row r="3" spans="1:83" ht="12.75" customHeight="1" x14ac:dyDescent="0.25">
      <c r="X3" s="11"/>
      <c r="AI3" s="11"/>
      <c r="AJ3" s="11"/>
      <c r="AW3" s="11"/>
      <c r="AX3" s="11"/>
      <c r="BA3" s="11"/>
      <c r="BB3" s="11"/>
      <c r="BE3" s="11"/>
      <c r="BF3" s="11"/>
      <c r="BH3" s="11"/>
      <c r="BI3" s="11"/>
      <c r="BJ3" s="11"/>
      <c r="BK3" s="11"/>
      <c r="BL3" s="11"/>
      <c r="BU3" s="11"/>
      <c r="BV3" s="11"/>
      <c r="BZ3" s="12"/>
    </row>
    <row r="4" spans="1:83" ht="12.75" customHeight="1" x14ac:dyDescent="0.25">
      <c r="X4" s="11"/>
      <c r="AI4" s="11"/>
      <c r="AJ4" s="11"/>
      <c r="AW4" s="11"/>
      <c r="AX4" s="11"/>
      <c r="BA4" s="11"/>
      <c r="BB4" s="11"/>
      <c r="BE4" s="11"/>
      <c r="BF4" s="11"/>
      <c r="BH4" s="11"/>
      <c r="BI4" s="11"/>
      <c r="BJ4" s="11"/>
      <c r="BK4" s="11"/>
      <c r="BL4" s="11"/>
      <c r="BU4" s="11"/>
      <c r="BV4" s="11"/>
      <c r="BZ4" s="12"/>
    </row>
    <row r="5" spans="1:83" ht="12.75" customHeight="1" x14ac:dyDescent="0.25">
      <c r="A5" s="1" t="s">
        <v>0</v>
      </c>
      <c r="B5" s="1"/>
      <c r="C5" s="1"/>
      <c r="D5" s="1"/>
      <c r="E5" s="1"/>
      <c r="F5" s="1"/>
      <c r="G5" s="1"/>
      <c r="H5" s="1"/>
      <c r="I5" s="1"/>
      <c r="J5" s="1"/>
      <c r="K5" s="1"/>
      <c r="L5" s="1"/>
      <c r="M5" s="1"/>
      <c r="N5" s="1"/>
      <c r="O5" s="1"/>
      <c r="P5" s="1"/>
      <c r="Q5" s="1"/>
      <c r="R5" s="1"/>
      <c r="S5" s="1"/>
      <c r="T5" s="1"/>
      <c r="U5" s="1"/>
      <c r="V5" s="1"/>
      <c r="W5" s="1"/>
      <c r="X5" s="13"/>
      <c r="Y5" s="1"/>
      <c r="Z5" s="1"/>
      <c r="AA5" s="1"/>
      <c r="AB5" s="1"/>
      <c r="AC5" s="1"/>
      <c r="AD5" s="1"/>
      <c r="AE5" s="1"/>
      <c r="AF5" s="1"/>
      <c r="AG5" s="1"/>
      <c r="AH5" s="1"/>
      <c r="AI5" s="13"/>
      <c r="AJ5" s="13"/>
      <c r="AK5" s="1"/>
      <c r="AL5" s="1"/>
      <c r="AM5" s="1"/>
      <c r="AN5" s="1"/>
      <c r="AO5" s="1"/>
      <c r="AP5" s="1"/>
      <c r="AQ5" s="1"/>
      <c r="AR5" s="1"/>
      <c r="AS5" s="1"/>
      <c r="AT5" s="1"/>
      <c r="AU5" s="1"/>
      <c r="AV5" s="1"/>
      <c r="AW5" s="13"/>
      <c r="AX5" s="13"/>
      <c r="AY5" s="1"/>
      <c r="AZ5" s="1"/>
      <c r="BA5" s="13"/>
      <c r="BB5" s="13"/>
      <c r="BC5" s="1"/>
      <c r="BD5" s="1"/>
      <c r="BE5" s="13"/>
      <c r="BF5" s="13"/>
      <c r="BG5" s="1"/>
      <c r="BH5" s="13"/>
      <c r="BI5" s="13"/>
      <c r="BJ5" s="13"/>
      <c r="BK5" s="13"/>
      <c r="BL5" s="13"/>
      <c r="BM5" s="1"/>
      <c r="BN5" s="1"/>
      <c r="BO5" s="1"/>
      <c r="BP5" s="1"/>
      <c r="BQ5" s="1"/>
      <c r="BR5" s="1"/>
      <c r="BS5" s="1"/>
      <c r="BT5" s="1"/>
      <c r="BU5" s="13"/>
      <c r="BV5" s="13"/>
      <c r="BW5" s="1"/>
      <c r="BX5" s="1"/>
      <c r="BY5" s="1"/>
      <c r="BZ5" s="2"/>
      <c r="CA5" s="1"/>
      <c r="CB5" s="1"/>
      <c r="CC5" s="1"/>
      <c r="CD5" s="1"/>
      <c r="CE5" s="1"/>
    </row>
    <row r="6" spans="1:83" ht="12.75" customHeight="1" x14ac:dyDescent="0.25">
      <c r="B6" s="12"/>
      <c r="C6" s="12"/>
      <c r="D6" s="12"/>
      <c r="E6" s="12"/>
      <c r="F6" s="12"/>
      <c r="G6" s="12"/>
      <c r="H6" s="12"/>
      <c r="I6" s="12"/>
      <c r="J6" s="12"/>
      <c r="K6" s="12"/>
      <c r="L6" s="12"/>
      <c r="M6" s="12"/>
      <c r="N6" s="12"/>
      <c r="O6" s="12"/>
      <c r="P6" s="12"/>
      <c r="Q6" s="12"/>
      <c r="R6" s="12"/>
      <c r="S6" s="12"/>
      <c r="T6" s="12"/>
      <c r="U6" s="12"/>
      <c r="V6" s="12"/>
      <c r="W6" s="12"/>
      <c r="X6" s="14"/>
      <c r="Y6" s="12"/>
      <c r="Z6" s="12"/>
      <c r="AA6" s="12"/>
      <c r="AB6" s="12"/>
      <c r="AC6" s="12"/>
      <c r="AD6" s="12"/>
      <c r="AE6" s="12"/>
      <c r="AF6" s="12"/>
      <c r="AG6" s="12"/>
      <c r="AH6" s="12"/>
      <c r="AI6" s="14"/>
      <c r="AJ6" s="14"/>
      <c r="AK6" s="12"/>
      <c r="AL6" s="12"/>
      <c r="AM6" s="12"/>
      <c r="AN6" s="12"/>
      <c r="AO6" s="12"/>
      <c r="AP6" s="12"/>
      <c r="AQ6" s="12"/>
      <c r="AR6" s="12"/>
      <c r="AS6" s="12"/>
      <c r="AT6" s="12"/>
      <c r="AU6" s="12"/>
      <c r="AV6" s="12"/>
      <c r="AW6" s="14"/>
      <c r="AX6" s="14"/>
      <c r="AY6" s="12"/>
      <c r="AZ6" s="12"/>
      <c r="BA6" s="14"/>
      <c r="BB6" s="14"/>
      <c r="BC6" s="12"/>
      <c r="BD6" s="12"/>
      <c r="BE6" s="14"/>
      <c r="BF6" s="14"/>
      <c r="BG6" s="12"/>
      <c r="BH6" s="14"/>
      <c r="BI6" s="14"/>
      <c r="BJ6" s="14"/>
      <c r="BK6" s="14"/>
      <c r="BL6" s="14"/>
      <c r="BU6" s="11"/>
      <c r="BV6" s="11"/>
      <c r="BZ6" s="12"/>
    </row>
    <row r="7" spans="1:83" ht="12.75" customHeight="1" x14ac:dyDescent="0.25">
      <c r="A7" s="1" t="s">
        <v>1</v>
      </c>
      <c r="B7" s="1"/>
      <c r="C7" s="1"/>
      <c r="D7" s="1"/>
      <c r="E7" s="1"/>
      <c r="F7" s="1"/>
      <c r="G7" s="1"/>
      <c r="H7" s="1"/>
      <c r="I7" s="1"/>
      <c r="J7" s="1"/>
      <c r="K7" s="1"/>
      <c r="L7" s="1"/>
      <c r="M7" s="1"/>
      <c r="N7" s="1"/>
      <c r="O7" s="1"/>
      <c r="P7" s="1"/>
      <c r="Q7" s="1"/>
      <c r="R7" s="1"/>
      <c r="S7" s="1"/>
      <c r="T7" s="1"/>
      <c r="U7" s="1"/>
      <c r="V7" s="1"/>
      <c r="W7" s="1"/>
      <c r="X7" s="13"/>
      <c r="Y7" s="1"/>
      <c r="Z7" s="1"/>
      <c r="AA7" s="1"/>
      <c r="AB7" s="1"/>
      <c r="AC7" s="1"/>
      <c r="AD7" s="1"/>
      <c r="AE7" s="1"/>
      <c r="AF7" s="1"/>
      <c r="AG7" s="1"/>
      <c r="AH7" s="1"/>
      <c r="AI7" s="13"/>
      <c r="AJ7" s="13"/>
      <c r="AK7" s="1"/>
      <c r="AL7" s="1"/>
      <c r="AM7" s="1"/>
      <c r="AN7" s="1"/>
      <c r="AO7" s="1"/>
      <c r="AP7" s="1"/>
      <c r="AQ7" s="1"/>
      <c r="AR7" s="1"/>
      <c r="AS7" s="1"/>
      <c r="AT7" s="1"/>
      <c r="AU7" s="1"/>
      <c r="AV7" s="1"/>
      <c r="AW7" s="13"/>
      <c r="AX7" s="13"/>
      <c r="AY7" s="1"/>
      <c r="AZ7" s="1"/>
      <c r="BA7" s="13"/>
      <c r="BB7" s="13"/>
      <c r="BC7" s="1"/>
      <c r="BD7" s="1"/>
      <c r="BE7" s="13"/>
      <c r="BF7" s="13"/>
      <c r="BG7" s="1"/>
      <c r="BH7" s="13"/>
      <c r="BI7" s="13"/>
      <c r="BJ7" s="13"/>
      <c r="BK7" s="13"/>
      <c r="BL7" s="13"/>
      <c r="BM7" s="1"/>
      <c r="BN7" s="1"/>
      <c r="BO7" s="1"/>
      <c r="BP7" s="1"/>
      <c r="BQ7" s="1"/>
      <c r="BR7" s="1"/>
      <c r="BS7" s="1"/>
      <c r="BT7" s="1"/>
      <c r="BU7" s="13"/>
      <c r="BV7" s="13"/>
      <c r="BW7" s="1"/>
      <c r="BX7" s="1"/>
      <c r="BY7" s="1"/>
      <c r="BZ7" s="2"/>
      <c r="CA7" s="1"/>
      <c r="CB7" s="1"/>
      <c r="CC7" s="1"/>
      <c r="CD7" s="1"/>
      <c r="CE7" s="1"/>
    </row>
    <row r="8" spans="1:83" ht="12.75" customHeight="1" x14ac:dyDescent="0.25">
      <c r="A8" s="1" t="s">
        <v>2</v>
      </c>
      <c r="B8" s="1"/>
      <c r="C8" s="1"/>
      <c r="X8" s="11"/>
      <c r="AI8" s="11"/>
      <c r="AJ8" s="11"/>
      <c r="AW8" s="11"/>
      <c r="AX8" s="11"/>
      <c r="BA8" s="11"/>
      <c r="BB8" s="11"/>
      <c r="BE8" s="11"/>
      <c r="BF8" s="11"/>
      <c r="BH8" s="11"/>
      <c r="BI8" s="11"/>
      <c r="BJ8" s="15"/>
      <c r="BK8" s="15"/>
      <c r="BL8" s="15"/>
      <c r="BM8" s="16"/>
      <c r="BU8" s="11"/>
      <c r="BV8" s="11"/>
      <c r="BZ8" s="12"/>
    </row>
    <row r="9" spans="1:83" ht="12.75" customHeight="1" x14ac:dyDescent="0.25">
      <c r="A9" s="1" t="s">
        <v>485</v>
      </c>
      <c r="B9" s="2"/>
      <c r="C9" s="2"/>
      <c r="D9" s="12"/>
      <c r="E9" s="12"/>
      <c r="F9" s="12"/>
      <c r="G9" s="12"/>
      <c r="H9" s="12"/>
      <c r="I9" s="12"/>
      <c r="J9" s="12"/>
      <c r="K9" s="12"/>
      <c r="L9" s="12"/>
      <c r="M9" s="12"/>
      <c r="N9" s="12"/>
      <c r="O9" s="12"/>
      <c r="P9" s="12"/>
      <c r="Q9" s="12"/>
      <c r="R9" s="12"/>
      <c r="S9" s="12"/>
      <c r="T9" s="12"/>
      <c r="U9" s="12"/>
      <c r="V9" s="12"/>
      <c r="W9" s="12"/>
      <c r="X9" s="14"/>
      <c r="Y9" s="12"/>
      <c r="Z9" s="12"/>
      <c r="AA9" s="12"/>
      <c r="AB9" s="12"/>
      <c r="AC9" s="12"/>
      <c r="AD9" s="12"/>
      <c r="AE9" s="12"/>
      <c r="AF9" s="12"/>
      <c r="AG9" s="12"/>
      <c r="AH9" s="12"/>
      <c r="AI9" s="14"/>
      <c r="AJ9" s="14"/>
      <c r="AK9" s="12"/>
      <c r="AL9" s="12"/>
      <c r="AM9" s="12"/>
      <c r="AN9" s="12"/>
      <c r="AO9" s="12"/>
      <c r="AP9" s="12"/>
      <c r="AQ9" s="12"/>
      <c r="AR9" s="12"/>
      <c r="AS9" s="12"/>
      <c r="AT9" s="12"/>
      <c r="AU9" s="12"/>
      <c r="AV9" s="12"/>
      <c r="AW9" s="14"/>
      <c r="AX9" s="14"/>
      <c r="AY9" s="12"/>
      <c r="AZ9" s="12"/>
      <c r="BA9" s="14"/>
      <c r="BB9" s="14"/>
      <c r="BC9" s="12"/>
      <c r="BD9" s="12"/>
      <c r="BE9" s="14"/>
      <c r="BF9" s="14"/>
      <c r="BG9" s="12"/>
      <c r="BH9" s="14"/>
      <c r="BI9" s="14"/>
      <c r="BJ9" s="14"/>
      <c r="BK9" s="14"/>
      <c r="BL9" s="14"/>
      <c r="BM9" s="12"/>
      <c r="BU9" s="11"/>
      <c r="BV9" s="11"/>
      <c r="BZ9" s="12"/>
    </row>
    <row r="10" spans="1:83" ht="12.75" customHeight="1" x14ac:dyDescent="0.25">
      <c r="A10" s="1"/>
      <c r="B10" s="2"/>
      <c r="C10" s="2"/>
      <c r="D10" s="12"/>
      <c r="E10" s="12"/>
      <c r="F10" s="12"/>
      <c r="G10" s="12"/>
      <c r="H10" s="12"/>
      <c r="I10" s="12"/>
      <c r="J10" s="12"/>
      <c r="K10" s="12"/>
      <c r="L10" s="12"/>
      <c r="M10" s="12"/>
      <c r="N10" s="12"/>
      <c r="O10" s="12"/>
      <c r="P10" s="12"/>
      <c r="Q10" s="12"/>
      <c r="R10" s="12"/>
      <c r="S10" s="12"/>
      <c r="T10" s="12"/>
      <c r="U10" s="12"/>
      <c r="V10" s="12"/>
      <c r="W10" s="12"/>
      <c r="X10" s="14"/>
      <c r="Y10" s="12"/>
      <c r="Z10" s="12"/>
      <c r="AA10" s="12"/>
      <c r="AB10" s="12"/>
      <c r="AC10" s="12"/>
      <c r="AD10" s="12"/>
      <c r="AE10" s="12"/>
      <c r="AF10" s="12"/>
      <c r="AG10" s="12"/>
      <c r="AH10" s="12"/>
      <c r="AI10" s="14"/>
      <c r="AJ10" s="14"/>
      <c r="AK10" s="12"/>
      <c r="AL10" s="12"/>
      <c r="AM10" s="12"/>
      <c r="AN10" s="12"/>
      <c r="AO10" s="12"/>
      <c r="AP10" s="12"/>
      <c r="AQ10" s="12"/>
      <c r="AR10" s="12"/>
      <c r="AS10" s="12"/>
      <c r="AT10" s="12"/>
      <c r="AU10" s="12"/>
      <c r="AV10" s="12"/>
      <c r="AW10" s="14"/>
      <c r="AX10" s="14"/>
      <c r="AY10" s="12"/>
      <c r="AZ10" s="12"/>
      <c r="BA10" s="14"/>
      <c r="BB10" s="14"/>
      <c r="BC10" s="12"/>
      <c r="BD10" s="12"/>
      <c r="BE10" s="14"/>
      <c r="BF10" s="14"/>
      <c r="BG10" s="12"/>
      <c r="BH10" s="14"/>
      <c r="BI10" s="14"/>
      <c r="BJ10" s="14"/>
      <c r="BK10" s="14"/>
      <c r="BL10" s="14"/>
      <c r="BM10" s="12"/>
      <c r="BU10" s="11"/>
      <c r="BV10" s="11"/>
      <c r="BZ10" s="12"/>
    </row>
    <row r="11" spans="1:83" ht="12.75" customHeight="1" x14ac:dyDescent="0.25">
      <c r="A11" s="1" t="s">
        <v>3</v>
      </c>
      <c r="B11" s="1"/>
      <c r="C11" s="1"/>
      <c r="E11" s="174" t="s">
        <v>486</v>
      </c>
      <c r="F11" s="175"/>
      <c r="X11" s="11"/>
      <c r="AI11" s="11"/>
      <c r="AJ11" s="11"/>
      <c r="AW11" s="11"/>
      <c r="AX11" s="11"/>
      <c r="BA11" s="11"/>
      <c r="BB11" s="11"/>
      <c r="BE11" s="11"/>
      <c r="BF11" s="11"/>
      <c r="BH11" s="11"/>
      <c r="BI11" s="11"/>
      <c r="BJ11" s="11"/>
      <c r="BK11" s="11"/>
      <c r="BL11" s="11"/>
      <c r="BU11" s="11"/>
      <c r="BV11" s="11"/>
      <c r="BZ11" s="12"/>
    </row>
    <row r="12" spans="1:83" ht="12.75" customHeight="1" x14ac:dyDescent="0.25">
      <c r="A12" s="1" t="s">
        <v>4</v>
      </c>
      <c r="B12" s="1"/>
      <c r="C12" s="1"/>
      <c r="E12" s="176" t="s">
        <v>487</v>
      </c>
      <c r="F12" s="175"/>
      <c r="X12" s="11"/>
      <c r="AI12" s="11"/>
      <c r="AJ12" s="11"/>
      <c r="AW12" s="11"/>
      <c r="AX12" s="11"/>
      <c r="BA12" s="11"/>
      <c r="BB12" s="11"/>
      <c r="BE12" s="11"/>
      <c r="BF12" s="11"/>
      <c r="BH12" s="11"/>
      <c r="BI12" s="11"/>
      <c r="BJ12" s="11"/>
      <c r="BK12" s="11"/>
      <c r="BL12" s="11"/>
      <c r="BU12" s="11"/>
      <c r="BV12" s="11"/>
      <c r="BZ12" s="12"/>
    </row>
    <row r="13" spans="1:83" ht="12.75" customHeight="1" x14ac:dyDescent="0.25">
      <c r="B13" s="12"/>
      <c r="C13" s="12"/>
      <c r="D13" s="12"/>
      <c r="E13" s="12"/>
      <c r="F13" s="12"/>
      <c r="G13" s="12"/>
      <c r="H13" s="12"/>
      <c r="I13" s="12"/>
      <c r="J13" s="12"/>
      <c r="K13" s="12"/>
      <c r="L13" s="12"/>
      <c r="M13" s="12"/>
      <c r="N13" s="12"/>
      <c r="O13" s="12"/>
      <c r="P13" s="12"/>
      <c r="Q13" s="12"/>
      <c r="R13" s="12"/>
      <c r="S13" s="12"/>
      <c r="T13" s="12"/>
      <c r="U13" s="12"/>
      <c r="V13" s="12"/>
      <c r="W13" s="12"/>
      <c r="X13" s="14"/>
      <c r="Y13" s="12"/>
      <c r="Z13" s="12"/>
      <c r="AA13" s="12"/>
      <c r="AB13" s="12"/>
      <c r="AC13" s="12"/>
      <c r="AD13" s="12"/>
      <c r="AE13" s="12"/>
      <c r="AF13" s="12"/>
      <c r="AG13" s="12"/>
      <c r="AH13" s="12"/>
      <c r="AI13" s="14"/>
      <c r="AJ13" s="14"/>
      <c r="AK13" s="12"/>
      <c r="AL13" s="12"/>
      <c r="AM13" s="12"/>
      <c r="AN13" s="12"/>
      <c r="AO13" s="12"/>
      <c r="AP13" s="12"/>
      <c r="AQ13" s="12"/>
      <c r="AR13" s="12"/>
      <c r="AS13" s="12"/>
      <c r="AT13" s="12"/>
      <c r="AU13" s="12"/>
      <c r="AV13" s="12"/>
      <c r="AW13" s="14"/>
      <c r="AX13" s="14"/>
      <c r="AY13" s="12"/>
      <c r="AZ13" s="12"/>
      <c r="BA13" s="14"/>
      <c r="BB13" s="14"/>
      <c r="BC13" s="12"/>
      <c r="BD13" s="12"/>
      <c r="BE13" s="14"/>
      <c r="BF13" s="14"/>
      <c r="BG13" s="12"/>
      <c r="BH13" s="14"/>
      <c r="BI13" s="14"/>
      <c r="BJ13" s="14"/>
      <c r="BK13" s="14"/>
      <c r="BL13" s="14"/>
      <c r="BU13" s="11"/>
      <c r="BV13" s="11"/>
      <c r="BZ13" s="12"/>
    </row>
    <row r="14" spans="1:83" ht="12.75" customHeight="1" x14ac:dyDescent="0.25">
      <c r="A14" s="1" t="s">
        <v>5</v>
      </c>
      <c r="B14" s="84"/>
      <c r="C14" s="84"/>
      <c r="D14" s="84"/>
      <c r="E14" s="84"/>
      <c r="F14" s="84"/>
      <c r="G14" s="84"/>
      <c r="H14" s="84"/>
      <c r="I14" s="84"/>
      <c r="J14" s="84"/>
      <c r="K14" s="84"/>
      <c r="L14" s="84"/>
      <c r="M14" s="84"/>
      <c r="N14" s="84"/>
      <c r="O14" s="84"/>
      <c r="P14" s="84"/>
      <c r="Q14" s="84"/>
      <c r="R14" s="84"/>
      <c r="S14" s="84"/>
      <c r="T14" s="84"/>
      <c r="U14" s="84"/>
      <c r="V14" s="84"/>
      <c r="W14" s="84"/>
      <c r="X14" s="79"/>
      <c r="Y14" s="84"/>
      <c r="Z14" s="84"/>
      <c r="AA14" s="84"/>
      <c r="AB14" s="84"/>
      <c r="AC14" s="84"/>
      <c r="AD14" s="84"/>
      <c r="AE14" s="84"/>
      <c r="AF14" s="84"/>
      <c r="AG14" s="84"/>
      <c r="AH14" s="84"/>
      <c r="AI14" s="79"/>
      <c r="AJ14" s="79"/>
      <c r="AK14" s="84"/>
      <c r="AL14" s="84"/>
      <c r="AM14" s="84"/>
      <c r="AN14" s="84"/>
      <c r="AO14" s="84"/>
      <c r="AP14" s="84"/>
      <c r="AQ14" s="84"/>
      <c r="AR14" s="84"/>
      <c r="AS14" s="84"/>
      <c r="AT14" s="84"/>
      <c r="AU14" s="84"/>
      <c r="AV14" s="84"/>
      <c r="AW14" s="79"/>
      <c r="AX14" s="79"/>
      <c r="AY14" s="84"/>
      <c r="AZ14" s="84"/>
      <c r="BA14" s="79"/>
      <c r="BB14" s="79"/>
      <c r="BC14" s="84"/>
      <c r="BD14" s="84"/>
      <c r="BE14" s="79"/>
      <c r="BF14" s="79"/>
      <c r="BG14" s="84"/>
      <c r="BH14" s="79"/>
      <c r="BI14" s="79"/>
      <c r="BJ14" s="79"/>
      <c r="BK14" s="79"/>
      <c r="BL14" s="79"/>
      <c r="BM14" s="84"/>
      <c r="BN14" s="84"/>
      <c r="BO14" s="84"/>
      <c r="BP14" s="84"/>
      <c r="BQ14" s="84"/>
      <c r="BR14" s="84"/>
      <c r="BS14" s="84"/>
      <c r="BT14" s="84"/>
      <c r="BU14" s="79"/>
      <c r="BV14" s="79"/>
      <c r="BW14" s="84"/>
      <c r="BX14" s="84"/>
      <c r="BY14" s="84"/>
      <c r="BZ14" s="12"/>
    </row>
    <row r="15" spans="1:83" ht="30.75" customHeight="1" x14ac:dyDescent="0.25">
      <c r="A15" s="17" t="s">
        <v>6</v>
      </c>
      <c r="B15" s="85" t="s">
        <v>7</v>
      </c>
      <c r="C15" s="137"/>
      <c r="D15" s="137"/>
      <c r="E15" s="137"/>
      <c r="F15" s="137"/>
      <c r="G15" s="137"/>
      <c r="H15" s="137"/>
      <c r="I15" s="137"/>
      <c r="J15" s="137"/>
      <c r="K15" s="137"/>
      <c r="L15" s="137"/>
      <c r="M15" s="137"/>
      <c r="N15" s="137"/>
      <c r="O15" s="137"/>
      <c r="P15" s="137"/>
      <c r="Q15" s="137"/>
      <c r="R15" s="137"/>
      <c r="S15" s="137"/>
      <c r="T15" s="137"/>
      <c r="U15" s="137"/>
      <c r="V15" s="137"/>
      <c r="W15" s="137"/>
      <c r="X15" s="136"/>
      <c r="Y15" s="86" t="s">
        <v>8</v>
      </c>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9"/>
      <c r="BM15" s="87" t="s">
        <v>9</v>
      </c>
      <c r="BN15" s="138"/>
      <c r="BO15" s="138"/>
      <c r="BP15" s="138"/>
      <c r="BQ15" s="138"/>
      <c r="BR15" s="138"/>
      <c r="BS15" s="138"/>
      <c r="BT15" s="138"/>
      <c r="BU15" s="138"/>
      <c r="BV15" s="138"/>
      <c r="BW15" s="138"/>
      <c r="BX15" s="138"/>
      <c r="BY15" s="139"/>
      <c r="BZ15" s="88" t="s">
        <v>10</v>
      </c>
      <c r="CA15" s="138"/>
      <c r="CB15" s="138"/>
      <c r="CC15" s="138"/>
      <c r="CD15" s="138"/>
      <c r="CE15" s="139"/>
    </row>
    <row r="16" spans="1:83" ht="30.75" customHeight="1" x14ac:dyDescent="0.25">
      <c r="A16" s="140"/>
      <c r="B16" s="89" t="s">
        <v>11</v>
      </c>
      <c r="C16" s="138"/>
      <c r="D16" s="138"/>
      <c r="E16" s="138"/>
      <c r="F16" s="138"/>
      <c r="G16" s="138"/>
      <c r="H16" s="139"/>
      <c r="I16" s="90" t="s">
        <v>12</v>
      </c>
      <c r="J16" s="138"/>
      <c r="K16" s="138"/>
      <c r="L16" s="139"/>
      <c r="M16" s="91" t="s">
        <v>13</v>
      </c>
      <c r="N16" s="138"/>
      <c r="O16" s="138"/>
      <c r="P16" s="139"/>
      <c r="Q16" s="89" t="s">
        <v>14</v>
      </c>
      <c r="R16" s="138"/>
      <c r="S16" s="138"/>
      <c r="T16" s="138"/>
      <c r="U16" s="138"/>
      <c r="V16" s="138"/>
      <c r="W16" s="138"/>
      <c r="X16" s="139"/>
      <c r="Y16" s="141"/>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3"/>
      <c r="BM16" s="141"/>
      <c r="BN16" s="142"/>
      <c r="BO16" s="142"/>
      <c r="BP16" s="142"/>
      <c r="BQ16" s="142"/>
      <c r="BR16" s="142"/>
      <c r="BS16" s="142"/>
      <c r="BT16" s="142"/>
      <c r="BU16" s="142"/>
      <c r="BV16" s="142"/>
      <c r="BW16" s="142"/>
      <c r="BX16" s="142"/>
      <c r="BY16" s="143"/>
      <c r="BZ16" s="141"/>
      <c r="CA16" s="142"/>
      <c r="CB16" s="142"/>
      <c r="CC16" s="142"/>
      <c r="CD16" s="142"/>
      <c r="CE16" s="143"/>
    </row>
    <row r="17" spans="1:83" ht="25.5" customHeight="1" x14ac:dyDescent="0.25">
      <c r="A17" s="140"/>
      <c r="B17" s="141"/>
      <c r="C17" s="142"/>
      <c r="D17" s="142"/>
      <c r="E17" s="142"/>
      <c r="F17" s="142"/>
      <c r="G17" s="142"/>
      <c r="H17" s="143"/>
      <c r="I17" s="141"/>
      <c r="J17" s="142"/>
      <c r="K17" s="142"/>
      <c r="L17" s="143"/>
      <c r="M17" s="141"/>
      <c r="N17" s="142"/>
      <c r="O17" s="142"/>
      <c r="P17" s="143"/>
      <c r="Q17" s="141"/>
      <c r="R17" s="142"/>
      <c r="S17" s="142"/>
      <c r="T17" s="142"/>
      <c r="U17" s="142"/>
      <c r="V17" s="142"/>
      <c r="W17" s="142"/>
      <c r="X17" s="143"/>
      <c r="Y17" s="144"/>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6"/>
      <c r="BM17" s="147"/>
      <c r="BN17" s="148"/>
      <c r="BO17" s="148"/>
      <c r="BP17" s="148"/>
      <c r="BQ17" s="148"/>
      <c r="BR17" s="148"/>
      <c r="BS17" s="148"/>
      <c r="BT17" s="148"/>
      <c r="BU17" s="148"/>
      <c r="BV17" s="148"/>
      <c r="BW17" s="148"/>
      <c r="BX17" s="148"/>
      <c r="BY17" s="149"/>
      <c r="BZ17" s="141"/>
      <c r="CA17" s="142"/>
      <c r="CB17" s="142"/>
      <c r="CC17" s="142"/>
      <c r="CD17" s="142"/>
      <c r="CE17" s="143"/>
    </row>
    <row r="18" spans="1:83" ht="12.75" customHeight="1" x14ac:dyDescent="0.25">
      <c r="A18" s="140"/>
      <c r="B18" s="141"/>
      <c r="C18" s="142"/>
      <c r="D18" s="142"/>
      <c r="E18" s="142"/>
      <c r="F18" s="142"/>
      <c r="G18" s="142"/>
      <c r="H18" s="143"/>
      <c r="I18" s="147"/>
      <c r="J18" s="148"/>
      <c r="K18" s="148"/>
      <c r="L18" s="149"/>
      <c r="M18" s="147"/>
      <c r="N18" s="148"/>
      <c r="O18" s="148"/>
      <c r="P18" s="149"/>
      <c r="Q18" s="147"/>
      <c r="R18" s="148"/>
      <c r="S18" s="148"/>
      <c r="T18" s="148"/>
      <c r="U18" s="148"/>
      <c r="V18" s="148"/>
      <c r="W18" s="148"/>
      <c r="X18" s="149"/>
      <c r="Y18" s="92" t="s">
        <v>15</v>
      </c>
      <c r="Z18" s="150"/>
      <c r="AA18" s="150"/>
      <c r="AB18" s="150"/>
      <c r="AC18" s="150"/>
      <c r="AD18" s="150"/>
      <c r="AE18" s="150"/>
      <c r="AF18" s="150"/>
      <c r="AG18" s="150"/>
      <c r="AH18" s="150"/>
      <c r="AI18" s="150"/>
      <c r="AJ18" s="150"/>
      <c r="AK18" s="151"/>
      <c r="AL18" s="93" t="s">
        <v>16</v>
      </c>
      <c r="AM18" s="150"/>
      <c r="AN18" s="150"/>
      <c r="AO18" s="150"/>
      <c r="AP18" s="150"/>
      <c r="AQ18" s="150"/>
      <c r="AR18" s="150"/>
      <c r="AS18" s="150"/>
      <c r="AT18" s="150"/>
      <c r="AU18" s="150"/>
      <c r="AV18" s="150"/>
      <c r="AW18" s="150"/>
      <c r="AX18" s="150"/>
      <c r="AY18" s="150"/>
      <c r="AZ18" s="150"/>
      <c r="BA18" s="150"/>
      <c r="BB18" s="151"/>
      <c r="BC18" s="93" t="s">
        <v>17</v>
      </c>
      <c r="BD18" s="150"/>
      <c r="BE18" s="150"/>
      <c r="BF18" s="150"/>
      <c r="BG18" s="150"/>
      <c r="BH18" s="151"/>
      <c r="BI18" s="94" t="s">
        <v>18</v>
      </c>
      <c r="BJ18" s="95" t="s">
        <v>19</v>
      </c>
      <c r="BK18" s="150"/>
      <c r="BL18" s="151"/>
      <c r="BM18" s="96" t="s">
        <v>20</v>
      </c>
      <c r="BN18" s="97" t="s">
        <v>21</v>
      </c>
      <c r="BO18" s="98" t="s">
        <v>22</v>
      </c>
      <c r="BP18" s="152"/>
      <c r="BQ18" s="153"/>
      <c r="BR18" s="98" t="s">
        <v>23</v>
      </c>
      <c r="BS18" s="153"/>
      <c r="BT18" s="97" t="s">
        <v>24</v>
      </c>
      <c r="BU18" s="99" t="s">
        <v>25</v>
      </c>
      <c r="BV18" s="99" t="s">
        <v>26</v>
      </c>
      <c r="BW18" s="98" t="s">
        <v>27</v>
      </c>
      <c r="BX18" s="152"/>
      <c r="BY18" s="154"/>
      <c r="BZ18" s="141"/>
      <c r="CA18" s="142"/>
      <c r="CB18" s="142"/>
      <c r="CC18" s="142"/>
      <c r="CD18" s="142"/>
      <c r="CE18" s="143"/>
    </row>
    <row r="19" spans="1:83" ht="12.75" customHeight="1" x14ac:dyDescent="0.25">
      <c r="A19" s="140"/>
      <c r="B19" s="147"/>
      <c r="C19" s="148"/>
      <c r="D19" s="148"/>
      <c r="E19" s="148"/>
      <c r="F19" s="148"/>
      <c r="G19" s="148"/>
      <c r="H19" s="149"/>
      <c r="I19" s="100" t="s">
        <v>28</v>
      </c>
      <c r="J19" s="101" t="s">
        <v>29</v>
      </c>
      <c r="K19" s="155"/>
      <c r="L19" s="102" t="s">
        <v>30</v>
      </c>
      <c r="M19" s="103" t="s">
        <v>31</v>
      </c>
      <c r="N19" s="104" t="s">
        <v>32</v>
      </c>
      <c r="O19" s="104" t="s">
        <v>33</v>
      </c>
      <c r="P19" s="105" t="s">
        <v>34</v>
      </c>
      <c r="Q19" s="106" t="s">
        <v>35</v>
      </c>
      <c r="R19" s="107" t="s">
        <v>29</v>
      </c>
      <c r="S19" s="155"/>
      <c r="T19" s="108" t="s">
        <v>36</v>
      </c>
      <c r="U19" s="108" t="s">
        <v>37</v>
      </c>
      <c r="V19" s="108" t="s">
        <v>38</v>
      </c>
      <c r="W19" s="108" t="s">
        <v>39</v>
      </c>
      <c r="X19" s="109" t="s">
        <v>40</v>
      </c>
      <c r="Y19" s="110" t="s">
        <v>41</v>
      </c>
      <c r="Z19" s="111" t="s">
        <v>42</v>
      </c>
      <c r="AA19" s="111" t="s">
        <v>43</v>
      </c>
      <c r="AB19" s="111" t="s">
        <v>44</v>
      </c>
      <c r="AC19" s="111" t="s">
        <v>45</v>
      </c>
      <c r="AD19" s="111" t="s">
        <v>46</v>
      </c>
      <c r="AE19" s="111" t="s">
        <v>47</v>
      </c>
      <c r="AF19" s="111" t="s">
        <v>48</v>
      </c>
      <c r="AG19" s="111" t="s">
        <v>49</v>
      </c>
      <c r="AH19" s="111" t="s">
        <v>50</v>
      </c>
      <c r="AI19" s="112" t="s">
        <v>51</v>
      </c>
      <c r="AJ19" s="112" t="s">
        <v>52</v>
      </c>
      <c r="AK19" s="113" t="s">
        <v>53</v>
      </c>
      <c r="AL19" s="114" t="s">
        <v>54</v>
      </c>
      <c r="AM19" s="115" t="s">
        <v>55</v>
      </c>
      <c r="AN19" s="115" t="s">
        <v>56</v>
      </c>
      <c r="AO19" s="115" t="s">
        <v>45</v>
      </c>
      <c r="AP19" s="115" t="s">
        <v>57</v>
      </c>
      <c r="AQ19" s="116" t="s">
        <v>58</v>
      </c>
      <c r="AR19" s="155"/>
      <c r="AS19" s="116" t="s">
        <v>59</v>
      </c>
      <c r="AT19" s="155"/>
      <c r="AU19" s="116" t="s">
        <v>60</v>
      </c>
      <c r="AV19" s="156"/>
      <c r="AW19" s="156"/>
      <c r="AX19" s="155"/>
      <c r="AY19" s="116" t="s">
        <v>61</v>
      </c>
      <c r="AZ19" s="156"/>
      <c r="BA19" s="156"/>
      <c r="BB19" s="157"/>
      <c r="BC19" s="117" t="s">
        <v>62</v>
      </c>
      <c r="BD19" s="156"/>
      <c r="BE19" s="155"/>
      <c r="BF19" s="116" t="s">
        <v>63</v>
      </c>
      <c r="BG19" s="156"/>
      <c r="BH19" s="157"/>
      <c r="BI19" s="158"/>
      <c r="BJ19" s="118" t="s">
        <v>64</v>
      </c>
      <c r="BK19" s="156"/>
      <c r="BL19" s="157"/>
      <c r="BM19" s="159"/>
      <c r="BN19" s="160"/>
      <c r="BO19" s="161"/>
      <c r="BP19" s="148"/>
      <c r="BQ19" s="162"/>
      <c r="BR19" s="161"/>
      <c r="BS19" s="162"/>
      <c r="BT19" s="160"/>
      <c r="BU19" s="160"/>
      <c r="BV19" s="160"/>
      <c r="BW19" s="161"/>
      <c r="BX19" s="148"/>
      <c r="BY19" s="149"/>
      <c r="BZ19" s="147"/>
      <c r="CA19" s="148"/>
      <c r="CB19" s="148"/>
      <c r="CC19" s="148"/>
      <c r="CD19" s="148"/>
      <c r="CE19" s="149"/>
    </row>
    <row r="20" spans="1:83" ht="12.75" customHeight="1" x14ac:dyDescent="0.25">
      <c r="A20" s="163"/>
      <c r="B20" s="119" t="s">
        <v>65</v>
      </c>
      <c r="C20" s="120" t="s">
        <v>66</v>
      </c>
      <c r="D20" s="120" t="s">
        <v>67</v>
      </c>
      <c r="E20" s="120" t="s">
        <v>20</v>
      </c>
      <c r="F20" s="120" t="s">
        <v>39</v>
      </c>
      <c r="G20" s="120" t="s">
        <v>68</v>
      </c>
      <c r="H20" s="121" t="s">
        <v>30</v>
      </c>
      <c r="I20" s="164"/>
      <c r="J20" s="122" t="s">
        <v>69</v>
      </c>
      <c r="K20" s="122" t="s">
        <v>70</v>
      </c>
      <c r="L20" s="165"/>
      <c r="M20" s="164"/>
      <c r="N20" s="166"/>
      <c r="O20" s="166"/>
      <c r="P20" s="165"/>
      <c r="Q20" s="164"/>
      <c r="R20" s="120" t="s">
        <v>69</v>
      </c>
      <c r="S20" s="120" t="s">
        <v>70</v>
      </c>
      <c r="T20" s="166"/>
      <c r="U20" s="166"/>
      <c r="V20" s="166"/>
      <c r="W20" s="166"/>
      <c r="X20" s="165"/>
      <c r="Y20" s="164"/>
      <c r="Z20" s="166"/>
      <c r="AA20" s="166"/>
      <c r="AB20" s="166"/>
      <c r="AC20" s="166"/>
      <c r="AD20" s="166"/>
      <c r="AE20" s="166"/>
      <c r="AF20" s="166"/>
      <c r="AG20" s="166"/>
      <c r="AH20" s="166"/>
      <c r="AI20" s="166"/>
      <c r="AJ20" s="166"/>
      <c r="AK20" s="165"/>
      <c r="AL20" s="164"/>
      <c r="AM20" s="166"/>
      <c r="AN20" s="166"/>
      <c r="AO20" s="166"/>
      <c r="AP20" s="166"/>
      <c r="AQ20" s="123" t="s">
        <v>71</v>
      </c>
      <c r="AR20" s="123" t="s">
        <v>47</v>
      </c>
      <c r="AS20" s="123" t="s">
        <v>72</v>
      </c>
      <c r="AT20" s="123" t="s">
        <v>47</v>
      </c>
      <c r="AU20" s="123" t="s">
        <v>73</v>
      </c>
      <c r="AV20" s="123" t="s">
        <v>74</v>
      </c>
      <c r="AW20" s="124" t="s">
        <v>75</v>
      </c>
      <c r="AX20" s="124" t="s">
        <v>76</v>
      </c>
      <c r="AY20" s="123" t="s">
        <v>73</v>
      </c>
      <c r="AZ20" s="123" t="s">
        <v>74</v>
      </c>
      <c r="BA20" s="124" t="s">
        <v>75</v>
      </c>
      <c r="BB20" s="125" t="s">
        <v>76</v>
      </c>
      <c r="BC20" s="126" t="s">
        <v>77</v>
      </c>
      <c r="BD20" s="123" t="s">
        <v>78</v>
      </c>
      <c r="BE20" s="124" t="s">
        <v>79</v>
      </c>
      <c r="BF20" s="124" t="s">
        <v>77</v>
      </c>
      <c r="BG20" s="123" t="s">
        <v>78</v>
      </c>
      <c r="BH20" s="125" t="s">
        <v>79</v>
      </c>
      <c r="BI20" s="167"/>
      <c r="BJ20" s="127" t="s">
        <v>80</v>
      </c>
      <c r="BK20" s="124" t="s">
        <v>81</v>
      </c>
      <c r="BL20" s="125" t="s">
        <v>82</v>
      </c>
      <c r="BM20" s="164"/>
      <c r="BN20" s="166"/>
      <c r="BO20" s="128" t="s">
        <v>69</v>
      </c>
      <c r="BP20" s="128" t="s">
        <v>70</v>
      </c>
      <c r="BQ20" s="128" t="s">
        <v>83</v>
      </c>
      <c r="BR20" s="128" t="s">
        <v>84</v>
      </c>
      <c r="BS20" s="129" t="s">
        <v>85</v>
      </c>
      <c r="BT20" s="166"/>
      <c r="BU20" s="166"/>
      <c r="BV20" s="166"/>
      <c r="BW20" s="128" t="s">
        <v>69</v>
      </c>
      <c r="BX20" s="128" t="s">
        <v>86</v>
      </c>
      <c r="BY20" s="130" t="s">
        <v>87</v>
      </c>
      <c r="BZ20" s="131" t="s">
        <v>88</v>
      </c>
      <c r="CA20" s="132" t="s">
        <v>89</v>
      </c>
      <c r="CB20" s="133" t="s">
        <v>90</v>
      </c>
      <c r="CC20" s="133" t="s">
        <v>91</v>
      </c>
      <c r="CD20" s="133" t="s">
        <v>92</v>
      </c>
      <c r="CE20" s="134" t="s">
        <v>93</v>
      </c>
    </row>
    <row r="21" spans="1:83" ht="12.75" customHeight="1" thickBot="1" x14ac:dyDescent="0.3">
      <c r="A21" s="18" t="s">
        <v>94</v>
      </c>
      <c r="B21" s="19" t="s">
        <v>95</v>
      </c>
      <c r="C21" s="19" t="s">
        <v>96</v>
      </c>
      <c r="D21" s="20" t="s">
        <v>97</v>
      </c>
      <c r="E21" s="19" t="s">
        <v>98</v>
      </c>
      <c r="F21" s="19" t="s">
        <v>99</v>
      </c>
      <c r="G21" s="19" t="s">
        <v>100</v>
      </c>
      <c r="H21" s="19" t="s">
        <v>101</v>
      </c>
      <c r="I21" s="19" t="s">
        <v>102</v>
      </c>
      <c r="J21" s="19" t="s">
        <v>103</v>
      </c>
      <c r="K21" s="19" t="s">
        <v>104</v>
      </c>
      <c r="L21" s="19" t="s">
        <v>105</v>
      </c>
      <c r="M21" s="19" t="s">
        <v>106</v>
      </c>
      <c r="N21" s="19" t="s">
        <v>107</v>
      </c>
      <c r="O21" s="19" t="s">
        <v>108</v>
      </c>
      <c r="P21" s="19" t="s">
        <v>109</v>
      </c>
      <c r="Q21" s="19" t="s">
        <v>110</v>
      </c>
      <c r="R21" s="19" t="s">
        <v>111</v>
      </c>
      <c r="S21" s="19" t="s">
        <v>112</v>
      </c>
      <c r="T21" s="19" t="s">
        <v>113</v>
      </c>
      <c r="U21" s="19" t="s">
        <v>114</v>
      </c>
      <c r="V21" s="19" t="s">
        <v>115</v>
      </c>
      <c r="W21" s="19" t="s">
        <v>116</v>
      </c>
      <c r="X21" s="21" t="s">
        <v>117</v>
      </c>
      <c r="Y21" s="19" t="s">
        <v>118</v>
      </c>
      <c r="Z21" s="19" t="s">
        <v>119</v>
      </c>
      <c r="AA21" s="19" t="s">
        <v>120</v>
      </c>
      <c r="AB21" s="19" t="s">
        <v>121</v>
      </c>
      <c r="AC21" s="19" t="s">
        <v>122</v>
      </c>
      <c r="AD21" s="19" t="s">
        <v>123</v>
      </c>
      <c r="AE21" s="19" t="s">
        <v>124</v>
      </c>
      <c r="AF21" s="19" t="s">
        <v>125</v>
      </c>
      <c r="AG21" s="19" t="s">
        <v>126</v>
      </c>
      <c r="AH21" s="19" t="s">
        <v>127</v>
      </c>
      <c r="AI21" s="21" t="s">
        <v>128</v>
      </c>
      <c r="AJ21" s="21" t="s">
        <v>129</v>
      </c>
      <c r="AK21" s="19" t="s">
        <v>130</v>
      </c>
      <c r="AL21" s="19" t="s">
        <v>131</v>
      </c>
      <c r="AM21" s="19" t="s">
        <v>132</v>
      </c>
      <c r="AN21" s="19" t="s">
        <v>133</v>
      </c>
      <c r="AO21" s="19" t="s">
        <v>134</v>
      </c>
      <c r="AP21" s="19" t="s">
        <v>135</v>
      </c>
      <c r="AQ21" s="19" t="s">
        <v>136</v>
      </c>
      <c r="AR21" s="19" t="s">
        <v>137</v>
      </c>
      <c r="AS21" s="19" t="s">
        <v>138</v>
      </c>
      <c r="AT21" s="19" t="s">
        <v>139</v>
      </c>
      <c r="AU21" s="19" t="s">
        <v>140</v>
      </c>
      <c r="AV21" s="19" t="s">
        <v>141</v>
      </c>
      <c r="AW21" s="21" t="s">
        <v>142</v>
      </c>
      <c r="AX21" s="21" t="s">
        <v>143</v>
      </c>
      <c r="AY21" s="19" t="s">
        <v>144</v>
      </c>
      <c r="AZ21" s="19" t="s">
        <v>145</v>
      </c>
      <c r="BA21" s="21" t="s">
        <v>146</v>
      </c>
      <c r="BB21" s="21" t="s">
        <v>147</v>
      </c>
      <c r="BC21" s="19" t="s">
        <v>148</v>
      </c>
      <c r="BD21" s="19" t="s">
        <v>149</v>
      </c>
      <c r="BE21" s="21" t="s">
        <v>150</v>
      </c>
      <c r="BF21" s="21" t="s">
        <v>151</v>
      </c>
      <c r="BG21" s="19" t="s">
        <v>152</v>
      </c>
      <c r="BH21" s="21" t="s">
        <v>153</v>
      </c>
      <c r="BI21" s="22" t="s">
        <v>154</v>
      </c>
      <c r="BJ21" s="21" t="s">
        <v>155</v>
      </c>
      <c r="BK21" s="21" t="s">
        <v>156</v>
      </c>
      <c r="BL21" s="23" t="s">
        <v>157</v>
      </c>
      <c r="BM21" s="24" t="s">
        <v>158</v>
      </c>
      <c r="BN21" s="24" t="s">
        <v>159</v>
      </c>
      <c r="BO21" s="24" t="s">
        <v>160</v>
      </c>
      <c r="BP21" s="24" t="s">
        <v>161</v>
      </c>
      <c r="BQ21" s="24" t="s">
        <v>162</v>
      </c>
      <c r="BR21" s="24" t="s">
        <v>163</v>
      </c>
      <c r="BS21" s="24" t="s">
        <v>164</v>
      </c>
      <c r="BT21" s="24" t="s">
        <v>165</v>
      </c>
      <c r="BU21" s="25" t="s">
        <v>166</v>
      </c>
      <c r="BV21" s="25" t="s">
        <v>167</v>
      </c>
      <c r="BW21" s="24" t="s">
        <v>168</v>
      </c>
      <c r="BX21" s="24" t="s">
        <v>169</v>
      </c>
      <c r="BY21" s="24" t="s">
        <v>170</v>
      </c>
      <c r="BZ21" s="24" t="s">
        <v>171</v>
      </c>
      <c r="CA21" s="24" t="s">
        <v>172</v>
      </c>
      <c r="CB21" s="24" t="s">
        <v>173</v>
      </c>
      <c r="CC21" s="24" t="s">
        <v>174</v>
      </c>
      <c r="CD21" s="24" t="s">
        <v>175</v>
      </c>
      <c r="CE21" s="26" t="s">
        <v>176</v>
      </c>
    </row>
    <row r="22" spans="1:83" ht="15" customHeight="1" x14ac:dyDescent="0.25">
      <c r="A22" s="27">
        <v>1</v>
      </c>
      <c r="B22" s="28" t="s">
        <v>177</v>
      </c>
      <c r="C22" s="29" t="s">
        <v>178</v>
      </c>
      <c r="D22" s="28" t="s">
        <v>179</v>
      </c>
      <c r="E22" s="28" t="s">
        <v>180</v>
      </c>
      <c r="F22" s="9" t="s">
        <v>181</v>
      </c>
      <c r="G22" s="30" t="s">
        <v>182</v>
      </c>
      <c r="H22" s="30" t="s">
        <v>182</v>
      </c>
      <c r="I22" s="30" t="s">
        <v>182</v>
      </c>
      <c r="J22" s="30" t="s">
        <v>182</v>
      </c>
      <c r="K22" s="30" t="s">
        <v>182</v>
      </c>
      <c r="L22" s="30" t="s">
        <v>182</v>
      </c>
      <c r="M22" s="28" t="s">
        <v>178</v>
      </c>
      <c r="N22" s="30" t="s">
        <v>183</v>
      </c>
      <c r="O22" s="30">
        <v>13124</v>
      </c>
      <c r="P22" s="30">
        <v>13124</v>
      </c>
      <c r="Q22" s="28" t="s">
        <v>182</v>
      </c>
      <c r="R22" s="28" t="s">
        <v>182</v>
      </c>
      <c r="S22" s="28" t="s">
        <v>182</v>
      </c>
      <c r="T22" s="28" t="s">
        <v>182</v>
      </c>
      <c r="U22" s="28" t="s">
        <v>182</v>
      </c>
      <c r="V22" s="28" t="s">
        <v>182</v>
      </c>
      <c r="W22" s="28" t="s">
        <v>182</v>
      </c>
      <c r="X22" s="28" t="s">
        <v>182</v>
      </c>
      <c r="Y22" s="28" t="s">
        <v>184</v>
      </c>
      <c r="Z22" s="9" t="s">
        <v>185</v>
      </c>
      <c r="AA22" s="28" t="s">
        <v>186</v>
      </c>
      <c r="AB22" s="31">
        <v>44424</v>
      </c>
      <c r="AC22" s="30">
        <v>13144</v>
      </c>
      <c r="AD22" s="31">
        <v>44424</v>
      </c>
      <c r="AE22" s="31">
        <v>44779</v>
      </c>
      <c r="AF22" s="28">
        <v>1500</v>
      </c>
      <c r="AG22" s="28" t="s">
        <v>187</v>
      </c>
      <c r="AH22" s="28" t="s">
        <v>182</v>
      </c>
      <c r="AI22" s="32" t="s">
        <v>182</v>
      </c>
      <c r="AJ22" s="32" t="s">
        <v>182</v>
      </c>
      <c r="AK22" s="32">
        <v>350000</v>
      </c>
      <c r="AL22" s="6" t="s">
        <v>188</v>
      </c>
      <c r="AM22" s="6" t="s">
        <v>189</v>
      </c>
      <c r="AN22" s="33">
        <v>44803</v>
      </c>
      <c r="AO22" s="34">
        <v>13919</v>
      </c>
      <c r="AP22" s="6" t="s">
        <v>190</v>
      </c>
      <c r="AQ22" s="33">
        <v>44790</v>
      </c>
      <c r="AR22" s="33">
        <v>45154</v>
      </c>
      <c r="AS22" s="6"/>
      <c r="AT22" s="6"/>
      <c r="AU22" s="35"/>
      <c r="AV22" s="6"/>
      <c r="AW22" s="5"/>
      <c r="AX22" s="5"/>
      <c r="AY22" s="6"/>
      <c r="AZ22" s="6"/>
      <c r="BA22" s="5"/>
      <c r="BB22" s="5"/>
      <c r="BC22" s="6"/>
      <c r="BD22" s="6"/>
      <c r="BE22" s="5"/>
      <c r="BF22" s="5"/>
      <c r="BG22" s="6"/>
      <c r="BH22" s="5"/>
      <c r="BI22" s="36">
        <f>AK22+AW23+AW25</f>
        <v>350000</v>
      </c>
      <c r="BJ22" s="32">
        <f>174.51+3902.31+151083.36+311.18+2048+3584.09+3402.46+754.6+1709.4+3080+86921.52+3280.2+7147+1155+1440.07+329.11+152693.4+14227.78+5157.32+7302.4+3005.5+11057.12+8871.68+2350.4+330.7+157799.51+1495.23+1877.19+1837.83+998.21+87497.67+748.54+5532.71+6703.28+214.32</f>
        <v>740023.6</v>
      </c>
      <c r="BK22" s="37">
        <f>1215.97+128.55</f>
        <v>1344.52</v>
      </c>
      <c r="BL22" s="38">
        <f>BJ22+BK22</f>
        <v>741368.12</v>
      </c>
      <c r="BM22" s="39"/>
      <c r="BN22" s="39"/>
      <c r="BO22" s="39"/>
      <c r="BP22" s="39"/>
      <c r="BQ22" s="39"/>
      <c r="BR22" s="39"/>
      <c r="BS22" s="39"/>
      <c r="BT22" s="39"/>
      <c r="BU22" s="40"/>
      <c r="BV22" s="40"/>
      <c r="BW22" s="39"/>
      <c r="BX22" s="39"/>
      <c r="BY22" s="39"/>
      <c r="BZ22" s="41" t="s">
        <v>191</v>
      </c>
      <c r="CA22" s="42">
        <v>13575</v>
      </c>
      <c r="CB22" s="43" t="s">
        <v>192</v>
      </c>
      <c r="CC22" s="41">
        <v>358883</v>
      </c>
      <c r="CD22" s="44" t="s">
        <v>193</v>
      </c>
      <c r="CE22" s="45">
        <v>701609</v>
      </c>
    </row>
    <row r="23" spans="1:83" ht="15" customHeight="1" x14ac:dyDescent="0.25">
      <c r="A23" s="159"/>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6" t="s">
        <v>188</v>
      </c>
      <c r="AM23" s="6" t="s">
        <v>194</v>
      </c>
      <c r="AN23" s="33">
        <v>45152</v>
      </c>
      <c r="AO23" s="34">
        <v>13602</v>
      </c>
      <c r="AP23" s="6" t="s">
        <v>195</v>
      </c>
      <c r="AQ23" s="33">
        <v>45155</v>
      </c>
      <c r="AR23" s="33">
        <v>45520</v>
      </c>
      <c r="AS23" s="6"/>
      <c r="AT23" s="6"/>
      <c r="AU23" s="6"/>
      <c r="AV23" s="6"/>
      <c r="AW23" s="5"/>
      <c r="AX23" s="5"/>
      <c r="AY23" s="6"/>
      <c r="AZ23" s="6"/>
      <c r="BA23" s="5"/>
      <c r="BB23" s="5"/>
      <c r="BC23" s="6"/>
      <c r="BD23" s="6"/>
      <c r="BE23" s="5"/>
      <c r="BF23" s="5"/>
      <c r="BG23" s="6"/>
      <c r="BH23" s="5"/>
      <c r="BI23" s="160"/>
      <c r="BJ23" s="160"/>
      <c r="BK23" s="160"/>
      <c r="BL23" s="160"/>
      <c r="BM23" s="39"/>
      <c r="BN23" s="39"/>
      <c r="BO23" s="39"/>
      <c r="BP23" s="39"/>
      <c r="BQ23" s="39"/>
      <c r="BR23" s="39"/>
      <c r="BS23" s="39"/>
      <c r="BT23" s="39"/>
      <c r="BU23" s="40"/>
      <c r="BV23" s="40"/>
      <c r="BW23" s="39"/>
      <c r="BX23" s="39"/>
      <c r="BY23" s="39"/>
      <c r="BZ23" s="160"/>
      <c r="CA23" s="160"/>
      <c r="CB23" s="160"/>
      <c r="CC23" s="160"/>
      <c r="CD23" s="160"/>
      <c r="CE23" s="168"/>
    </row>
    <row r="24" spans="1:83" ht="15" customHeight="1" x14ac:dyDescent="0.25">
      <c r="A24" s="159"/>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6" t="s">
        <v>188</v>
      </c>
      <c r="AM24" s="6" t="s">
        <v>196</v>
      </c>
      <c r="AN24" s="33">
        <v>45481</v>
      </c>
      <c r="AO24" s="34">
        <v>13819</v>
      </c>
      <c r="AP24" s="6" t="s">
        <v>195</v>
      </c>
      <c r="AQ24" s="33">
        <v>45521</v>
      </c>
      <c r="AR24" s="33">
        <v>45885</v>
      </c>
      <c r="AS24" s="6"/>
      <c r="AT24" s="6"/>
      <c r="AU24" s="6"/>
      <c r="AV24" s="6"/>
      <c r="AW24" s="5"/>
      <c r="AX24" s="5"/>
      <c r="AY24" s="6"/>
      <c r="AZ24" s="6"/>
      <c r="BA24" s="5"/>
      <c r="BB24" s="5"/>
      <c r="BC24" s="6"/>
      <c r="BD24" s="6"/>
      <c r="BE24" s="5"/>
      <c r="BF24" s="5"/>
      <c r="BG24" s="6"/>
      <c r="BH24" s="5"/>
      <c r="BI24" s="160"/>
      <c r="BJ24" s="160"/>
      <c r="BK24" s="160"/>
      <c r="BL24" s="160"/>
      <c r="BM24" s="39"/>
      <c r="BN24" s="39"/>
      <c r="BO24" s="39"/>
      <c r="BP24" s="39"/>
      <c r="BQ24" s="39"/>
      <c r="BR24" s="39"/>
      <c r="BS24" s="39"/>
      <c r="BT24" s="39"/>
      <c r="BU24" s="40"/>
      <c r="BV24" s="40"/>
      <c r="BW24" s="39"/>
      <c r="BX24" s="39"/>
      <c r="BY24" s="39"/>
      <c r="BZ24" s="160"/>
      <c r="CA24" s="160"/>
      <c r="CB24" s="160"/>
      <c r="CC24" s="160"/>
      <c r="CD24" s="160"/>
      <c r="CE24" s="168"/>
    </row>
    <row r="25" spans="1:83" ht="15" customHeight="1" x14ac:dyDescent="0.25">
      <c r="A25" s="169"/>
      <c r="B25" s="170"/>
      <c r="C25" s="170"/>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6" t="s">
        <v>188</v>
      </c>
      <c r="AM25" s="6" t="s">
        <v>197</v>
      </c>
      <c r="AN25" s="33">
        <v>45874</v>
      </c>
      <c r="AO25" s="34">
        <v>14084</v>
      </c>
      <c r="AP25" s="6" t="s">
        <v>195</v>
      </c>
      <c r="AQ25" s="33">
        <v>45886</v>
      </c>
      <c r="AR25" s="33">
        <v>45946</v>
      </c>
      <c r="AS25" s="6"/>
      <c r="AT25" s="6"/>
      <c r="AU25" s="6"/>
      <c r="AV25" s="6"/>
      <c r="AW25" s="5"/>
      <c r="AX25" s="5"/>
      <c r="AY25" s="6"/>
      <c r="AZ25" s="6"/>
      <c r="BA25" s="5"/>
      <c r="BB25" s="5"/>
      <c r="BC25" s="6"/>
      <c r="BD25" s="6"/>
      <c r="BE25" s="5"/>
      <c r="BF25" s="5"/>
      <c r="BG25" s="6"/>
      <c r="BH25" s="5"/>
      <c r="BI25" s="170"/>
      <c r="BJ25" s="170"/>
      <c r="BK25" s="170"/>
      <c r="BL25" s="170"/>
      <c r="BM25" s="39"/>
      <c r="BN25" s="39"/>
      <c r="BO25" s="39"/>
      <c r="BP25" s="39"/>
      <c r="BQ25" s="39"/>
      <c r="BR25" s="39"/>
      <c r="BS25" s="39"/>
      <c r="BT25" s="39"/>
      <c r="BU25" s="40"/>
      <c r="BV25" s="40"/>
      <c r="BW25" s="39"/>
      <c r="BX25" s="39"/>
      <c r="BY25" s="39"/>
      <c r="BZ25" s="170"/>
      <c r="CA25" s="170"/>
      <c r="CB25" s="170"/>
      <c r="CC25" s="170"/>
      <c r="CD25" s="170"/>
      <c r="CE25" s="171"/>
    </row>
    <row r="26" spans="1:83" ht="18" customHeight="1" x14ac:dyDescent="0.25">
      <c r="A26" s="27">
        <v>2</v>
      </c>
      <c r="B26" s="28" t="s">
        <v>198</v>
      </c>
      <c r="C26" s="29" t="s">
        <v>199</v>
      </c>
      <c r="D26" s="28" t="s">
        <v>200</v>
      </c>
      <c r="E26" s="28" t="s">
        <v>180</v>
      </c>
      <c r="F26" s="9" t="s">
        <v>201</v>
      </c>
      <c r="G26" s="30">
        <v>13123</v>
      </c>
      <c r="H26" s="30">
        <v>13155</v>
      </c>
      <c r="I26" s="28" t="s">
        <v>202</v>
      </c>
      <c r="J26" s="31">
        <v>44496</v>
      </c>
      <c r="K26" s="31">
        <v>44861</v>
      </c>
      <c r="L26" s="30">
        <v>13157</v>
      </c>
      <c r="M26" s="28" t="s">
        <v>182</v>
      </c>
      <c r="N26" s="28" t="s">
        <v>182</v>
      </c>
      <c r="O26" s="28" t="s">
        <v>182</v>
      </c>
      <c r="P26" s="28" t="s">
        <v>182</v>
      </c>
      <c r="Q26" s="28" t="s">
        <v>182</v>
      </c>
      <c r="R26" s="28" t="s">
        <v>182</v>
      </c>
      <c r="S26" s="28" t="s">
        <v>182</v>
      </c>
      <c r="T26" s="28" t="s">
        <v>182</v>
      </c>
      <c r="U26" s="28" t="s">
        <v>182</v>
      </c>
      <c r="V26" s="28" t="s">
        <v>182</v>
      </c>
      <c r="W26" s="28" t="s">
        <v>182</v>
      </c>
      <c r="X26" s="28" t="s">
        <v>182</v>
      </c>
      <c r="Y26" s="28" t="s">
        <v>203</v>
      </c>
      <c r="Z26" s="9" t="s">
        <v>204</v>
      </c>
      <c r="AA26" s="28" t="s">
        <v>205</v>
      </c>
      <c r="AB26" s="31">
        <v>44603</v>
      </c>
      <c r="AC26" s="30">
        <v>13225</v>
      </c>
      <c r="AD26" s="31">
        <v>44603</v>
      </c>
      <c r="AE26" s="31">
        <v>44968</v>
      </c>
      <c r="AF26" s="28">
        <v>1500</v>
      </c>
      <c r="AG26" s="28" t="s">
        <v>187</v>
      </c>
      <c r="AH26" s="32" t="s">
        <v>182</v>
      </c>
      <c r="AI26" s="32" t="s">
        <v>182</v>
      </c>
      <c r="AJ26" s="32" t="s">
        <v>182</v>
      </c>
      <c r="AK26" s="32">
        <v>4090270.8</v>
      </c>
      <c r="AL26" s="6" t="s">
        <v>188</v>
      </c>
      <c r="AM26" s="6" t="s">
        <v>189</v>
      </c>
      <c r="AN26" s="33">
        <v>44771</v>
      </c>
      <c r="AO26" s="34">
        <v>13340</v>
      </c>
      <c r="AP26" s="6" t="s">
        <v>206</v>
      </c>
      <c r="AQ26" s="33">
        <v>44771</v>
      </c>
      <c r="AR26" s="33">
        <v>44968</v>
      </c>
      <c r="AS26" s="6"/>
      <c r="AT26" s="6"/>
      <c r="AU26" s="35">
        <v>0.22950000000000001</v>
      </c>
      <c r="AV26" s="6"/>
      <c r="AW26" s="46">
        <v>938629.68</v>
      </c>
      <c r="AX26" s="5"/>
      <c r="AY26" s="6"/>
      <c r="AZ26" s="6"/>
      <c r="BA26" s="5"/>
      <c r="BB26" s="5"/>
      <c r="BC26" s="6"/>
      <c r="BD26" s="6"/>
      <c r="BE26" s="5"/>
      <c r="BF26" s="5"/>
      <c r="BG26" s="6"/>
      <c r="BH26" s="5"/>
      <c r="BI26" s="36">
        <f>AK26+AW26+AW28+AW30+AW32+AW35</f>
        <v>6072645.4799999995</v>
      </c>
      <c r="BJ26" s="32">
        <f>2244978.25+377493.06+375773.08+379973.09+404292.5+834170.01+438458.84+437474.07+440442.05+826936.17+471912.11+471912.11+471912.11+471912.11+471912.11+469475.65+469679.06+469679.06+103970.16+11612.24+434380.07+423727.31+342445.89+366900.39+368671.62+375234.51+393848.28+409499.66+408194.51+423077.26+395004.61+415025.61</f>
        <v>15399977.560000001</v>
      </c>
      <c r="BK26" s="37">
        <f>430693.79+188228.48+426478.92</f>
        <v>1045401.19</v>
      </c>
      <c r="BL26" s="38">
        <f>BJ26++BK26</f>
        <v>16445378.75</v>
      </c>
      <c r="BM26" s="39"/>
      <c r="BN26" s="39"/>
      <c r="BO26" s="39"/>
      <c r="BP26" s="39"/>
      <c r="BQ26" s="39"/>
      <c r="BR26" s="39"/>
      <c r="BS26" s="39"/>
      <c r="BT26" s="39"/>
      <c r="BU26" s="40"/>
      <c r="BV26" s="40"/>
      <c r="BW26" s="39"/>
      <c r="BX26" s="39"/>
      <c r="BY26" s="39"/>
      <c r="BZ26" s="41" t="s">
        <v>207</v>
      </c>
      <c r="CA26" s="42">
        <v>13575</v>
      </c>
      <c r="CB26" s="43" t="s">
        <v>208</v>
      </c>
      <c r="CC26" s="41">
        <v>702800</v>
      </c>
      <c r="CD26" s="44" t="s">
        <v>209</v>
      </c>
      <c r="CE26" s="45">
        <v>701971</v>
      </c>
    </row>
    <row r="27" spans="1:83" ht="12.75" customHeight="1" x14ac:dyDescent="0.25">
      <c r="A27" s="159"/>
      <c r="B27" s="160"/>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6" t="s">
        <v>188</v>
      </c>
      <c r="AM27" s="6" t="s">
        <v>194</v>
      </c>
      <c r="AN27" s="33">
        <v>44966</v>
      </c>
      <c r="AO27" s="34">
        <v>13473</v>
      </c>
      <c r="AP27" s="6" t="s">
        <v>195</v>
      </c>
      <c r="AQ27" s="33">
        <v>44969</v>
      </c>
      <c r="AR27" s="33">
        <v>45333</v>
      </c>
      <c r="AS27" s="6"/>
      <c r="AT27" s="6"/>
      <c r="AU27" s="35"/>
      <c r="AV27" s="6"/>
      <c r="AW27" s="46"/>
      <c r="AX27" s="5"/>
      <c r="AY27" s="6"/>
      <c r="AZ27" s="6"/>
      <c r="BA27" s="5"/>
      <c r="BB27" s="5"/>
      <c r="BC27" s="6"/>
      <c r="BD27" s="6"/>
      <c r="BE27" s="5"/>
      <c r="BF27" s="5"/>
      <c r="BG27" s="6"/>
      <c r="BH27" s="5"/>
      <c r="BI27" s="160"/>
      <c r="BJ27" s="160"/>
      <c r="BK27" s="160"/>
      <c r="BL27" s="160"/>
      <c r="BM27" s="39"/>
      <c r="BN27" s="39"/>
      <c r="BO27" s="39"/>
      <c r="BP27" s="39"/>
      <c r="BQ27" s="39"/>
      <c r="BR27" s="39"/>
      <c r="BS27" s="39"/>
      <c r="BT27" s="39"/>
      <c r="BU27" s="40"/>
      <c r="BV27" s="40"/>
      <c r="BW27" s="39"/>
      <c r="BX27" s="39"/>
      <c r="BY27" s="39"/>
      <c r="BZ27" s="160"/>
      <c r="CA27" s="160"/>
      <c r="CB27" s="160"/>
      <c r="CC27" s="160"/>
      <c r="CD27" s="160"/>
      <c r="CE27" s="168"/>
    </row>
    <row r="28" spans="1:83" ht="12.75" customHeight="1" x14ac:dyDescent="0.25">
      <c r="A28" s="159"/>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6" t="s">
        <v>188</v>
      </c>
      <c r="AM28" s="6" t="s">
        <v>196</v>
      </c>
      <c r="AN28" s="33">
        <v>45096</v>
      </c>
      <c r="AO28" s="34">
        <v>13561</v>
      </c>
      <c r="AP28" s="6" t="s">
        <v>206</v>
      </c>
      <c r="AQ28" s="33">
        <v>44969</v>
      </c>
      <c r="AR28" s="33">
        <v>45333</v>
      </c>
      <c r="AS28" s="6"/>
      <c r="AT28" s="6"/>
      <c r="AU28" s="35">
        <v>6.08E-2</v>
      </c>
      <c r="AV28" s="6"/>
      <c r="AW28" s="5">
        <v>305587.8</v>
      </c>
      <c r="AX28" s="5"/>
      <c r="AY28" s="6"/>
      <c r="AZ28" s="6"/>
      <c r="BA28" s="5"/>
      <c r="BB28" s="5"/>
      <c r="BC28" s="33"/>
      <c r="BD28" s="35"/>
      <c r="BE28" s="5"/>
      <c r="BF28" s="5"/>
      <c r="BG28" s="6"/>
      <c r="BH28" s="5"/>
      <c r="BI28" s="160"/>
      <c r="BJ28" s="160"/>
      <c r="BK28" s="160"/>
      <c r="BL28" s="160"/>
      <c r="BM28" s="39"/>
      <c r="BN28" s="39"/>
      <c r="BO28" s="39"/>
      <c r="BP28" s="39"/>
      <c r="BQ28" s="39"/>
      <c r="BR28" s="39"/>
      <c r="BS28" s="39"/>
      <c r="BT28" s="39"/>
      <c r="BU28" s="40"/>
      <c r="BV28" s="40"/>
      <c r="BW28" s="39"/>
      <c r="BX28" s="39"/>
      <c r="BY28" s="39"/>
      <c r="BZ28" s="160"/>
      <c r="CA28" s="160"/>
      <c r="CB28" s="160"/>
      <c r="CC28" s="160"/>
      <c r="CD28" s="160"/>
      <c r="CE28" s="168"/>
    </row>
    <row r="29" spans="1:83" ht="12.75" customHeight="1" x14ac:dyDescent="0.25">
      <c r="A29" s="159"/>
      <c r="B29" s="160"/>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6" t="s">
        <v>188</v>
      </c>
      <c r="AM29" s="6" t="s">
        <v>197</v>
      </c>
      <c r="AN29" s="33">
        <v>45287</v>
      </c>
      <c r="AO29" s="34">
        <v>13703</v>
      </c>
      <c r="AP29" s="6" t="s">
        <v>195</v>
      </c>
      <c r="AQ29" s="33">
        <v>45334</v>
      </c>
      <c r="AR29" s="33">
        <v>45699</v>
      </c>
      <c r="AS29" s="6"/>
      <c r="AT29" s="6"/>
      <c r="AU29" s="35"/>
      <c r="AV29" s="6"/>
      <c r="AW29" s="46"/>
      <c r="AX29" s="5"/>
      <c r="AY29" s="6"/>
      <c r="AZ29" s="6"/>
      <c r="BA29" s="5"/>
      <c r="BB29" s="5"/>
      <c r="BC29" s="33"/>
      <c r="BD29" s="35"/>
      <c r="BE29" s="5"/>
      <c r="BF29" s="5"/>
      <c r="BG29" s="6"/>
      <c r="BH29" s="5"/>
      <c r="BI29" s="160"/>
      <c r="BJ29" s="160"/>
      <c r="BK29" s="160"/>
      <c r="BL29" s="160"/>
      <c r="BM29" s="39"/>
      <c r="BN29" s="39"/>
      <c r="BO29" s="39"/>
      <c r="BP29" s="39"/>
      <c r="BQ29" s="39"/>
      <c r="BR29" s="39"/>
      <c r="BS29" s="39"/>
      <c r="BT29" s="39"/>
      <c r="BU29" s="40"/>
      <c r="BV29" s="40"/>
      <c r="BW29" s="39"/>
      <c r="BX29" s="39"/>
      <c r="BY29" s="39"/>
      <c r="BZ29" s="160"/>
      <c r="CA29" s="160"/>
      <c r="CB29" s="160"/>
      <c r="CC29" s="160"/>
      <c r="CD29" s="160"/>
      <c r="CE29" s="168"/>
    </row>
    <row r="30" spans="1:83" ht="12.75" customHeight="1" x14ac:dyDescent="0.25">
      <c r="A30" s="159"/>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6" t="s">
        <v>188</v>
      </c>
      <c r="AM30" s="6" t="s">
        <v>210</v>
      </c>
      <c r="AN30" s="47">
        <v>45393</v>
      </c>
      <c r="AO30" s="34">
        <v>13763</v>
      </c>
      <c r="AP30" s="6" t="s">
        <v>206</v>
      </c>
      <c r="AQ30" s="33">
        <v>45334</v>
      </c>
      <c r="AR30" s="33">
        <v>45699</v>
      </c>
      <c r="AS30" s="6"/>
      <c r="AT30" s="6"/>
      <c r="AU30" s="35">
        <v>6.1499999999999999E-2</v>
      </c>
      <c r="AV30" s="6"/>
      <c r="AW30" s="46">
        <v>328457.03999999998</v>
      </c>
      <c r="AX30" s="5"/>
      <c r="AY30" s="6"/>
      <c r="AZ30" s="6"/>
      <c r="BA30" s="5"/>
      <c r="BB30" s="5"/>
      <c r="BC30" s="33"/>
      <c r="BD30" s="35"/>
      <c r="BE30" s="5"/>
      <c r="BF30" s="5"/>
      <c r="BG30" s="6"/>
      <c r="BH30" s="5"/>
      <c r="BI30" s="160"/>
      <c r="BJ30" s="160"/>
      <c r="BK30" s="160"/>
      <c r="BL30" s="160"/>
      <c r="BM30" s="39"/>
      <c r="BN30" s="39"/>
      <c r="BO30" s="39"/>
      <c r="BP30" s="39"/>
      <c r="BQ30" s="39"/>
      <c r="BR30" s="39"/>
      <c r="BS30" s="39"/>
      <c r="BT30" s="39"/>
      <c r="BU30" s="40"/>
      <c r="BV30" s="40"/>
      <c r="BW30" s="39"/>
      <c r="BX30" s="39"/>
      <c r="BY30" s="39"/>
      <c r="BZ30" s="160"/>
      <c r="CA30" s="160"/>
      <c r="CB30" s="160"/>
      <c r="CC30" s="160"/>
      <c r="CD30" s="160"/>
      <c r="CE30" s="168"/>
    </row>
    <row r="31" spans="1:83" ht="12.75" customHeight="1" x14ac:dyDescent="0.25">
      <c r="A31" s="159"/>
      <c r="B31" s="160"/>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6" t="s">
        <v>211</v>
      </c>
      <c r="AM31" s="6" t="s">
        <v>189</v>
      </c>
      <c r="AN31" s="47">
        <v>45410</v>
      </c>
      <c r="AO31" s="34">
        <v>13761</v>
      </c>
      <c r="AP31" s="6" t="s">
        <v>212</v>
      </c>
      <c r="AQ31" s="33">
        <v>45334</v>
      </c>
      <c r="AR31" s="33">
        <v>45699</v>
      </c>
      <c r="AS31" s="6"/>
      <c r="AT31" s="6"/>
      <c r="AU31" s="35"/>
      <c r="AV31" s="6"/>
      <c r="AW31" s="46"/>
      <c r="AX31" s="5"/>
      <c r="AY31" s="6"/>
      <c r="AZ31" s="6"/>
      <c r="BA31" s="5"/>
      <c r="BB31" s="5"/>
      <c r="BC31" s="33"/>
      <c r="BD31" s="35"/>
      <c r="BE31" s="5"/>
      <c r="BF31" s="5"/>
      <c r="BG31" s="6"/>
      <c r="BH31" s="5"/>
      <c r="BI31" s="160"/>
      <c r="BJ31" s="160"/>
      <c r="BK31" s="160"/>
      <c r="BL31" s="160"/>
      <c r="BM31" s="39"/>
      <c r="BN31" s="39"/>
      <c r="BO31" s="39"/>
      <c r="BP31" s="39"/>
      <c r="BQ31" s="39"/>
      <c r="BR31" s="39"/>
      <c r="BS31" s="39"/>
      <c r="BT31" s="39"/>
      <c r="BU31" s="40"/>
      <c r="BV31" s="40"/>
      <c r="BW31" s="39"/>
      <c r="BX31" s="39"/>
      <c r="BY31" s="39"/>
      <c r="BZ31" s="160"/>
      <c r="CA31" s="160"/>
      <c r="CB31" s="160"/>
      <c r="CC31" s="160"/>
      <c r="CD31" s="160"/>
      <c r="CE31" s="168"/>
    </row>
    <row r="32" spans="1:83" ht="12.75" customHeight="1" x14ac:dyDescent="0.25">
      <c r="A32" s="159"/>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6" t="s">
        <v>188</v>
      </c>
      <c r="AM32" s="6" t="s">
        <v>213</v>
      </c>
      <c r="AN32" s="47">
        <v>45615</v>
      </c>
      <c r="AO32" s="34">
        <v>13909</v>
      </c>
      <c r="AP32" s="6" t="s">
        <v>206</v>
      </c>
      <c r="AQ32" s="33">
        <v>45334</v>
      </c>
      <c r="AR32" s="33">
        <v>45699</v>
      </c>
      <c r="AS32" s="6"/>
      <c r="AT32" s="6"/>
      <c r="AU32" s="35">
        <v>2.46E-2</v>
      </c>
      <c r="AV32" s="6"/>
      <c r="AW32" s="46">
        <v>139346.88</v>
      </c>
      <c r="AX32" s="5"/>
      <c r="AY32" s="6"/>
      <c r="AZ32" s="6"/>
      <c r="BA32" s="5"/>
      <c r="BB32" s="5"/>
      <c r="BC32" s="33"/>
      <c r="BD32" s="35"/>
      <c r="BE32" s="5"/>
      <c r="BF32" s="5"/>
      <c r="BG32" s="6"/>
      <c r="BH32" s="5"/>
      <c r="BI32" s="160"/>
      <c r="BJ32" s="160"/>
      <c r="BK32" s="160"/>
      <c r="BL32" s="160"/>
      <c r="BM32" s="39"/>
      <c r="BN32" s="39"/>
      <c r="BO32" s="39"/>
      <c r="BP32" s="39"/>
      <c r="BQ32" s="39"/>
      <c r="BR32" s="39"/>
      <c r="BS32" s="39"/>
      <c r="BT32" s="39"/>
      <c r="BU32" s="40"/>
      <c r="BV32" s="40"/>
      <c r="BW32" s="39"/>
      <c r="BX32" s="39"/>
      <c r="BY32" s="39"/>
      <c r="BZ32" s="160"/>
      <c r="CA32" s="160"/>
      <c r="CB32" s="160"/>
      <c r="CC32" s="160"/>
      <c r="CD32" s="160"/>
      <c r="CE32" s="168"/>
    </row>
    <row r="33" spans="1:83" ht="12.75" customHeight="1" x14ac:dyDescent="0.25">
      <c r="A33" s="159"/>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6" t="s">
        <v>188</v>
      </c>
      <c r="AM33" s="6" t="s">
        <v>214</v>
      </c>
      <c r="AN33" s="47">
        <v>45698</v>
      </c>
      <c r="AO33" s="34">
        <v>13962</v>
      </c>
      <c r="AP33" s="6" t="s">
        <v>195</v>
      </c>
      <c r="AQ33" s="33">
        <v>45700</v>
      </c>
      <c r="AR33" s="33">
        <v>45880</v>
      </c>
      <c r="AS33" s="6"/>
      <c r="AT33" s="6"/>
      <c r="AU33" s="35"/>
      <c r="AV33" s="6"/>
      <c r="AW33" s="46"/>
      <c r="AX33" s="5"/>
      <c r="AY33" s="6"/>
      <c r="AZ33" s="6"/>
      <c r="BA33" s="5"/>
      <c r="BB33" s="5"/>
      <c r="BC33" s="33"/>
      <c r="BD33" s="35"/>
      <c r="BE33" s="5"/>
      <c r="BF33" s="5"/>
      <c r="BG33" s="6"/>
      <c r="BH33" s="5"/>
      <c r="BI33" s="160"/>
      <c r="BJ33" s="160"/>
      <c r="BK33" s="160"/>
      <c r="BL33" s="160"/>
      <c r="BM33" s="39"/>
      <c r="BN33" s="39"/>
      <c r="BO33" s="39"/>
      <c r="BP33" s="39"/>
      <c r="BQ33" s="39"/>
      <c r="BR33" s="39"/>
      <c r="BS33" s="39"/>
      <c r="BT33" s="39"/>
      <c r="BU33" s="40"/>
      <c r="BV33" s="40"/>
      <c r="BW33" s="39"/>
      <c r="BX33" s="39"/>
      <c r="BY33" s="39"/>
      <c r="BZ33" s="160"/>
      <c r="CA33" s="160"/>
      <c r="CB33" s="160"/>
      <c r="CC33" s="160"/>
      <c r="CD33" s="160"/>
      <c r="CE33" s="168"/>
    </row>
    <row r="34" spans="1:83" ht="12.75" customHeight="1" x14ac:dyDescent="0.25">
      <c r="A34" s="159"/>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6" t="s">
        <v>188</v>
      </c>
      <c r="AM34" s="6" t="s">
        <v>215</v>
      </c>
      <c r="AN34" s="47">
        <v>45866</v>
      </c>
      <c r="AO34" s="34">
        <v>14075</v>
      </c>
      <c r="AP34" s="6" t="s">
        <v>195</v>
      </c>
      <c r="AQ34" s="33">
        <v>45881</v>
      </c>
      <c r="AR34" s="33">
        <v>46022</v>
      </c>
      <c r="AS34" s="6"/>
      <c r="AT34" s="6"/>
      <c r="AU34" s="35"/>
      <c r="AV34" s="6"/>
      <c r="AW34" s="46"/>
      <c r="AX34" s="5"/>
      <c r="AY34" s="6"/>
      <c r="AZ34" s="6"/>
      <c r="BA34" s="5"/>
      <c r="BB34" s="5"/>
      <c r="BC34" s="33"/>
      <c r="BD34" s="35"/>
      <c r="BE34" s="5"/>
      <c r="BF34" s="5"/>
      <c r="BG34" s="6"/>
      <c r="BH34" s="5"/>
      <c r="BI34" s="160"/>
      <c r="BJ34" s="160"/>
      <c r="BK34" s="160"/>
      <c r="BL34" s="160"/>
      <c r="BM34" s="39"/>
      <c r="BN34" s="39"/>
      <c r="BO34" s="39"/>
      <c r="BP34" s="39"/>
      <c r="BQ34" s="39"/>
      <c r="BR34" s="39"/>
      <c r="BS34" s="39"/>
      <c r="BT34" s="39"/>
      <c r="BU34" s="40"/>
      <c r="BV34" s="40"/>
      <c r="BW34" s="39"/>
      <c r="BX34" s="39"/>
      <c r="BY34" s="39"/>
      <c r="BZ34" s="160"/>
      <c r="CA34" s="160"/>
      <c r="CB34" s="160"/>
      <c r="CC34" s="160"/>
      <c r="CD34" s="160"/>
      <c r="CE34" s="168"/>
    </row>
    <row r="35" spans="1:83" ht="12.75" customHeight="1" x14ac:dyDescent="0.25">
      <c r="A35" s="169"/>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6" t="s">
        <v>188</v>
      </c>
      <c r="AM35" s="6" t="s">
        <v>216</v>
      </c>
      <c r="AN35" s="47">
        <v>46010</v>
      </c>
      <c r="AO35" s="34">
        <v>14179</v>
      </c>
      <c r="AP35" s="6" t="s">
        <v>190</v>
      </c>
      <c r="AQ35" s="33">
        <v>46023</v>
      </c>
      <c r="AR35" s="33">
        <v>46112</v>
      </c>
      <c r="AS35" s="6"/>
      <c r="AT35" s="6"/>
      <c r="AU35" s="35">
        <v>4.65E-2</v>
      </c>
      <c r="AV35" s="6"/>
      <c r="AW35" s="46">
        <v>270353.28000000003</v>
      </c>
      <c r="AX35" s="5"/>
      <c r="AY35" s="6"/>
      <c r="AZ35" s="6"/>
      <c r="BA35" s="5"/>
      <c r="BB35" s="5"/>
      <c r="BC35" s="33"/>
      <c r="BD35" s="35"/>
      <c r="BE35" s="5"/>
      <c r="BF35" s="5"/>
      <c r="BG35" s="6"/>
      <c r="BH35" s="5"/>
      <c r="BI35" s="170"/>
      <c r="BJ35" s="170"/>
      <c r="BK35" s="170"/>
      <c r="BL35" s="170"/>
      <c r="BM35" s="39"/>
      <c r="BN35" s="39"/>
      <c r="BO35" s="39"/>
      <c r="BP35" s="39"/>
      <c r="BQ35" s="39"/>
      <c r="BR35" s="39"/>
      <c r="BS35" s="39"/>
      <c r="BT35" s="39"/>
      <c r="BU35" s="40"/>
      <c r="BV35" s="40"/>
      <c r="BW35" s="39"/>
      <c r="BX35" s="39"/>
      <c r="BY35" s="39"/>
      <c r="BZ35" s="170"/>
      <c r="CA35" s="170"/>
      <c r="CB35" s="170"/>
      <c r="CC35" s="170"/>
      <c r="CD35" s="170"/>
      <c r="CE35" s="171"/>
    </row>
    <row r="36" spans="1:83" ht="18" customHeight="1" x14ac:dyDescent="0.25">
      <c r="A36" s="27">
        <v>3</v>
      </c>
      <c r="B36" s="28" t="s">
        <v>217</v>
      </c>
      <c r="C36" s="29" t="s">
        <v>218</v>
      </c>
      <c r="D36" s="28" t="s">
        <v>179</v>
      </c>
      <c r="E36" s="28" t="s">
        <v>180</v>
      </c>
      <c r="F36" s="9" t="s">
        <v>219</v>
      </c>
      <c r="G36" s="30" t="s">
        <v>182</v>
      </c>
      <c r="H36" s="30" t="s">
        <v>182</v>
      </c>
      <c r="I36" s="28" t="s">
        <v>182</v>
      </c>
      <c r="J36" s="31" t="s">
        <v>182</v>
      </c>
      <c r="K36" s="31" t="s">
        <v>182</v>
      </c>
      <c r="L36" s="31" t="s">
        <v>182</v>
      </c>
      <c r="M36" s="28" t="s">
        <v>218</v>
      </c>
      <c r="N36" s="30" t="s">
        <v>220</v>
      </c>
      <c r="O36" s="30">
        <v>13235</v>
      </c>
      <c r="P36" s="30">
        <v>13235</v>
      </c>
      <c r="Q36" s="32" t="s">
        <v>182</v>
      </c>
      <c r="R36" s="32" t="s">
        <v>182</v>
      </c>
      <c r="S36" s="32" t="s">
        <v>182</v>
      </c>
      <c r="T36" s="32" t="s">
        <v>182</v>
      </c>
      <c r="U36" s="32" t="s">
        <v>182</v>
      </c>
      <c r="V36" s="32" t="s">
        <v>182</v>
      </c>
      <c r="W36" s="32" t="s">
        <v>182</v>
      </c>
      <c r="X36" s="32" t="s">
        <v>182</v>
      </c>
      <c r="Y36" s="28" t="s">
        <v>221</v>
      </c>
      <c r="Z36" s="9" t="s">
        <v>222</v>
      </c>
      <c r="AA36" s="28" t="s">
        <v>223</v>
      </c>
      <c r="AB36" s="31">
        <v>44634</v>
      </c>
      <c r="AC36" s="30">
        <v>13248</v>
      </c>
      <c r="AD36" s="31">
        <v>44634</v>
      </c>
      <c r="AE36" s="31">
        <v>46095</v>
      </c>
      <c r="AF36" s="28">
        <v>1500</v>
      </c>
      <c r="AG36" s="28" t="s">
        <v>187</v>
      </c>
      <c r="AH36" s="32" t="s">
        <v>182</v>
      </c>
      <c r="AI36" s="32" t="s">
        <v>182</v>
      </c>
      <c r="AJ36" s="32" t="s">
        <v>182</v>
      </c>
      <c r="AK36" s="32">
        <v>2470424.5</v>
      </c>
      <c r="AL36" s="6"/>
      <c r="AM36" s="6"/>
      <c r="AN36" s="6"/>
      <c r="AO36" s="34"/>
      <c r="AP36" s="6"/>
      <c r="AQ36" s="6"/>
      <c r="AR36" s="6"/>
      <c r="AS36" s="6"/>
      <c r="AT36" s="6"/>
      <c r="AU36" s="6"/>
      <c r="AV36" s="6"/>
      <c r="AW36" s="6"/>
      <c r="AX36" s="34"/>
      <c r="AY36" s="6"/>
      <c r="AZ36" s="6"/>
      <c r="BA36" s="6"/>
      <c r="BB36" s="6"/>
      <c r="BC36" s="6"/>
      <c r="BD36" s="6"/>
      <c r="BE36" s="5"/>
      <c r="BF36" s="5"/>
      <c r="BG36" s="6"/>
      <c r="BH36" s="5"/>
      <c r="BI36" s="36">
        <v>2470424.5</v>
      </c>
      <c r="BJ36" s="32">
        <v>309819.46999999997</v>
      </c>
      <c r="BK36" s="37">
        <v>0</v>
      </c>
      <c r="BL36" s="38">
        <f>BJ36++BK36</f>
        <v>309819.46999999997</v>
      </c>
      <c r="BM36" s="39"/>
      <c r="BN36" s="39"/>
      <c r="BO36" s="39"/>
      <c r="BP36" s="39"/>
      <c r="BQ36" s="39"/>
      <c r="BR36" s="39"/>
      <c r="BS36" s="39"/>
      <c r="BT36" s="39"/>
      <c r="BU36" s="40"/>
      <c r="BV36" s="40"/>
      <c r="BW36" s="39"/>
      <c r="BX36" s="39"/>
      <c r="BY36" s="39"/>
      <c r="BZ36" s="41" t="s">
        <v>224</v>
      </c>
      <c r="CA36" s="42">
        <v>13575</v>
      </c>
      <c r="CB36" s="43" t="s">
        <v>225</v>
      </c>
      <c r="CC36" s="41">
        <v>703155</v>
      </c>
      <c r="CD36" s="44" t="s">
        <v>226</v>
      </c>
      <c r="CE36" s="45">
        <v>701709</v>
      </c>
    </row>
    <row r="37" spans="1:83" ht="12.75" customHeight="1" x14ac:dyDescent="0.25">
      <c r="A37" s="159"/>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6"/>
      <c r="AM37" s="6"/>
      <c r="AN37" s="6"/>
      <c r="AO37" s="34"/>
      <c r="AP37" s="6"/>
      <c r="AQ37" s="6"/>
      <c r="AR37" s="6"/>
      <c r="AS37" s="6"/>
      <c r="AT37" s="6"/>
      <c r="AU37" s="35"/>
      <c r="AV37" s="6"/>
      <c r="AW37" s="46"/>
      <c r="AX37" s="5"/>
      <c r="AY37" s="6"/>
      <c r="AZ37" s="6"/>
      <c r="BA37" s="5"/>
      <c r="BB37" s="5"/>
      <c r="BC37" s="6"/>
      <c r="BD37" s="6"/>
      <c r="BE37" s="5"/>
      <c r="BF37" s="5"/>
      <c r="BG37" s="6"/>
      <c r="BH37" s="5"/>
      <c r="BI37" s="160"/>
      <c r="BJ37" s="160"/>
      <c r="BK37" s="160"/>
      <c r="BL37" s="160"/>
      <c r="BM37" s="39"/>
      <c r="BN37" s="39"/>
      <c r="BO37" s="39"/>
      <c r="BP37" s="39"/>
      <c r="BQ37" s="39"/>
      <c r="BR37" s="39"/>
      <c r="BS37" s="39"/>
      <c r="BT37" s="39"/>
      <c r="BU37" s="40"/>
      <c r="BV37" s="40"/>
      <c r="BW37" s="39"/>
      <c r="BX37" s="39"/>
      <c r="BY37" s="39"/>
      <c r="BZ37" s="160"/>
      <c r="CA37" s="160"/>
      <c r="CB37" s="160"/>
      <c r="CC37" s="160"/>
      <c r="CD37" s="160"/>
      <c r="CE37" s="168"/>
    </row>
    <row r="38" spans="1:83" ht="12.75" customHeight="1" x14ac:dyDescent="0.25">
      <c r="A38" s="159"/>
      <c r="B38" s="160"/>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6"/>
      <c r="AM38" s="6"/>
      <c r="AN38" s="6"/>
      <c r="AO38" s="34"/>
      <c r="AP38" s="6"/>
      <c r="AQ38" s="6"/>
      <c r="AR38" s="6"/>
      <c r="AS38" s="6"/>
      <c r="AT38" s="6"/>
      <c r="AU38" s="6"/>
      <c r="AV38" s="6"/>
      <c r="AW38" s="6"/>
      <c r="AX38" s="34"/>
      <c r="AY38" s="6"/>
      <c r="AZ38" s="6"/>
      <c r="BA38" s="6"/>
      <c r="BB38" s="6"/>
      <c r="BC38" s="6"/>
      <c r="BD38" s="35"/>
      <c r="BE38" s="5"/>
      <c r="BF38" s="5"/>
      <c r="BG38" s="6"/>
      <c r="BH38" s="5"/>
      <c r="BI38" s="160"/>
      <c r="BJ38" s="160"/>
      <c r="BK38" s="160"/>
      <c r="BL38" s="160"/>
      <c r="BM38" s="39"/>
      <c r="BN38" s="39"/>
      <c r="BO38" s="39"/>
      <c r="BP38" s="39"/>
      <c r="BQ38" s="39"/>
      <c r="BR38" s="39"/>
      <c r="BS38" s="39"/>
      <c r="BT38" s="39"/>
      <c r="BU38" s="40"/>
      <c r="BV38" s="40"/>
      <c r="BW38" s="39"/>
      <c r="BX38" s="39"/>
      <c r="BY38" s="39"/>
      <c r="BZ38" s="160"/>
      <c r="CA38" s="160"/>
      <c r="CB38" s="160"/>
      <c r="CC38" s="160"/>
      <c r="CD38" s="160"/>
      <c r="CE38" s="168"/>
    </row>
    <row r="39" spans="1:83" ht="12.75" customHeight="1" x14ac:dyDescent="0.25">
      <c r="A39" s="159"/>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6"/>
      <c r="AM39" s="6"/>
      <c r="AN39" s="6"/>
      <c r="AO39" s="34"/>
      <c r="AP39" s="6"/>
      <c r="AQ39" s="6"/>
      <c r="AR39" s="6"/>
      <c r="AS39" s="6"/>
      <c r="AT39" s="6"/>
      <c r="AU39" s="35"/>
      <c r="AV39" s="6"/>
      <c r="AW39" s="46"/>
      <c r="AX39" s="5"/>
      <c r="AY39" s="6"/>
      <c r="AZ39" s="6"/>
      <c r="BA39" s="5"/>
      <c r="BB39" s="5"/>
      <c r="BC39" s="33"/>
      <c r="BD39" s="35"/>
      <c r="BE39" s="5"/>
      <c r="BF39" s="5"/>
      <c r="BG39" s="6"/>
      <c r="BH39" s="5"/>
      <c r="BI39" s="160"/>
      <c r="BJ39" s="160"/>
      <c r="BK39" s="160"/>
      <c r="BL39" s="160"/>
      <c r="BM39" s="39"/>
      <c r="BN39" s="39"/>
      <c r="BO39" s="39"/>
      <c r="BP39" s="39"/>
      <c r="BQ39" s="39"/>
      <c r="BR39" s="39"/>
      <c r="BS39" s="39"/>
      <c r="BT39" s="39"/>
      <c r="BU39" s="40"/>
      <c r="BV39" s="40"/>
      <c r="BW39" s="39"/>
      <c r="BX39" s="39"/>
      <c r="BY39" s="39"/>
      <c r="BZ39" s="160"/>
      <c r="CA39" s="160"/>
      <c r="CB39" s="160"/>
      <c r="CC39" s="160"/>
      <c r="CD39" s="160"/>
      <c r="CE39" s="168"/>
    </row>
    <row r="40" spans="1:83" ht="12.75" customHeight="1" x14ac:dyDescent="0.25">
      <c r="A40" s="159"/>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6"/>
      <c r="AM40" s="6"/>
      <c r="AN40" s="6"/>
      <c r="AO40" s="34"/>
      <c r="AP40" s="6"/>
      <c r="AQ40" s="6"/>
      <c r="AR40" s="6"/>
      <c r="AS40" s="6"/>
      <c r="AT40" s="6"/>
      <c r="AU40" s="6"/>
      <c r="AV40" s="6"/>
      <c r="AW40" s="6"/>
      <c r="AX40" s="34"/>
      <c r="AY40" s="6"/>
      <c r="AZ40" s="6"/>
      <c r="BA40" s="6"/>
      <c r="BB40" s="6"/>
      <c r="BC40" s="6"/>
      <c r="BD40" s="35"/>
      <c r="BE40" s="5"/>
      <c r="BF40" s="5"/>
      <c r="BG40" s="6"/>
      <c r="BH40" s="5"/>
      <c r="BI40" s="160"/>
      <c r="BJ40" s="160"/>
      <c r="BK40" s="160"/>
      <c r="BL40" s="160"/>
      <c r="BM40" s="39"/>
      <c r="BN40" s="39"/>
      <c r="BO40" s="39"/>
      <c r="BP40" s="39"/>
      <c r="BQ40" s="39"/>
      <c r="BR40" s="39"/>
      <c r="BS40" s="39"/>
      <c r="BT40" s="39"/>
      <c r="BU40" s="40"/>
      <c r="BV40" s="40"/>
      <c r="BW40" s="39"/>
      <c r="BX40" s="39"/>
      <c r="BY40" s="39"/>
      <c r="BZ40" s="160"/>
      <c r="CA40" s="160"/>
      <c r="CB40" s="160"/>
      <c r="CC40" s="160"/>
      <c r="CD40" s="160"/>
      <c r="CE40" s="168"/>
    </row>
    <row r="41" spans="1:83" ht="12.75" customHeight="1" x14ac:dyDescent="0.25">
      <c r="A41" s="159"/>
      <c r="B41" s="160"/>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6"/>
      <c r="AM41" s="6"/>
      <c r="AN41" s="6"/>
      <c r="AO41" s="34"/>
      <c r="AP41" s="6"/>
      <c r="AQ41" s="6"/>
      <c r="AR41" s="6"/>
      <c r="AS41" s="6"/>
      <c r="AT41" s="6"/>
      <c r="AU41" s="35"/>
      <c r="AV41" s="6"/>
      <c r="AW41" s="46"/>
      <c r="AX41" s="5"/>
      <c r="AY41" s="6"/>
      <c r="AZ41" s="6"/>
      <c r="BA41" s="5"/>
      <c r="BB41" s="5"/>
      <c r="BC41" s="33"/>
      <c r="BD41" s="35"/>
      <c r="BE41" s="5"/>
      <c r="BF41" s="5"/>
      <c r="BG41" s="6"/>
      <c r="BH41" s="5"/>
      <c r="BI41" s="160"/>
      <c r="BJ41" s="160"/>
      <c r="BK41" s="160"/>
      <c r="BL41" s="160"/>
      <c r="BM41" s="39"/>
      <c r="BN41" s="39"/>
      <c r="BO41" s="39"/>
      <c r="BP41" s="39"/>
      <c r="BQ41" s="39"/>
      <c r="BR41" s="39"/>
      <c r="BS41" s="39"/>
      <c r="BT41" s="39"/>
      <c r="BU41" s="40"/>
      <c r="BV41" s="40"/>
      <c r="BW41" s="39"/>
      <c r="BX41" s="39"/>
      <c r="BY41" s="39"/>
      <c r="BZ41" s="160"/>
      <c r="CA41" s="160"/>
      <c r="CB41" s="160"/>
      <c r="CC41" s="160"/>
      <c r="CD41" s="160"/>
      <c r="CE41" s="168"/>
    </row>
    <row r="42" spans="1:83" ht="12.75" customHeight="1" x14ac:dyDescent="0.25">
      <c r="A42" s="159"/>
      <c r="B42" s="160"/>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6"/>
      <c r="AM42" s="6"/>
      <c r="AN42" s="6"/>
      <c r="AO42" s="34"/>
      <c r="AP42" s="6"/>
      <c r="AQ42" s="6"/>
      <c r="AR42" s="6"/>
      <c r="AS42" s="6"/>
      <c r="AT42" s="6"/>
      <c r="AU42" s="6"/>
      <c r="AV42" s="6"/>
      <c r="AW42" s="6"/>
      <c r="AX42" s="34"/>
      <c r="AY42" s="6"/>
      <c r="AZ42" s="6"/>
      <c r="BA42" s="6"/>
      <c r="BB42" s="6"/>
      <c r="BC42" s="6"/>
      <c r="BD42" s="35"/>
      <c r="BE42" s="5"/>
      <c r="BF42" s="5"/>
      <c r="BG42" s="6"/>
      <c r="BH42" s="5"/>
      <c r="BI42" s="160"/>
      <c r="BJ42" s="160"/>
      <c r="BK42" s="160"/>
      <c r="BL42" s="160"/>
      <c r="BM42" s="39"/>
      <c r="BN42" s="39"/>
      <c r="BO42" s="39"/>
      <c r="BP42" s="39"/>
      <c r="BQ42" s="39"/>
      <c r="BR42" s="39"/>
      <c r="BS42" s="39"/>
      <c r="BT42" s="39"/>
      <c r="BU42" s="40"/>
      <c r="BV42" s="40"/>
      <c r="BW42" s="39"/>
      <c r="BX42" s="39"/>
      <c r="BY42" s="39"/>
      <c r="BZ42" s="160"/>
      <c r="CA42" s="160"/>
      <c r="CB42" s="160"/>
      <c r="CC42" s="160"/>
      <c r="CD42" s="160"/>
      <c r="CE42" s="168"/>
    </row>
    <row r="43" spans="1:83" ht="12.75" customHeight="1" x14ac:dyDescent="0.25">
      <c r="A43" s="159"/>
      <c r="B43" s="160"/>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6"/>
      <c r="AM43" s="6"/>
      <c r="AN43" s="6"/>
      <c r="AO43" s="34"/>
      <c r="AP43" s="6"/>
      <c r="AQ43" s="6"/>
      <c r="AR43" s="6"/>
      <c r="AS43" s="6"/>
      <c r="AT43" s="6"/>
      <c r="AU43" s="35"/>
      <c r="AV43" s="6"/>
      <c r="AW43" s="46"/>
      <c r="AX43" s="5"/>
      <c r="AY43" s="6"/>
      <c r="AZ43" s="6"/>
      <c r="BA43" s="5"/>
      <c r="BB43" s="5"/>
      <c r="BC43" s="33"/>
      <c r="BD43" s="35"/>
      <c r="BE43" s="5"/>
      <c r="BF43" s="5"/>
      <c r="BG43" s="6"/>
      <c r="BH43" s="5"/>
      <c r="BI43" s="160"/>
      <c r="BJ43" s="160"/>
      <c r="BK43" s="160"/>
      <c r="BL43" s="160"/>
      <c r="BM43" s="39"/>
      <c r="BN43" s="39"/>
      <c r="BO43" s="39"/>
      <c r="BP43" s="39"/>
      <c r="BQ43" s="39"/>
      <c r="BR43" s="39"/>
      <c r="BS43" s="39"/>
      <c r="BT43" s="39"/>
      <c r="BU43" s="40"/>
      <c r="BV43" s="40"/>
      <c r="BW43" s="39"/>
      <c r="BX43" s="39"/>
      <c r="BY43" s="39"/>
      <c r="BZ43" s="160"/>
      <c r="CA43" s="160"/>
      <c r="CB43" s="160"/>
      <c r="CC43" s="160"/>
      <c r="CD43" s="160"/>
      <c r="CE43" s="168"/>
    </row>
    <row r="44" spans="1:83" ht="12.75" customHeight="1" x14ac:dyDescent="0.25">
      <c r="A44" s="159"/>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6"/>
      <c r="AM44" s="6"/>
      <c r="AN44" s="6"/>
      <c r="AO44" s="34"/>
      <c r="AP44" s="6"/>
      <c r="AQ44" s="6"/>
      <c r="AR44" s="6"/>
      <c r="AS44" s="6"/>
      <c r="AT44" s="6"/>
      <c r="AU44" s="35"/>
      <c r="AV44" s="6"/>
      <c r="AW44" s="46"/>
      <c r="AX44" s="5"/>
      <c r="AY44" s="6"/>
      <c r="AZ44" s="6"/>
      <c r="BA44" s="5"/>
      <c r="BB44" s="5"/>
      <c r="BC44" s="33"/>
      <c r="BD44" s="35"/>
      <c r="BE44" s="5"/>
      <c r="BF44" s="5"/>
      <c r="BG44" s="6"/>
      <c r="BH44" s="5"/>
      <c r="BI44" s="160"/>
      <c r="BJ44" s="160"/>
      <c r="BK44" s="160"/>
      <c r="BL44" s="160"/>
      <c r="BM44" s="39"/>
      <c r="BN44" s="39"/>
      <c r="BO44" s="39"/>
      <c r="BP44" s="39"/>
      <c r="BQ44" s="39"/>
      <c r="BR44" s="39"/>
      <c r="BS44" s="39"/>
      <c r="BT44" s="39"/>
      <c r="BU44" s="40"/>
      <c r="BV44" s="40"/>
      <c r="BW44" s="39"/>
      <c r="BX44" s="39"/>
      <c r="BY44" s="39"/>
      <c r="BZ44" s="160"/>
      <c r="CA44" s="160"/>
      <c r="CB44" s="160"/>
      <c r="CC44" s="160"/>
      <c r="CD44" s="160"/>
      <c r="CE44" s="168"/>
    </row>
    <row r="45" spans="1:83" ht="12.75" customHeight="1" x14ac:dyDescent="0.25">
      <c r="A45" s="169"/>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6"/>
      <c r="AM45" s="6"/>
      <c r="AN45" s="6"/>
      <c r="AO45" s="34"/>
      <c r="AP45" s="6"/>
      <c r="AQ45" s="6"/>
      <c r="AR45" s="6"/>
      <c r="AS45" s="6"/>
      <c r="AT45" s="6"/>
      <c r="AU45" s="6"/>
      <c r="AV45" s="6"/>
      <c r="AW45" s="6"/>
      <c r="AX45" s="34"/>
      <c r="AY45" s="6"/>
      <c r="AZ45" s="6"/>
      <c r="BA45" s="6"/>
      <c r="BB45" s="6"/>
      <c r="BC45" s="6"/>
      <c r="BD45" s="35"/>
      <c r="BE45" s="5"/>
      <c r="BF45" s="5"/>
      <c r="BG45" s="6"/>
      <c r="BH45" s="5"/>
      <c r="BI45" s="170"/>
      <c r="BJ45" s="170"/>
      <c r="BK45" s="170"/>
      <c r="BL45" s="170"/>
      <c r="BM45" s="39"/>
      <c r="BN45" s="39"/>
      <c r="BO45" s="39"/>
      <c r="BP45" s="39"/>
      <c r="BQ45" s="39"/>
      <c r="BR45" s="39"/>
      <c r="BS45" s="39"/>
      <c r="BT45" s="39"/>
      <c r="BU45" s="40"/>
      <c r="BV45" s="40"/>
      <c r="BW45" s="39"/>
      <c r="BX45" s="39"/>
      <c r="BY45" s="39"/>
      <c r="BZ45" s="170"/>
      <c r="CA45" s="170"/>
      <c r="CB45" s="170"/>
      <c r="CC45" s="170"/>
      <c r="CD45" s="170"/>
      <c r="CE45" s="171"/>
    </row>
    <row r="46" spans="1:83" ht="12.75" customHeight="1" x14ac:dyDescent="0.25">
      <c r="A46" s="27">
        <v>4</v>
      </c>
      <c r="B46" s="28" t="s">
        <v>227</v>
      </c>
      <c r="C46" s="28" t="s">
        <v>228</v>
      </c>
      <c r="D46" s="48" t="s">
        <v>229</v>
      </c>
      <c r="E46" s="28" t="s">
        <v>180</v>
      </c>
      <c r="F46" s="9" t="s">
        <v>230</v>
      </c>
      <c r="G46" s="30">
        <v>13322</v>
      </c>
      <c r="H46" s="30">
        <v>13306</v>
      </c>
      <c r="I46" s="28" t="s">
        <v>182</v>
      </c>
      <c r="J46" s="28" t="s">
        <v>182</v>
      </c>
      <c r="K46" s="28" t="s">
        <v>182</v>
      </c>
      <c r="L46" s="28" t="s">
        <v>182</v>
      </c>
      <c r="M46" s="28" t="s">
        <v>182</v>
      </c>
      <c r="N46" s="28" t="s">
        <v>182</v>
      </c>
      <c r="O46" s="28" t="s">
        <v>182</v>
      </c>
      <c r="P46" s="28" t="s">
        <v>182</v>
      </c>
      <c r="Q46" s="28" t="s">
        <v>231</v>
      </c>
      <c r="R46" s="31">
        <v>44726</v>
      </c>
      <c r="S46" s="31">
        <v>45091</v>
      </c>
      <c r="T46" s="30">
        <v>13312</v>
      </c>
      <c r="U46" s="28" t="s">
        <v>232</v>
      </c>
      <c r="V46" s="30">
        <v>13365</v>
      </c>
      <c r="W46" s="9" t="s">
        <v>230</v>
      </c>
      <c r="X46" s="32">
        <v>72500</v>
      </c>
      <c r="Y46" s="28" t="s">
        <v>233</v>
      </c>
      <c r="Z46" s="9" t="s">
        <v>234</v>
      </c>
      <c r="AA46" s="28" t="s">
        <v>235</v>
      </c>
      <c r="AB46" s="31">
        <v>44816</v>
      </c>
      <c r="AC46" s="30">
        <v>13370</v>
      </c>
      <c r="AD46" s="31">
        <v>44816</v>
      </c>
      <c r="AE46" s="31">
        <v>45181</v>
      </c>
      <c r="AF46" s="28">
        <v>1500</v>
      </c>
      <c r="AG46" s="28" t="s">
        <v>187</v>
      </c>
      <c r="AH46" s="28" t="s">
        <v>182</v>
      </c>
      <c r="AI46" s="28" t="s">
        <v>182</v>
      </c>
      <c r="AJ46" s="28" t="s">
        <v>182</v>
      </c>
      <c r="AK46" s="32">
        <v>72500</v>
      </c>
      <c r="AL46" s="6" t="s">
        <v>188</v>
      </c>
      <c r="AM46" s="6" t="s">
        <v>189</v>
      </c>
      <c r="AN46" s="33">
        <v>45180</v>
      </c>
      <c r="AO46" s="34">
        <v>13620</v>
      </c>
      <c r="AP46" s="6" t="s">
        <v>195</v>
      </c>
      <c r="AQ46" s="33">
        <v>45181</v>
      </c>
      <c r="AR46" s="33">
        <v>45546</v>
      </c>
      <c r="AS46" s="6"/>
      <c r="AT46" s="6"/>
      <c r="AU46" s="6"/>
      <c r="AV46" s="6"/>
      <c r="AW46" s="5"/>
      <c r="AX46" s="5"/>
      <c r="AY46" s="6"/>
      <c r="AZ46" s="6"/>
      <c r="BA46" s="5"/>
      <c r="BB46" s="5"/>
      <c r="BC46" s="6"/>
      <c r="BD46" s="6"/>
      <c r="BE46" s="5"/>
      <c r="BF46" s="5"/>
      <c r="BG46" s="6"/>
      <c r="BH46" s="5"/>
      <c r="BI46" s="36">
        <f t="shared" ref="BI46" si="0">AK46</f>
        <v>72500</v>
      </c>
      <c r="BJ46" s="32">
        <f>13143.4+7083.2+2324.8+7636+5075.2+5092.8+4683.2+9319.72+2655.96+7412.4+8416.9+8291.24+18431.08+21850.36+5620.36+3968.12+4242+11668.12+20864.04</f>
        <v>167778.9</v>
      </c>
      <c r="BK46" s="37">
        <v>2789</v>
      </c>
      <c r="BL46" s="38">
        <f t="shared" ref="BL46" si="1">BJ46+BK46</f>
        <v>170567.9</v>
      </c>
      <c r="BM46" s="39"/>
      <c r="BN46" s="39"/>
      <c r="BO46" s="39"/>
      <c r="BP46" s="39"/>
      <c r="BQ46" s="39"/>
      <c r="BR46" s="39"/>
      <c r="BS46" s="39"/>
      <c r="BT46" s="39"/>
      <c r="BU46" s="40"/>
      <c r="BV46" s="40"/>
      <c r="BW46" s="39"/>
      <c r="BX46" s="39"/>
      <c r="BY46" s="39"/>
      <c r="BZ46" s="41" t="s">
        <v>236</v>
      </c>
      <c r="CA46" s="42">
        <v>13575</v>
      </c>
      <c r="CB46" s="43" t="s">
        <v>208</v>
      </c>
      <c r="CC46" s="41">
        <v>702800</v>
      </c>
      <c r="CD46" s="44" t="s">
        <v>192</v>
      </c>
      <c r="CE46" s="49">
        <v>358883</v>
      </c>
    </row>
    <row r="47" spans="1:83" ht="12.75" customHeight="1" x14ac:dyDescent="0.25">
      <c r="A47" s="159"/>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6" t="s">
        <v>188</v>
      </c>
      <c r="AM47" s="6" t="s">
        <v>194</v>
      </c>
      <c r="AN47" s="33">
        <v>45546</v>
      </c>
      <c r="AO47" s="34">
        <v>13865</v>
      </c>
      <c r="AP47" s="6" t="s">
        <v>195</v>
      </c>
      <c r="AQ47" s="33">
        <v>45547</v>
      </c>
      <c r="AR47" s="33">
        <v>45911</v>
      </c>
      <c r="AS47" s="6"/>
      <c r="AT47" s="6"/>
      <c r="AU47" s="6"/>
      <c r="AV47" s="6"/>
      <c r="AW47" s="5"/>
      <c r="AX47" s="5"/>
      <c r="AY47" s="6"/>
      <c r="AZ47" s="6"/>
      <c r="BA47" s="5"/>
      <c r="BB47" s="5"/>
      <c r="BC47" s="6"/>
      <c r="BD47" s="6"/>
      <c r="BE47" s="5"/>
      <c r="BF47" s="5"/>
      <c r="BG47" s="6"/>
      <c r="BH47" s="5"/>
      <c r="BI47" s="160"/>
      <c r="BJ47" s="160"/>
      <c r="BK47" s="160"/>
      <c r="BL47" s="160"/>
      <c r="BM47" s="39"/>
      <c r="BN47" s="39"/>
      <c r="BO47" s="39"/>
      <c r="BP47" s="39"/>
      <c r="BQ47" s="39"/>
      <c r="BR47" s="39"/>
      <c r="BS47" s="39"/>
      <c r="BT47" s="39"/>
      <c r="BU47" s="40"/>
      <c r="BV47" s="40"/>
      <c r="BW47" s="39"/>
      <c r="BX47" s="39"/>
      <c r="BY47" s="39"/>
      <c r="BZ47" s="160"/>
      <c r="CA47" s="160"/>
      <c r="CB47" s="160"/>
      <c r="CC47" s="160"/>
      <c r="CD47" s="160"/>
      <c r="CE47" s="168"/>
    </row>
    <row r="48" spans="1:83" ht="12.75" customHeight="1" x14ac:dyDescent="0.25">
      <c r="A48" s="169"/>
      <c r="B48" s="170"/>
      <c r="C48" s="170"/>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c r="AL48" s="6" t="s">
        <v>188</v>
      </c>
      <c r="AM48" s="6" t="s">
        <v>196</v>
      </c>
      <c r="AN48" s="33">
        <v>45902</v>
      </c>
      <c r="AO48" s="34">
        <v>14101</v>
      </c>
      <c r="AP48" s="6" t="s">
        <v>195</v>
      </c>
      <c r="AQ48" s="33">
        <v>45913</v>
      </c>
      <c r="AR48" s="33">
        <v>46277</v>
      </c>
      <c r="AS48" s="6"/>
      <c r="AT48" s="6"/>
      <c r="AU48" s="6"/>
      <c r="AV48" s="6"/>
      <c r="AW48" s="5"/>
      <c r="AX48" s="5"/>
      <c r="AY48" s="6"/>
      <c r="AZ48" s="6"/>
      <c r="BA48" s="5"/>
      <c r="BB48" s="5"/>
      <c r="BC48" s="6"/>
      <c r="BD48" s="6"/>
      <c r="BE48" s="5"/>
      <c r="BF48" s="5"/>
      <c r="BG48" s="6"/>
      <c r="BH48" s="5"/>
      <c r="BI48" s="170"/>
      <c r="BJ48" s="170"/>
      <c r="BK48" s="170"/>
      <c r="BL48" s="170"/>
      <c r="BM48" s="39"/>
      <c r="BN48" s="39"/>
      <c r="BO48" s="39"/>
      <c r="BP48" s="39"/>
      <c r="BQ48" s="39"/>
      <c r="BR48" s="39"/>
      <c r="BS48" s="39"/>
      <c r="BT48" s="39"/>
      <c r="BU48" s="40"/>
      <c r="BV48" s="40"/>
      <c r="BW48" s="39"/>
      <c r="BX48" s="39"/>
      <c r="BY48" s="39"/>
      <c r="BZ48" s="170"/>
      <c r="CA48" s="170"/>
      <c r="CB48" s="170"/>
      <c r="CC48" s="170"/>
      <c r="CD48" s="170"/>
      <c r="CE48" s="171"/>
    </row>
    <row r="49" spans="1:83" ht="12.75" customHeight="1" x14ac:dyDescent="0.25">
      <c r="A49" s="27">
        <v>5</v>
      </c>
      <c r="B49" s="28" t="s">
        <v>237</v>
      </c>
      <c r="C49" s="28" t="s">
        <v>238</v>
      </c>
      <c r="D49" s="48" t="s">
        <v>200</v>
      </c>
      <c r="E49" s="28" t="s">
        <v>180</v>
      </c>
      <c r="F49" s="9" t="s">
        <v>239</v>
      </c>
      <c r="G49" s="30">
        <v>13160</v>
      </c>
      <c r="H49" s="30">
        <v>13177</v>
      </c>
      <c r="I49" s="28" t="s">
        <v>240</v>
      </c>
      <c r="J49" s="31">
        <v>44543</v>
      </c>
      <c r="K49" s="31">
        <v>44908</v>
      </c>
      <c r="L49" s="30">
        <v>13188</v>
      </c>
      <c r="M49" s="28" t="s">
        <v>182</v>
      </c>
      <c r="N49" s="28" t="s">
        <v>182</v>
      </c>
      <c r="O49" s="28" t="s">
        <v>182</v>
      </c>
      <c r="P49" s="28" t="s">
        <v>182</v>
      </c>
      <c r="Q49" s="28" t="s">
        <v>182</v>
      </c>
      <c r="R49" s="28" t="s">
        <v>182</v>
      </c>
      <c r="S49" s="28" t="s">
        <v>182</v>
      </c>
      <c r="T49" s="28" t="s">
        <v>182</v>
      </c>
      <c r="U49" s="28" t="s">
        <v>182</v>
      </c>
      <c r="V49" s="28" t="s">
        <v>182</v>
      </c>
      <c r="W49" s="28" t="s">
        <v>182</v>
      </c>
      <c r="X49" s="28" t="s">
        <v>182</v>
      </c>
      <c r="Y49" s="28" t="s">
        <v>241</v>
      </c>
      <c r="Z49" s="9" t="s">
        <v>242</v>
      </c>
      <c r="AA49" s="28" t="s">
        <v>243</v>
      </c>
      <c r="AB49" s="31">
        <v>44895</v>
      </c>
      <c r="AC49" s="30">
        <v>13423</v>
      </c>
      <c r="AD49" s="31">
        <v>44896</v>
      </c>
      <c r="AE49" s="31">
        <v>45261</v>
      </c>
      <c r="AF49" s="28">
        <v>1500</v>
      </c>
      <c r="AG49" s="28" t="s">
        <v>187</v>
      </c>
      <c r="AH49" s="28" t="s">
        <v>182</v>
      </c>
      <c r="AI49" s="28" t="s">
        <v>182</v>
      </c>
      <c r="AJ49" s="28" t="s">
        <v>182</v>
      </c>
      <c r="AK49" s="32">
        <v>100000</v>
      </c>
      <c r="AL49" s="6" t="s">
        <v>188</v>
      </c>
      <c r="AM49" s="6" t="s">
        <v>189</v>
      </c>
      <c r="AN49" s="33">
        <v>45260</v>
      </c>
      <c r="AO49" s="34">
        <v>13666</v>
      </c>
      <c r="AP49" s="6" t="s">
        <v>195</v>
      </c>
      <c r="AQ49" s="33">
        <v>45260</v>
      </c>
      <c r="AR49" s="33">
        <v>45627</v>
      </c>
      <c r="AS49" s="6"/>
      <c r="AT49" s="6"/>
      <c r="AU49" s="6"/>
      <c r="AV49" s="6"/>
      <c r="AW49" s="5"/>
      <c r="AX49" s="5"/>
      <c r="AY49" s="6"/>
      <c r="AZ49" s="6"/>
      <c r="BA49" s="5"/>
      <c r="BB49" s="5"/>
      <c r="BC49" s="6"/>
      <c r="BD49" s="6"/>
      <c r="BE49" s="5"/>
      <c r="BF49" s="5"/>
      <c r="BG49" s="6"/>
      <c r="BH49" s="5"/>
      <c r="BI49" s="36">
        <f>AK49+AW51</f>
        <v>104859</v>
      </c>
      <c r="BJ49" s="32">
        <f>56000+52000+60818.22</f>
        <v>168818.22</v>
      </c>
      <c r="BK49" s="37">
        <v>0</v>
      </c>
      <c r="BL49" s="38">
        <f>BJ49+BK49</f>
        <v>168818.22</v>
      </c>
      <c r="BM49" s="39"/>
      <c r="BN49" s="39"/>
      <c r="BO49" s="39"/>
      <c r="BP49" s="39"/>
      <c r="BQ49" s="39"/>
      <c r="BR49" s="39"/>
      <c r="BS49" s="39"/>
      <c r="BT49" s="39"/>
      <c r="BU49" s="40"/>
      <c r="BV49" s="40"/>
      <c r="BW49" s="39"/>
      <c r="BX49" s="39"/>
      <c r="BY49" s="39"/>
      <c r="BZ49" s="41" t="s">
        <v>244</v>
      </c>
      <c r="CA49" s="42">
        <v>13575</v>
      </c>
      <c r="CB49" s="43" t="s">
        <v>192</v>
      </c>
      <c r="CC49" s="28">
        <v>358883</v>
      </c>
      <c r="CD49" s="44" t="s">
        <v>208</v>
      </c>
      <c r="CE49" s="45">
        <v>702800</v>
      </c>
    </row>
    <row r="50" spans="1:83" ht="12.75" customHeight="1" x14ac:dyDescent="0.25">
      <c r="A50" s="159"/>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6" t="s">
        <v>188</v>
      </c>
      <c r="AM50" s="6" t="s">
        <v>194</v>
      </c>
      <c r="AN50" s="33">
        <v>45596</v>
      </c>
      <c r="AO50" s="34">
        <v>13895</v>
      </c>
      <c r="AP50" s="6" t="s">
        <v>195</v>
      </c>
      <c r="AQ50" s="33">
        <v>45628</v>
      </c>
      <c r="AR50" s="33">
        <v>45992</v>
      </c>
      <c r="AS50" s="6"/>
      <c r="AT50" s="6"/>
      <c r="AU50" s="6"/>
      <c r="AV50" s="6"/>
      <c r="AW50" s="5"/>
      <c r="AX50" s="5"/>
      <c r="AY50" s="6"/>
      <c r="AZ50" s="6"/>
      <c r="BA50" s="5"/>
      <c r="BB50" s="5"/>
      <c r="BC50" s="6"/>
      <c r="BD50" s="6"/>
      <c r="BE50" s="5"/>
      <c r="BF50" s="5"/>
      <c r="BG50" s="6"/>
      <c r="BH50" s="5"/>
      <c r="BI50" s="160"/>
      <c r="BJ50" s="160"/>
      <c r="BK50" s="160"/>
      <c r="BL50" s="160"/>
      <c r="BM50" s="39"/>
      <c r="BN50" s="39"/>
      <c r="BO50" s="39"/>
      <c r="BP50" s="39"/>
      <c r="BQ50" s="39"/>
      <c r="BR50" s="39"/>
      <c r="BS50" s="39"/>
      <c r="BT50" s="39"/>
      <c r="BU50" s="40"/>
      <c r="BV50" s="40"/>
      <c r="BW50" s="39"/>
      <c r="BX50" s="39"/>
      <c r="BY50" s="39"/>
      <c r="BZ50" s="160"/>
      <c r="CA50" s="160"/>
      <c r="CB50" s="160"/>
      <c r="CC50" s="160"/>
      <c r="CD50" s="160"/>
      <c r="CE50" s="168"/>
    </row>
    <row r="51" spans="1:83" ht="12.75" customHeight="1" x14ac:dyDescent="0.25">
      <c r="A51" s="169"/>
      <c r="B51" s="170"/>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6" t="s">
        <v>188</v>
      </c>
      <c r="AM51" s="6" t="s">
        <v>196</v>
      </c>
      <c r="AN51" s="33">
        <v>45987</v>
      </c>
      <c r="AO51" s="34">
        <v>14156</v>
      </c>
      <c r="AP51" s="6" t="s">
        <v>190</v>
      </c>
      <c r="AQ51" s="33">
        <v>45993</v>
      </c>
      <c r="AR51" s="33">
        <v>46357</v>
      </c>
      <c r="AS51" s="6"/>
      <c r="AT51" s="6"/>
      <c r="AU51" s="50">
        <v>4.8590000000000001E-2</v>
      </c>
      <c r="AV51" s="6"/>
      <c r="AW51" s="5">
        <v>4859</v>
      </c>
      <c r="AX51" s="5"/>
      <c r="AY51" s="6"/>
      <c r="AZ51" s="6"/>
      <c r="BA51" s="5"/>
      <c r="BB51" s="5"/>
      <c r="BC51" s="6"/>
      <c r="BD51" s="6"/>
      <c r="BE51" s="5"/>
      <c r="BF51" s="5"/>
      <c r="BG51" s="6"/>
      <c r="BH51" s="5"/>
      <c r="BI51" s="170"/>
      <c r="BJ51" s="170"/>
      <c r="BK51" s="170"/>
      <c r="BL51" s="170"/>
      <c r="BM51" s="39"/>
      <c r="BN51" s="39"/>
      <c r="BO51" s="39"/>
      <c r="BP51" s="39"/>
      <c r="BQ51" s="39"/>
      <c r="BR51" s="39"/>
      <c r="BS51" s="39"/>
      <c r="BT51" s="39"/>
      <c r="BU51" s="40"/>
      <c r="BV51" s="40"/>
      <c r="BW51" s="39"/>
      <c r="BX51" s="39"/>
      <c r="BY51" s="39"/>
      <c r="BZ51" s="170"/>
      <c r="CA51" s="170"/>
      <c r="CB51" s="170"/>
      <c r="CC51" s="170"/>
      <c r="CD51" s="170"/>
      <c r="CE51" s="171"/>
    </row>
    <row r="52" spans="1:83" ht="18" customHeight="1" x14ac:dyDescent="0.25">
      <c r="A52" s="27">
        <v>6</v>
      </c>
      <c r="B52" s="28" t="s">
        <v>245</v>
      </c>
      <c r="C52" s="29" t="s">
        <v>246</v>
      </c>
      <c r="D52" s="28" t="s">
        <v>229</v>
      </c>
      <c r="E52" s="28" t="s">
        <v>247</v>
      </c>
      <c r="F52" s="9" t="s">
        <v>248</v>
      </c>
      <c r="G52" s="30">
        <v>13242</v>
      </c>
      <c r="H52" s="30">
        <v>13281</v>
      </c>
      <c r="I52" s="30" t="s">
        <v>182</v>
      </c>
      <c r="J52" s="30" t="s">
        <v>182</v>
      </c>
      <c r="K52" s="30" t="s">
        <v>182</v>
      </c>
      <c r="L52" s="30" t="s">
        <v>182</v>
      </c>
      <c r="M52" s="30" t="s">
        <v>182</v>
      </c>
      <c r="N52" s="30" t="s">
        <v>182</v>
      </c>
      <c r="O52" s="30" t="s">
        <v>182</v>
      </c>
      <c r="P52" s="30" t="s">
        <v>182</v>
      </c>
      <c r="Q52" s="28" t="s">
        <v>249</v>
      </c>
      <c r="R52" s="31">
        <v>44692</v>
      </c>
      <c r="S52" s="31">
        <v>45057</v>
      </c>
      <c r="T52" s="30">
        <v>13281</v>
      </c>
      <c r="U52" s="28" t="s">
        <v>250</v>
      </c>
      <c r="V52" s="30">
        <v>13399</v>
      </c>
      <c r="W52" s="28" t="s">
        <v>248</v>
      </c>
      <c r="X52" s="32">
        <v>149500</v>
      </c>
      <c r="Y52" s="28" t="s">
        <v>251</v>
      </c>
      <c r="Z52" s="9" t="s">
        <v>252</v>
      </c>
      <c r="AA52" s="28" t="s">
        <v>253</v>
      </c>
      <c r="AB52" s="31">
        <v>44896</v>
      </c>
      <c r="AC52" s="30">
        <v>13427</v>
      </c>
      <c r="AD52" s="31">
        <v>44897</v>
      </c>
      <c r="AE52" s="31">
        <v>45262</v>
      </c>
      <c r="AF52" s="28">
        <v>1500</v>
      </c>
      <c r="AG52" s="28" t="s">
        <v>254</v>
      </c>
      <c r="AH52" s="28" t="s">
        <v>182</v>
      </c>
      <c r="AI52" s="32" t="s">
        <v>182</v>
      </c>
      <c r="AJ52" s="32" t="s">
        <v>182</v>
      </c>
      <c r="AK52" s="32">
        <v>149500</v>
      </c>
      <c r="AL52" s="6" t="s">
        <v>188</v>
      </c>
      <c r="AM52" s="6" t="s">
        <v>189</v>
      </c>
      <c r="AN52" s="33">
        <v>45261</v>
      </c>
      <c r="AO52" s="34">
        <v>13666</v>
      </c>
      <c r="AP52" s="6" t="s">
        <v>195</v>
      </c>
      <c r="AQ52" s="33">
        <v>45262</v>
      </c>
      <c r="AR52" s="33">
        <v>45627</v>
      </c>
      <c r="AS52" s="6"/>
      <c r="AT52" s="6"/>
      <c r="AU52" s="6"/>
      <c r="AV52" s="6"/>
      <c r="AW52" s="6"/>
      <c r="AX52" s="34"/>
      <c r="AY52" s="6"/>
      <c r="AZ52" s="6"/>
      <c r="BA52" s="6"/>
      <c r="BB52" s="6"/>
      <c r="BC52" s="6"/>
      <c r="BD52" s="6"/>
      <c r="BE52" s="5"/>
      <c r="BF52" s="5"/>
      <c r="BG52" s="6"/>
      <c r="BH52" s="5"/>
      <c r="BI52" s="36">
        <v>149500</v>
      </c>
      <c r="BJ52" s="32">
        <v>68006.600000000006</v>
      </c>
      <c r="BK52" s="37">
        <v>0</v>
      </c>
      <c r="BL52" s="38">
        <f>BJ52++BK52</f>
        <v>68006.600000000006</v>
      </c>
      <c r="BM52" s="39"/>
      <c r="BN52" s="39"/>
      <c r="BO52" s="39"/>
      <c r="BP52" s="39"/>
      <c r="BQ52" s="39"/>
      <c r="BR52" s="39"/>
      <c r="BS52" s="39"/>
      <c r="BT52" s="39"/>
      <c r="BU52" s="40"/>
      <c r="BV52" s="40"/>
      <c r="BW52" s="39"/>
      <c r="BX52" s="39"/>
      <c r="BY52" s="39"/>
      <c r="BZ52" s="41" t="s">
        <v>255</v>
      </c>
      <c r="CA52" s="42">
        <v>13575</v>
      </c>
      <c r="CB52" s="43" t="s">
        <v>208</v>
      </c>
      <c r="CC52" s="41">
        <v>702800</v>
      </c>
      <c r="CD52" s="44" t="s">
        <v>192</v>
      </c>
      <c r="CE52" s="45">
        <v>358883</v>
      </c>
    </row>
    <row r="53" spans="1:83" ht="12.75" customHeight="1" x14ac:dyDescent="0.25">
      <c r="A53" s="159"/>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6" t="s">
        <v>188</v>
      </c>
      <c r="AM53" s="6" t="s">
        <v>194</v>
      </c>
      <c r="AN53" s="33">
        <v>45623</v>
      </c>
      <c r="AO53" s="34">
        <v>13914</v>
      </c>
      <c r="AP53" s="6" t="s">
        <v>195</v>
      </c>
      <c r="AQ53" s="33">
        <v>45628</v>
      </c>
      <c r="AR53" s="33">
        <v>45992</v>
      </c>
      <c r="AS53" s="6"/>
      <c r="AT53" s="6"/>
      <c r="AU53" s="35"/>
      <c r="AV53" s="6"/>
      <c r="AW53" s="46"/>
      <c r="AX53" s="5"/>
      <c r="AY53" s="6"/>
      <c r="AZ53" s="6"/>
      <c r="BA53" s="5"/>
      <c r="BB53" s="5"/>
      <c r="BC53" s="6"/>
      <c r="BD53" s="6"/>
      <c r="BE53" s="5"/>
      <c r="BF53" s="5"/>
      <c r="BG53" s="6"/>
      <c r="BH53" s="5"/>
      <c r="BI53" s="160"/>
      <c r="BJ53" s="160"/>
      <c r="BK53" s="160"/>
      <c r="BL53" s="160"/>
      <c r="BM53" s="39"/>
      <c r="BN53" s="39"/>
      <c r="BO53" s="39"/>
      <c r="BP53" s="39"/>
      <c r="BQ53" s="39"/>
      <c r="BR53" s="39"/>
      <c r="BS53" s="39"/>
      <c r="BT53" s="39"/>
      <c r="BU53" s="40"/>
      <c r="BV53" s="40"/>
      <c r="BW53" s="39"/>
      <c r="BX53" s="39"/>
      <c r="BY53" s="39"/>
      <c r="BZ53" s="160"/>
      <c r="CA53" s="160"/>
      <c r="CB53" s="160"/>
      <c r="CC53" s="160"/>
      <c r="CD53" s="160"/>
      <c r="CE53" s="168"/>
    </row>
    <row r="54" spans="1:83" ht="12.75" customHeight="1" x14ac:dyDescent="0.25">
      <c r="A54" s="159"/>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6" t="s">
        <v>188</v>
      </c>
      <c r="AM54" s="6" t="s">
        <v>196</v>
      </c>
      <c r="AN54" s="33">
        <v>45988</v>
      </c>
      <c r="AO54" s="34">
        <v>14158</v>
      </c>
      <c r="AP54" s="6" t="s">
        <v>195</v>
      </c>
      <c r="AQ54" s="33">
        <v>45993</v>
      </c>
      <c r="AR54" s="33">
        <v>46113</v>
      </c>
      <c r="AS54" s="6"/>
      <c r="AT54" s="6"/>
      <c r="AU54" s="6"/>
      <c r="AV54" s="6"/>
      <c r="AW54" s="6"/>
      <c r="AX54" s="34"/>
      <c r="AY54" s="6"/>
      <c r="AZ54" s="6"/>
      <c r="BA54" s="6"/>
      <c r="BB54" s="6"/>
      <c r="BC54" s="6"/>
      <c r="BD54" s="35"/>
      <c r="BE54" s="5"/>
      <c r="BF54" s="5"/>
      <c r="BG54" s="6"/>
      <c r="BH54" s="5"/>
      <c r="BI54" s="160"/>
      <c r="BJ54" s="160"/>
      <c r="BK54" s="160"/>
      <c r="BL54" s="160"/>
      <c r="BM54" s="39"/>
      <c r="BN54" s="39"/>
      <c r="BO54" s="39"/>
      <c r="BP54" s="39"/>
      <c r="BQ54" s="39"/>
      <c r="BR54" s="39"/>
      <c r="BS54" s="39"/>
      <c r="BT54" s="39"/>
      <c r="BU54" s="40"/>
      <c r="BV54" s="40"/>
      <c r="BW54" s="39"/>
      <c r="BX54" s="39"/>
      <c r="BY54" s="39"/>
      <c r="BZ54" s="160"/>
      <c r="CA54" s="160"/>
      <c r="CB54" s="160"/>
      <c r="CC54" s="160"/>
      <c r="CD54" s="160"/>
      <c r="CE54" s="168"/>
    </row>
    <row r="55" spans="1:83" ht="12.75" customHeight="1" x14ac:dyDescent="0.25">
      <c r="A55" s="159"/>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c r="AJ55" s="160"/>
      <c r="AK55" s="160"/>
      <c r="AL55" s="6"/>
      <c r="AM55" s="6"/>
      <c r="AN55" s="6"/>
      <c r="AO55" s="34"/>
      <c r="AP55" s="6"/>
      <c r="AQ55" s="6"/>
      <c r="AR55" s="6"/>
      <c r="AS55" s="6"/>
      <c r="AT55" s="6"/>
      <c r="AU55" s="35"/>
      <c r="AV55" s="6"/>
      <c r="AW55" s="46"/>
      <c r="AX55" s="5"/>
      <c r="AY55" s="6"/>
      <c r="AZ55" s="6"/>
      <c r="BA55" s="5"/>
      <c r="BB55" s="5"/>
      <c r="BC55" s="33"/>
      <c r="BD55" s="35"/>
      <c r="BE55" s="5"/>
      <c r="BF55" s="5"/>
      <c r="BG55" s="6"/>
      <c r="BH55" s="5"/>
      <c r="BI55" s="160"/>
      <c r="BJ55" s="160"/>
      <c r="BK55" s="160"/>
      <c r="BL55" s="160"/>
      <c r="BM55" s="39"/>
      <c r="BN55" s="39"/>
      <c r="BO55" s="39"/>
      <c r="BP55" s="39"/>
      <c r="BQ55" s="39"/>
      <c r="BR55" s="39"/>
      <c r="BS55" s="39"/>
      <c r="BT55" s="39"/>
      <c r="BU55" s="40"/>
      <c r="BV55" s="40"/>
      <c r="BW55" s="39"/>
      <c r="BX55" s="39"/>
      <c r="BY55" s="39"/>
      <c r="BZ55" s="160"/>
      <c r="CA55" s="160"/>
      <c r="CB55" s="160"/>
      <c r="CC55" s="160"/>
      <c r="CD55" s="160"/>
      <c r="CE55" s="168"/>
    </row>
    <row r="56" spans="1:83" ht="12.75" customHeight="1" x14ac:dyDescent="0.25">
      <c r="A56" s="159"/>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c r="AJ56" s="160"/>
      <c r="AK56" s="160"/>
      <c r="AL56" s="6"/>
      <c r="AM56" s="6"/>
      <c r="AN56" s="6"/>
      <c r="AO56" s="34"/>
      <c r="AP56" s="6"/>
      <c r="AQ56" s="6"/>
      <c r="AR56" s="6"/>
      <c r="AS56" s="6"/>
      <c r="AT56" s="6"/>
      <c r="AU56" s="6"/>
      <c r="AV56" s="6"/>
      <c r="AW56" s="6"/>
      <c r="AX56" s="34"/>
      <c r="AY56" s="6"/>
      <c r="AZ56" s="6"/>
      <c r="BA56" s="6"/>
      <c r="BB56" s="6"/>
      <c r="BC56" s="6"/>
      <c r="BD56" s="35"/>
      <c r="BE56" s="5"/>
      <c r="BF56" s="5"/>
      <c r="BG56" s="6"/>
      <c r="BH56" s="5"/>
      <c r="BI56" s="160"/>
      <c r="BJ56" s="160"/>
      <c r="BK56" s="160"/>
      <c r="BL56" s="160"/>
      <c r="BM56" s="39"/>
      <c r="BN56" s="39"/>
      <c r="BO56" s="39"/>
      <c r="BP56" s="39"/>
      <c r="BQ56" s="39"/>
      <c r="BR56" s="39"/>
      <c r="BS56" s="39"/>
      <c r="BT56" s="39"/>
      <c r="BU56" s="40"/>
      <c r="BV56" s="40"/>
      <c r="BW56" s="39"/>
      <c r="BX56" s="39"/>
      <c r="BY56" s="39"/>
      <c r="BZ56" s="160"/>
      <c r="CA56" s="160"/>
      <c r="CB56" s="160"/>
      <c r="CC56" s="160"/>
      <c r="CD56" s="160"/>
      <c r="CE56" s="168"/>
    </row>
    <row r="57" spans="1:83" ht="12.75" customHeight="1" x14ac:dyDescent="0.25">
      <c r="A57" s="159"/>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6"/>
      <c r="AM57" s="6"/>
      <c r="AN57" s="6"/>
      <c r="AO57" s="34"/>
      <c r="AP57" s="6"/>
      <c r="AQ57" s="6"/>
      <c r="AR57" s="6"/>
      <c r="AS57" s="6"/>
      <c r="AT57" s="6"/>
      <c r="AU57" s="35"/>
      <c r="AV57" s="6"/>
      <c r="AW57" s="46"/>
      <c r="AX57" s="5"/>
      <c r="AY57" s="6"/>
      <c r="AZ57" s="6"/>
      <c r="BA57" s="5"/>
      <c r="BB57" s="5"/>
      <c r="BC57" s="33"/>
      <c r="BD57" s="35"/>
      <c r="BE57" s="5"/>
      <c r="BF57" s="5"/>
      <c r="BG57" s="6"/>
      <c r="BH57" s="5"/>
      <c r="BI57" s="160"/>
      <c r="BJ57" s="160"/>
      <c r="BK57" s="160"/>
      <c r="BL57" s="160"/>
      <c r="BM57" s="39"/>
      <c r="BN57" s="39"/>
      <c r="BO57" s="39"/>
      <c r="BP57" s="39"/>
      <c r="BQ57" s="39"/>
      <c r="BR57" s="39"/>
      <c r="BS57" s="39"/>
      <c r="BT57" s="39"/>
      <c r="BU57" s="40"/>
      <c r="BV57" s="40"/>
      <c r="BW57" s="39"/>
      <c r="BX57" s="39"/>
      <c r="BY57" s="39"/>
      <c r="BZ57" s="160"/>
      <c r="CA57" s="160"/>
      <c r="CB57" s="160"/>
      <c r="CC57" s="160"/>
      <c r="CD57" s="160"/>
      <c r="CE57" s="168"/>
    </row>
    <row r="58" spans="1:83" ht="12.75" customHeight="1" x14ac:dyDescent="0.25">
      <c r="A58" s="159"/>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6"/>
      <c r="AM58" s="6"/>
      <c r="AN58" s="6"/>
      <c r="AO58" s="34"/>
      <c r="AP58" s="6"/>
      <c r="AQ58" s="6"/>
      <c r="AR58" s="6"/>
      <c r="AS58" s="6"/>
      <c r="AT58" s="6"/>
      <c r="AU58" s="6"/>
      <c r="AV58" s="6"/>
      <c r="AW58" s="6"/>
      <c r="AX58" s="34"/>
      <c r="AY58" s="6"/>
      <c r="AZ58" s="6"/>
      <c r="BA58" s="6"/>
      <c r="BB58" s="6"/>
      <c r="BC58" s="6"/>
      <c r="BD58" s="35"/>
      <c r="BE58" s="5"/>
      <c r="BF58" s="5"/>
      <c r="BG58" s="6"/>
      <c r="BH58" s="5"/>
      <c r="BI58" s="160"/>
      <c r="BJ58" s="160"/>
      <c r="BK58" s="160"/>
      <c r="BL58" s="160"/>
      <c r="BM58" s="39"/>
      <c r="BN58" s="39"/>
      <c r="BO58" s="39"/>
      <c r="BP58" s="39"/>
      <c r="BQ58" s="39"/>
      <c r="BR58" s="39"/>
      <c r="BS58" s="39"/>
      <c r="BT58" s="39"/>
      <c r="BU58" s="40"/>
      <c r="BV58" s="40"/>
      <c r="BW58" s="39"/>
      <c r="BX58" s="39"/>
      <c r="BY58" s="39"/>
      <c r="BZ58" s="160"/>
      <c r="CA58" s="160"/>
      <c r="CB58" s="160"/>
      <c r="CC58" s="160"/>
      <c r="CD58" s="160"/>
      <c r="CE58" s="168"/>
    </row>
    <row r="59" spans="1:83" ht="12.75" customHeight="1" x14ac:dyDescent="0.25">
      <c r="A59" s="159"/>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6"/>
      <c r="AM59" s="6"/>
      <c r="AN59" s="6"/>
      <c r="AO59" s="34"/>
      <c r="AP59" s="6"/>
      <c r="AQ59" s="6"/>
      <c r="AR59" s="6"/>
      <c r="AS59" s="6"/>
      <c r="AT59" s="6"/>
      <c r="AU59" s="35"/>
      <c r="AV59" s="6"/>
      <c r="AW59" s="46"/>
      <c r="AX59" s="5"/>
      <c r="AY59" s="6"/>
      <c r="AZ59" s="6"/>
      <c r="BA59" s="5"/>
      <c r="BB59" s="5"/>
      <c r="BC59" s="33"/>
      <c r="BD59" s="35"/>
      <c r="BE59" s="5"/>
      <c r="BF59" s="5"/>
      <c r="BG59" s="6"/>
      <c r="BH59" s="5"/>
      <c r="BI59" s="160"/>
      <c r="BJ59" s="160"/>
      <c r="BK59" s="160"/>
      <c r="BL59" s="160"/>
      <c r="BM59" s="39"/>
      <c r="BN59" s="39"/>
      <c r="BO59" s="39"/>
      <c r="BP59" s="39"/>
      <c r="BQ59" s="39"/>
      <c r="BR59" s="39"/>
      <c r="BS59" s="39"/>
      <c r="BT59" s="39"/>
      <c r="BU59" s="40"/>
      <c r="BV59" s="40"/>
      <c r="BW59" s="39"/>
      <c r="BX59" s="39"/>
      <c r="BY59" s="39"/>
      <c r="BZ59" s="160"/>
      <c r="CA59" s="160"/>
      <c r="CB59" s="160"/>
      <c r="CC59" s="160"/>
      <c r="CD59" s="160"/>
      <c r="CE59" s="168"/>
    </row>
    <row r="60" spans="1:83" ht="12.75" customHeight="1" x14ac:dyDescent="0.25">
      <c r="A60" s="159"/>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6"/>
      <c r="AM60" s="6"/>
      <c r="AN60" s="6"/>
      <c r="AO60" s="34"/>
      <c r="AP60" s="6"/>
      <c r="AQ60" s="6"/>
      <c r="AR60" s="6"/>
      <c r="AS60" s="6"/>
      <c r="AT60" s="6"/>
      <c r="AU60" s="35"/>
      <c r="AV60" s="6"/>
      <c r="AW60" s="46"/>
      <c r="AX60" s="5"/>
      <c r="AY60" s="6"/>
      <c r="AZ60" s="6"/>
      <c r="BA60" s="5"/>
      <c r="BB60" s="5"/>
      <c r="BC60" s="33"/>
      <c r="BD60" s="35"/>
      <c r="BE60" s="5"/>
      <c r="BF60" s="5"/>
      <c r="BG60" s="6"/>
      <c r="BH60" s="5"/>
      <c r="BI60" s="160"/>
      <c r="BJ60" s="160"/>
      <c r="BK60" s="160"/>
      <c r="BL60" s="160"/>
      <c r="BM60" s="39"/>
      <c r="BN60" s="39"/>
      <c r="BO60" s="39"/>
      <c r="BP60" s="39"/>
      <c r="BQ60" s="39"/>
      <c r="BR60" s="39"/>
      <c r="BS60" s="39"/>
      <c r="BT60" s="39"/>
      <c r="BU60" s="40"/>
      <c r="BV60" s="40"/>
      <c r="BW60" s="39"/>
      <c r="BX60" s="39"/>
      <c r="BY60" s="39"/>
      <c r="BZ60" s="160"/>
      <c r="CA60" s="160"/>
      <c r="CB60" s="160"/>
      <c r="CC60" s="160"/>
      <c r="CD60" s="160"/>
      <c r="CE60" s="168"/>
    </row>
    <row r="61" spans="1:83" ht="12.75" customHeight="1" x14ac:dyDescent="0.25">
      <c r="A61" s="169"/>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6"/>
      <c r="AM61" s="6"/>
      <c r="AN61" s="6"/>
      <c r="AO61" s="34"/>
      <c r="AP61" s="6"/>
      <c r="AQ61" s="6"/>
      <c r="AR61" s="6"/>
      <c r="AS61" s="6"/>
      <c r="AT61" s="6"/>
      <c r="AU61" s="6"/>
      <c r="AV61" s="6"/>
      <c r="AW61" s="6"/>
      <c r="AX61" s="34"/>
      <c r="AY61" s="6"/>
      <c r="AZ61" s="6"/>
      <c r="BA61" s="6"/>
      <c r="BB61" s="6"/>
      <c r="BC61" s="6"/>
      <c r="BD61" s="35"/>
      <c r="BE61" s="5"/>
      <c r="BF61" s="5"/>
      <c r="BG61" s="6"/>
      <c r="BH61" s="5"/>
      <c r="BI61" s="170"/>
      <c r="BJ61" s="170"/>
      <c r="BK61" s="170"/>
      <c r="BL61" s="170"/>
      <c r="BM61" s="39"/>
      <c r="BN61" s="39"/>
      <c r="BO61" s="39"/>
      <c r="BP61" s="39"/>
      <c r="BQ61" s="39"/>
      <c r="BR61" s="39"/>
      <c r="BS61" s="39"/>
      <c r="BT61" s="39"/>
      <c r="BU61" s="40"/>
      <c r="BV61" s="40"/>
      <c r="BW61" s="39"/>
      <c r="BX61" s="39"/>
      <c r="BY61" s="39"/>
      <c r="BZ61" s="170"/>
      <c r="CA61" s="170"/>
      <c r="CB61" s="170"/>
      <c r="CC61" s="170"/>
      <c r="CD61" s="170"/>
      <c r="CE61" s="171"/>
    </row>
    <row r="62" spans="1:83" ht="12.75" customHeight="1" x14ac:dyDescent="0.25">
      <c r="A62" s="27">
        <v>7</v>
      </c>
      <c r="B62" s="28" t="s">
        <v>256</v>
      </c>
      <c r="C62" s="29" t="s">
        <v>257</v>
      </c>
      <c r="D62" s="28" t="s">
        <v>258</v>
      </c>
      <c r="E62" s="28" t="s">
        <v>259</v>
      </c>
      <c r="F62" s="9" t="s">
        <v>260</v>
      </c>
      <c r="G62" s="30">
        <v>13549</v>
      </c>
      <c r="H62" s="30">
        <v>13567</v>
      </c>
      <c r="I62" s="28" t="s">
        <v>182</v>
      </c>
      <c r="J62" s="28" t="s">
        <v>182</v>
      </c>
      <c r="K62" s="28" t="s">
        <v>182</v>
      </c>
      <c r="L62" s="28" t="s">
        <v>182</v>
      </c>
      <c r="M62" s="28" t="s">
        <v>182</v>
      </c>
      <c r="N62" s="28" t="s">
        <v>182</v>
      </c>
      <c r="O62" s="28" t="s">
        <v>182</v>
      </c>
      <c r="P62" s="28" t="s">
        <v>182</v>
      </c>
      <c r="Q62" s="28" t="s">
        <v>182</v>
      </c>
      <c r="R62" s="28" t="s">
        <v>182</v>
      </c>
      <c r="S62" s="28" t="s">
        <v>182</v>
      </c>
      <c r="T62" s="28" t="s">
        <v>182</v>
      </c>
      <c r="U62" s="28" t="s">
        <v>182</v>
      </c>
      <c r="V62" s="28" t="s">
        <v>182</v>
      </c>
      <c r="W62" s="28" t="s">
        <v>182</v>
      </c>
      <c r="X62" s="32" t="s">
        <v>182</v>
      </c>
      <c r="Y62" s="41" t="s">
        <v>261</v>
      </c>
      <c r="Z62" s="9" t="s">
        <v>262</v>
      </c>
      <c r="AA62" s="28" t="s">
        <v>263</v>
      </c>
      <c r="AB62" s="31">
        <v>45195</v>
      </c>
      <c r="AC62" s="30">
        <v>13632</v>
      </c>
      <c r="AD62" s="31">
        <v>45195</v>
      </c>
      <c r="AE62" s="31">
        <v>45561</v>
      </c>
      <c r="AF62" s="28">
        <v>1500</v>
      </c>
      <c r="AG62" s="28" t="s">
        <v>187</v>
      </c>
      <c r="AH62" s="28" t="s">
        <v>182</v>
      </c>
      <c r="AI62" s="28" t="s">
        <v>182</v>
      </c>
      <c r="AJ62" s="28" t="s">
        <v>182</v>
      </c>
      <c r="AK62" s="32">
        <v>251754.88</v>
      </c>
      <c r="AL62" s="3" t="s">
        <v>211</v>
      </c>
      <c r="AM62" s="3" t="s">
        <v>189</v>
      </c>
      <c r="AN62" s="7">
        <v>45210</v>
      </c>
      <c r="AO62" s="51">
        <v>13636</v>
      </c>
      <c r="AP62" s="3" t="s">
        <v>264</v>
      </c>
      <c r="AQ62" s="7">
        <v>45195</v>
      </c>
      <c r="AR62" s="7">
        <v>45561</v>
      </c>
      <c r="AS62" s="3"/>
      <c r="AT62" s="3"/>
      <c r="AU62" s="3"/>
      <c r="AV62" s="3"/>
      <c r="AW62" s="4"/>
      <c r="AX62" s="4"/>
      <c r="AY62" s="3"/>
      <c r="AZ62" s="3"/>
      <c r="BA62" s="4"/>
      <c r="BB62" s="4"/>
      <c r="BC62" s="3"/>
      <c r="BD62" s="3"/>
      <c r="BE62" s="4"/>
      <c r="BF62" s="4"/>
      <c r="BG62" s="3"/>
      <c r="BH62" s="4"/>
      <c r="BI62" s="36">
        <f>AK62+AW64</f>
        <v>314693.59999999998</v>
      </c>
      <c r="BJ62" s="32">
        <f>106926.34+43801.54+48273.68+50710.4+49841.84+45974.59+35408.16+4336.68+8498.97+16784.42+23861.22+63149+177791.39+40577.81+7404.72+39931.93+37984.07</f>
        <v>801256.76</v>
      </c>
      <c r="BK62" s="37">
        <v>0</v>
      </c>
      <c r="BL62" s="38">
        <f>BJ62+BK62</f>
        <v>801256.76</v>
      </c>
      <c r="BM62" s="52"/>
      <c r="BN62" s="52"/>
      <c r="BO62" s="52"/>
      <c r="BP62" s="52"/>
      <c r="BQ62" s="52"/>
      <c r="BR62" s="52"/>
      <c r="BS62" s="52"/>
      <c r="BT62" s="52"/>
      <c r="BU62" s="53"/>
      <c r="BV62" s="53"/>
      <c r="BW62" s="52"/>
      <c r="BX62" s="54"/>
      <c r="BY62" s="52"/>
      <c r="BZ62" s="41" t="s">
        <v>265</v>
      </c>
      <c r="CA62" s="42">
        <v>13656</v>
      </c>
      <c r="CB62" s="43" t="s">
        <v>266</v>
      </c>
      <c r="CC62" s="41">
        <v>7016116</v>
      </c>
      <c r="CD62" s="43" t="s">
        <v>267</v>
      </c>
      <c r="CE62" s="45">
        <v>25181</v>
      </c>
    </row>
    <row r="63" spans="1:83" ht="12.75" customHeight="1" x14ac:dyDescent="0.25">
      <c r="A63" s="159"/>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6" t="s">
        <v>188</v>
      </c>
      <c r="AM63" s="6" t="s">
        <v>189</v>
      </c>
      <c r="AN63" s="7">
        <v>45558</v>
      </c>
      <c r="AO63" s="51">
        <v>13869</v>
      </c>
      <c r="AP63" s="6" t="s">
        <v>195</v>
      </c>
      <c r="AQ63" s="7">
        <v>45562</v>
      </c>
      <c r="AR63" s="7">
        <v>45926</v>
      </c>
      <c r="AS63" s="3"/>
      <c r="AT63" s="3"/>
      <c r="AU63" s="3"/>
      <c r="AV63" s="3"/>
      <c r="AW63" s="4"/>
      <c r="AX63" s="4"/>
      <c r="AY63" s="3"/>
      <c r="AZ63" s="3"/>
      <c r="BA63" s="4"/>
      <c r="BB63" s="4"/>
      <c r="BC63" s="3"/>
      <c r="BD63" s="3"/>
      <c r="BE63" s="4"/>
      <c r="BF63" s="4"/>
      <c r="BG63" s="3"/>
      <c r="BH63" s="4"/>
      <c r="BI63" s="160"/>
      <c r="BJ63" s="160"/>
      <c r="BK63" s="160"/>
      <c r="BL63" s="160"/>
      <c r="BM63" s="52"/>
      <c r="BN63" s="52"/>
      <c r="BO63" s="52"/>
      <c r="BP63" s="52"/>
      <c r="BQ63" s="52"/>
      <c r="BR63" s="52"/>
      <c r="BS63" s="52"/>
      <c r="BT63" s="52"/>
      <c r="BU63" s="53"/>
      <c r="BV63" s="53"/>
      <c r="BW63" s="52"/>
      <c r="BX63" s="54"/>
      <c r="BY63" s="52"/>
      <c r="BZ63" s="160"/>
      <c r="CA63" s="160"/>
      <c r="CB63" s="160"/>
      <c r="CC63" s="160"/>
      <c r="CD63" s="160"/>
      <c r="CE63" s="168"/>
    </row>
    <row r="64" spans="1:83" ht="12.75" customHeight="1" x14ac:dyDescent="0.25">
      <c r="A64" s="169"/>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6" t="s">
        <v>188</v>
      </c>
      <c r="AM64" s="6" t="s">
        <v>194</v>
      </c>
      <c r="AN64" s="7">
        <v>45898</v>
      </c>
      <c r="AO64" s="51">
        <v>14103</v>
      </c>
      <c r="AP64" s="6" t="s">
        <v>190</v>
      </c>
      <c r="AQ64" s="7">
        <v>45927</v>
      </c>
      <c r="AR64" s="7">
        <v>46291</v>
      </c>
      <c r="AS64" s="3"/>
      <c r="AT64" s="3"/>
      <c r="AU64" s="55">
        <v>0.25</v>
      </c>
      <c r="AV64" s="3"/>
      <c r="AW64" s="4">
        <v>62938.720000000001</v>
      </c>
      <c r="AX64" s="4"/>
      <c r="AY64" s="3"/>
      <c r="AZ64" s="3"/>
      <c r="BA64" s="4"/>
      <c r="BB64" s="4"/>
      <c r="BC64" s="3"/>
      <c r="BD64" s="3"/>
      <c r="BE64" s="4"/>
      <c r="BF64" s="4"/>
      <c r="BG64" s="3"/>
      <c r="BH64" s="4"/>
      <c r="BI64" s="170"/>
      <c r="BJ64" s="170"/>
      <c r="BK64" s="170"/>
      <c r="BL64" s="170"/>
      <c r="BM64" s="52"/>
      <c r="BN64" s="52"/>
      <c r="BO64" s="52"/>
      <c r="BP64" s="52"/>
      <c r="BQ64" s="52"/>
      <c r="BR64" s="52"/>
      <c r="BS64" s="52"/>
      <c r="BT64" s="52"/>
      <c r="BU64" s="53"/>
      <c r="BV64" s="53"/>
      <c r="BW64" s="52"/>
      <c r="BX64" s="54"/>
      <c r="BY64" s="52"/>
      <c r="BZ64" s="170"/>
      <c r="CA64" s="170"/>
      <c r="CB64" s="170"/>
      <c r="CC64" s="170"/>
      <c r="CD64" s="170"/>
      <c r="CE64" s="171"/>
    </row>
    <row r="65" spans="1:83" ht="18" customHeight="1" x14ac:dyDescent="0.25">
      <c r="A65" s="27">
        <v>8</v>
      </c>
      <c r="B65" s="28" t="s">
        <v>268</v>
      </c>
      <c r="C65" s="29" t="s">
        <v>269</v>
      </c>
      <c r="D65" s="28" t="s">
        <v>270</v>
      </c>
      <c r="E65" s="28" t="s">
        <v>259</v>
      </c>
      <c r="F65" s="9" t="s">
        <v>271</v>
      </c>
      <c r="G65" s="30">
        <v>13681</v>
      </c>
      <c r="H65" s="30">
        <v>13723</v>
      </c>
      <c r="I65" s="28" t="s">
        <v>272</v>
      </c>
      <c r="J65" s="31">
        <v>45358</v>
      </c>
      <c r="K65" s="31">
        <v>45723</v>
      </c>
      <c r="L65" s="31">
        <v>13732</v>
      </c>
      <c r="M65" s="32" t="s">
        <v>182</v>
      </c>
      <c r="N65" s="32" t="s">
        <v>182</v>
      </c>
      <c r="O65" s="32" t="s">
        <v>182</v>
      </c>
      <c r="P65" s="32" t="s">
        <v>182</v>
      </c>
      <c r="Q65" s="32" t="s">
        <v>182</v>
      </c>
      <c r="R65" s="32" t="s">
        <v>182</v>
      </c>
      <c r="S65" s="32" t="s">
        <v>182</v>
      </c>
      <c r="T65" s="32" t="s">
        <v>182</v>
      </c>
      <c r="U65" s="32" t="s">
        <v>182</v>
      </c>
      <c r="V65" s="32" t="s">
        <v>182</v>
      </c>
      <c r="W65" s="32" t="s">
        <v>182</v>
      </c>
      <c r="X65" s="32" t="s">
        <v>182</v>
      </c>
      <c r="Y65" s="28" t="s">
        <v>273</v>
      </c>
      <c r="Z65" s="9" t="s">
        <v>274</v>
      </c>
      <c r="AA65" s="28" t="s">
        <v>275</v>
      </c>
      <c r="AB65" s="31" t="s">
        <v>276</v>
      </c>
      <c r="AC65" s="30">
        <v>13767</v>
      </c>
      <c r="AD65" s="31">
        <v>45405</v>
      </c>
      <c r="AE65" s="31">
        <v>45770</v>
      </c>
      <c r="AF65" s="28">
        <v>1500</v>
      </c>
      <c r="AG65" s="28" t="s">
        <v>277</v>
      </c>
      <c r="AH65" s="32" t="s">
        <v>182</v>
      </c>
      <c r="AI65" s="32" t="s">
        <v>182</v>
      </c>
      <c r="AJ65" s="32" t="s">
        <v>182</v>
      </c>
      <c r="AK65" s="32">
        <v>1000000</v>
      </c>
      <c r="AL65" s="6" t="s">
        <v>188</v>
      </c>
      <c r="AM65" s="6" t="s">
        <v>189</v>
      </c>
      <c r="AN65" s="33">
        <v>45761</v>
      </c>
      <c r="AO65" s="34">
        <v>14007</v>
      </c>
      <c r="AP65" s="6" t="s">
        <v>195</v>
      </c>
      <c r="AQ65" s="33">
        <v>45771</v>
      </c>
      <c r="AR65" s="33">
        <v>46135</v>
      </c>
      <c r="AS65" s="6"/>
      <c r="AT65" s="6"/>
      <c r="AU65" s="6"/>
      <c r="AV65" s="6"/>
      <c r="AW65" s="6"/>
      <c r="AX65" s="34"/>
      <c r="AY65" s="6"/>
      <c r="AZ65" s="6"/>
      <c r="BA65" s="6"/>
      <c r="BB65" s="6"/>
      <c r="BC65" s="6"/>
      <c r="BD65" s="6"/>
      <c r="BE65" s="5"/>
      <c r="BF65" s="5"/>
      <c r="BG65" s="6"/>
      <c r="BH65" s="5"/>
      <c r="BI65" s="36">
        <v>1000000</v>
      </c>
      <c r="BJ65" s="32">
        <v>1005282.97</v>
      </c>
      <c r="BK65" s="37">
        <v>121525.8</v>
      </c>
      <c r="BL65" s="38">
        <f>BJ65++BK65</f>
        <v>1126808.77</v>
      </c>
      <c r="BM65" s="39"/>
      <c r="BN65" s="39"/>
      <c r="BO65" s="39"/>
      <c r="BP65" s="39"/>
      <c r="BQ65" s="39"/>
      <c r="BR65" s="39"/>
      <c r="BS65" s="39"/>
      <c r="BT65" s="39"/>
      <c r="BU65" s="40"/>
      <c r="BV65" s="40"/>
      <c r="BW65" s="39"/>
      <c r="BX65" s="39"/>
      <c r="BY65" s="39"/>
      <c r="BZ65" s="41" t="s">
        <v>278</v>
      </c>
      <c r="CA65" s="42">
        <v>13763</v>
      </c>
      <c r="CB65" s="43" t="s">
        <v>208</v>
      </c>
      <c r="CC65" s="41">
        <v>702800</v>
      </c>
      <c r="CD65" s="44" t="s">
        <v>192</v>
      </c>
      <c r="CE65" s="45">
        <v>358883</v>
      </c>
    </row>
    <row r="66" spans="1:83" ht="12.75" customHeight="1" x14ac:dyDescent="0.25">
      <c r="A66" s="159"/>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6"/>
      <c r="AM66" s="6"/>
      <c r="AN66" s="6"/>
      <c r="AO66" s="34"/>
      <c r="AP66" s="6"/>
      <c r="AQ66" s="6"/>
      <c r="AR66" s="6"/>
      <c r="AS66" s="6"/>
      <c r="AT66" s="6"/>
      <c r="AU66" s="35"/>
      <c r="AV66" s="6"/>
      <c r="AW66" s="46"/>
      <c r="AX66" s="5"/>
      <c r="AY66" s="6"/>
      <c r="AZ66" s="6"/>
      <c r="BA66" s="5"/>
      <c r="BB66" s="5"/>
      <c r="BC66" s="6"/>
      <c r="BD66" s="6"/>
      <c r="BE66" s="5"/>
      <c r="BF66" s="5"/>
      <c r="BG66" s="6"/>
      <c r="BH66" s="5"/>
      <c r="BI66" s="160"/>
      <c r="BJ66" s="160"/>
      <c r="BK66" s="160"/>
      <c r="BL66" s="160"/>
      <c r="BM66" s="39"/>
      <c r="BN66" s="39"/>
      <c r="BO66" s="39"/>
      <c r="BP66" s="39"/>
      <c r="BQ66" s="39"/>
      <c r="BR66" s="39"/>
      <c r="BS66" s="39"/>
      <c r="BT66" s="39"/>
      <c r="BU66" s="40"/>
      <c r="BV66" s="40"/>
      <c r="BW66" s="39"/>
      <c r="BX66" s="39"/>
      <c r="BY66" s="39"/>
      <c r="BZ66" s="160"/>
      <c r="CA66" s="160"/>
      <c r="CB66" s="160"/>
      <c r="CC66" s="160"/>
      <c r="CD66" s="160"/>
      <c r="CE66" s="168"/>
    </row>
    <row r="67" spans="1:83" ht="12.75" customHeight="1" x14ac:dyDescent="0.25">
      <c r="A67" s="159"/>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6"/>
      <c r="AM67" s="6"/>
      <c r="AN67" s="6"/>
      <c r="AO67" s="34"/>
      <c r="AP67" s="6"/>
      <c r="AQ67" s="6"/>
      <c r="AR67" s="6"/>
      <c r="AS67" s="6"/>
      <c r="AT67" s="6"/>
      <c r="AU67" s="6"/>
      <c r="AV67" s="6"/>
      <c r="AW67" s="6"/>
      <c r="AX67" s="34"/>
      <c r="AY67" s="6"/>
      <c r="AZ67" s="6"/>
      <c r="BA67" s="6"/>
      <c r="BB67" s="6"/>
      <c r="BC67" s="6"/>
      <c r="BD67" s="35"/>
      <c r="BE67" s="5"/>
      <c r="BF67" s="5"/>
      <c r="BG67" s="6"/>
      <c r="BH67" s="5"/>
      <c r="BI67" s="160"/>
      <c r="BJ67" s="160"/>
      <c r="BK67" s="160"/>
      <c r="BL67" s="160"/>
      <c r="BM67" s="39"/>
      <c r="BN67" s="39"/>
      <c r="BO67" s="39"/>
      <c r="BP67" s="39"/>
      <c r="BQ67" s="39"/>
      <c r="BR67" s="39"/>
      <c r="BS67" s="39"/>
      <c r="BT67" s="39"/>
      <c r="BU67" s="40"/>
      <c r="BV67" s="40"/>
      <c r="BW67" s="39"/>
      <c r="BX67" s="39"/>
      <c r="BY67" s="39"/>
      <c r="BZ67" s="160"/>
      <c r="CA67" s="160"/>
      <c r="CB67" s="160"/>
      <c r="CC67" s="160"/>
      <c r="CD67" s="160"/>
      <c r="CE67" s="168"/>
    </row>
    <row r="68" spans="1:83" ht="12.75" customHeight="1" x14ac:dyDescent="0.25">
      <c r="A68" s="159"/>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c r="AC68" s="160"/>
      <c r="AD68" s="160"/>
      <c r="AE68" s="160"/>
      <c r="AF68" s="160"/>
      <c r="AG68" s="160"/>
      <c r="AH68" s="160"/>
      <c r="AI68" s="160"/>
      <c r="AJ68" s="160"/>
      <c r="AK68" s="160"/>
      <c r="AL68" s="6"/>
      <c r="AM68" s="6"/>
      <c r="AN68" s="6"/>
      <c r="AO68" s="34"/>
      <c r="AP68" s="6"/>
      <c r="AQ68" s="6"/>
      <c r="AR68" s="6"/>
      <c r="AS68" s="6"/>
      <c r="AT68" s="6"/>
      <c r="AU68" s="35"/>
      <c r="AV68" s="6"/>
      <c r="AW68" s="46"/>
      <c r="AX68" s="5"/>
      <c r="AY68" s="6"/>
      <c r="AZ68" s="6"/>
      <c r="BA68" s="5"/>
      <c r="BB68" s="5"/>
      <c r="BC68" s="33"/>
      <c r="BD68" s="35"/>
      <c r="BE68" s="5"/>
      <c r="BF68" s="5"/>
      <c r="BG68" s="6"/>
      <c r="BH68" s="5"/>
      <c r="BI68" s="160"/>
      <c r="BJ68" s="160"/>
      <c r="BK68" s="160"/>
      <c r="BL68" s="160"/>
      <c r="BM68" s="39"/>
      <c r="BN68" s="39"/>
      <c r="BO68" s="39"/>
      <c r="BP68" s="39"/>
      <c r="BQ68" s="39"/>
      <c r="BR68" s="39"/>
      <c r="BS68" s="39"/>
      <c r="BT68" s="39"/>
      <c r="BU68" s="40"/>
      <c r="BV68" s="40"/>
      <c r="BW68" s="39"/>
      <c r="BX68" s="39"/>
      <c r="BY68" s="39"/>
      <c r="BZ68" s="160"/>
      <c r="CA68" s="160"/>
      <c r="CB68" s="160"/>
      <c r="CC68" s="160"/>
      <c r="CD68" s="160"/>
      <c r="CE68" s="168"/>
    </row>
    <row r="69" spans="1:83" ht="12.75" customHeight="1" x14ac:dyDescent="0.25">
      <c r="A69" s="159"/>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6"/>
      <c r="AM69" s="6"/>
      <c r="AN69" s="6"/>
      <c r="AO69" s="34"/>
      <c r="AP69" s="6"/>
      <c r="AQ69" s="6"/>
      <c r="AR69" s="6"/>
      <c r="AS69" s="6"/>
      <c r="AT69" s="6"/>
      <c r="AU69" s="6"/>
      <c r="AV69" s="6"/>
      <c r="AW69" s="6"/>
      <c r="AX69" s="34"/>
      <c r="AY69" s="6"/>
      <c r="AZ69" s="6"/>
      <c r="BA69" s="6"/>
      <c r="BB69" s="6"/>
      <c r="BC69" s="6"/>
      <c r="BD69" s="35"/>
      <c r="BE69" s="5"/>
      <c r="BF69" s="5"/>
      <c r="BG69" s="6"/>
      <c r="BH69" s="5"/>
      <c r="BI69" s="160"/>
      <c r="BJ69" s="160"/>
      <c r="BK69" s="160"/>
      <c r="BL69" s="160"/>
      <c r="BM69" s="39"/>
      <c r="BN69" s="39"/>
      <c r="BO69" s="39"/>
      <c r="BP69" s="39"/>
      <c r="BQ69" s="39"/>
      <c r="BR69" s="39"/>
      <c r="BS69" s="39"/>
      <c r="BT69" s="39"/>
      <c r="BU69" s="40"/>
      <c r="BV69" s="40"/>
      <c r="BW69" s="39"/>
      <c r="BX69" s="39"/>
      <c r="BY69" s="39"/>
      <c r="BZ69" s="160"/>
      <c r="CA69" s="160"/>
      <c r="CB69" s="160"/>
      <c r="CC69" s="160"/>
      <c r="CD69" s="160"/>
      <c r="CE69" s="168"/>
    </row>
    <row r="70" spans="1:83" ht="12.75" customHeight="1" x14ac:dyDescent="0.25">
      <c r="A70" s="159"/>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6"/>
      <c r="AM70" s="6"/>
      <c r="AN70" s="6"/>
      <c r="AO70" s="34"/>
      <c r="AP70" s="6"/>
      <c r="AQ70" s="6"/>
      <c r="AR70" s="6"/>
      <c r="AS70" s="6"/>
      <c r="AT70" s="6"/>
      <c r="AU70" s="35"/>
      <c r="AV70" s="6"/>
      <c r="AW70" s="46"/>
      <c r="AX70" s="5"/>
      <c r="AY70" s="6"/>
      <c r="AZ70" s="6"/>
      <c r="BA70" s="5"/>
      <c r="BB70" s="5"/>
      <c r="BC70" s="33"/>
      <c r="BD70" s="35"/>
      <c r="BE70" s="5"/>
      <c r="BF70" s="5"/>
      <c r="BG70" s="6"/>
      <c r="BH70" s="5"/>
      <c r="BI70" s="160"/>
      <c r="BJ70" s="160"/>
      <c r="BK70" s="160"/>
      <c r="BL70" s="160"/>
      <c r="BM70" s="39"/>
      <c r="BN70" s="39"/>
      <c r="BO70" s="39"/>
      <c r="BP70" s="39"/>
      <c r="BQ70" s="39"/>
      <c r="BR70" s="39"/>
      <c r="BS70" s="39"/>
      <c r="BT70" s="39"/>
      <c r="BU70" s="40"/>
      <c r="BV70" s="40"/>
      <c r="BW70" s="39"/>
      <c r="BX70" s="39"/>
      <c r="BY70" s="39"/>
      <c r="BZ70" s="160"/>
      <c r="CA70" s="160"/>
      <c r="CB70" s="160"/>
      <c r="CC70" s="160"/>
      <c r="CD70" s="160"/>
      <c r="CE70" s="168"/>
    </row>
    <row r="71" spans="1:83" ht="12.75" customHeight="1" x14ac:dyDescent="0.25">
      <c r="A71" s="159"/>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6"/>
      <c r="AM71" s="6"/>
      <c r="AN71" s="6"/>
      <c r="AO71" s="34"/>
      <c r="AP71" s="6"/>
      <c r="AQ71" s="6"/>
      <c r="AR71" s="6"/>
      <c r="AS71" s="6"/>
      <c r="AT71" s="6"/>
      <c r="AU71" s="6"/>
      <c r="AV71" s="6"/>
      <c r="AW71" s="6"/>
      <c r="AX71" s="34"/>
      <c r="AY71" s="6"/>
      <c r="AZ71" s="6"/>
      <c r="BA71" s="6"/>
      <c r="BB71" s="6"/>
      <c r="BC71" s="6"/>
      <c r="BD71" s="35"/>
      <c r="BE71" s="5"/>
      <c r="BF71" s="5"/>
      <c r="BG71" s="6"/>
      <c r="BH71" s="5"/>
      <c r="BI71" s="160"/>
      <c r="BJ71" s="160"/>
      <c r="BK71" s="160"/>
      <c r="BL71" s="160"/>
      <c r="BM71" s="39"/>
      <c r="BN71" s="39"/>
      <c r="BO71" s="39"/>
      <c r="BP71" s="39"/>
      <c r="BQ71" s="39"/>
      <c r="BR71" s="39"/>
      <c r="BS71" s="39"/>
      <c r="BT71" s="39"/>
      <c r="BU71" s="40"/>
      <c r="BV71" s="40"/>
      <c r="BW71" s="39"/>
      <c r="BX71" s="39"/>
      <c r="BY71" s="39"/>
      <c r="BZ71" s="160"/>
      <c r="CA71" s="160"/>
      <c r="CB71" s="160"/>
      <c r="CC71" s="160"/>
      <c r="CD71" s="160"/>
      <c r="CE71" s="168"/>
    </row>
    <row r="72" spans="1:83" ht="12.75" customHeight="1" x14ac:dyDescent="0.25">
      <c r="A72" s="159"/>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c r="AC72" s="160"/>
      <c r="AD72" s="160"/>
      <c r="AE72" s="160"/>
      <c r="AF72" s="160"/>
      <c r="AG72" s="160"/>
      <c r="AH72" s="160"/>
      <c r="AI72" s="160"/>
      <c r="AJ72" s="160"/>
      <c r="AK72" s="160"/>
      <c r="AL72" s="6"/>
      <c r="AM72" s="6"/>
      <c r="AN72" s="6"/>
      <c r="AO72" s="34"/>
      <c r="AP72" s="6"/>
      <c r="AQ72" s="6"/>
      <c r="AR72" s="6"/>
      <c r="AS72" s="6"/>
      <c r="AT72" s="6"/>
      <c r="AU72" s="35"/>
      <c r="AV72" s="6"/>
      <c r="AW72" s="46"/>
      <c r="AX72" s="5"/>
      <c r="AY72" s="6"/>
      <c r="AZ72" s="6"/>
      <c r="BA72" s="5"/>
      <c r="BB72" s="5"/>
      <c r="BC72" s="33"/>
      <c r="BD72" s="35"/>
      <c r="BE72" s="5"/>
      <c r="BF72" s="5"/>
      <c r="BG72" s="6"/>
      <c r="BH72" s="5"/>
      <c r="BI72" s="160"/>
      <c r="BJ72" s="160"/>
      <c r="BK72" s="160"/>
      <c r="BL72" s="160"/>
      <c r="BM72" s="39"/>
      <c r="BN72" s="39"/>
      <c r="BO72" s="39"/>
      <c r="BP72" s="39"/>
      <c r="BQ72" s="39"/>
      <c r="BR72" s="39"/>
      <c r="BS72" s="39"/>
      <c r="BT72" s="39"/>
      <c r="BU72" s="40"/>
      <c r="BV72" s="40"/>
      <c r="BW72" s="39"/>
      <c r="BX72" s="39"/>
      <c r="BY72" s="39"/>
      <c r="BZ72" s="160"/>
      <c r="CA72" s="160"/>
      <c r="CB72" s="160"/>
      <c r="CC72" s="160"/>
      <c r="CD72" s="160"/>
      <c r="CE72" s="168"/>
    </row>
    <row r="73" spans="1:83" ht="12.75" customHeight="1" x14ac:dyDescent="0.25">
      <c r="A73" s="159"/>
      <c r="B73" s="160"/>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0"/>
      <c r="AJ73" s="160"/>
      <c r="AK73" s="160"/>
      <c r="AL73" s="6"/>
      <c r="AM73" s="6"/>
      <c r="AN73" s="6"/>
      <c r="AO73" s="34"/>
      <c r="AP73" s="6"/>
      <c r="AQ73" s="6"/>
      <c r="AR73" s="6"/>
      <c r="AS73" s="6"/>
      <c r="AT73" s="6"/>
      <c r="AU73" s="35"/>
      <c r="AV73" s="6"/>
      <c r="AW73" s="46"/>
      <c r="AX73" s="5"/>
      <c r="AY73" s="6"/>
      <c r="AZ73" s="6"/>
      <c r="BA73" s="5"/>
      <c r="BB73" s="5"/>
      <c r="BC73" s="33"/>
      <c r="BD73" s="35"/>
      <c r="BE73" s="5"/>
      <c r="BF73" s="5"/>
      <c r="BG73" s="6"/>
      <c r="BH73" s="5"/>
      <c r="BI73" s="160"/>
      <c r="BJ73" s="160"/>
      <c r="BK73" s="160"/>
      <c r="BL73" s="160"/>
      <c r="BM73" s="39"/>
      <c r="BN73" s="39"/>
      <c r="BO73" s="39"/>
      <c r="BP73" s="39"/>
      <c r="BQ73" s="39"/>
      <c r="BR73" s="39"/>
      <c r="BS73" s="39"/>
      <c r="BT73" s="39"/>
      <c r="BU73" s="40"/>
      <c r="BV73" s="40"/>
      <c r="BW73" s="39"/>
      <c r="BX73" s="39"/>
      <c r="BY73" s="39"/>
      <c r="BZ73" s="160"/>
      <c r="CA73" s="160"/>
      <c r="CB73" s="160"/>
      <c r="CC73" s="160"/>
      <c r="CD73" s="160"/>
      <c r="CE73" s="168"/>
    </row>
    <row r="74" spans="1:83" ht="12.75" customHeight="1" x14ac:dyDescent="0.25">
      <c r="A74" s="169"/>
      <c r="B74" s="170"/>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6"/>
      <c r="AM74" s="6"/>
      <c r="AN74" s="6"/>
      <c r="AO74" s="34"/>
      <c r="AP74" s="6"/>
      <c r="AQ74" s="6"/>
      <c r="AR74" s="6"/>
      <c r="AS74" s="6"/>
      <c r="AT74" s="6"/>
      <c r="AU74" s="6"/>
      <c r="AV74" s="6"/>
      <c r="AW74" s="6"/>
      <c r="AX74" s="34"/>
      <c r="AY74" s="6"/>
      <c r="AZ74" s="6"/>
      <c r="BA74" s="6"/>
      <c r="BB74" s="6"/>
      <c r="BC74" s="6"/>
      <c r="BD74" s="35"/>
      <c r="BE74" s="5"/>
      <c r="BF74" s="5"/>
      <c r="BG74" s="6"/>
      <c r="BH74" s="5"/>
      <c r="BI74" s="170"/>
      <c r="BJ74" s="170"/>
      <c r="BK74" s="170"/>
      <c r="BL74" s="170"/>
      <c r="BM74" s="39"/>
      <c r="BN74" s="39"/>
      <c r="BO74" s="39"/>
      <c r="BP74" s="39"/>
      <c r="BQ74" s="39"/>
      <c r="BR74" s="39"/>
      <c r="BS74" s="39"/>
      <c r="BT74" s="39"/>
      <c r="BU74" s="40"/>
      <c r="BV74" s="40"/>
      <c r="BW74" s="39"/>
      <c r="BX74" s="39"/>
      <c r="BY74" s="39"/>
      <c r="BZ74" s="170"/>
      <c r="CA74" s="170"/>
      <c r="CB74" s="170"/>
      <c r="CC74" s="170"/>
      <c r="CD74" s="170"/>
      <c r="CE74" s="171"/>
    </row>
    <row r="75" spans="1:83" ht="18" customHeight="1" x14ac:dyDescent="0.25">
      <c r="A75" s="27">
        <v>9</v>
      </c>
      <c r="B75" s="28" t="s">
        <v>279</v>
      </c>
      <c r="C75" s="29" t="s">
        <v>280</v>
      </c>
      <c r="D75" s="28" t="s">
        <v>229</v>
      </c>
      <c r="E75" s="28" t="s">
        <v>259</v>
      </c>
      <c r="F75" s="9" t="s">
        <v>281</v>
      </c>
      <c r="G75" s="30">
        <v>13678</v>
      </c>
      <c r="H75" s="30">
        <v>13501</v>
      </c>
      <c r="I75" s="28" t="s">
        <v>182</v>
      </c>
      <c r="J75" s="28" t="s">
        <v>182</v>
      </c>
      <c r="K75" s="28" t="s">
        <v>182</v>
      </c>
      <c r="L75" s="28" t="s">
        <v>182</v>
      </c>
      <c r="M75" s="28" t="s">
        <v>182</v>
      </c>
      <c r="N75" s="28" t="s">
        <v>182</v>
      </c>
      <c r="O75" s="28" t="s">
        <v>182</v>
      </c>
      <c r="P75" s="28" t="s">
        <v>182</v>
      </c>
      <c r="Q75" s="28" t="s">
        <v>282</v>
      </c>
      <c r="R75" s="31">
        <v>45320</v>
      </c>
      <c r="S75" s="31">
        <v>45686</v>
      </c>
      <c r="T75" s="30">
        <v>13704</v>
      </c>
      <c r="U75" s="28" t="s">
        <v>283</v>
      </c>
      <c r="V75" s="30">
        <v>13758</v>
      </c>
      <c r="W75" s="28" t="s">
        <v>281</v>
      </c>
      <c r="X75" s="32">
        <v>250000</v>
      </c>
      <c r="Y75" s="28" t="s">
        <v>284</v>
      </c>
      <c r="Z75" s="9" t="s">
        <v>285</v>
      </c>
      <c r="AA75" s="28" t="s">
        <v>286</v>
      </c>
      <c r="AB75" s="31">
        <v>45415</v>
      </c>
      <c r="AC75" s="30">
        <v>13777</v>
      </c>
      <c r="AD75" s="31">
        <v>45415</v>
      </c>
      <c r="AE75" s="31">
        <v>45780</v>
      </c>
      <c r="AF75" s="28">
        <v>1500</v>
      </c>
      <c r="AG75" s="28" t="s">
        <v>287</v>
      </c>
      <c r="AH75" s="32" t="s">
        <v>182</v>
      </c>
      <c r="AI75" s="32" t="s">
        <v>182</v>
      </c>
      <c r="AJ75" s="32" t="s">
        <v>182</v>
      </c>
      <c r="AK75" s="32">
        <v>250000</v>
      </c>
      <c r="AL75" s="6" t="s">
        <v>188</v>
      </c>
      <c r="AM75" s="6" t="s">
        <v>189</v>
      </c>
      <c r="AN75" s="33">
        <v>45782</v>
      </c>
      <c r="AO75" s="34">
        <v>14015</v>
      </c>
      <c r="AP75" s="6" t="s">
        <v>195</v>
      </c>
      <c r="AQ75" s="33">
        <v>45784</v>
      </c>
      <c r="AR75" s="33">
        <v>46148</v>
      </c>
      <c r="AS75" s="6"/>
      <c r="AT75" s="6"/>
      <c r="AU75" s="6"/>
      <c r="AV75" s="6"/>
      <c r="AW75" s="6"/>
      <c r="AX75" s="34"/>
      <c r="AY75" s="6"/>
      <c r="AZ75" s="6"/>
      <c r="BA75" s="6"/>
      <c r="BB75" s="6"/>
      <c r="BC75" s="6"/>
      <c r="BD75" s="6"/>
      <c r="BE75" s="5"/>
      <c r="BF75" s="5"/>
      <c r="BG75" s="6"/>
      <c r="BH75" s="5"/>
      <c r="BI75" s="36">
        <v>250000</v>
      </c>
      <c r="BJ75" s="32">
        <v>112908.46000000002</v>
      </c>
      <c r="BK75" s="37">
        <v>44590.66</v>
      </c>
      <c r="BL75" s="38">
        <f>BJ75++BK75</f>
        <v>157499.12000000002</v>
      </c>
      <c r="BM75" s="39"/>
      <c r="BN75" s="39"/>
      <c r="BO75" s="39"/>
      <c r="BP75" s="39"/>
      <c r="BQ75" s="39"/>
      <c r="BR75" s="39"/>
      <c r="BS75" s="39"/>
      <c r="BT75" s="39"/>
      <c r="BU75" s="40"/>
      <c r="BV75" s="40"/>
      <c r="BW75" s="39"/>
      <c r="BX75" s="39"/>
      <c r="BY75" s="39"/>
      <c r="BZ75" s="41" t="s">
        <v>288</v>
      </c>
      <c r="CA75" s="42">
        <v>13771</v>
      </c>
      <c r="CB75" s="43" t="s">
        <v>208</v>
      </c>
      <c r="CC75" s="41">
        <v>702800</v>
      </c>
      <c r="CD75" s="44" t="s">
        <v>193</v>
      </c>
      <c r="CE75" s="45">
        <v>701609</v>
      </c>
    </row>
    <row r="76" spans="1:83" ht="12.75" customHeight="1" x14ac:dyDescent="0.25">
      <c r="A76" s="159"/>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6"/>
      <c r="AM76" s="6"/>
      <c r="AN76" s="6"/>
      <c r="AO76" s="34"/>
      <c r="AP76" s="6"/>
      <c r="AQ76" s="6"/>
      <c r="AR76" s="6"/>
      <c r="AS76" s="6"/>
      <c r="AT76" s="6"/>
      <c r="AU76" s="35"/>
      <c r="AV76" s="6"/>
      <c r="AW76" s="46"/>
      <c r="AX76" s="5"/>
      <c r="AY76" s="6"/>
      <c r="AZ76" s="6"/>
      <c r="BA76" s="5"/>
      <c r="BB76" s="5"/>
      <c r="BC76" s="6"/>
      <c r="BD76" s="6"/>
      <c r="BE76" s="5"/>
      <c r="BF76" s="5"/>
      <c r="BG76" s="6"/>
      <c r="BH76" s="5"/>
      <c r="BI76" s="160"/>
      <c r="BJ76" s="160"/>
      <c r="BK76" s="160"/>
      <c r="BL76" s="160"/>
      <c r="BM76" s="39"/>
      <c r="BN76" s="39"/>
      <c r="BO76" s="39"/>
      <c r="BP76" s="39"/>
      <c r="BQ76" s="39"/>
      <c r="BR76" s="39"/>
      <c r="BS76" s="39"/>
      <c r="BT76" s="39"/>
      <c r="BU76" s="40"/>
      <c r="BV76" s="40"/>
      <c r="BW76" s="39"/>
      <c r="BX76" s="39"/>
      <c r="BY76" s="39"/>
      <c r="BZ76" s="160"/>
      <c r="CA76" s="160"/>
      <c r="CB76" s="160"/>
      <c r="CC76" s="160"/>
      <c r="CD76" s="160"/>
      <c r="CE76" s="168"/>
    </row>
    <row r="77" spans="1:83" ht="12.75" customHeight="1" x14ac:dyDescent="0.25">
      <c r="A77" s="159"/>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6"/>
      <c r="AM77" s="6"/>
      <c r="AN77" s="6"/>
      <c r="AO77" s="34"/>
      <c r="AP77" s="6"/>
      <c r="AQ77" s="6"/>
      <c r="AR77" s="6"/>
      <c r="AS77" s="6"/>
      <c r="AT77" s="6"/>
      <c r="AU77" s="6"/>
      <c r="AV77" s="6"/>
      <c r="AW77" s="6"/>
      <c r="AX77" s="34"/>
      <c r="AY77" s="6"/>
      <c r="AZ77" s="6"/>
      <c r="BA77" s="6"/>
      <c r="BB77" s="6"/>
      <c r="BC77" s="6"/>
      <c r="BD77" s="35"/>
      <c r="BE77" s="5"/>
      <c r="BF77" s="5"/>
      <c r="BG77" s="6"/>
      <c r="BH77" s="5"/>
      <c r="BI77" s="160"/>
      <c r="BJ77" s="160"/>
      <c r="BK77" s="160"/>
      <c r="BL77" s="160"/>
      <c r="BM77" s="39"/>
      <c r="BN77" s="39"/>
      <c r="BO77" s="39"/>
      <c r="BP77" s="39"/>
      <c r="BQ77" s="39"/>
      <c r="BR77" s="39"/>
      <c r="BS77" s="39"/>
      <c r="BT77" s="39"/>
      <c r="BU77" s="40"/>
      <c r="BV77" s="40"/>
      <c r="BW77" s="39"/>
      <c r="BX77" s="39"/>
      <c r="BY77" s="39"/>
      <c r="BZ77" s="160"/>
      <c r="CA77" s="160"/>
      <c r="CB77" s="160"/>
      <c r="CC77" s="160"/>
      <c r="CD77" s="160"/>
      <c r="CE77" s="168"/>
    </row>
    <row r="78" spans="1:83" ht="12.75" customHeight="1" x14ac:dyDescent="0.25">
      <c r="A78" s="159"/>
      <c r="B78" s="160"/>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6"/>
      <c r="AM78" s="6"/>
      <c r="AN78" s="6"/>
      <c r="AO78" s="34"/>
      <c r="AP78" s="6"/>
      <c r="AQ78" s="6"/>
      <c r="AR78" s="6"/>
      <c r="AS78" s="6"/>
      <c r="AT78" s="6"/>
      <c r="AU78" s="35"/>
      <c r="AV78" s="6"/>
      <c r="AW78" s="46"/>
      <c r="AX78" s="5"/>
      <c r="AY78" s="6"/>
      <c r="AZ78" s="6"/>
      <c r="BA78" s="5"/>
      <c r="BB78" s="5"/>
      <c r="BC78" s="33"/>
      <c r="BD78" s="35"/>
      <c r="BE78" s="5"/>
      <c r="BF78" s="5"/>
      <c r="BG78" s="6"/>
      <c r="BH78" s="5"/>
      <c r="BI78" s="160"/>
      <c r="BJ78" s="160"/>
      <c r="BK78" s="160"/>
      <c r="BL78" s="160"/>
      <c r="BM78" s="39"/>
      <c r="BN78" s="39"/>
      <c r="BO78" s="39"/>
      <c r="BP78" s="39"/>
      <c r="BQ78" s="39"/>
      <c r="BR78" s="39"/>
      <c r="BS78" s="39"/>
      <c r="BT78" s="39"/>
      <c r="BU78" s="40"/>
      <c r="BV78" s="40"/>
      <c r="BW78" s="39"/>
      <c r="BX78" s="39"/>
      <c r="BY78" s="39"/>
      <c r="BZ78" s="160"/>
      <c r="CA78" s="160"/>
      <c r="CB78" s="160"/>
      <c r="CC78" s="160"/>
      <c r="CD78" s="160"/>
      <c r="CE78" s="168"/>
    </row>
    <row r="79" spans="1:83" ht="12.75" customHeight="1" x14ac:dyDescent="0.25">
      <c r="A79" s="159"/>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0"/>
      <c r="AF79" s="160"/>
      <c r="AG79" s="160"/>
      <c r="AH79" s="160"/>
      <c r="AI79" s="160"/>
      <c r="AJ79" s="160"/>
      <c r="AK79" s="160"/>
      <c r="AL79" s="6"/>
      <c r="AM79" s="6"/>
      <c r="AN79" s="6"/>
      <c r="AO79" s="34"/>
      <c r="AP79" s="6"/>
      <c r="AQ79" s="6"/>
      <c r="AR79" s="6"/>
      <c r="AS79" s="6"/>
      <c r="AT79" s="6"/>
      <c r="AU79" s="6"/>
      <c r="AV79" s="6"/>
      <c r="AW79" s="6"/>
      <c r="AX79" s="34"/>
      <c r="AY79" s="6"/>
      <c r="AZ79" s="6"/>
      <c r="BA79" s="6"/>
      <c r="BB79" s="6"/>
      <c r="BC79" s="6"/>
      <c r="BD79" s="35"/>
      <c r="BE79" s="5"/>
      <c r="BF79" s="5"/>
      <c r="BG79" s="6"/>
      <c r="BH79" s="5"/>
      <c r="BI79" s="160"/>
      <c r="BJ79" s="160"/>
      <c r="BK79" s="160"/>
      <c r="BL79" s="160"/>
      <c r="BM79" s="39"/>
      <c r="BN79" s="39"/>
      <c r="BO79" s="39"/>
      <c r="BP79" s="39"/>
      <c r="BQ79" s="39"/>
      <c r="BR79" s="39"/>
      <c r="BS79" s="39"/>
      <c r="BT79" s="39"/>
      <c r="BU79" s="40"/>
      <c r="BV79" s="40"/>
      <c r="BW79" s="39"/>
      <c r="BX79" s="39"/>
      <c r="BY79" s="39"/>
      <c r="BZ79" s="160"/>
      <c r="CA79" s="160"/>
      <c r="CB79" s="160"/>
      <c r="CC79" s="160"/>
      <c r="CD79" s="160"/>
      <c r="CE79" s="168"/>
    </row>
    <row r="80" spans="1:83" ht="12.75" customHeight="1" x14ac:dyDescent="0.25">
      <c r="A80" s="159"/>
      <c r="B80" s="160"/>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c r="AA80" s="160"/>
      <c r="AB80" s="160"/>
      <c r="AC80" s="160"/>
      <c r="AD80" s="160"/>
      <c r="AE80" s="160"/>
      <c r="AF80" s="160"/>
      <c r="AG80" s="160"/>
      <c r="AH80" s="160"/>
      <c r="AI80" s="160"/>
      <c r="AJ80" s="160"/>
      <c r="AK80" s="160"/>
      <c r="AL80" s="6"/>
      <c r="AM80" s="6"/>
      <c r="AN80" s="6"/>
      <c r="AO80" s="34"/>
      <c r="AP80" s="6"/>
      <c r="AQ80" s="6"/>
      <c r="AR80" s="6"/>
      <c r="AS80" s="6"/>
      <c r="AT80" s="6"/>
      <c r="AU80" s="35"/>
      <c r="AV80" s="6"/>
      <c r="AW80" s="46"/>
      <c r="AX80" s="5"/>
      <c r="AY80" s="6"/>
      <c r="AZ80" s="6"/>
      <c r="BA80" s="5"/>
      <c r="BB80" s="5"/>
      <c r="BC80" s="33"/>
      <c r="BD80" s="35"/>
      <c r="BE80" s="5"/>
      <c r="BF80" s="5"/>
      <c r="BG80" s="6"/>
      <c r="BH80" s="5"/>
      <c r="BI80" s="160"/>
      <c r="BJ80" s="160"/>
      <c r="BK80" s="160"/>
      <c r="BL80" s="160"/>
      <c r="BM80" s="39"/>
      <c r="BN80" s="39"/>
      <c r="BO80" s="39"/>
      <c r="BP80" s="39"/>
      <c r="BQ80" s="39"/>
      <c r="BR80" s="39"/>
      <c r="BS80" s="39"/>
      <c r="BT80" s="39"/>
      <c r="BU80" s="40"/>
      <c r="BV80" s="40"/>
      <c r="BW80" s="39"/>
      <c r="BX80" s="39"/>
      <c r="BY80" s="39"/>
      <c r="BZ80" s="160"/>
      <c r="CA80" s="160"/>
      <c r="CB80" s="160"/>
      <c r="CC80" s="160"/>
      <c r="CD80" s="160"/>
      <c r="CE80" s="168"/>
    </row>
    <row r="81" spans="1:83" ht="12.75" customHeight="1" x14ac:dyDescent="0.25">
      <c r="A81" s="159"/>
      <c r="B81" s="160"/>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c r="AA81" s="160"/>
      <c r="AB81" s="160"/>
      <c r="AC81" s="160"/>
      <c r="AD81" s="160"/>
      <c r="AE81" s="160"/>
      <c r="AF81" s="160"/>
      <c r="AG81" s="160"/>
      <c r="AH81" s="160"/>
      <c r="AI81" s="160"/>
      <c r="AJ81" s="160"/>
      <c r="AK81" s="160"/>
      <c r="AL81" s="6"/>
      <c r="AM81" s="6"/>
      <c r="AN81" s="6"/>
      <c r="AO81" s="34"/>
      <c r="AP81" s="6"/>
      <c r="AQ81" s="6"/>
      <c r="AR81" s="6"/>
      <c r="AS81" s="6"/>
      <c r="AT81" s="6"/>
      <c r="AU81" s="6"/>
      <c r="AV81" s="6"/>
      <c r="AW81" s="6"/>
      <c r="AX81" s="34"/>
      <c r="AY81" s="6"/>
      <c r="AZ81" s="6"/>
      <c r="BA81" s="6"/>
      <c r="BB81" s="6"/>
      <c r="BC81" s="6"/>
      <c r="BD81" s="35"/>
      <c r="BE81" s="5"/>
      <c r="BF81" s="5"/>
      <c r="BG81" s="6"/>
      <c r="BH81" s="5"/>
      <c r="BI81" s="160"/>
      <c r="BJ81" s="160"/>
      <c r="BK81" s="160"/>
      <c r="BL81" s="160"/>
      <c r="BM81" s="39"/>
      <c r="BN81" s="39"/>
      <c r="BO81" s="39"/>
      <c r="BP81" s="39"/>
      <c r="BQ81" s="39"/>
      <c r="BR81" s="39"/>
      <c r="BS81" s="39"/>
      <c r="BT81" s="39"/>
      <c r="BU81" s="40"/>
      <c r="BV81" s="40"/>
      <c r="BW81" s="39"/>
      <c r="BX81" s="39"/>
      <c r="BY81" s="39"/>
      <c r="BZ81" s="160"/>
      <c r="CA81" s="160"/>
      <c r="CB81" s="160"/>
      <c r="CC81" s="160"/>
      <c r="CD81" s="160"/>
      <c r="CE81" s="168"/>
    </row>
    <row r="82" spans="1:83" ht="12.75" customHeight="1" x14ac:dyDescent="0.25">
      <c r="A82" s="159"/>
      <c r="B82" s="160"/>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c r="AA82" s="160"/>
      <c r="AB82" s="160"/>
      <c r="AC82" s="160"/>
      <c r="AD82" s="160"/>
      <c r="AE82" s="160"/>
      <c r="AF82" s="160"/>
      <c r="AG82" s="160"/>
      <c r="AH82" s="160"/>
      <c r="AI82" s="160"/>
      <c r="AJ82" s="160"/>
      <c r="AK82" s="160"/>
      <c r="AL82" s="6"/>
      <c r="AM82" s="6"/>
      <c r="AN82" s="6"/>
      <c r="AO82" s="34"/>
      <c r="AP82" s="6"/>
      <c r="AQ82" s="6"/>
      <c r="AR82" s="6"/>
      <c r="AS82" s="6"/>
      <c r="AT82" s="6"/>
      <c r="AU82" s="35"/>
      <c r="AV82" s="6"/>
      <c r="AW82" s="46"/>
      <c r="AX82" s="5"/>
      <c r="AY82" s="6"/>
      <c r="AZ82" s="6"/>
      <c r="BA82" s="5"/>
      <c r="BB82" s="5"/>
      <c r="BC82" s="33"/>
      <c r="BD82" s="35"/>
      <c r="BE82" s="5"/>
      <c r="BF82" s="5"/>
      <c r="BG82" s="6"/>
      <c r="BH82" s="5"/>
      <c r="BI82" s="160"/>
      <c r="BJ82" s="160"/>
      <c r="BK82" s="160"/>
      <c r="BL82" s="160"/>
      <c r="BM82" s="39"/>
      <c r="BN82" s="39"/>
      <c r="BO82" s="39"/>
      <c r="BP82" s="39"/>
      <c r="BQ82" s="39"/>
      <c r="BR82" s="39"/>
      <c r="BS82" s="39"/>
      <c r="BT82" s="39"/>
      <c r="BU82" s="40"/>
      <c r="BV82" s="40"/>
      <c r="BW82" s="39"/>
      <c r="BX82" s="39"/>
      <c r="BY82" s="39"/>
      <c r="BZ82" s="160"/>
      <c r="CA82" s="160"/>
      <c r="CB82" s="160"/>
      <c r="CC82" s="160"/>
      <c r="CD82" s="160"/>
      <c r="CE82" s="168"/>
    </row>
    <row r="83" spans="1:83" ht="12.75" customHeight="1" x14ac:dyDescent="0.25">
      <c r="A83" s="159"/>
      <c r="B83" s="160"/>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c r="AI83" s="160"/>
      <c r="AJ83" s="160"/>
      <c r="AK83" s="160"/>
      <c r="AL83" s="6"/>
      <c r="AM83" s="6"/>
      <c r="AN83" s="6"/>
      <c r="AO83" s="34"/>
      <c r="AP83" s="6"/>
      <c r="AQ83" s="6"/>
      <c r="AR83" s="6"/>
      <c r="AS83" s="6"/>
      <c r="AT83" s="6"/>
      <c r="AU83" s="35"/>
      <c r="AV83" s="6"/>
      <c r="AW83" s="46"/>
      <c r="AX83" s="5"/>
      <c r="AY83" s="6"/>
      <c r="AZ83" s="6"/>
      <c r="BA83" s="5"/>
      <c r="BB83" s="5"/>
      <c r="BC83" s="33"/>
      <c r="BD83" s="35"/>
      <c r="BE83" s="5"/>
      <c r="BF83" s="5"/>
      <c r="BG83" s="6"/>
      <c r="BH83" s="5"/>
      <c r="BI83" s="160"/>
      <c r="BJ83" s="160"/>
      <c r="BK83" s="160"/>
      <c r="BL83" s="160"/>
      <c r="BM83" s="39"/>
      <c r="BN83" s="39"/>
      <c r="BO83" s="39"/>
      <c r="BP83" s="39"/>
      <c r="BQ83" s="39"/>
      <c r="BR83" s="39"/>
      <c r="BS83" s="39"/>
      <c r="BT83" s="39"/>
      <c r="BU83" s="40"/>
      <c r="BV83" s="40"/>
      <c r="BW83" s="39"/>
      <c r="BX83" s="39"/>
      <c r="BY83" s="39"/>
      <c r="BZ83" s="160"/>
      <c r="CA83" s="160"/>
      <c r="CB83" s="160"/>
      <c r="CC83" s="160"/>
      <c r="CD83" s="160"/>
      <c r="CE83" s="168"/>
    </row>
    <row r="84" spans="1:83" ht="12.75" customHeight="1" x14ac:dyDescent="0.25">
      <c r="A84" s="169"/>
      <c r="B84" s="170"/>
      <c r="C84" s="170"/>
      <c r="D84" s="170"/>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0"/>
      <c r="AF84" s="170"/>
      <c r="AG84" s="170"/>
      <c r="AH84" s="170"/>
      <c r="AI84" s="170"/>
      <c r="AJ84" s="170"/>
      <c r="AK84" s="170"/>
      <c r="AL84" s="6"/>
      <c r="AM84" s="6"/>
      <c r="AN84" s="6"/>
      <c r="AO84" s="34"/>
      <c r="AP84" s="6"/>
      <c r="AQ84" s="6"/>
      <c r="AR84" s="6"/>
      <c r="AS84" s="6"/>
      <c r="AT84" s="6"/>
      <c r="AU84" s="6"/>
      <c r="AV84" s="6"/>
      <c r="AW84" s="6"/>
      <c r="AX84" s="34"/>
      <c r="AY84" s="6"/>
      <c r="AZ84" s="6"/>
      <c r="BA84" s="6"/>
      <c r="BB84" s="6"/>
      <c r="BC84" s="6"/>
      <c r="BD84" s="35"/>
      <c r="BE84" s="5"/>
      <c r="BF84" s="5"/>
      <c r="BG84" s="6"/>
      <c r="BH84" s="5"/>
      <c r="BI84" s="170"/>
      <c r="BJ84" s="170"/>
      <c r="BK84" s="170"/>
      <c r="BL84" s="170"/>
      <c r="BM84" s="39"/>
      <c r="BN84" s="39"/>
      <c r="BO84" s="39"/>
      <c r="BP84" s="39"/>
      <c r="BQ84" s="39"/>
      <c r="BR84" s="39"/>
      <c r="BS84" s="39"/>
      <c r="BT84" s="39"/>
      <c r="BU84" s="40"/>
      <c r="BV84" s="40"/>
      <c r="BW84" s="39"/>
      <c r="BX84" s="39"/>
      <c r="BY84" s="39"/>
      <c r="BZ84" s="170"/>
      <c r="CA84" s="170"/>
      <c r="CB84" s="170"/>
      <c r="CC84" s="170"/>
      <c r="CD84" s="170"/>
      <c r="CE84" s="171"/>
    </row>
    <row r="85" spans="1:83" ht="12.75" customHeight="1" x14ac:dyDescent="0.25">
      <c r="A85" s="56">
        <v>10</v>
      </c>
      <c r="B85" s="6" t="s">
        <v>289</v>
      </c>
      <c r="C85" s="57" t="s">
        <v>282</v>
      </c>
      <c r="D85" s="6" t="s">
        <v>290</v>
      </c>
      <c r="E85" s="6" t="s">
        <v>182</v>
      </c>
      <c r="F85" s="58" t="s">
        <v>291</v>
      </c>
      <c r="G85" s="34" t="s">
        <v>182</v>
      </c>
      <c r="H85" s="34" t="s">
        <v>182</v>
      </c>
      <c r="I85" s="34" t="s">
        <v>182</v>
      </c>
      <c r="J85" s="34" t="s">
        <v>182</v>
      </c>
      <c r="K85" s="34" t="s">
        <v>182</v>
      </c>
      <c r="L85" s="34" t="s">
        <v>182</v>
      </c>
      <c r="M85" s="57" t="s">
        <v>282</v>
      </c>
      <c r="N85" s="6" t="s">
        <v>292</v>
      </c>
      <c r="O85" s="59">
        <v>13792</v>
      </c>
      <c r="P85" s="59">
        <v>13792</v>
      </c>
      <c r="Q85" s="34" t="s">
        <v>182</v>
      </c>
      <c r="R85" s="34" t="s">
        <v>182</v>
      </c>
      <c r="S85" s="34" t="s">
        <v>182</v>
      </c>
      <c r="T85" s="34" t="s">
        <v>182</v>
      </c>
      <c r="U85" s="34" t="s">
        <v>182</v>
      </c>
      <c r="V85" s="34" t="s">
        <v>182</v>
      </c>
      <c r="W85" s="34" t="s">
        <v>182</v>
      </c>
      <c r="X85" s="34" t="s">
        <v>182</v>
      </c>
      <c r="Y85" s="39" t="s">
        <v>293</v>
      </c>
      <c r="Z85" s="58" t="s">
        <v>294</v>
      </c>
      <c r="AA85" s="6" t="s">
        <v>295</v>
      </c>
      <c r="AB85" s="33">
        <v>45449</v>
      </c>
      <c r="AC85" s="34">
        <v>13796</v>
      </c>
      <c r="AD85" s="33">
        <v>45449</v>
      </c>
      <c r="AE85" s="33">
        <v>45814</v>
      </c>
      <c r="AF85" s="6">
        <v>1500</v>
      </c>
      <c r="AG85" s="39" t="s">
        <v>277</v>
      </c>
      <c r="AH85" s="34" t="s">
        <v>182</v>
      </c>
      <c r="AI85" s="34" t="s">
        <v>182</v>
      </c>
      <c r="AJ85" s="34" t="s">
        <v>182</v>
      </c>
      <c r="AK85" s="5">
        <v>9050</v>
      </c>
      <c r="AL85" s="6" t="s">
        <v>188</v>
      </c>
      <c r="AM85" s="6" t="s">
        <v>189</v>
      </c>
      <c r="AN85" s="33">
        <v>45813</v>
      </c>
      <c r="AO85" s="34">
        <v>14039</v>
      </c>
      <c r="AP85" s="6" t="s">
        <v>195</v>
      </c>
      <c r="AQ85" s="33" t="s">
        <v>296</v>
      </c>
      <c r="AR85" s="33">
        <v>46179</v>
      </c>
      <c r="AS85" s="6"/>
      <c r="AT85" s="6"/>
      <c r="AU85" s="6"/>
      <c r="AV85" s="6"/>
      <c r="AW85" s="5"/>
      <c r="AX85" s="5"/>
      <c r="AY85" s="6"/>
      <c r="AZ85" s="6"/>
      <c r="BA85" s="5"/>
      <c r="BB85" s="5"/>
      <c r="BC85" s="6"/>
      <c r="BD85" s="6"/>
      <c r="BE85" s="5"/>
      <c r="BF85" s="5"/>
      <c r="BG85" s="6"/>
      <c r="BH85" s="5"/>
      <c r="BI85" s="60">
        <f t="shared" ref="BI85:BI282" si="2">AK85</f>
        <v>9050</v>
      </c>
      <c r="BJ85" s="5">
        <f>360+180+920+670+480+630+750</f>
        <v>3990</v>
      </c>
      <c r="BK85" s="61">
        <v>0</v>
      </c>
      <c r="BL85" s="62">
        <f t="shared" ref="BL85:BL282" si="3">BJ85+BK85</f>
        <v>3990</v>
      </c>
      <c r="BM85" s="39"/>
      <c r="BN85" s="39"/>
      <c r="BO85" s="39"/>
      <c r="BP85" s="39"/>
      <c r="BQ85" s="39"/>
      <c r="BR85" s="39"/>
      <c r="BS85" s="39"/>
      <c r="BT85" s="39"/>
      <c r="BU85" s="40"/>
      <c r="BV85" s="40"/>
      <c r="BW85" s="39"/>
      <c r="BX85" s="39"/>
      <c r="BY85" s="39"/>
      <c r="BZ85" s="63" t="s">
        <v>297</v>
      </c>
      <c r="CA85" s="59">
        <v>13795</v>
      </c>
      <c r="CB85" s="64" t="s">
        <v>208</v>
      </c>
      <c r="CC85" s="39">
        <v>702800</v>
      </c>
      <c r="CD85" s="65" t="s">
        <v>192</v>
      </c>
      <c r="CE85" s="66">
        <v>358883</v>
      </c>
    </row>
    <row r="86" spans="1:83" ht="18" customHeight="1" x14ac:dyDescent="0.25">
      <c r="A86" s="27">
        <v>11</v>
      </c>
      <c r="B86" s="28" t="s">
        <v>298</v>
      </c>
      <c r="C86" s="29" t="s">
        <v>299</v>
      </c>
      <c r="D86" s="28" t="s">
        <v>179</v>
      </c>
      <c r="E86" s="28" t="s">
        <v>182</v>
      </c>
      <c r="F86" s="9" t="s">
        <v>300</v>
      </c>
      <c r="G86" s="30" t="s">
        <v>182</v>
      </c>
      <c r="H86" s="30" t="s">
        <v>182</v>
      </c>
      <c r="I86" s="30" t="s">
        <v>182</v>
      </c>
      <c r="J86" s="30" t="s">
        <v>182</v>
      </c>
      <c r="K86" s="30" t="s">
        <v>182</v>
      </c>
      <c r="L86" s="30" t="s">
        <v>182</v>
      </c>
      <c r="M86" s="28" t="s">
        <v>299</v>
      </c>
      <c r="N86" s="28" t="s">
        <v>301</v>
      </c>
      <c r="O86" s="30">
        <v>13809</v>
      </c>
      <c r="P86" s="30">
        <v>13809</v>
      </c>
      <c r="Q86" s="30" t="s">
        <v>182</v>
      </c>
      <c r="R86" s="30" t="s">
        <v>182</v>
      </c>
      <c r="S86" s="30"/>
      <c r="T86" s="30" t="s">
        <v>182</v>
      </c>
      <c r="U86" s="30" t="s">
        <v>182</v>
      </c>
      <c r="V86" s="30" t="s">
        <v>182</v>
      </c>
      <c r="W86" s="30" t="s">
        <v>182</v>
      </c>
      <c r="X86" s="30" t="s">
        <v>182</v>
      </c>
      <c r="Y86" s="28" t="s">
        <v>302</v>
      </c>
      <c r="Z86" s="9" t="s">
        <v>303</v>
      </c>
      <c r="AA86" s="28" t="s">
        <v>304</v>
      </c>
      <c r="AB86" s="31">
        <v>45475</v>
      </c>
      <c r="AC86" s="30">
        <v>13811</v>
      </c>
      <c r="AD86" s="31">
        <v>45475</v>
      </c>
      <c r="AE86" s="31">
        <v>45840</v>
      </c>
      <c r="AF86" s="28">
        <v>1500</v>
      </c>
      <c r="AG86" s="28" t="s">
        <v>277</v>
      </c>
      <c r="AH86" s="30" t="s">
        <v>182</v>
      </c>
      <c r="AI86" s="30" t="s">
        <v>182</v>
      </c>
      <c r="AJ86" s="30" t="s">
        <v>182</v>
      </c>
      <c r="AK86" s="32">
        <v>378000</v>
      </c>
      <c r="AL86" s="6" t="s">
        <v>188</v>
      </c>
      <c r="AM86" s="6" t="s">
        <v>189</v>
      </c>
      <c r="AN86" s="33">
        <v>45838</v>
      </c>
      <c r="AO86" s="34">
        <v>14057</v>
      </c>
      <c r="AP86" s="6" t="s">
        <v>195</v>
      </c>
      <c r="AQ86" s="33">
        <v>45841</v>
      </c>
      <c r="AR86" s="33">
        <v>46205</v>
      </c>
      <c r="AS86" s="6"/>
      <c r="AT86" s="6"/>
      <c r="AU86" s="6"/>
      <c r="AV86" s="6"/>
      <c r="AW86" s="6"/>
      <c r="AX86" s="34"/>
      <c r="AY86" s="6"/>
      <c r="AZ86" s="6"/>
      <c r="BA86" s="6"/>
      <c r="BB86" s="6"/>
      <c r="BC86" s="6"/>
      <c r="BD86" s="6"/>
      <c r="BE86" s="5"/>
      <c r="BF86" s="5"/>
      <c r="BG86" s="6"/>
      <c r="BH86" s="5"/>
      <c r="BI86" s="36">
        <v>378000</v>
      </c>
      <c r="BJ86" s="32">
        <v>504000</v>
      </c>
      <c r="BK86" s="37">
        <v>0</v>
      </c>
      <c r="BL86" s="38">
        <f>BJ86++BK86</f>
        <v>504000</v>
      </c>
      <c r="BM86" s="39"/>
      <c r="BN86" s="39"/>
      <c r="BO86" s="39"/>
      <c r="BP86" s="39"/>
      <c r="BQ86" s="39"/>
      <c r="BR86" s="39"/>
      <c r="BS86" s="39"/>
      <c r="BT86" s="39"/>
      <c r="BU86" s="40"/>
      <c r="BV86" s="40"/>
      <c r="BW86" s="39"/>
      <c r="BX86" s="39"/>
      <c r="BY86" s="39"/>
      <c r="BZ86" s="41" t="s">
        <v>305</v>
      </c>
      <c r="CA86" s="42">
        <v>13834</v>
      </c>
      <c r="CB86" s="43" t="s">
        <v>306</v>
      </c>
      <c r="CC86" s="41">
        <v>702406</v>
      </c>
      <c r="CD86" s="44" t="s">
        <v>307</v>
      </c>
      <c r="CE86" s="45">
        <v>702352</v>
      </c>
    </row>
    <row r="87" spans="1:83" ht="12.75" customHeight="1" x14ac:dyDescent="0.25">
      <c r="A87" s="159"/>
      <c r="B87" s="160"/>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c r="AI87" s="160"/>
      <c r="AJ87" s="160"/>
      <c r="AK87" s="160"/>
      <c r="AL87" s="6"/>
      <c r="AM87" s="6"/>
      <c r="AN87" s="6"/>
      <c r="AO87" s="34"/>
      <c r="AP87" s="6"/>
      <c r="AQ87" s="6"/>
      <c r="AR87" s="6"/>
      <c r="AS87" s="6"/>
      <c r="AT87" s="6"/>
      <c r="AU87" s="35"/>
      <c r="AV87" s="6"/>
      <c r="AW87" s="46"/>
      <c r="AX87" s="5"/>
      <c r="AY87" s="6"/>
      <c r="AZ87" s="6"/>
      <c r="BA87" s="5"/>
      <c r="BB87" s="5"/>
      <c r="BC87" s="6"/>
      <c r="BD87" s="6"/>
      <c r="BE87" s="5"/>
      <c r="BF87" s="5"/>
      <c r="BG87" s="6"/>
      <c r="BH87" s="5"/>
      <c r="BI87" s="160"/>
      <c r="BJ87" s="160"/>
      <c r="BK87" s="160"/>
      <c r="BL87" s="160"/>
      <c r="BM87" s="39"/>
      <c r="BN87" s="39"/>
      <c r="BO87" s="39"/>
      <c r="BP87" s="39"/>
      <c r="BQ87" s="39"/>
      <c r="BR87" s="39"/>
      <c r="BS87" s="39"/>
      <c r="BT87" s="39"/>
      <c r="BU87" s="40"/>
      <c r="BV87" s="40"/>
      <c r="BW87" s="39"/>
      <c r="BX87" s="39"/>
      <c r="BY87" s="39"/>
      <c r="BZ87" s="160"/>
      <c r="CA87" s="160"/>
      <c r="CB87" s="160"/>
      <c r="CC87" s="160"/>
      <c r="CD87" s="160"/>
      <c r="CE87" s="168"/>
    </row>
    <row r="88" spans="1:83" ht="12.75" customHeight="1" x14ac:dyDescent="0.25">
      <c r="A88" s="159"/>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0"/>
      <c r="AJ88" s="160"/>
      <c r="AK88" s="160"/>
      <c r="AL88" s="6"/>
      <c r="AM88" s="6"/>
      <c r="AN88" s="6"/>
      <c r="AO88" s="34"/>
      <c r="AP88" s="6"/>
      <c r="AQ88" s="6"/>
      <c r="AR88" s="6"/>
      <c r="AS88" s="6"/>
      <c r="AT88" s="6"/>
      <c r="AU88" s="6"/>
      <c r="AV88" s="6"/>
      <c r="AW88" s="6"/>
      <c r="AX88" s="34"/>
      <c r="AY88" s="6"/>
      <c r="AZ88" s="6"/>
      <c r="BA88" s="6"/>
      <c r="BB88" s="6"/>
      <c r="BC88" s="6"/>
      <c r="BD88" s="35"/>
      <c r="BE88" s="5"/>
      <c r="BF88" s="5"/>
      <c r="BG88" s="6"/>
      <c r="BH88" s="5"/>
      <c r="BI88" s="160"/>
      <c r="BJ88" s="160"/>
      <c r="BK88" s="160"/>
      <c r="BL88" s="160"/>
      <c r="BM88" s="39"/>
      <c r="BN88" s="39"/>
      <c r="BO88" s="39"/>
      <c r="BP88" s="39"/>
      <c r="BQ88" s="39"/>
      <c r="BR88" s="39"/>
      <c r="BS88" s="39"/>
      <c r="BT88" s="39"/>
      <c r="BU88" s="40"/>
      <c r="BV88" s="40"/>
      <c r="BW88" s="39"/>
      <c r="BX88" s="39"/>
      <c r="BY88" s="39"/>
      <c r="BZ88" s="160"/>
      <c r="CA88" s="160"/>
      <c r="CB88" s="160"/>
      <c r="CC88" s="160"/>
      <c r="CD88" s="160"/>
      <c r="CE88" s="168"/>
    </row>
    <row r="89" spans="1:83" ht="12.75" customHeight="1" x14ac:dyDescent="0.25">
      <c r="A89" s="159"/>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c r="AI89" s="160"/>
      <c r="AJ89" s="160"/>
      <c r="AK89" s="160"/>
      <c r="AL89" s="6"/>
      <c r="AM89" s="6"/>
      <c r="AN89" s="6"/>
      <c r="AO89" s="34"/>
      <c r="AP89" s="6"/>
      <c r="AQ89" s="6"/>
      <c r="AR89" s="6"/>
      <c r="AS89" s="6"/>
      <c r="AT89" s="6"/>
      <c r="AU89" s="35"/>
      <c r="AV89" s="6"/>
      <c r="AW89" s="46"/>
      <c r="AX89" s="5"/>
      <c r="AY89" s="6"/>
      <c r="AZ89" s="6"/>
      <c r="BA89" s="5"/>
      <c r="BB89" s="5"/>
      <c r="BC89" s="33"/>
      <c r="BD89" s="35"/>
      <c r="BE89" s="5"/>
      <c r="BF89" s="5"/>
      <c r="BG89" s="6"/>
      <c r="BH89" s="5"/>
      <c r="BI89" s="160"/>
      <c r="BJ89" s="160"/>
      <c r="BK89" s="160"/>
      <c r="BL89" s="160"/>
      <c r="BM89" s="39"/>
      <c r="BN89" s="39"/>
      <c r="BO89" s="39"/>
      <c r="BP89" s="39"/>
      <c r="BQ89" s="39"/>
      <c r="BR89" s="39"/>
      <c r="BS89" s="39"/>
      <c r="BT89" s="39"/>
      <c r="BU89" s="40"/>
      <c r="BV89" s="40"/>
      <c r="BW89" s="39"/>
      <c r="BX89" s="39"/>
      <c r="BY89" s="39"/>
      <c r="BZ89" s="160"/>
      <c r="CA89" s="160"/>
      <c r="CB89" s="160"/>
      <c r="CC89" s="160"/>
      <c r="CD89" s="160"/>
      <c r="CE89" s="168"/>
    </row>
    <row r="90" spans="1:83" ht="12.75" customHeight="1" x14ac:dyDescent="0.25">
      <c r="A90" s="159"/>
      <c r="B90" s="160"/>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c r="AC90" s="160"/>
      <c r="AD90" s="160"/>
      <c r="AE90" s="160"/>
      <c r="AF90" s="160"/>
      <c r="AG90" s="160"/>
      <c r="AH90" s="160"/>
      <c r="AI90" s="160"/>
      <c r="AJ90" s="160"/>
      <c r="AK90" s="160"/>
      <c r="AL90" s="6"/>
      <c r="AM90" s="6"/>
      <c r="AN90" s="6"/>
      <c r="AO90" s="34"/>
      <c r="AP90" s="6"/>
      <c r="AQ90" s="6"/>
      <c r="AR90" s="6"/>
      <c r="AS90" s="6"/>
      <c r="AT90" s="6"/>
      <c r="AU90" s="6"/>
      <c r="AV90" s="6"/>
      <c r="AW90" s="6"/>
      <c r="AX90" s="34"/>
      <c r="AY90" s="6"/>
      <c r="AZ90" s="6"/>
      <c r="BA90" s="6"/>
      <c r="BB90" s="6"/>
      <c r="BC90" s="6"/>
      <c r="BD90" s="35"/>
      <c r="BE90" s="5"/>
      <c r="BF90" s="5"/>
      <c r="BG90" s="6"/>
      <c r="BH90" s="5"/>
      <c r="BI90" s="160"/>
      <c r="BJ90" s="160"/>
      <c r="BK90" s="160"/>
      <c r="BL90" s="160"/>
      <c r="BM90" s="39"/>
      <c r="BN90" s="39"/>
      <c r="BO90" s="39"/>
      <c r="BP90" s="39"/>
      <c r="BQ90" s="39"/>
      <c r="BR90" s="39"/>
      <c r="BS90" s="39"/>
      <c r="BT90" s="39"/>
      <c r="BU90" s="40"/>
      <c r="BV90" s="40"/>
      <c r="BW90" s="39"/>
      <c r="BX90" s="39"/>
      <c r="BY90" s="39"/>
      <c r="BZ90" s="160"/>
      <c r="CA90" s="160"/>
      <c r="CB90" s="160"/>
      <c r="CC90" s="160"/>
      <c r="CD90" s="160"/>
      <c r="CE90" s="168"/>
    </row>
    <row r="91" spans="1:83" ht="12.75" customHeight="1" x14ac:dyDescent="0.25">
      <c r="A91" s="159"/>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c r="AI91" s="160"/>
      <c r="AJ91" s="160"/>
      <c r="AK91" s="160"/>
      <c r="AL91" s="6"/>
      <c r="AM91" s="6"/>
      <c r="AN91" s="6"/>
      <c r="AO91" s="34"/>
      <c r="AP91" s="6"/>
      <c r="AQ91" s="6"/>
      <c r="AR91" s="6"/>
      <c r="AS91" s="6"/>
      <c r="AT91" s="6"/>
      <c r="AU91" s="35"/>
      <c r="AV91" s="6"/>
      <c r="AW91" s="46"/>
      <c r="AX91" s="5"/>
      <c r="AY91" s="6"/>
      <c r="AZ91" s="6"/>
      <c r="BA91" s="5"/>
      <c r="BB91" s="5"/>
      <c r="BC91" s="33"/>
      <c r="BD91" s="35"/>
      <c r="BE91" s="5"/>
      <c r="BF91" s="5"/>
      <c r="BG91" s="6"/>
      <c r="BH91" s="5"/>
      <c r="BI91" s="160"/>
      <c r="BJ91" s="160"/>
      <c r="BK91" s="160"/>
      <c r="BL91" s="160"/>
      <c r="BM91" s="39"/>
      <c r="BN91" s="39"/>
      <c r="BO91" s="39"/>
      <c r="BP91" s="39"/>
      <c r="BQ91" s="39"/>
      <c r="BR91" s="39"/>
      <c r="BS91" s="39"/>
      <c r="BT91" s="39"/>
      <c r="BU91" s="40"/>
      <c r="BV91" s="40"/>
      <c r="BW91" s="39"/>
      <c r="BX91" s="39"/>
      <c r="BY91" s="39"/>
      <c r="BZ91" s="160"/>
      <c r="CA91" s="160"/>
      <c r="CB91" s="160"/>
      <c r="CC91" s="160"/>
      <c r="CD91" s="160"/>
      <c r="CE91" s="168"/>
    </row>
    <row r="92" spans="1:83" ht="12.75" customHeight="1" x14ac:dyDescent="0.25">
      <c r="A92" s="159"/>
      <c r="B92" s="160"/>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c r="AI92" s="160"/>
      <c r="AJ92" s="160"/>
      <c r="AK92" s="160"/>
      <c r="AL92" s="6"/>
      <c r="AM92" s="6"/>
      <c r="AN92" s="6"/>
      <c r="AO92" s="34"/>
      <c r="AP92" s="6"/>
      <c r="AQ92" s="6"/>
      <c r="AR92" s="6"/>
      <c r="AS92" s="6"/>
      <c r="AT92" s="6"/>
      <c r="AU92" s="6"/>
      <c r="AV92" s="6"/>
      <c r="AW92" s="6"/>
      <c r="AX92" s="34"/>
      <c r="AY92" s="6"/>
      <c r="AZ92" s="6"/>
      <c r="BA92" s="6"/>
      <c r="BB92" s="6"/>
      <c r="BC92" s="6"/>
      <c r="BD92" s="35"/>
      <c r="BE92" s="5"/>
      <c r="BF92" s="5"/>
      <c r="BG92" s="6"/>
      <c r="BH92" s="5"/>
      <c r="BI92" s="160"/>
      <c r="BJ92" s="160"/>
      <c r="BK92" s="160"/>
      <c r="BL92" s="160"/>
      <c r="BM92" s="39"/>
      <c r="BN92" s="39"/>
      <c r="BO92" s="39"/>
      <c r="BP92" s="39"/>
      <c r="BQ92" s="39"/>
      <c r="BR92" s="39"/>
      <c r="BS92" s="39"/>
      <c r="BT92" s="39"/>
      <c r="BU92" s="40"/>
      <c r="BV92" s="40"/>
      <c r="BW92" s="39"/>
      <c r="BX92" s="39"/>
      <c r="BY92" s="39"/>
      <c r="BZ92" s="160"/>
      <c r="CA92" s="160"/>
      <c r="CB92" s="160"/>
      <c r="CC92" s="160"/>
      <c r="CD92" s="160"/>
      <c r="CE92" s="168"/>
    </row>
    <row r="93" spans="1:83" ht="12.75" customHeight="1" x14ac:dyDescent="0.25">
      <c r="A93" s="159"/>
      <c r="B93" s="160"/>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c r="AA93" s="160"/>
      <c r="AB93" s="160"/>
      <c r="AC93" s="160"/>
      <c r="AD93" s="160"/>
      <c r="AE93" s="160"/>
      <c r="AF93" s="160"/>
      <c r="AG93" s="160"/>
      <c r="AH93" s="160"/>
      <c r="AI93" s="160"/>
      <c r="AJ93" s="160"/>
      <c r="AK93" s="160"/>
      <c r="AL93" s="6"/>
      <c r="AM93" s="6"/>
      <c r="AN93" s="6"/>
      <c r="AO93" s="34"/>
      <c r="AP93" s="6"/>
      <c r="AQ93" s="6"/>
      <c r="AR93" s="6"/>
      <c r="AS93" s="6"/>
      <c r="AT93" s="6"/>
      <c r="AU93" s="35"/>
      <c r="AV93" s="6"/>
      <c r="AW93" s="46"/>
      <c r="AX93" s="5"/>
      <c r="AY93" s="6"/>
      <c r="AZ93" s="6"/>
      <c r="BA93" s="5"/>
      <c r="BB93" s="5"/>
      <c r="BC93" s="33"/>
      <c r="BD93" s="35"/>
      <c r="BE93" s="5"/>
      <c r="BF93" s="5"/>
      <c r="BG93" s="6"/>
      <c r="BH93" s="5"/>
      <c r="BI93" s="160"/>
      <c r="BJ93" s="160"/>
      <c r="BK93" s="160"/>
      <c r="BL93" s="160"/>
      <c r="BM93" s="39"/>
      <c r="BN93" s="39"/>
      <c r="BO93" s="39"/>
      <c r="BP93" s="39"/>
      <c r="BQ93" s="39"/>
      <c r="BR93" s="39"/>
      <c r="BS93" s="39"/>
      <c r="BT93" s="39"/>
      <c r="BU93" s="40"/>
      <c r="BV93" s="40"/>
      <c r="BW93" s="39"/>
      <c r="BX93" s="39"/>
      <c r="BY93" s="39"/>
      <c r="BZ93" s="160"/>
      <c r="CA93" s="160"/>
      <c r="CB93" s="160"/>
      <c r="CC93" s="160"/>
      <c r="CD93" s="160"/>
      <c r="CE93" s="168"/>
    </row>
    <row r="94" spans="1:83" ht="12.75" customHeight="1" x14ac:dyDescent="0.25">
      <c r="A94" s="159"/>
      <c r="B94" s="160"/>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0"/>
      <c r="AA94" s="160"/>
      <c r="AB94" s="160"/>
      <c r="AC94" s="160"/>
      <c r="AD94" s="160"/>
      <c r="AE94" s="160"/>
      <c r="AF94" s="160"/>
      <c r="AG94" s="160"/>
      <c r="AH94" s="160"/>
      <c r="AI94" s="160"/>
      <c r="AJ94" s="160"/>
      <c r="AK94" s="160"/>
      <c r="AL94" s="6"/>
      <c r="AM94" s="6"/>
      <c r="AN94" s="6"/>
      <c r="AO94" s="34"/>
      <c r="AP94" s="6"/>
      <c r="AQ94" s="6"/>
      <c r="AR94" s="6"/>
      <c r="AS94" s="6"/>
      <c r="AT94" s="6"/>
      <c r="AU94" s="35"/>
      <c r="AV94" s="6"/>
      <c r="AW94" s="46"/>
      <c r="AX94" s="5"/>
      <c r="AY94" s="6"/>
      <c r="AZ94" s="6"/>
      <c r="BA94" s="5"/>
      <c r="BB94" s="5"/>
      <c r="BC94" s="33"/>
      <c r="BD94" s="35"/>
      <c r="BE94" s="5"/>
      <c r="BF94" s="5"/>
      <c r="BG94" s="6"/>
      <c r="BH94" s="5"/>
      <c r="BI94" s="160"/>
      <c r="BJ94" s="160"/>
      <c r="BK94" s="160"/>
      <c r="BL94" s="160"/>
      <c r="BM94" s="39"/>
      <c r="BN94" s="39"/>
      <c r="BO94" s="39"/>
      <c r="BP94" s="39"/>
      <c r="BQ94" s="39"/>
      <c r="BR94" s="39"/>
      <c r="BS94" s="39"/>
      <c r="BT94" s="39"/>
      <c r="BU94" s="40"/>
      <c r="BV94" s="40"/>
      <c r="BW94" s="39"/>
      <c r="BX94" s="39"/>
      <c r="BY94" s="39"/>
      <c r="BZ94" s="160"/>
      <c r="CA94" s="160"/>
      <c r="CB94" s="160"/>
      <c r="CC94" s="160"/>
      <c r="CD94" s="160"/>
      <c r="CE94" s="168"/>
    </row>
    <row r="95" spans="1:83" ht="12.75" customHeight="1" x14ac:dyDescent="0.25">
      <c r="A95" s="169"/>
      <c r="B95" s="170"/>
      <c r="C95" s="170"/>
      <c r="D95" s="170"/>
      <c r="E95" s="170"/>
      <c r="F95" s="170"/>
      <c r="G95" s="170"/>
      <c r="H95" s="170"/>
      <c r="I95" s="170"/>
      <c r="J95" s="170"/>
      <c r="K95" s="170"/>
      <c r="L95" s="170"/>
      <c r="M95" s="170"/>
      <c r="N95" s="170"/>
      <c r="O95" s="170"/>
      <c r="P95" s="170"/>
      <c r="Q95" s="170"/>
      <c r="R95" s="170"/>
      <c r="S95" s="170"/>
      <c r="T95" s="170"/>
      <c r="U95" s="170"/>
      <c r="V95" s="170"/>
      <c r="W95" s="170"/>
      <c r="X95" s="170"/>
      <c r="Y95" s="170"/>
      <c r="Z95" s="170"/>
      <c r="AA95" s="170"/>
      <c r="AB95" s="170"/>
      <c r="AC95" s="170"/>
      <c r="AD95" s="170"/>
      <c r="AE95" s="170"/>
      <c r="AF95" s="170"/>
      <c r="AG95" s="170"/>
      <c r="AH95" s="170"/>
      <c r="AI95" s="170"/>
      <c r="AJ95" s="170"/>
      <c r="AK95" s="170"/>
      <c r="AL95" s="6"/>
      <c r="AM95" s="6"/>
      <c r="AN95" s="6"/>
      <c r="AO95" s="34"/>
      <c r="AP95" s="6"/>
      <c r="AQ95" s="6"/>
      <c r="AR95" s="6"/>
      <c r="AS95" s="6"/>
      <c r="AT95" s="6"/>
      <c r="AU95" s="6"/>
      <c r="AV95" s="6"/>
      <c r="AW95" s="6"/>
      <c r="AX95" s="34"/>
      <c r="AY95" s="6"/>
      <c r="AZ95" s="6"/>
      <c r="BA95" s="6"/>
      <c r="BB95" s="6"/>
      <c r="BC95" s="6"/>
      <c r="BD95" s="35"/>
      <c r="BE95" s="5"/>
      <c r="BF95" s="5"/>
      <c r="BG95" s="6"/>
      <c r="BH95" s="5"/>
      <c r="BI95" s="170"/>
      <c r="BJ95" s="170"/>
      <c r="BK95" s="170"/>
      <c r="BL95" s="170"/>
      <c r="BM95" s="39"/>
      <c r="BN95" s="39"/>
      <c r="BO95" s="39"/>
      <c r="BP95" s="39"/>
      <c r="BQ95" s="39"/>
      <c r="BR95" s="39"/>
      <c r="BS95" s="39"/>
      <c r="BT95" s="39"/>
      <c r="BU95" s="40"/>
      <c r="BV95" s="40"/>
      <c r="BW95" s="39"/>
      <c r="BX95" s="39"/>
      <c r="BY95" s="39"/>
      <c r="BZ95" s="170"/>
      <c r="CA95" s="170"/>
      <c r="CB95" s="170"/>
      <c r="CC95" s="170"/>
      <c r="CD95" s="170"/>
      <c r="CE95" s="171"/>
    </row>
    <row r="96" spans="1:83" ht="18" customHeight="1" x14ac:dyDescent="0.25">
      <c r="A96" s="27">
        <v>12</v>
      </c>
      <c r="B96" s="28" t="s">
        <v>308</v>
      </c>
      <c r="C96" s="29" t="s">
        <v>309</v>
      </c>
      <c r="D96" s="28" t="s">
        <v>229</v>
      </c>
      <c r="E96" s="28" t="s">
        <v>259</v>
      </c>
      <c r="F96" s="9" t="s">
        <v>310</v>
      </c>
      <c r="G96" s="30">
        <v>13575</v>
      </c>
      <c r="H96" s="30">
        <v>13829</v>
      </c>
      <c r="I96" s="30" t="s">
        <v>182</v>
      </c>
      <c r="J96" s="30" t="s">
        <v>182</v>
      </c>
      <c r="K96" s="30" t="s">
        <v>182</v>
      </c>
      <c r="L96" s="30" t="s">
        <v>182</v>
      </c>
      <c r="M96" s="30" t="s">
        <v>182</v>
      </c>
      <c r="N96" s="30" t="s">
        <v>182</v>
      </c>
      <c r="O96" s="30" t="s">
        <v>182</v>
      </c>
      <c r="P96" s="30" t="s">
        <v>182</v>
      </c>
      <c r="Q96" s="30" t="s">
        <v>311</v>
      </c>
      <c r="R96" s="31">
        <v>45506</v>
      </c>
      <c r="S96" s="31">
        <v>45871</v>
      </c>
      <c r="T96" s="30">
        <v>13835</v>
      </c>
      <c r="U96" s="30" t="s">
        <v>312</v>
      </c>
      <c r="V96" s="30">
        <v>13886</v>
      </c>
      <c r="W96" s="30" t="s">
        <v>310</v>
      </c>
      <c r="X96" s="32">
        <v>239732.52</v>
      </c>
      <c r="Y96" s="28" t="s">
        <v>313</v>
      </c>
      <c r="Z96" s="9" t="s">
        <v>314</v>
      </c>
      <c r="AA96" s="28" t="s">
        <v>315</v>
      </c>
      <c r="AB96" s="31">
        <v>45597</v>
      </c>
      <c r="AC96" s="30">
        <v>13899</v>
      </c>
      <c r="AD96" s="31">
        <v>45597</v>
      </c>
      <c r="AE96" s="31">
        <v>45962</v>
      </c>
      <c r="AF96" s="28">
        <v>1500</v>
      </c>
      <c r="AG96" s="28" t="s">
        <v>187</v>
      </c>
      <c r="AH96" s="30" t="s">
        <v>182</v>
      </c>
      <c r="AI96" s="30" t="s">
        <v>182</v>
      </c>
      <c r="AJ96" s="30" t="s">
        <v>182</v>
      </c>
      <c r="AK96" s="32">
        <v>239732.52</v>
      </c>
      <c r="AL96" s="6" t="s">
        <v>188</v>
      </c>
      <c r="AM96" s="6" t="s">
        <v>189</v>
      </c>
      <c r="AN96" s="33">
        <v>45960</v>
      </c>
      <c r="AO96" s="34">
        <v>14143</v>
      </c>
      <c r="AP96" s="6" t="s">
        <v>195</v>
      </c>
      <c r="AQ96" s="33">
        <v>45963</v>
      </c>
      <c r="AR96" s="33">
        <v>46082</v>
      </c>
      <c r="AS96" s="6"/>
      <c r="AT96" s="6"/>
      <c r="AU96" s="6"/>
      <c r="AV96" s="6"/>
      <c r="AW96" s="6"/>
      <c r="AX96" s="34"/>
      <c r="AY96" s="6"/>
      <c r="AZ96" s="6"/>
      <c r="BA96" s="6"/>
      <c r="BB96" s="6"/>
      <c r="BC96" s="6"/>
      <c r="BD96" s="6"/>
      <c r="BE96" s="5"/>
      <c r="BF96" s="5"/>
      <c r="BG96" s="6"/>
      <c r="BH96" s="5"/>
      <c r="BI96" s="36">
        <v>239732.52</v>
      </c>
      <c r="BJ96" s="32">
        <v>212123.66</v>
      </c>
      <c r="BK96" s="37">
        <v>0</v>
      </c>
      <c r="BL96" s="38">
        <f>BJ96++BK96</f>
        <v>212123.66</v>
      </c>
      <c r="BM96" s="39"/>
      <c r="BN96" s="39"/>
      <c r="BO96" s="39"/>
      <c r="BP96" s="39"/>
      <c r="BQ96" s="39"/>
      <c r="BR96" s="39"/>
      <c r="BS96" s="39"/>
      <c r="BT96" s="39"/>
      <c r="BU96" s="40"/>
      <c r="BV96" s="40"/>
      <c r="BW96" s="39"/>
      <c r="BX96" s="39"/>
      <c r="BY96" s="39"/>
      <c r="BZ96" s="41" t="s">
        <v>316</v>
      </c>
      <c r="CA96" s="42">
        <v>13904</v>
      </c>
      <c r="CB96" s="43" t="s">
        <v>208</v>
      </c>
      <c r="CC96" s="41">
        <v>702800</v>
      </c>
      <c r="CD96" s="44" t="s">
        <v>209</v>
      </c>
      <c r="CE96" s="45">
        <v>701971</v>
      </c>
    </row>
    <row r="97" spans="1:83" ht="12.75" customHeight="1" x14ac:dyDescent="0.25">
      <c r="A97" s="159"/>
      <c r="B97" s="160"/>
      <c r="C97" s="160"/>
      <c r="D97" s="160"/>
      <c r="E97" s="160"/>
      <c r="F97" s="160"/>
      <c r="G97" s="160"/>
      <c r="H97" s="160"/>
      <c r="I97" s="160"/>
      <c r="J97" s="160"/>
      <c r="K97" s="160"/>
      <c r="L97" s="160"/>
      <c r="M97" s="160"/>
      <c r="N97" s="160"/>
      <c r="O97" s="160"/>
      <c r="P97" s="160"/>
      <c r="Q97" s="160"/>
      <c r="R97" s="160"/>
      <c r="S97" s="160"/>
      <c r="T97" s="160"/>
      <c r="U97" s="160"/>
      <c r="V97" s="160"/>
      <c r="W97" s="160"/>
      <c r="X97" s="160"/>
      <c r="Y97" s="160"/>
      <c r="Z97" s="160"/>
      <c r="AA97" s="160"/>
      <c r="AB97" s="160"/>
      <c r="AC97" s="160"/>
      <c r="AD97" s="160"/>
      <c r="AE97" s="160"/>
      <c r="AF97" s="160"/>
      <c r="AG97" s="160"/>
      <c r="AH97" s="160"/>
      <c r="AI97" s="160"/>
      <c r="AJ97" s="160"/>
      <c r="AK97" s="160"/>
      <c r="AL97" s="6"/>
      <c r="AM97" s="6"/>
      <c r="AN97" s="6"/>
      <c r="AO97" s="34"/>
      <c r="AP97" s="6"/>
      <c r="AQ97" s="6"/>
      <c r="AR97" s="6"/>
      <c r="AS97" s="6"/>
      <c r="AT97" s="6"/>
      <c r="AU97" s="35"/>
      <c r="AV97" s="6"/>
      <c r="AW97" s="46"/>
      <c r="AX97" s="5"/>
      <c r="AY97" s="6"/>
      <c r="AZ97" s="6"/>
      <c r="BA97" s="5"/>
      <c r="BB97" s="5"/>
      <c r="BC97" s="6"/>
      <c r="BD97" s="6"/>
      <c r="BE97" s="5"/>
      <c r="BF97" s="5"/>
      <c r="BG97" s="6"/>
      <c r="BH97" s="5"/>
      <c r="BI97" s="160"/>
      <c r="BJ97" s="160"/>
      <c r="BK97" s="160"/>
      <c r="BL97" s="160"/>
      <c r="BM97" s="39"/>
      <c r="BN97" s="39"/>
      <c r="BO97" s="39"/>
      <c r="BP97" s="39"/>
      <c r="BQ97" s="39"/>
      <c r="BR97" s="39"/>
      <c r="BS97" s="39"/>
      <c r="BT97" s="39"/>
      <c r="BU97" s="40"/>
      <c r="BV97" s="40"/>
      <c r="BW97" s="39"/>
      <c r="BX97" s="39"/>
      <c r="BY97" s="39"/>
      <c r="BZ97" s="160"/>
      <c r="CA97" s="160"/>
      <c r="CB97" s="160"/>
      <c r="CC97" s="160"/>
      <c r="CD97" s="160"/>
      <c r="CE97" s="168"/>
    </row>
    <row r="98" spans="1:83" ht="12.75" customHeight="1" x14ac:dyDescent="0.25">
      <c r="A98" s="159"/>
      <c r="B98" s="160"/>
      <c r="C98" s="160"/>
      <c r="D98" s="160"/>
      <c r="E98" s="160"/>
      <c r="F98" s="160"/>
      <c r="G98" s="160"/>
      <c r="H98" s="160"/>
      <c r="I98" s="160"/>
      <c r="J98" s="160"/>
      <c r="K98" s="160"/>
      <c r="L98" s="160"/>
      <c r="M98" s="160"/>
      <c r="N98" s="160"/>
      <c r="O98" s="160"/>
      <c r="P98" s="160"/>
      <c r="Q98" s="160"/>
      <c r="R98" s="160"/>
      <c r="S98" s="160"/>
      <c r="T98" s="160"/>
      <c r="U98" s="160"/>
      <c r="V98" s="160"/>
      <c r="W98" s="160"/>
      <c r="X98" s="160"/>
      <c r="Y98" s="160"/>
      <c r="Z98" s="160"/>
      <c r="AA98" s="160"/>
      <c r="AB98" s="160"/>
      <c r="AC98" s="160"/>
      <c r="AD98" s="160"/>
      <c r="AE98" s="160"/>
      <c r="AF98" s="160"/>
      <c r="AG98" s="160"/>
      <c r="AH98" s="160"/>
      <c r="AI98" s="160"/>
      <c r="AJ98" s="160"/>
      <c r="AK98" s="160"/>
      <c r="AL98" s="6"/>
      <c r="AM98" s="6"/>
      <c r="AN98" s="6"/>
      <c r="AO98" s="34"/>
      <c r="AP98" s="6"/>
      <c r="AQ98" s="6"/>
      <c r="AR98" s="6"/>
      <c r="AS98" s="6"/>
      <c r="AT98" s="6"/>
      <c r="AU98" s="6"/>
      <c r="AV98" s="6"/>
      <c r="AW98" s="6"/>
      <c r="AX98" s="34"/>
      <c r="AY98" s="6"/>
      <c r="AZ98" s="6"/>
      <c r="BA98" s="6"/>
      <c r="BB98" s="6"/>
      <c r="BC98" s="6"/>
      <c r="BD98" s="35"/>
      <c r="BE98" s="5"/>
      <c r="BF98" s="5"/>
      <c r="BG98" s="6"/>
      <c r="BH98" s="5"/>
      <c r="BI98" s="160"/>
      <c r="BJ98" s="160"/>
      <c r="BK98" s="160"/>
      <c r="BL98" s="160"/>
      <c r="BM98" s="39"/>
      <c r="BN98" s="39"/>
      <c r="BO98" s="39"/>
      <c r="BP98" s="39"/>
      <c r="BQ98" s="39"/>
      <c r="BR98" s="39"/>
      <c r="BS98" s="39"/>
      <c r="BT98" s="39"/>
      <c r="BU98" s="40"/>
      <c r="BV98" s="40"/>
      <c r="BW98" s="39"/>
      <c r="BX98" s="39"/>
      <c r="BY98" s="39"/>
      <c r="BZ98" s="160"/>
      <c r="CA98" s="160"/>
      <c r="CB98" s="160"/>
      <c r="CC98" s="160"/>
      <c r="CD98" s="160"/>
      <c r="CE98" s="168"/>
    </row>
    <row r="99" spans="1:83" ht="12.75" customHeight="1" x14ac:dyDescent="0.25">
      <c r="A99" s="159"/>
      <c r="B99" s="160"/>
      <c r="C99" s="160"/>
      <c r="D99" s="160"/>
      <c r="E99" s="160"/>
      <c r="F99" s="160"/>
      <c r="G99" s="160"/>
      <c r="H99" s="160"/>
      <c r="I99" s="160"/>
      <c r="J99" s="160"/>
      <c r="K99" s="160"/>
      <c r="L99" s="160"/>
      <c r="M99" s="160"/>
      <c r="N99" s="160"/>
      <c r="O99" s="160"/>
      <c r="P99" s="160"/>
      <c r="Q99" s="160"/>
      <c r="R99" s="160"/>
      <c r="S99" s="160"/>
      <c r="T99" s="160"/>
      <c r="U99" s="160"/>
      <c r="V99" s="160"/>
      <c r="W99" s="160"/>
      <c r="X99" s="160"/>
      <c r="Y99" s="160"/>
      <c r="Z99" s="160"/>
      <c r="AA99" s="160"/>
      <c r="AB99" s="160"/>
      <c r="AC99" s="160"/>
      <c r="AD99" s="160"/>
      <c r="AE99" s="160"/>
      <c r="AF99" s="160"/>
      <c r="AG99" s="160"/>
      <c r="AH99" s="160"/>
      <c r="AI99" s="160"/>
      <c r="AJ99" s="160"/>
      <c r="AK99" s="160"/>
      <c r="AL99" s="6"/>
      <c r="AM99" s="6"/>
      <c r="AN99" s="6"/>
      <c r="AO99" s="34"/>
      <c r="AP99" s="6"/>
      <c r="AQ99" s="6"/>
      <c r="AR99" s="6"/>
      <c r="AS99" s="6"/>
      <c r="AT99" s="6"/>
      <c r="AU99" s="35"/>
      <c r="AV99" s="6"/>
      <c r="AW99" s="46"/>
      <c r="AX99" s="5"/>
      <c r="AY99" s="6"/>
      <c r="AZ99" s="6"/>
      <c r="BA99" s="5"/>
      <c r="BB99" s="5"/>
      <c r="BC99" s="33"/>
      <c r="BD99" s="35"/>
      <c r="BE99" s="5"/>
      <c r="BF99" s="5"/>
      <c r="BG99" s="6"/>
      <c r="BH99" s="5"/>
      <c r="BI99" s="160"/>
      <c r="BJ99" s="160"/>
      <c r="BK99" s="160"/>
      <c r="BL99" s="160"/>
      <c r="BM99" s="39"/>
      <c r="BN99" s="39"/>
      <c r="BO99" s="39"/>
      <c r="BP99" s="39"/>
      <c r="BQ99" s="39"/>
      <c r="BR99" s="39"/>
      <c r="BS99" s="39"/>
      <c r="BT99" s="39"/>
      <c r="BU99" s="40"/>
      <c r="BV99" s="40"/>
      <c r="BW99" s="39"/>
      <c r="BX99" s="39"/>
      <c r="BY99" s="39"/>
      <c r="BZ99" s="160"/>
      <c r="CA99" s="160"/>
      <c r="CB99" s="160"/>
      <c r="CC99" s="160"/>
      <c r="CD99" s="160"/>
      <c r="CE99" s="168"/>
    </row>
    <row r="100" spans="1:83" ht="12.75" customHeight="1" x14ac:dyDescent="0.25">
      <c r="A100" s="159"/>
      <c r="B100" s="160"/>
      <c r="C100" s="160"/>
      <c r="D100" s="160"/>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c r="AB100" s="160"/>
      <c r="AC100" s="160"/>
      <c r="AD100" s="160"/>
      <c r="AE100" s="160"/>
      <c r="AF100" s="160"/>
      <c r="AG100" s="160"/>
      <c r="AH100" s="160"/>
      <c r="AI100" s="160"/>
      <c r="AJ100" s="160"/>
      <c r="AK100" s="160"/>
      <c r="AL100" s="6"/>
      <c r="AM100" s="6"/>
      <c r="AN100" s="6"/>
      <c r="AO100" s="34"/>
      <c r="AP100" s="6"/>
      <c r="AQ100" s="6"/>
      <c r="AR100" s="6"/>
      <c r="AS100" s="6"/>
      <c r="AT100" s="6"/>
      <c r="AU100" s="6"/>
      <c r="AV100" s="6"/>
      <c r="AW100" s="6"/>
      <c r="AX100" s="34"/>
      <c r="AY100" s="6"/>
      <c r="AZ100" s="6"/>
      <c r="BA100" s="6"/>
      <c r="BB100" s="6"/>
      <c r="BC100" s="6"/>
      <c r="BD100" s="35"/>
      <c r="BE100" s="5"/>
      <c r="BF100" s="5"/>
      <c r="BG100" s="6"/>
      <c r="BH100" s="5"/>
      <c r="BI100" s="160"/>
      <c r="BJ100" s="160"/>
      <c r="BK100" s="160"/>
      <c r="BL100" s="160"/>
      <c r="BM100" s="39"/>
      <c r="BN100" s="39"/>
      <c r="BO100" s="39"/>
      <c r="BP100" s="39"/>
      <c r="BQ100" s="39"/>
      <c r="BR100" s="39"/>
      <c r="BS100" s="39"/>
      <c r="BT100" s="39"/>
      <c r="BU100" s="40"/>
      <c r="BV100" s="40"/>
      <c r="BW100" s="39"/>
      <c r="BX100" s="39"/>
      <c r="BY100" s="39"/>
      <c r="BZ100" s="160"/>
      <c r="CA100" s="160"/>
      <c r="CB100" s="160"/>
      <c r="CC100" s="160"/>
      <c r="CD100" s="160"/>
      <c r="CE100" s="168"/>
    </row>
    <row r="101" spans="1:83" ht="12.75" customHeight="1" x14ac:dyDescent="0.25">
      <c r="A101" s="159"/>
      <c r="B101" s="160"/>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c r="AA101" s="160"/>
      <c r="AB101" s="160"/>
      <c r="AC101" s="160"/>
      <c r="AD101" s="160"/>
      <c r="AE101" s="160"/>
      <c r="AF101" s="160"/>
      <c r="AG101" s="160"/>
      <c r="AH101" s="160"/>
      <c r="AI101" s="160"/>
      <c r="AJ101" s="160"/>
      <c r="AK101" s="160"/>
      <c r="AL101" s="6"/>
      <c r="AM101" s="6"/>
      <c r="AN101" s="6"/>
      <c r="AO101" s="34"/>
      <c r="AP101" s="6"/>
      <c r="AQ101" s="6"/>
      <c r="AR101" s="6"/>
      <c r="AS101" s="6"/>
      <c r="AT101" s="6"/>
      <c r="AU101" s="35"/>
      <c r="AV101" s="6"/>
      <c r="AW101" s="46"/>
      <c r="AX101" s="5"/>
      <c r="AY101" s="6"/>
      <c r="AZ101" s="6"/>
      <c r="BA101" s="5"/>
      <c r="BB101" s="5"/>
      <c r="BC101" s="33"/>
      <c r="BD101" s="35"/>
      <c r="BE101" s="5"/>
      <c r="BF101" s="5"/>
      <c r="BG101" s="6"/>
      <c r="BH101" s="5"/>
      <c r="BI101" s="160"/>
      <c r="BJ101" s="160"/>
      <c r="BK101" s="160"/>
      <c r="BL101" s="160"/>
      <c r="BM101" s="39"/>
      <c r="BN101" s="39"/>
      <c r="BO101" s="39"/>
      <c r="BP101" s="39"/>
      <c r="BQ101" s="39"/>
      <c r="BR101" s="39"/>
      <c r="BS101" s="39"/>
      <c r="BT101" s="39"/>
      <c r="BU101" s="40"/>
      <c r="BV101" s="40"/>
      <c r="BW101" s="39"/>
      <c r="BX101" s="39"/>
      <c r="BY101" s="39"/>
      <c r="BZ101" s="160"/>
      <c r="CA101" s="160"/>
      <c r="CB101" s="160"/>
      <c r="CC101" s="160"/>
      <c r="CD101" s="160"/>
      <c r="CE101" s="168"/>
    </row>
    <row r="102" spans="1:83" ht="12.75" customHeight="1" x14ac:dyDescent="0.25">
      <c r="A102" s="159"/>
      <c r="B102" s="160"/>
      <c r="C102" s="16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c r="AA102" s="160"/>
      <c r="AB102" s="160"/>
      <c r="AC102" s="160"/>
      <c r="AD102" s="160"/>
      <c r="AE102" s="160"/>
      <c r="AF102" s="160"/>
      <c r="AG102" s="160"/>
      <c r="AH102" s="160"/>
      <c r="AI102" s="160"/>
      <c r="AJ102" s="160"/>
      <c r="AK102" s="160"/>
      <c r="AL102" s="6"/>
      <c r="AM102" s="6"/>
      <c r="AN102" s="6"/>
      <c r="AO102" s="34"/>
      <c r="AP102" s="6"/>
      <c r="AQ102" s="6"/>
      <c r="AR102" s="6"/>
      <c r="AS102" s="6"/>
      <c r="AT102" s="6"/>
      <c r="AU102" s="6"/>
      <c r="AV102" s="6"/>
      <c r="AW102" s="6"/>
      <c r="AX102" s="34"/>
      <c r="AY102" s="6"/>
      <c r="AZ102" s="6"/>
      <c r="BA102" s="6"/>
      <c r="BB102" s="6"/>
      <c r="BC102" s="6"/>
      <c r="BD102" s="35"/>
      <c r="BE102" s="5"/>
      <c r="BF102" s="5"/>
      <c r="BG102" s="6"/>
      <c r="BH102" s="5"/>
      <c r="BI102" s="160"/>
      <c r="BJ102" s="160"/>
      <c r="BK102" s="160"/>
      <c r="BL102" s="160"/>
      <c r="BM102" s="39"/>
      <c r="BN102" s="39"/>
      <c r="BO102" s="39"/>
      <c r="BP102" s="39"/>
      <c r="BQ102" s="39"/>
      <c r="BR102" s="39"/>
      <c r="BS102" s="39"/>
      <c r="BT102" s="39"/>
      <c r="BU102" s="40"/>
      <c r="BV102" s="40"/>
      <c r="BW102" s="39"/>
      <c r="BX102" s="39"/>
      <c r="BY102" s="39"/>
      <c r="BZ102" s="160"/>
      <c r="CA102" s="160"/>
      <c r="CB102" s="160"/>
      <c r="CC102" s="160"/>
      <c r="CD102" s="160"/>
      <c r="CE102" s="168"/>
    </row>
    <row r="103" spans="1:83" ht="12.75" customHeight="1" x14ac:dyDescent="0.25">
      <c r="A103" s="159"/>
      <c r="B103" s="160"/>
      <c r="C103" s="160"/>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c r="AA103" s="160"/>
      <c r="AB103" s="160"/>
      <c r="AC103" s="160"/>
      <c r="AD103" s="160"/>
      <c r="AE103" s="160"/>
      <c r="AF103" s="160"/>
      <c r="AG103" s="160"/>
      <c r="AH103" s="160"/>
      <c r="AI103" s="160"/>
      <c r="AJ103" s="160"/>
      <c r="AK103" s="160"/>
      <c r="AL103" s="6"/>
      <c r="AM103" s="6"/>
      <c r="AN103" s="6"/>
      <c r="AO103" s="34"/>
      <c r="AP103" s="6"/>
      <c r="AQ103" s="6"/>
      <c r="AR103" s="6"/>
      <c r="AS103" s="6"/>
      <c r="AT103" s="6"/>
      <c r="AU103" s="35"/>
      <c r="AV103" s="6"/>
      <c r="AW103" s="46"/>
      <c r="AX103" s="5"/>
      <c r="AY103" s="6"/>
      <c r="AZ103" s="6"/>
      <c r="BA103" s="5"/>
      <c r="BB103" s="5"/>
      <c r="BC103" s="33"/>
      <c r="BD103" s="35"/>
      <c r="BE103" s="5"/>
      <c r="BF103" s="5"/>
      <c r="BG103" s="6"/>
      <c r="BH103" s="5"/>
      <c r="BI103" s="160"/>
      <c r="BJ103" s="160"/>
      <c r="BK103" s="160"/>
      <c r="BL103" s="160"/>
      <c r="BM103" s="39"/>
      <c r="BN103" s="39"/>
      <c r="BO103" s="39"/>
      <c r="BP103" s="39"/>
      <c r="BQ103" s="39"/>
      <c r="BR103" s="39"/>
      <c r="BS103" s="39"/>
      <c r="BT103" s="39"/>
      <c r="BU103" s="40"/>
      <c r="BV103" s="40"/>
      <c r="BW103" s="39"/>
      <c r="BX103" s="39"/>
      <c r="BY103" s="39"/>
      <c r="BZ103" s="160"/>
      <c r="CA103" s="160"/>
      <c r="CB103" s="160"/>
      <c r="CC103" s="160"/>
      <c r="CD103" s="160"/>
      <c r="CE103" s="168"/>
    </row>
    <row r="104" spans="1:83" ht="12.75" customHeight="1" x14ac:dyDescent="0.25">
      <c r="A104" s="159"/>
      <c r="B104" s="160"/>
      <c r="C104" s="160"/>
      <c r="D104" s="160"/>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c r="AA104" s="160"/>
      <c r="AB104" s="160"/>
      <c r="AC104" s="160"/>
      <c r="AD104" s="160"/>
      <c r="AE104" s="160"/>
      <c r="AF104" s="160"/>
      <c r="AG104" s="160"/>
      <c r="AH104" s="160"/>
      <c r="AI104" s="160"/>
      <c r="AJ104" s="160"/>
      <c r="AK104" s="160"/>
      <c r="AL104" s="6"/>
      <c r="AM104" s="6"/>
      <c r="AN104" s="6"/>
      <c r="AO104" s="34"/>
      <c r="AP104" s="6"/>
      <c r="AQ104" s="6"/>
      <c r="AR104" s="6"/>
      <c r="AS104" s="6"/>
      <c r="AT104" s="6"/>
      <c r="AU104" s="35"/>
      <c r="AV104" s="6"/>
      <c r="AW104" s="46"/>
      <c r="AX104" s="5"/>
      <c r="AY104" s="6"/>
      <c r="AZ104" s="6"/>
      <c r="BA104" s="5"/>
      <c r="BB104" s="5"/>
      <c r="BC104" s="33"/>
      <c r="BD104" s="35"/>
      <c r="BE104" s="5"/>
      <c r="BF104" s="5"/>
      <c r="BG104" s="6"/>
      <c r="BH104" s="5"/>
      <c r="BI104" s="160"/>
      <c r="BJ104" s="160"/>
      <c r="BK104" s="160"/>
      <c r="BL104" s="160"/>
      <c r="BM104" s="39"/>
      <c r="BN104" s="39"/>
      <c r="BO104" s="39"/>
      <c r="BP104" s="39"/>
      <c r="BQ104" s="39"/>
      <c r="BR104" s="39"/>
      <c r="BS104" s="39"/>
      <c r="BT104" s="39"/>
      <c r="BU104" s="40"/>
      <c r="BV104" s="40"/>
      <c r="BW104" s="39"/>
      <c r="BX104" s="39"/>
      <c r="BY104" s="39"/>
      <c r="BZ104" s="160"/>
      <c r="CA104" s="160"/>
      <c r="CB104" s="160"/>
      <c r="CC104" s="160"/>
      <c r="CD104" s="160"/>
      <c r="CE104" s="168"/>
    </row>
    <row r="105" spans="1:83" ht="12.75" customHeight="1" x14ac:dyDescent="0.25">
      <c r="A105" s="169"/>
      <c r="B105" s="170"/>
      <c r="C105" s="170"/>
      <c r="D105" s="170"/>
      <c r="E105" s="170"/>
      <c r="F105" s="170"/>
      <c r="G105" s="170"/>
      <c r="H105" s="170"/>
      <c r="I105" s="170"/>
      <c r="J105" s="170"/>
      <c r="K105" s="170"/>
      <c r="L105" s="170"/>
      <c r="M105" s="170"/>
      <c r="N105" s="170"/>
      <c r="O105" s="170"/>
      <c r="P105" s="170"/>
      <c r="Q105" s="170"/>
      <c r="R105" s="170"/>
      <c r="S105" s="170"/>
      <c r="T105" s="170"/>
      <c r="U105" s="170"/>
      <c r="V105" s="170"/>
      <c r="W105" s="170"/>
      <c r="X105" s="170"/>
      <c r="Y105" s="170"/>
      <c r="Z105" s="170"/>
      <c r="AA105" s="170"/>
      <c r="AB105" s="170"/>
      <c r="AC105" s="170"/>
      <c r="AD105" s="170"/>
      <c r="AE105" s="170"/>
      <c r="AF105" s="170"/>
      <c r="AG105" s="170"/>
      <c r="AH105" s="170"/>
      <c r="AI105" s="170"/>
      <c r="AJ105" s="170"/>
      <c r="AK105" s="170"/>
      <c r="AL105" s="6"/>
      <c r="AM105" s="6"/>
      <c r="AN105" s="6"/>
      <c r="AO105" s="34"/>
      <c r="AP105" s="6"/>
      <c r="AQ105" s="6"/>
      <c r="AR105" s="6"/>
      <c r="AS105" s="6"/>
      <c r="AT105" s="6"/>
      <c r="AU105" s="6"/>
      <c r="AV105" s="6"/>
      <c r="AW105" s="6"/>
      <c r="AX105" s="34"/>
      <c r="AY105" s="6"/>
      <c r="AZ105" s="6"/>
      <c r="BA105" s="6"/>
      <c r="BB105" s="6"/>
      <c r="BC105" s="6"/>
      <c r="BD105" s="35"/>
      <c r="BE105" s="5"/>
      <c r="BF105" s="5"/>
      <c r="BG105" s="6"/>
      <c r="BH105" s="5"/>
      <c r="BI105" s="170"/>
      <c r="BJ105" s="170"/>
      <c r="BK105" s="170"/>
      <c r="BL105" s="170"/>
      <c r="BM105" s="39"/>
      <c r="BN105" s="39"/>
      <c r="BO105" s="39"/>
      <c r="BP105" s="39"/>
      <c r="BQ105" s="39"/>
      <c r="BR105" s="39"/>
      <c r="BS105" s="39"/>
      <c r="BT105" s="39"/>
      <c r="BU105" s="40"/>
      <c r="BV105" s="40"/>
      <c r="BW105" s="39"/>
      <c r="BX105" s="39"/>
      <c r="BY105" s="39"/>
      <c r="BZ105" s="170"/>
      <c r="CA105" s="170"/>
      <c r="CB105" s="170"/>
      <c r="CC105" s="170"/>
      <c r="CD105" s="170"/>
      <c r="CE105" s="171"/>
    </row>
    <row r="106" spans="1:83" ht="50.25" customHeight="1" x14ac:dyDescent="0.25">
      <c r="A106" s="56">
        <v>13</v>
      </c>
      <c r="B106" s="6" t="s">
        <v>317</v>
      </c>
      <c r="C106" s="57" t="s">
        <v>282</v>
      </c>
      <c r="D106" s="6" t="s">
        <v>270</v>
      </c>
      <c r="E106" s="6" t="s">
        <v>180</v>
      </c>
      <c r="F106" s="58" t="s">
        <v>318</v>
      </c>
      <c r="G106" s="34">
        <v>13868</v>
      </c>
      <c r="H106" s="34">
        <v>13900</v>
      </c>
      <c r="I106" s="6" t="s">
        <v>311</v>
      </c>
      <c r="J106" s="33">
        <v>45597</v>
      </c>
      <c r="K106" s="6" t="s">
        <v>319</v>
      </c>
      <c r="L106" s="34">
        <v>13900</v>
      </c>
      <c r="M106" s="5" t="s">
        <v>182</v>
      </c>
      <c r="N106" s="5" t="s">
        <v>182</v>
      </c>
      <c r="O106" s="5" t="s">
        <v>182</v>
      </c>
      <c r="P106" s="5" t="s">
        <v>182</v>
      </c>
      <c r="Q106" s="5" t="s">
        <v>182</v>
      </c>
      <c r="R106" s="5" t="s">
        <v>182</v>
      </c>
      <c r="S106" s="5" t="s">
        <v>182</v>
      </c>
      <c r="T106" s="5" t="s">
        <v>182</v>
      </c>
      <c r="U106" s="5" t="s">
        <v>182</v>
      </c>
      <c r="V106" s="5" t="s">
        <v>182</v>
      </c>
      <c r="W106" s="5" t="s">
        <v>182</v>
      </c>
      <c r="X106" s="5"/>
      <c r="Y106" s="39" t="s">
        <v>320</v>
      </c>
      <c r="Z106" s="58" t="s">
        <v>321</v>
      </c>
      <c r="AA106" s="6" t="s">
        <v>322</v>
      </c>
      <c r="AB106" s="33">
        <v>45604</v>
      </c>
      <c r="AC106" s="34">
        <v>13902</v>
      </c>
      <c r="AD106" s="33">
        <v>45604</v>
      </c>
      <c r="AE106" s="33">
        <v>45969</v>
      </c>
      <c r="AF106" s="6">
        <v>1500</v>
      </c>
      <c r="AG106" s="39" t="s">
        <v>187</v>
      </c>
      <c r="AH106" s="6" t="s">
        <v>182</v>
      </c>
      <c r="AI106" s="5" t="s">
        <v>182</v>
      </c>
      <c r="AJ106" s="5" t="s">
        <v>182</v>
      </c>
      <c r="AK106" s="5">
        <v>212120</v>
      </c>
      <c r="AL106" s="6" t="s">
        <v>188</v>
      </c>
      <c r="AM106" s="6" t="s">
        <v>189</v>
      </c>
      <c r="AN106" s="33">
        <v>45967</v>
      </c>
      <c r="AO106" s="34">
        <v>14145</v>
      </c>
      <c r="AP106" s="6" t="s">
        <v>195</v>
      </c>
      <c r="AQ106" s="33">
        <v>45970</v>
      </c>
      <c r="AR106" s="33">
        <v>46334</v>
      </c>
      <c r="AS106" s="6"/>
      <c r="AT106" s="6"/>
      <c r="AU106" s="6"/>
      <c r="AV106" s="6"/>
      <c r="AW106" s="5"/>
      <c r="AX106" s="5"/>
      <c r="AY106" s="6"/>
      <c r="AZ106" s="6"/>
      <c r="BA106" s="5"/>
      <c r="BB106" s="5"/>
      <c r="BC106" s="6"/>
      <c r="BD106" s="6"/>
      <c r="BE106" s="5"/>
      <c r="BF106" s="5"/>
      <c r="BG106" s="6"/>
      <c r="BH106" s="5"/>
      <c r="BI106" s="60">
        <f t="shared" si="2"/>
        <v>212120</v>
      </c>
      <c r="BJ106" s="5">
        <f>44978+5550+14807+3496+17927+40438+32669</f>
        <v>159865</v>
      </c>
      <c r="BK106" s="61">
        <v>52255</v>
      </c>
      <c r="BL106" s="62">
        <f t="shared" si="3"/>
        <v>212120</v>
      </c>
      <c r="BM106" s="39"/>
      <c r="BN106" s="39"/>
      <c r="BO106" s="39"/>
      <c r="BP106" s="39"/>
      <c r="BQ106" s="39"/>
      <c r="BR106" s="39"/>
      <c r="BS106" s="39"/>
      <c r="BT106" s="39"/>
      <c r="BU106" s="40"/>
      <c r="BV106" s="40"/>
      <c r="BW106" s="39"/>
      <c r="BX106" s="39"/>
      <c r="BY106" s="39"/>
      <c r="BZ106" s="63" t="s">
        <v>323</v>
      </c>
      <c r="CA106" s="59">
        <v>13904</v>
      </c>
      <c r="CB106" s="64" t="s">
        <v>208</v>
      </c>
      <c r="CC106" s="39">
        <v>702800</v>
      </c>
      <c r="CD106" s="65" t="s">
        <v>193</v>
      </c>
      <c r="CE106" s="66">
        <v>701609</v>
      </c>
    </row>
    <row r="107" spans="1:83" ht="48" customHeight="1" x14ac:dyDescent="0.25">
      <c r="A107" s="56">
        <v>14</v>
      </c>
      <c r="B107" s="3" t="s">
        <v>324</v>
      </c>
      <c r="C107" s="67" t="s">
        <v>325</v>
      </c>
      <c r="D107" s="3" t="s">
        <v>270</v>
      </c>
      <c r="E107" s="3" t="s">
        <v>259</v>
      </c>
      <c r="F107" s="8" t="s">
        <v>326</v>
      </c>
      <c r="G107" s="51">
        <v>13761</v>
      </c>
      <c r="H107" s="68" t="s">
        <v>327</v>
      </c>
      <c r="I107" s="5" t="s">
        <v>182</v>
      </c>
      <c r="J107" s="5" t="s">
        <v>182</v>
      </c>
      <c r="K107" s="5" t="s">
        <v>182</v>
      </c>
      <c r="L107" s="5" t="s">
        <v>182</v>
      </c>
      <c r="M107" s="5" t="s">
        <v>182</v>
      </c>
      <c r="N107" s="5" t="s">
        <v>182</v>
      </c>
      <c r="O107" s="5" t="s">
        <v>182</v>
      </c>
      <c r="P107" s="5" t="s">
        <v>182</v>
      </c>
      <c r="Q107" s="3" t="s">
        <v>328</v>
      </c>
      <c r="R107" s="7">
        <v>45455</v>
      </c>
      <c r="S107" s="7">
        <v>45820</v>
      </c>
      <c r="T107" s="68" t="s">
        <v>329</v>
      </c>
      <c r="U107" s="3" t="s">
        <v>330</v>
      </c>
      <c r="V107" s="51">
        <v>13953</v>
      </c>
      <c r="W107" s="8" t="s">
        <v>326</v>
      </c>
      <c r="X107" s="4">
        <v>146250</v>
      </c>
      <c r="Y107" s="39" t="s">
        <v>331</v>
      </c>
      <c r="Z107" s="64" t="s">
        <v>332</v>
      </c>
      <c r="AA107" s="6" t="s">
        <v>333</v>
      </c>
      <c r="AB107" s="7">
        <v>45670</v>
      </c>
      <c r="AC107" s="51">
        <v>13958</v>
      </c>
      <c r="AD107" s="7">
        <v>45670</v>
      </c>
      <c r="AE107" s="7">
        <v>46035</v>
      </c>
      <c r="AF107" s="3">
        <v>1500</v>
      </c>
      <c r="AG107" s="3" t="s">
        <v>187</v>
      </c>
      <c r="AH107" s="3" t="s">
        <v>182</v>
      </c>
      <c r="AI107" s="4" t="s">
        <v>182</v>
      </c>
      <c r="AJ107" s="4" t="s">
        <v>182</v>
      </c>
      <c r="AK107" s="4">
        <v>158900</v>
      </c>
      <c r="AL107" s="3" t="s">
        <v>188</v>
      </c>
      <c r="AM107" s="3" t="s">
        <v>189</v>
      </c>
      <c r="AN107" s="7">
        <v>46027</v>
      </c>
      <c r="AO107" s="51">
        <v>14184</v>
      </c>
      <c r="AP107" s="3" t="s">
        <v>195</v>
      </c>
      <c r="AQ107" s="7">
        <v>46036</v>
      </c>
      <c r="AR107" s="7">
        <v>46400</v>
      </c>
      <c r="AS107" s="3"/>
      <c r="AT107" s="3"/>
      <c r="AU107" s="3"/>
      <c r="AV107" s="3"/>
      <c r="AW107" s="4"/>
      <c r="AX107" s="4"/>
      <c r="AY107" s="3"/>
      <c r="AZ107" s="3"/>
      <c r="BA107" s="4"/>
      <c r="BB107" s="4"/>
      <c r="BC107" s="3"/>
      <c r="BD107" s="3"/>
      <c r="BE107" s="4"/>
      <c r="BF107" s="4"/>
      <c r="BG107" s="3"/>
      <c r="BH107" s="4"/>
      <c r="BI107" s="69">
        <f t="shared" si="2"/>
        <v>158900</v>
      </c>
      <c r="BJ107" s="4">
        <f>6840+17176+8500+32480</f>
        <v>64996</v>
      </c>
      <c r="BK107" s="70">
        <v>0</v>
      </c>
      <c r="BL107" s="62">
        <f t="shared" si="3"/>
        <v>64996</v>
      </c>
      <c r="BM107" s="52"/>
      <c r="BN107" s="52"/>
      <c r="BO107" s="52"/>
      <c r="BP107" s="52"/>
      <c r="BQ107" s="52"/>
      <c r="BR107" s="52"/>
      <c r="BS107" s="52"/>
      <c r="BT107" s="52"/>
      <c r="BU107" s="53"/>
      <c r="BV107" s="53"/>
      <c r="BW107" s="52"/>
      <c r="BX107" s="52"/>
      <c r="BY107" s="52"/>
      <c r="BZ107" s="63" t="s">
        <v>334</v>
      </c>
      <c r="CA107" s="68">
        <v>13954</v>
      </c>
      <c r="CB107" s="71" t="s">
        <v>208</v>
      </c>
      <c r="CC107" s="52">
        <v>702800</v>
      </c>
      <c r="CD107" s="72" t="s">
        <v>193</v>
      </c>
      <c r="CE107" s="73">
        <v>701609</v>
      </c>
    </row>
    <row r="108" spans="1:83" ht="18" customHeight="1" x14ac:dyDescent="0.25">
      <c r="A108" s="27">
        <v>15</v>
      </c>
      <c r="B108" s="28" t="s">
        <v>335</v>
      </c>
      <c r="C108" s="29" t="s">
        <v>325</v>
      </c>
      <c r="D108" s="28" t="s">
        <v>258</v>
      </c>
      <c r="E108" s="28" t="s">
        <v>259</v>
      </c>
      <c r="F108" s="9" t="s">
        <v>336</v>
      </c>
      <c r="G108" s="30">
        <v>13879</v>
      </c>
      <c r="H108" s="30">
        <v>13941</v>
      </c>
      <c r="I108" s="30" t="s">
        <v>182</v>
      </c>
      <c r="J108" s="30" t="s">
        <v>182</v>
      </c>
      <c r="K108" s="30" t="s">
        <v>182</v>
      </c>
      <c r="L108" s="30" t="s">
        <v>182</v>
      </c>
      <c r="M108" s="30" t="s">
        <v>182</v>
      </c>
      <c r="N108" s="30" t="s">
        <v>182</v>
      </c>
      <c r="O108" s="30" t="s">
        <v>182</v>
      </c>
      <c r="P108" s="30" t="s">
        <v>182</v>
      </c>
      <c r="Q108" s="30" t="s">
        <v>182</v>
      </c>
      <c r="R108" s="30" t="s">
        <v>182</v>
      </c>
      <c r="S108" s="30" t="s">
        <v>182</v>
      </c>
      <c r="T108" s="30" t="s">
        <v>182</v>
      </c>
      <c r="U108" s="30" t="s">
        <v>182</v>
      </c>
      <c r="V108" s="30" t="s">
        <v>182</v>
      </c>
      <c r="W108" s="30"/>
      <c r="X108" s="30" t="s">
        <v>182</v>
      </c>
      <c r="Y108" s="28" t="s">
        <v>337</v>
      </c>
      <c r="Z108" s="9" t="s">
        <v>338</v>
      </c>
      <c r="AA108" s="28" t="s">
        <v>339</v>
      </c>
      <c r="AB108" s="31">
        <v>45670</v>
      </c>
      <c r="AC108" s="30">
        <v>13953</v>
      </c>
      <c r="AD108" s="31">
        <v>45670</v>
      </c>
      <c r="AE108" s="31">
        <v>46035</v>
      </c>
      <c r="AF108" s="28">
        <v>1500</v>
      </c>
      <c r="AG108" s="28" t="s">
        <v>187</v>
      </c>
      <c r="AH108" s="30" t="s">
        <v>182</v>
      </c>
      <c r="AI108" s="30" t="s">
        <v>182</v>
      </c>
      <c r="AJ108" s="30" t="s">
        <v>182</v>
      </c>
      <c r="AK108" s="32">
        <v>130747</v>
      </c>
      <c r="AL108" s="6" t="s">
        <v>188</v>
      </c>
      <c r="AM108" s="6" t="s">
        <v>189</v>
      </c>
      <c r="AN108" s="7">
        <v>46035</v>
      </c>
      <c r="AO108" s="51">
        <v>14187</v>
      </c>
      <c r="AP108" s="6" t="s">
        <v>195</v>
      </c>
      <c r="AQ108" s="7">
        <v>46036</v>
      </c>
      <c r="AR108" s="7">
        <v>46400</v>
      </c>
      <c r="AS108" s="6"/>
      <c r="AT108" s="6"/>
      <c r="AU108" s="6"/>
      <c r="AV108" s="6"/>
      <c r="AW108" s="6"/>
      <c r="AX108" s="34"/>
      <c r="AY108" s="6"/>
      <c r="AZ108" s="6"/>
      <c r="BA108" s="6"/>
      <c r="BB108" s="6"/>
      <c r="BC108" s="6"/>
      <c r="BD108" s="6"/>
      <c r="BE108" s="5"/>
      <c r="BF108" s="5"/>
      <c r="BG108" s="6"/>
      <c r="BH108" s="5"/>
      <c r="BI108" s="36">
        <v>130747</v>
      </c>
      <c r="BJ108" s="32">
        <v>11139.62</v>
      </c>
      <c r="BK108" s="37">
        <v>0</v>
      </c>
      <c r="BL108" s="38">
        <f>BJ108++BK108</f>
        <v>11139.62</v>
      </c>
      <c r="BM108" s="39"/>
      <c r="BN108" s="39"/>
      <c r="BO108" s="39"/>
      <c r="BP108" s="39"/>
      <c r="BQ108" s="39"/>
      <c r="BR108" s="39"/>
      <c r="BS108" s="39"/>
      <c r="BT108" s="39"/>
      <c r="BU108" s="40"/>
      <c r="BV108" s="40"/>
      <c r="BW108" s="39"/>
      <c r="BX108" s="39"/>
      <c r="BY108" s="39"/>
      <c r="BZ108" s="41" t="s">
        <v>340</v>
      </c>
      <c r="CA108" s="42">
        <v>13964</v>
      </c>
      <c r="CB108" s="43" t="s">
        <v>266</v>
      </c>
      <c r="CC108" s="41">
        <v>7016116</v>
      </c>
      <c r="CD108" s="44" t="s">
        <v>267</v>
      </c>
      <c r="CE108" s="45">
        <v>25181</v>
      </c>
    </row>
    <row r="109" spans="1:83" ht="12.75" customHeight="1" x14ac:dyDescent="0.25">
      <c r="A109" s="159"/>
      <c r="B109" s="160"/>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160"/>
      <c r="AD109" s="160"/>
      <c r="AE109" s="160"/>
      <c r="AF109" s="160"/>
      <c r="AG109" s="160"/>
      <c r="AH109" s="160"/>
      <c r="AI109" s="160"/>
      <c r="AJ109" s="160"/>
      <c r="AK109" s="160"/>
      <c r="AL109" s="6"/>
      <c r="AM109" s="6"/>
      <c r="AN109" s="6"/>
      <c r="AO109" s="34"/>
      <c r="AP109" s="6"/>
      <c r="AQ109" s="6"/>
      <c r="AR109" s="6"/>
      <c r="AS109" s="6"/>
      <c r="AT109" s="6"/>
      <c r="AU109" s="35"/>
      <c r="AV109" s="6"/>
      <c r="AW109" s="46"/>
      <c r="AX109" s="5"/>
      <c r="AY109" s="6"/>
      <c r="AZ109" s="6"/>
      <c r="BA109" s="5"/>
      <c r="BB109" s="5"/>
      <c r="BC109" s="6"/>
      <c r="BD109" s="6"/>
      <c r="BE109" s="5"/>
      <c r="BF109" s="5"/>
      <c r="BG109" s="6"/>
      <c r="BH109" s="5"/>
      <c r="BI109" s="160"/>
      <c r="BJ109" s="160"/>
      <c r="BK109" s="160"/>
      <c r="BL109" s="160"/>
      <c r="BM109" s="39"/>
      <c r="BN109" s="39"/>
      <c r="BO109" s="39"/>
      <c r="BP109" s="39"/>
      <c r="BQ109" s="39"/>
      <c r="BR109" s="39"/>
      <c r="BS109" s="39"/>
      <c r="BT109" s="39"/>
      <c r="BU109" s="40"/>
      <c r="BV109" s="40"/>
      <c r="BW109" s="39"/>
      <c r="BX109" s="39"/>
      <c r="BY109" s="39"/>
      <c r="BZ109" s="160"/>
      <c r="CA109" s="160"/>
      <c r="CB109" s="160"/>
      <c r="CC109" s="160"/>
      <c r="CD109" s="160"/>
      <c r="CE109" s="168"/>
    </row>
    <row r="110" spans="1:83" ht="12.75" customHeight="1" x14ac:dyDescent="0.25">
      <c r="A110" s="159"/>
      <c r="B110" s="160"/>
      <c r="C110" s="160"/>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0"/>
      <c r="AG110" s="160"/>
      <c r="AH110" s="160"/>
      <c r="AI110" s="160"/>
      <c r="AJ110" s="160"/>
      <c r="AK110" s="160"/>
      <c r="AL110" s="6"/>
      <c r="AM110" s="6"/>
      <c r="AN110" s="6"/>
      <c r="AO110" s="34"/>
      <c r="AP110" s="6"/>
      <c r="AQ110" s="6"/>
      <c r="AR110" s="6"/>
      <c r="AS110" s="6"/>
      <c r="AT110" s="6"/>
      <c r="AU110" s="6"/>
      <c r="AV110" s="6"/>
      <c r="AW110" s="6"/>
      <c r="AX110" s="34"/>
      <c r="AY110" s="6"/>
      <c r="AZ110" s="6"/>
      <c r="BA110" s="6"/>
      <c r="BB110" s="6"/>
      <c r="BC110" s="6"/>
      <c r="BD110" s="35"/>
      <c r="BE110" s="5"/>
      <c r="BF110" s="5"/>
      <c r="BG110" s="6"/>
      <c r="BH110" s="5"/>
      <c r="BI110" s="160"/>
      <c r="BJ110" s="160"/>
      <c r="BK110" s="160"/>
      <c r="BL110" s="160"/>
      <c r="BM110" s="39"/>
      <c r="BN110" s="39"/>
      <c r="BO110" s="39"/>
      <c r="BP110" s="39"/>
      <c r="BQ110" s="39"/>
      <c r="BR110" s="39"/>
      <c r="BS110" s="39"/>
      <c r="BT110" s="39"/>
      <c r="BU110" s="40"/>
      <c r="BV110" s="40"/>
      <c r="BW110" s="39"/>
      <c r="BX110" s="39"/>
      <c r="BY110" s="39"/>
      <c r="BZ110" s="160"/>
      <c r="CA110" s="160"/>
      <c r="CB110" s="160"/>
      <c r="CC110" s="160"/>
      <c r="CD110" s="160"/>
      <c r="CE110" s="168"/>
    </row>
    <row r="111" spans="1:83" ht="12.75" customHeight="1" x14ac:dyDescent="0.25">
      <c r="A111" s="159"/>
      <c r="B111" s="160"/>
      <c r="C111" s="160"/>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c r="AB111" s="160"/>
      <c r="AC111" s="160"/>
      <c r="AD111" s="160"/>
      <c r="AE111" s="160"/>
      <c r="AF111" s="160"/>
      <c r="AG111" s="160"/>
      <c r="AH111" s="160"/>
      <c r="AI111" s="160"/>
      <c r="AJ111" s="160"/>
      <c r="AK111" s="160"/>
      <c r="AL111" s="6"/>
      <c r="AM111" s="6"/>
      <c r="AN111" s="6"/>
      <c r="AO111" s="34"/>
      <c r="AP111" s="6"/>
      <c r="AQ111" s="6"/>
      <c r="AR111" s="6"/>
      <c r="AS111" s="6"/>
      <c r="AT111" s="6"/>
      <c r="AU111" s="35"/>
      <c r="AV111" s="6"/>
      <c r="AW111" s="46"/>
      <c r="AX111" s="5"/>
      <c r="AY111" s="6"/>
      <c r="AZ111" s="6"/>
      <c r="BA111" s="5"/>
      <c r="BB111" s="5"/>
      <c r="BC111" s="33"/>
      <c r="BD111" s="35"/>
      <c r="BE111" s="5"/>
      <c r="BF111" s="5"/>
      <c r="BG111" s="6"/>
      <c r="BH111" s="5"/>
      <c r="BI111" s="160"/>
      <c r="BJ111" s="160"/>
      <c r="BK111" s="160"/>
      <c r="BL111" s="160"/>
      <c r="BM111" s="39"/>
      <c r="BN111" s="39"/>
      <c r="BO111" s="39"/>
      <c r="BP111" s="39"/>
      <c r="BQ111" s="39"/>
      <c r="BR111" s="39"/>
      <c r="BS111" s="39"/>
      <c r="BT111" s="39"/>
      <c r="BU111" s="40"/>
      <c r="BV111" s="40"/>
      <c r="BW111" s="39"/>
      <c r="BX111" s="39"/>
      <c r="BY111" s="39"/>
      <c r="BZ111" s="160"/>
      <c r="CA111" s="160"/>
      <c r="CB111" s="160"/>
      <c r="CC111" s="160"/>
      <c r="CD111" s="160"/>
      <c r="CE111" s="168"/>
    </row>
    <row r="112" spans="1:83" ht="12.75" customHeight="1" x14ac:dyDescent="0.25">
      <c r="A112" s="159"/>
      <c r="B112" s="160"/>
      <c r="C112" s="160"/>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B112" s="160"/>
      <c r="AC112" s="160"/>
      <c r="AD112" s="160"/>
      <c r="AE112" s="160"/>
      <c r="AF112" s="160"/>
      <c r="AG112" s="160"/>
      <c r="AH112" s="160"/>
      <c r="AI112" s="160"/>
      <c r="AJ112" s="160"/>
      <c r="AK112" s="160"/>
      <c r="AL112" s="6"/>
      <c r="AM112" s="6"/>
      <c r="AN112" s="6"/>
      <c r="AO112" s="34"/>
      <c r="AP112" s="6"/>
      <c r="AQ112" s="6"/>
      <c r="AR112" s="6"/>
      <c r="AS112" s="6"/>
      <c r="AT112" s="6"/>
      <c r="AU112" s="6"/>
      <c r="AV112" s="6"/>
      <c r="AW112" s="6"/>
      <c r="AX112" s="34"/>
      <c r="AY112" s="6"/>
      <c r="AZ112" s="6"/>
      <c r="BA112" s="6"/>
      <c r="BB112" s="6"/>
      <c r="BC112" s="6"/>
      <c r="BD112" s="35"/>
      <c r="BE112" s="5"/>
      <c r="BF112" s="5"/>
      <c r="BG112" s="6"/>
      <c r="BH112" s="5"/>
      <c r="BI112" s="160"/>
      <c r="BJ112" s="160"/>
      <c r="BK112" s="160"/>
      <c r="BL112" s="160"/>
      <c r="BM112" s="39"/>
      <c r="BN112" s="39"/>
      <c r="BO112" s="39"/>
      <c r="BP112" s="39"/>
      <c r="BQ112" s="39"/>
      <c r="BR112" s="39"/>
      <c r="BS112" s="39"/>
      <c r="BT112" s="39"/>
      <c r="BU112" s="40"/>
      <c r="BV112" s="40"/>
      <c r="BW112" s="39"/>
      <c r="BX112" s="39"/>
      <c r="BY112" s="39"/>
      <c r="BZ112" s="160"/>
      <c r="CA112" s="160"/>
      <c r="CB112" s="160"/>
      <c r="CC112" s="160"/>
      <c r="CD112" s="160"/>
      <c r="CE112" s="168"/>
    </row>
    <row r="113" spans="1:83" ht="12.75" customHeight="1" x14ac:dyDescent="0.25">
      <c r="A113" s="159"/>
      <c r="B113" s="160"/>
      <c r="C113" s="160"/>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c r="AB113" s="160"/>
      <c r="AC113" s="160"/>
      <c r="AD113" s="160"/>
      <c r="AE113" s="160"/>
      <c r="AF113" s="160"/>
      <c r="AG113" s="160"/>
      <c r="AH113" s="160"/>
      <c r="AI113" s="160"/>
      <c r="AJ113" s="160"/>
      <c r="AK113" s="160"/>
      <c r="AL113" s="6"/>
      <c r="AM113" s="6"/>
      <c r="AN113" s="6"/>
      <c r="AO113" s="34"/>
      <c r="AP113" s="6"/>
      <c r="AQ113" s="6"/>
      <c r="AR113" s="6"/>
      <c r="AS113" s="6"/>
      <c r="AT113" s="6"/>
      <c r="AU113" s="35"/>
      <c r="AV113" s="6"/>
      <c r="AW113" s="46"/>
      <c r="AX113" s="5"/>
      <c r="AY113" s="6"/>
      <c r="AZ113" s="6"/>
      <c r="BA113" s="5"/>
      <c r="BB113" s="5"/>
      <c r="BC113" s="33"/>
      <c r="BD113" s="35"/>
      <c r="BE113" s="5"/>
      <c r="BF113" s="5"/>
      <c r="BG113" s="6"/>
      <c r="BH113" s="5"/>
      <c r="BI113" s="160"/>
      <c r="BJ113" s="160"/>
      <c r="BK113" s="160"/>
      <c r="BL113" s="160"/>
      <c r="BM113" s="39"/>
      <c r="BN113" s="39"/>
      <c r="BO113" s="39"/>
      <c r="BP113" s="39"/>
      <c r="BQ113" s="39"/>
      <c r="BR113" s="39"/>
      <c r="BS113" s="39"/>
      <c r="BT113" s="39"/>
      <c r="BU113" s="40"/>
      <c r="BV113" s="40"/>
      <c r="BW113" s="39"/>
      <c r="BX113" s="39"/>
      <c r="BY113" s="39"/>
      <c r="BZ113" s="160"/>
      <c r="CA113" s="160"/>
      <c r="CB113" s="160"/>
      <c r="CC113" s="160"/>
      <c r="CD113" s="160"/>
      <c r="CE113" s="168"/>
    </row>
    <row r="114" spans="1:83" ht="12.75" customHeight="1" x14ac:dyDescent="0.25">
      <c r="A114" s="159"/>
      <c r="B114" s="160"/>
      <c r="C114" s="160"/>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c r="AB114" s="160"/>
      <c r="AC114" s="160"/>
      <c r="AD114" s="160"/>
      <c r="AE114" s="160"/>
      <c r="AF114" s="160"/>
      <c r="AG114" s="160"/>
      <c r="AH114" s="160"/>
      <c r="AI114" s="160"/>
      <c r="AJ114" s="160"/>
      <c r="AK114" s="160"/>
      <c r="AL114" s="6"/>
      <c r="AM114" s="6"/>
      <c r="AN114" s="6"/>
      <c r="AO114" s="34"/>
      <c r="AP114" s="6"/>
      <c r="AQ114" s="6"/>
      <c r="AR114" s="6"/>
      <c r="AS114" s="6"/>
      <c r="AT114" s="6"/>
      <c r="AU114" s="6"/>
      <c r="AV114" s="6"/>
      <c r="AW114" s="6"/>
      <c r="AX114" s="34"/>
      <c r="AY114" s="6"/>
      <c r="AZ114" s="6"/>
      <c r="BA114" s="6"/>
      <c r="BB114" s="6"/>
      <c r="BC114" s="6"/>
      <c r="BD114" s="35"/>
      <c r="BE114" s="5"/>
      <c r="BF114" s="5"/>
      <c r="BG114" s="6"/>
      <c r="BH114" s="5"/>
      <c r="BI114" s="160"/>
      <c r="BJ114" s="160"/>
      <c r="BK114" s="160"/>
      <c r="BL114" s="160"/>
      <c r="BM114" s="39"/>
      <c r="BN114" s="39"/>
      <c r="BO114" s="39"/>
      <c r="BP114" s="39"/>
      <c r="BQ114" s="39"/>
      <c r="BR114" s="39"/>
      <c r="BS114" s="39"/>
      <c r="BT114" s="39"/>
      <c r="BU114" s="40"/>
      <c r="BV114" s="40"/>
      <c r="BW114" s="39"/>
      <c r="BX114" s="39"/>
      <c r="BY114" s="39"/>
      <c r="BZ114" s="160"/>
      <c r="CA114" s="160"/>
      <c r="CB114" s="160"/>
      <c r="CC114" s="160"/>
      <c r="CD114" s="160"/>
      <c r="CE114" s="168"/>
    </row>
    <row r="115" spans="1:83" ht="12.75" customHeight="1" x14ac:dyDescent="0.25">
      <c r="A115" s="159"/>
      <c r="B115" s="160"/>
      <c r="C115" s="160"/>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c r="AB115" s="160"/>
      <c r="AC115" s="160"/>
      <c r="AD115" s="160"/>
      <c r="AE115" s="160"/>
      <c r="AF115" s="160"/>
      <c r="AG115" s="160"/>
      <c r="AH115" s="160"/>
      <c r="AI115" s="160"/>
      <c r="AJ115" s="160"/>
      <c r="AK115" s="160"/>
      <c r="AL115" s="6"/>
      <c r="AM115" s="6"/>
      <c r="AN115" s="6"/>
      <c r="AO115" s="34"/>
      <c r="AP115" s="6"/>
      <c r="AQ115" s="6"/>
      <c r="AR115" s="6"/>
      <c r="AS115" s="6"/>
      <c r="AT115" s="6"/>
      <c r="AU115" s="35"/>
      <c r="AV115" s="6"/>
      <c r="AW115" s="46"/>
      <c r="AX115" s="5"/>
      <c r="AY115" s="6"/>
      <c r="AZ115" s="6"/>
      <c r="BA115" s="5"/>
      <c r="BB115" s="5"/>
      <c r="BC115" s="33"/>
      <c r="BD115" s="35"/>
      <c r="BE115" s="5"/>
      <c r="BF115" s="5"/>
      <c r="BG115" s="6"/>
      <c r="BH115" s="5"/>
      <c r="BI115" s="160"/>
      <c r="BJ115" s="160"/>
      <c r="BK115" s="160"/>
      <c r="BL115" s="160"/>
      <c r="BM115" s="39"/>
      <c r="BN115" s="39"/>
      <c r="BO115" s="39"/>
      <c r="BP115" s="39"/>
      <c r="BQ115" s="39"/>
      <c r="BR115" s="39"/>
      <c r="BS115" s="39"/>
      <c r="BT115" s="39"/>
      <c r="BU115" s="40"/>
      <c r="BV115" s="40"/>
      <c r="BW115" s="39"/>
      <c r="BX115" s="39"/>
      <c r="BY115" s="39"/>
      <c r="BZ115" s="160"/>
      <c r="CA115" s="160"/>
      <c r="CB115" s="160"/>
      <c r="CC115" s="160"/>
      <c r="CD115" s="160"/>
      <c r="CE115" s="168"/>
    </row>
    <row r="116" spans="1:83" ht="12.75" customHeight="1" x14ac:dyDescent="0.25">
      <c r="A116" s="159"/>
      <c r="B116" s="160"/>
      <c r="C116" s="160"/>
      <c r="D116" s="160"/>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c r="AA116" s="160"/>
      <c r="AB116" s="160"/>
      <c r="AC116" s="160"/>
      <c r="AD116" s="160"/>
      <c r="AE116" s="160"/>
      <c r="AF116" s="160"/>
      <c r="AG116" s="160"/>
      <c r="AH116" s="160"/>
      <c r="AI116" s="160"/>
      <c r="AJ116" s="160"/>
      <c r="AK116" s="160"/>
      <c r="AL116" s="6"/>
      <c r="AM116" s="6"/>
      <c r="AN116" s="6"/>
      <c r="AO116" s="34"/>
      <c r="AP116" s="6"/>
      <c r="AQ116" s="6"/>
      <c r="AR116" s="6"/>
      <c r="AS116" s="6"/>
      <c r="AT116" s="6"/>
      <c r="AU116" s="35"/>
      <c r="AV116" s="6"/>
      <c r="AW116" s="46"/>
      <c r="AX116" s="5"/>
      <c r="AY116" s="6"/>
      <c r="AZ116" s="6"/>
      <c r="BA116" s="5"/>
      <c r="BB116" s="5"/>
      <c r="BC116" s="33"/>
      <c r="BD116" s="35"/>
      <c r="BE116" s="5"/>
      <c r="BF116" s="5"/>
      <c r="BG116" s="6"/>
      <c r="BH116" s="5"/>
      <c r="BI116" s="160"/>
      <c r="BJ116" s="160"/>
      <c r="BK116" s="160"/>
      <c r="BL116" s="160"/>
      <c r="BM116" s="39"/>
      <c r="BN116" s="39"/>
      <c r="BO116" s="39"/>
      <c r="BP116" s="39"/>
      <c r="BQ116" s="39"/>
      <c r="BR116" s="39"/>
      <c r="BS116" s="39"/>
      <c r="BT116" s="39"/>
      <c r="BU116" s="40"/>
      <c r="BV116" s="40"/>
      <c r="BW116" s="39"/>
      <c r="BX116" s="39"/>
      <c r="BY116" s="39"/>
      <c r="BZ116" s="160"/>
      <c r="CA116" s="160"/>
      <c r="CB116" s="160"/>
      <c r="CC116" s="160"/>
      <c r="CD116" s="160"/>
      <c r="CE116" s="168"/>
    </row>
    <row r="117" spans="1:83" ht="12.75" customHeight="1" x14ac:dyDescent="0.25">
      <c r="A117" s="169"/>
      <c r="B117" s="170"/>
      <c r="C117" s="170"/>
      <c r="D117" s="170"/>
      <c r="E117" s="170"/>
      <c r="F117" s="170"/>
      <c r="G117" s="170"/>
      <c r="H117" s="170"/>
      <c r="I117" s="170"/>
      <c r="J117" s="170"/>
      <c r="K117" s="170"/>
      <c r="L117" s="170"/>
      <c r="M117" s="170"/>
      <c r="N117" s="170"/>
      <c r="O117" s="170"/>
      <c r="P117" s="170"/>
      <c r="Q117" s="170"/>
      <c r="R117" s="170"/>
      <c r="S117" s="170"/>
      <c r="T117" s="170"/>
      <c r="U117" s="170"/>
      <c r="V117" s="170"/>
      <c r="W117" s="170"/>
      <c r="X117" s="170"/>
      <c r="Y117" s="170"/>
      <c r="Z117" s="170"/>
      <c r="AA117" s="170"/>
      <c r="AB117" s="170"/>
      <c r="AC117" s="170"/>
      <c r="AD117" s="170"/>
      <c r="AE117" s="170"/>
      <c r="AF117" s="170"/>
      <c r="AG117" s="170"/>
      <c r="AH117" s="170"/>
      <c r="AI117" s="170"/>
      <c r="AJ117" s="170"/>
      <c r="AK117" s="170"/>
      <c r="AL117" s="6"/>
      <c r="AM117" s="6"/>
      <c r="AN117" s="6"/>
      <c r="AO117" s="34"/>
      <c r="AP117" s="6"/>
      <c r="AQ117" s="6"/>
      <c r="AR117" s="6"/>
      <c r="AS117" s="6"/>
      <c r="AT117" s="6"/>
      <c r="AU117" s="6"/>
      <c r="AV117" s="6"/>
      <c r="AW117" s="6"/>
      <c r="AX117" s="34"/>
      <c r="AY117" s="6"/>
      <c r="AZ117" s="6"/>
      <c r="BA117" s="6"/>
      <c r="BB117" s="6"/>
      <c r="BC117" s="6"/>
      <c r="BD117" s="35"/>
      <c r="BE117" s="5"/>
      <c r="BF117" s="5"/>
      <c r="BG117" s="6"/>
      <c r="BH117" s="5"/>
      <c r="BI117" s="170"/>
      <c r="BJ117" s="170"/>
      <c r="BK117" s="170"/>
      <c r="BL117" s="170"/>
      <c r="BM117" s="39"/>
      <c r="BN117" s="39"/>
      <c r="BO117" s="39"/>
      <c r="BP117" s="39"/>
      <c r="BQ117" s="39"/>
      <c r="BR117" s="39"/>
      <c r="BS117" s="39"/>
      <c r="BT117" s="39"/>
      <c r="BU117" s="40"/>
      <c r="BV117" s="40"/>
      <c r="BW117" s="39"/>
      <c r="BX117" s="39"/>
      <c r="BY117" s="39"/>
      <c r="BZ117" s="170"/>
      <c r="CA117" s="170"/>
      <c r="CB117" s="170"/>
      <c r="CC117" s="170"/>
      <c r="CD117" s="170"/>
      <c r="CE117" s="171"/>
    </row>
    <row r="118" spans="1:83" ht="18" customHeight="1" x14ac:dyDescent="0.25">
      <c r="A118" s="27">
        <v>16</v>
      </c>
      <c r="B118" s="28" t="s">
        <v>335</v>
      </c>
      <c r="C118" s="29" t="s">
        <v>325</v>
      </c>
      <c r="D118" s="28" t="s">
        <v>258</v>
      </c>
      <c r="E118" s="28" t="s">
        <v>259</v>
      </c>
      <c r="F118" s="9" t="s">
        <v>336</v>
      </c>
      <c r="G118" s="30">
        <v>13879</v>
      </c>
      <c r="H118" s="30">
        <v>13941</v>
      </c>
      <c r="I118" s="30" t="s">
        <v>182</v>
      </c>
      <c r="J118" s="30" t="s">
        <v>182</v>
      </c>
      <c r="K118" s="30" t="s">
        <v>182</v>
      </c>
      <c r="L118" s="30" t="s">
        <v>182</v>
      </c>
      <c r="M118" s="30" t="s">
        <v>182</v>
      </c>
      <c r="N118" s="30" t="s">
        <v>182</v>
      </c>
      <c r="O118" s="30" t="s">
        <v>182</v>
      </c>
      <c r="P118" s="30" t="s">
        <v>182</v>
      </c>
      <c r="Q118" s="30" t="s">
        <v>182</v>
      </c>
      <c r="R118" s="30" t="s">
        <v>182</v>
      </c>
      <c r="S118" s="30" t="s">
        <v>182</v>
      </c>
      <c r="T118" s="30" t="s">
        <v>182</v>
      </c>
      <c r="U118" s="30" t="s">
        <v>182</v>
      </c>
      <c r="V118" s="30" t="s">
        <v>182</v>
      </c>
      <c r="W118" s="30" t="s">
        <v>182</v>
      </c>
      <c r="X118" s="30" t="s">
        <v>182</v>
      </c>
      <c r="Y118" s="28" t="s">
        <v>341</v>
      </c>
      <c r="Z118" s="9" t="s">
        <v>342</v>
      </c>
      <c r="AA118" s="28" t="s">
        <v>343</v>
      </c>
      <c r="AB118" s="31">
        <v>45672</v>
      </c>
      <c r="AC118" s="30">
        <v>13953</v>
      </c>
      <c r="AD118" s="31">
        <v>45672</v>
      </c>
      <c r="AE118" s="31">
        <v>46037</v>
      </c>
      <c r="AF118" s="28">
        <v>1500</v>
      </c>
      <c r="AG118" s="28" t="s">
        <v>187</v>
      </c>
      <c r="AH118" s="30" t="s">
        <v>182</v>
      </c>
      <c r="AI118" s="30" t="s">
        <v>182</v>
      </c>
      <c r="AJ118" s="30" t="s">
        <v>182</v>
      </c>
      <c r="AK118" s="32">
        <v>130746</v>
      </c>
      <c r="AL118" s="6" t="s">
        <v>188</v>
      </c>
      <c r="AM118" s="6" t="s">
        <v>189</v>
      </c>
      <c r="AN118" s="7">
        <v>46031</v>
      </c>
      <c r="AO118" s="51">
        <v>17189</v>
      </c>
      <c r="AP118" s="6" t="s">
        <v>195</v>
      </c>
      <c r="AQ118" s="7">
        <v>46038</v>
      </c>
      <c r="AR118" s="7" t="s">
        <v>344</v>
      </c>
      <c r="AS118" s="6"/>
      <c r="AT118" s="6"/>
      <c r="AU118" s="6"/>
      <c r="AV118" s="6"/>
      <c r="AW118" s="6"/>
      <c r="AX118" s="34"/>
      <c r="AY118" s="6"/>
      <c r="AZ118" s="6"/>
      <c r="BA118" s="6"/>
      <c r="BB118" s="6"/>
      <c r="BC118" s="6"/>
      <c r="BD118" s="6"/>
      <c r="BE118" s="5"/>
      <c r="BF118" s="5"/>
      <c r="BG118" s="6"/>
      <c r="BH118" s="5"/>
      <c r="BI118" s="36">
        <v>130746</v>
      </c>
      <c r="BJ118" s="32">
        <v>4828.91</v>
      </c>
      <c r="BK118" s="37">
        <v>0</v>
      </c>
      <c r="BL118" s="38">
        <f>BJ118++BK118</f>
        <v>4828.91</v>
      </c>
      <c r="BM118" s="39"/>
      <c r="BN118" s="39"/>
      <c r="BO118" s="39"/>
      <c r="BP118" s="39"/>
      <c r="BQ118" s="39"/>
      <c r="BR118" s="39"/>
      <c r="BS118" s="39"/>
      <c r="BT118" s="39"/>
      <c r="BU118" s="40"/>
      <c r="BV118" s="40"/>
      <c r="BW118" s="39"/>
      <c r="BX118" s="39"/>
      <c r="BY118" s="39"/>
      <c r="BZ118" s="41" t="s">
        <v>345</v>
      </c>
      <c r="CA118" s="42">
        <v>13964</v>
      </c>
      <c r="CB118" s="43" t="s">
        <v>266</v>
      </c>
      <c r="CC118" s="41">
        <v>7016116</v>
      </c>
      <c r="CD118" s="44" t="s">
        <v>267</v>
      </c>
      <c r="CE118" s="45">
        <v>25181</v>
      </c>
    </row>
    <row r="119" spans="1:83" ht="12.75" customHeight="1" x14ac:dyDescent="0.25">
      <c r="A119" s="159"/>
      <c r="B119" s="160"/>
      <c r="C119" s="160"/>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c r="AA119" s="160"/>
      <c r="AB119" s="160"/>
      <c r="AC119" s="160"/>
      <c r="AD119" s="160"/>
      <c r="AE119" s="160"/>
      <c r="AF119" s="160"/>
      <c r="AG119" s="160"/>
      <c r="AH119" s="160"/>
      <c r="AI119" s="160"/>
      <c r="AJ119" s="160"/>
      <c r="AK119" s="160"/>
      <c r="AL119" s="6"/>
      <c r="AM119" s="6"/>
      <c r="AN119" s="6"/>
      <c r="AO119" s="34"/>
      <c r="AP119" s="6"/>
      <c r="AQ119" s="6"/>
      <c r="AR119" s="6"/>
      <c r="AS119" s="6"/>
      <c r="AT119" s="6"/>
      <c r="AU119" s="35"/>
      <c r="AV119" s="6"/>
      <c r="AW119" s="46"/>
      <c r="AX119" s="5"/>
      <c r="AY119" s="6"/>
      <c r="AZ119" s="6"/>
      <c r="BA119" s="5"/>
      <c r="BB119" s="5"/>
      <c r="BC119" s="6"/>
      <c r="BD119" s="6"/>
      <c r="BE119" s="5"/>
      <c r="BF119" s="5"/>
      <c r="BG119" s="6"/>
      <c r="BH119" s="5"/>
      <c r="BI119" s="160"/>
      <c r="BJ119" s="160"/>
      <c r="BK119" s="160"/>
      <c r="BL119" s="160"/>
      <c r="BM119" s="39"/>
      <c r="BN119" s="39"/>
      <c r="BO119" s="39"/>
      <c r="BP119" s="39"/>
      <c r="BQ119" s="39"/>
      <c r="BR119" s="39"/>
      <c r="BS119" s="39"/>
      <c r="BT119" s="39"/>
      <c r="BU119" s="40"/>
      <c r="BV119" s="40"/>
      <c r="BW119" s="39"/>
      <c r="BX119" s="39"/>
      <c r="BY119" s="39"/>
      <c r="BZ119" s="160"/>
      <c r="CA119" s="160"/>
      <c r="CB119" s="160"/>
      <c r="CC119" s="160"/>
      <c r="CD119" s="160"/>
      <c r="CE119" s="168"/>
    </row>
    <row r="120" spans="1:83" ht="12.75" customHeight="1" x14ac:dyDescent="0.25">
      <c r="A120" s="159"/>
      <c r="B120" s="160"/>
      <c r="C120" s="160"/>
      <c r="D120" s="160"/>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0"/>
      <c r="AA120" s="160"/>
      <c r="AB120" s="160"/>
      <c r="AC120" s="160"/>
      <c r="AD120" s="160"/>
      <c r="AE120" s="160"/>
      <c r="AF120" s="160"/>
      <c r="AG120" s="160"/>
      <c r="AH120" s="160"/>
      <c r="AI120" s="160"/>
      <c r="AJ120" s="160"/>
      <c r="AK120" s="160"/>
      <c r="AL120" s="6"/>
      <c r="AM120" s="6"/>
      <c r="AN120" s="6"/>
      <c r="AO120" s="34"/>
      <c r="AP120" s="6"/>
      <c r="AQ120" s="6"/>
      <c r="AR120" s="6"/>
      <c r="AS120" s="6"/>
      <c r="AT120" s="6"/>
      <c r="AU120" s="6"/>
      <c r="AV120" s="6"/>
      <c r="AW120" s="6"/>
      <c r="AX120" s="34"/>
      <c r="AY120" s="6"/>
      <c r="AZ120" s="6"/>
      <c r="BA120" s="6"/>
      <c r="BB120" s="6"/>
      <c r="BC120" s="6"/>
      <c r="BD120" s="35"/>
      <c r="BE120" s="5"/>
      <c r="BF120" s="5"/>
      <c r="BG120" s="6"/>
      <c r="BH120" s="5"/>
      <c r="BI120" s="160"/>
      <c r="BJ120" s="160"/>
      <c r="BK120" s="160"/>
      <c r="BL120" s="160"/>
      <c r="BM120" s="39"/>
      <c r="BN120" s="39"/>
      <c r="BO120" s="39"/>
      <c r="BP120" s="39"/>
      <c r="BQ120" s="39"/>
      <c r="BR120" s="39"/>
      <c r="BS120" s="39"/>
      <c r="BT120" s="39"/>
      <c r="BU120" s="40"/>
      <c r="BV120" s="40"/>
      <c r="BW120" s="39"/>
      <c r="BX120" s="39"/>
      <c r="BY120" s="39"/>
      <c r="BZ120" s="160"/>
      <c r="CA120" s="160"/>
      <c r="CB120" s="160"/>
      <c r="CC120" s="160"/>
      <c r="CD120" s="160"/>
      <c r="CE120" s="168"/>
    </row>
    <row r="121" spans="1:83" ht="12.75" customHeight="1" x14ac:dyDescent="0.25">
      <c r="A121" s="159"/>
      <c r="B121" s="160"/>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c r="AA121" s="160"/>
      <c r="AB121" s="160"/>
      <c r="AC121" s="160"/>
      <c r="AD121" s="160"/>
      <c r="AE121" s="160"/>
      <c r="AF121" s="160"/>
      <c r="AG121" s="160"/>
      <c r="AH121" s="160"/>
      <c r="AI121" s="160"/>
      <c r="AJ121" s="160"/>
      <c r="AK121" s="160"/>
      <c r="AL121" s="6"/>
      <c r="AM121" s="6"/>
      <c r="AN121" s="6"/>
      <c r="AO121" s="34"/>
      <c r="AP121" s="6"/>
      <c r="AQ121" s="6"/>
      <c r="AR121" s="6"/>
      <c r="AS121" s="6"/>
      <c r="AT121" s="6"/>
      <c r="AU121" s="35"/>
      <c r="AV121" s="6"/>
      <c r="AW121" s="46"/>
      <c r="AX121" s="5"/>
      <c r="AY121" s="6"/>
      <c r="AZ121" s="6"/>
      <c r="BA121" s="5"/>
      <c r="BB121" s="5"/>
      <c r="BC121" s="33"/>
      <c r="BD121" s="35"/>
      <c r="BE121" s="5"/>
      <c r="BF121" s="5"/>
      <c r="BG121" s="6"/>
      <c r="BH121" s="5"/>
      <c r="BI121" s="160"/>
      <c r="BJ121" s="160"/>
      <c r="BK121" s="160"/>
      <c r="BL121" s="160"/>
      <c r="BM121" s="39"/>
      <c r="BN121" s="39"/>
      <c r="BO121" s="39"/>
      <c r="BP121" s="39"/>
      <c r="BQ121" s="39"/>
      <c r="BR121" s="39"/>
      <c r="BS121" s="39"/>
      <c r="BT121" s="39"/>
      <c r="BU121" s="40"/>
      <c r="BV121" s="40"/>
      <c r="BW121" s="39"/>
      <c r="BX121" s="39"/>
      <c r="BY121" s="39"/>
      <c r="BZ121" s="160"/>
      <c r="CA121" s="160"/>
      <c r="CB121" s="160"/>
      <c r="CC121" s="160"/>
      <c r="CD121" s="160"/>
      <c r="CE121" s="168"/>
    </row>
    <row r="122" spans="1:83" ht="12.75" customHeight="1" x14ac:dyDescent="0.25">
      <c r="A122" s="159"/>
      <c r="B122" s="160"/>
      <c r="C122" s="160"/>
      <c r="D122" s="160"/>
      <c r="E122" s="160"/>
      <c r="F122" s="160"/>
      <c r="G122" s="160"/>
      <c r="H122" s="160"/>
      <c r="I122" s="160"/>
      <c r="J122" s="160"/>
      <c r="K122" s="160"/>
      <c r="L122" s="160"/>
      <c r="M122" s="160"/>
      <c r="N122" s="160"/>
      <c r="O122" s="160"/>
      <c r="P122" s="160"/>
      <c r="Q122" s="160"/>
      <c r="R122" s="160"/>
      <c r="S122" s="160"/>
      <c r="T122" s="160"/>
      <c r="U122" s="160"/>
      <c r="V122" s="160"/>
      <c r="W122" s="160"/>
      <c r="X122" s="160"/>
      <c r="Y122" s="160"/>
      <c r="Z122" s="160"/>
      <c r="AA122" s="160"/>
      <c r="AB122" s="160"/>
      <c r="AC122" s="160"/>
      <c r="AD122" s="160"/>
      <c r="AE122" s="160"/>
      <c r="AF122" s="160"/>
      <c r="AG122" s="160"/>
      <c r="AH122" s="160"/>
      <c r="AI122" s="160"/>
      <c r="AJ122" s="160"/>
      <c r="AK122" s="160"/>
      <c r="AL122" s="6"/>
      <c r="AM122" s="6"/>
      <c r="AN122" s="6"/>
      <c r="AO122" s="34"/>
      <c r="AP122" s="6"/>
      <c r="AQ122" s="6"/>
      <c r="AR122" s="6"/>
      <c r="AS122" s="6"/>
      <c r="AT122" s="6"/>
      <c r="AU122" s="6"/>
      <c r="AV122" s="6"/>
      <c r="AW122" s="6"/>
      <c r="AX122" s="34"/>
      <c r="AY122" s="6"/>
      <c r="AZ122" s="6"/>
      <c r="BA122" s="6"/>
      <c r="BB122" s="6"/>
      <c r="BC122" s="6"/>
      <c r="BD122" s="35"/>
      <c r="BE122" s="5"/>
      <c r="BF122" s="5"/>
      <c r="BG122" s="6"/>
      <c r="BH122" s="5"/>
      <c r="BI122" s="160"/>
      <c r="BJ122" s="160"/>
      <c r="BK122" s="160"/>
      <c r="BL122" s="160"/>
      <c r="BM122" s="39"/>
      <c r="BN122" s="39"/>
      <c r="BO122" s="39"/>
      <c r="BP122" s="39"/>
      <c r="BQ122" s="39"/>
      <c r="BR122" s="39"/>
      <c r="BS122" s="39"/>
      <c r="BT122" s="39"/>
      <c r="BU122" s="40"/>
      <c r="BV122" s="40"/>
      <c r="BW122" s="39"/>
      <c r="BX122" s="39"/>
      <c r="BY122" s="39"/>
      <c r="BZ122" s="160"/>
      <c r="CA122" s="160"/>
      <c r="CB122" s="160"/>
      <c r="CC122" s="160"/>
      <c r="CD122" s="160"/>
      <c r="CE122" s="168"/>
    </row>
    <row r="123" spans="1:83" ht="12.75" customHeight="1" x14ac:dyDescent="0.25">
      <c r="A123" s="159"/>
      <c r="B123" s="160"/>
      <c r="C123" s="160"/>
      <c r="D123" s="160"/>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c r="AA123" s="160"/>
      <c r="AB123" s="160"/>
      <c r="AC123" s="160"/>
      <c r="AD123" s="160"/>
      <c r="AE123" s="160"/>
      <c r="AF123" s="160"/>
      <c r="AG123" s="160"/>
      <c r="AH123" s="160"/>
      <c r="AI123" s="160"/>
      <c r="AJ123" s="160"/>
      <c r="AK123" s="160"/>
      <c r="AL123" s="6"/>
      <c r="AM123" s="6"/>
      <c r="AN123" s="6"/>
      <c r="AO123" s="34"/>
      <c r="AP123" s="6"/>
      <c r="AQ123" s="6"/>
      <c r="AR123" s="6"/>
      <c r="AS123" s="6"/>
      <c r="AT123" s="6"/>
      <c r="AU123" s="35"/>
      <c r="AV123" s="6"/>
      <c r="AW123" s="46"/>
      <c r="AX123" s="5"/>
      <c r="AY123" s="6"/>
      <c r="AZ123" s="6"/>
      <c r="BA123" s="5"/>
      <c r="BB123" s="5"/>
      <c r="BC123" s="33"/>
      <c r="BD123" s="35"/>
      <c r="BE123" s="5"/>
      <c r="BF123" s="5"/>
      <c r="BG123" s="6"/>
      <c r="BH123" s="5"/>
      <c r="BI123" s="160"/>
      <c r="BJ123" s="160"/>
      <c r="BK123" s="160"/>
      <c r="BL123" s="160"/>
      <c r="BM123" s="39"/>
      <c r="BN123" s="39"/>
      <c r="BO123" s="39"/>
      <c r="BP123" s="39"/>
      <c r="BQ123" s="39"/>
      <c r="BR123" s="39"/>
      <c r="BS123" s="39"/>
      <c r="BT123" s="39"/>
      <c r="BU123" s="40"/>
      <c r="BV123" s="40"/>
      <c r="BW123" s="39"/>
      <c r="BX123" s="39"/>
      <c r="BY123" s="39"/>
      <c r="BZ123" s="160"/>
      <c r="CA123" s="160"/>
      <c r="CB123" s="160"/>
      <c r="CC123" s="160"/>
      <c r="CD123" s="160"/>
      <c r="CE123" s="168"/>
    </row>
    <row r="124" spans="1:83" ht="12.75" customHeight="1" x14ac:dyDescent="0.25">
      <c r="A124" s="159"/>
      <c r="B124" s="160"/>
      <c r="C124" s="160"/>
      <c r="D124" s="160"/>
      <c r="E124" s="160"/>
      <c r="F124" s="160"/>
      <c r="G124" s="160"/>
      <c r="H124" s="160"/>
      <c r="I124" s="160"/>
      <c r="J124" s="160"/>
      <c r="K124" s="160"/>
      <c r="L124" s="160"/>
      <c r="M124" s="160"/>
      <c r="N124" s="160"/>
      <c r="O124" s="160"/>
      <c r="P124" s="160"/>
      <c r="Q124" s="160"/>
      <c r="R124" s="160"/>
      <c r="S124" s="160"/>
      <c r="T124" s="160"/>
      <c r="U124" s="160"/>
      <c r="V124" s="160"/>
      <c r="W124" s="160"/>
      <c r="X124" s="160"/>
      <c r="Y124" s="160"/>
      <c r="Z124" s="160"/>
      <c r="AA124" s="160"/>
      <c r="AB124" s="160"/>
      <c r="AC124" s="160"/>
      <c r="AD124" s="160"/>
      <c r="AE124" s="160"/>
      <c r="AF124" s="160"/>
      <c r="AG124" s="160"/>
      <c r="AH124" s="160"/>
      <c r="AI124" s="160"/>
      <c r="AJ124" s="160"/>
      <c r="AK124" s="160"/>
      <c r="AL124" s="6"/>
      <c r="AM124" s="6"/>
      <c r="AN124" s="6"/>
      <c r="AO124" s="34"/>
      <c r="AP124" s="6"/>
      <c r="AQ124" s="6"/>
      <c r="AR124" s="6"/>
      <c r="AS124" s="6"/>
      <c r="AT124" s="6"/>
      <c r="AU124" s="6"/>
      <c r="AV124" s="6"/>
      <c r="AW124" s="6"/>
      <c r="AX124" s="34"/>
      <c r="AY124" s="6"/>
      <c r="AZ124" s="6"/>
      <c r="BA124" s="6"/>
      <c r="BB124" s="6"/>
      <c r="BC124" s="6"/>
      <c r="BD124" s="35"/>
      <c r="BE124" s="5"/>
      <c r="BF124" s="5"/>
      <c r="BG124" s="6"/>
      <c r="BH124" s="5"/>
      <c r="BI124" s="160"/>
      <c r="BJ124" s="160"/>
      <c r="BK124" s="160"/>
      <c r="BL124" s="160"/>
      <c r="BM124" s="39"/>
      <c r="BN124" s="39"/>
      <c r="BO124" s="39"/>
      <c r="BP124" s="39"/>
      <c r="BQ124" s="39"/>
      <c r="BR124" s="39"/>
      <c r="BS124" s="39"/>
      <c r="BT124" s="39"/>
      <c r="BU124" s="40"/>
      <c r="BV124" s="40"/>
      <c r="BW124" s="39"/>
      <c r="BX124" s="39"/>
      <c r="BY124" s="39"/>
      <c r="BZ124" s="160"/>
      <c r="CA124" s="160"/>
      <c r="CB124" s="160"/>
      <c r="CC124" s="160"/>
      <c r="CD124" s="160"/>
      <c r="CE124" s="168"/>
    </row>
    <row r="125" spans="1:83" ht="12.75" customHeight="1" x14ac:dyDescent="0.25">
      <c r="A125" s="159"/>
      <c r="B125" s="160"/>
      <c r="C125" s="160"/>
      <c r="D125" s="160"/>
      <c r="E125" s="160"/>
      <c r="F125" s="160"/>
      <c r="G125" s="160"/>
      <c r="H125" s="160"/>
      <c r="I125" s="160"/>
      <c r="J125" s="160"/>
      <c r="K125" s="160"/>
      <c r="L125" s="160"/>
      <c r="M125" s="160"/>
      <c r="N125" s="160"/>
      <c r="O125" s="160"/>
      <c r="P125" s="160"/>
      <c r="Q125" s="160"/>
      <c r="R125" s="160"/>
      <c r="S125" s="160"/>
      <c r="T125" s="160"/>
      <c r="U125" s="160"/>
      <c r="V125" s="160"/>
      <c r="W125" s="160"/>
      <c r="X125" s="160"/>
      <c r="Y125" s="160"/>
      <c r="Z125" s="160"/>
      <c r="AA125" s="160"/>
      <c r="AB125" s="160"/>
      <c r="AC125" s="160"/>
      <c r="AD125" s="160"/>
      <c r="AE125" s="160"/>
      <c r="AF125" s="160"/>
      <c r="AG125" s="160"/>
      <c r="AH125" s="160"/>
      <c r="AI125" s="160"/>
      <c r="AJ125" s="160"/>
      <c r="AK125" s="160"/>
      <c r="AL125" s="6"/>
      <c r="AM125" s="6"/>
      <c r="AN125" s="6"/>
      <c r="AO125" s="34"/>
      <c r="AP125" s="6"/>
      <c r="AQ125" s="6"/>
      <c r="AR125" s="6"/>
      <c r="AS125" s="6"/>
      <c r="AT125" s="6"/>
      <c r="AU125" s="35"/>
      <c r="AV125" s="6"/>
      <c r="AW125" s="46"/>
      <c r="AX125" s="5"/>
      <c r="AY125" s="6"/>
      <c r="AZ125" s="6"/>
      <c r="BA125" s="5"/>
      <c r="BB125" s="5"/>
      <c r="BC125" s="33"/>
      <c r="BD125" s="35"/>
      <c r="BE125" s="5"/>
      <c r="BF125" s="5"/>
      <c r="BG125" s="6"/>
      <c r="BH125" s="5"/>
      <c r="BI125" s="160"/>
      <c r="BJ125" s="160"/>
      <c r="BK125" s="160"/>
      <c r="BL125" s="160"/>
      <c r="BM125" s="39"/>
      <c r="BN125" s="39"/>
      <c r="BO125" s="39"/>
      <c r="BP125" s="39"/>
      <c r="BQ125" s="39"/>
      <c r="BR125" s="39"/>
      <c r="BS125" s="39"/>
      <c r="BT125" s="39"/>
      <c r="BU125" s="40"/>
      <c r="BV125" s="40"/>
      <c r="BW125" s="39"/>
      <c r="BX125" s="39"/>
      <c r="BY125" s="39"/>
      <c r="BZ125" s="160"/>
      <c r="CA125" s="160"/>
      <c r="CB125" s="160"/>
      <c r="CC125" s="160"/>
      <c r="CD125" s="160"/>
      <c r="CE125" s="168"/>
    </row>
    <row r="126" spans="1:83" ht="12.75" customHeight="1" x14ac:dyDescent="0.25">
      <c r="A126" s="159"/>
      <c r="B126" s="160"/>
      <c r="C126" s="160"/>
      <c r="D126" s="160"/>
      <c r="E126" s="160"/>
      <c r="F126" s="160"/>
      <c r="G126" s="160"/>
      <c r="H126" s="160"/>
      <c r="I126" s="160"/>
      <c r="J126" s="160"/>
      <c r="K126" s="160"/>
      <c r="L126" s="160"/>
      <c r="M126" s="160"/>
      <c r="N126" s="160"/>
      <c r="O126" s="160"/>
      <c r="P126" s="160"/>
      <c r="Q126" s="160"/>
      <c r="R126" s="160"/>
      <c r="S126" s="160"/>
      <c r="T126" s="160"/>
      <c r="U126" s="160"/>
      <c r="V126" s="160"/>
      <c r="W126" s="160"/>
      <c r="X126" s="160"/>
      <c r="Y126" s="160"/>
      <c r="Z126" s="160"/>
      <c r="AA126" s="160"/>
      <c r="AB126" s="160"/>
      <c r="AC126" s="160"/>
      <c r="AD126" s="160"/>
      <c r="AE126" s="160"/>
      <c r="AF126" s="160"/>
      <c r="AG126" s="160"/>
      <c r="AH126" s="160"/>
      <c r="AI126" s="160"/>
      <c r="AJ126" s="160"/>
      <c r="AK126" s="160"/>
      <c r="AL126" s="6"/>
      <c r="AM126" s="6"/>
      <c r="AN126" s="6"/>
      <c r="AO126" s="34"/>
      <c r="AP126" s="6"/>
      <c r="AQ126" s="6"/>
      <c r="AR126" s="6"/>
      <c r="AS126" s="6"/>
      <c r="AT126" s="6"/>
      <c r="AU126" s="35"/>
      <c r="AV126" s="6"/>
      <c r="AW126" s="46"/>
      <c r="AX126" s="5"/>
      <c r="AY126" s="6"/>
      <c r="AZ126" s="6"/>
      <c r="BA126" s="5"/>
      <c r="BB126" s="5"/>
      <c r="BC126" s="33"/>
      <c r="BD126" s="35"/>
      <c r="BE126" s="5"/>
      <c r="BF126" s="5"/>
      <c r="BG126" s="6"/>
      <c r="BH126" s="5"/>
      <c r="BI126" s="160"/>
      <c r="BJ126" s="160"/>
      <c r="BK126" s="160"/>
      <c r="BL126" s="160"/>
      <c r="BM126" s="39"/>
      <c r="BN126" s="39"/>
      <c r="BO126" s="39"/>
      <c r="BP126" s="39"/>
      <c r="BQ126" s="39"/>
      <c r="BR126" s="39"/>
      <c r="BS126" s="39"/>
      <c r="BT126" s="39"/>
      <c r="BU126" s="40"/>
      <c r="BV126" s="40"/>
      <c r="BW126" s="39"/>
      <c r="BX126" s="39"/>
      <c r="BY126" s="39"/>
      <c r="BZ126" s="160"/>
      <c r="CA126" s="160"/>
      <c r="CB126" s="160"/>
      <c r="CC126" s="160"/>
      <c r="CD126" s="160"/>
      <c r="CE126" s="168"/>
    </row>
    <row r="127" spans="1:83" ht="15.75" customHeight="1" x14ac:dyDescent="0.25">
      <c r="A127" s="169"/>
      <c r="B127" s="170"/>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c r="AA127" s="170"/>
      <c r="AB127" s="170"/>
      <c r="AC127" s="170"/>
      <c r="AD127" s="170"/>
      <c r="AE127" s="170"/>
      <c r="AF127" s="170"/>
      <c r="AG127" s="170"/>
      <c r="AH127" s="170"/>
      <c r="AI127" s="170"/>
      <c r="AJ127" s="170"/>
      <c r="AK127" s="170"/>
      <c r="AL127" s="6"/>
      <c r="AM127" s="6"/>
      <c r="AN127" s="6"/>
      <c r="AO127" s="34"/>
      <c r="AP127" s="6"/>
      <c r="AQ127" s="6"/>
      <c r="AR127" s="6"/>
      <c r="AS127" s="6"/>
      <c r="AT127" s="6"/>
      <c r="AU127" s="6"/>
      <c r="AV127" s="6"/>
      <c r="AW127" s="6"/>
      <c r="AX127" s="34"/>
      <c r="AY127" s="6"/>
      <c r="AZ127" s="6"/>
      <c r="BA127" s="6"/>
      <c r="BB127" s="6"/>
      <c r="BC127" s="6"/>
      <c r="BD127" s="35"/>
      <c r="BE127" s="5"/>
      <c r="BF127" s="5"/>
      <c r="BG127" s="6"/>
      <c r="BH127" s="5"/>
      <c r="BI127" s="170"/>
      <c r="BJ127" s="170"/>
      <c r="BK127" s="170"/>
      <c r="BL127" s="170"/>
      <c r="BM127" s="39"/>
      <c r="BN127" s="39"/>
      <c r="BO127" s="39"/>
      <c r="BP127" s="39"/>
      <c r="BQ127" s="39"/>
      <c r="BR127" s="39"/>
      <c r="BS127" s="39"/>
      <c r="BT127" s="39"/>
      <c r="BU127" s="40"/>
      <c r="BV127" s="40"/>
      <c r="BW127" s="39"/>
      <c r="BX127" s="39"/>
      <c r="BY127" s="39"/>
      <c r="BZ127" s="170"/>
      <c r="CA127" s="170"/>
      <c r="CB127" s="170"/>
      <c r="CC127" s="170"/>
      <c r="CD127" s="170"/>
      <c r="CE127" s="171"/>
    </row>
    <row r="128" spans="1:83" ht="18" customHeight="1" x14ac:dyDescent="0.25">
      <c r="A128" s="27">
        <v>17</v>
      </c>
      <c r="B128" s="28" t="s">
        <v>335</v>
      </c>
      <c r="C128" s="29" t="s">
        <v>325</v>
      </c>
      <c r="D128" s="28" t="s">
        <v>258</v>
      </c>
      <c r="E128" s="28" t="s">
        <v>259</v>
      </c>
      <c r="F128" s="9" t="s">
        <v>336</v>
      </c>
      <c r="G128" s="30">
        <v>13879</v>
      </c>
      <c r="H128" s="30">
        <v>13941</v>
      </c>
      <c r="I128" s="30" t="s">
        <v>182</v>
      </c>
      <c r="J128" s="30" t="s">
        <v>182</v>
      </c>
      <c r="K128" s="30" t="s">
        <v>182</v>
      </c>
      <c r="L128" s="30" t="s">
        <v>182</v>
      </c>
      <c r="M128" s="30" t="s">
        <v>182</v>
      </c>
      <c r="N128" s="30" t="s">
        <v>182</v>
      </c>
      <c r="O128" s="30" t="s">
        <v>182</v>
      </c>
      <c r="P128" s="30" t="s">
        <v>182</v>
      </c>
      <c r="Q128" s="30" t="s">
        <v>182</v>
      </c>
      <c r="R128" s="30" t="s">
        <v>182</v>
      </c>
      <c r="S128" s="30" t="s">
        <v>182</v>
      </c>
      <c r="T128" s="30" t="s">
        <v>182</v>
      </c>
      <c r="U128" s="30" t="s">
        <v>182</v>
      </c>
      <c r="V128" s="30" t="s">
        <v>182</v>
      </c>
      <c r="W128" s="30" t="s">
        <v>182</v>
      </c>
      <c r="X128" s="30" t="s">
        <v>182</v>
      </c>
      <c r="Y128" s="28" t="s">
        <v>346</v>
      </c>
      <c r="Z128" s="9" t="s">
        <v>347</v>
      </c>
      <c r="AA128" s="28" t="s">
        <v>348</v>
      </c>
      <c r="AB128" s="31">
        <v>45670</v>
      </c>
      <c r="AC128" s="30">
        <v>13953</v>
      </c>
      <c r="AD128" s="31">
        <v>45670</v>
      </c>
      <c r="AE128" s="31">
        <v>46035</v>
      </c>
      <c r="AF128" s="28">
        <v>1500</v>
      </c>
      <c r="AG128" s="28" t="s">
        <v>187</v>
      </c>
      <c r="AH128" s="30" t="s">
        <v>182</v>
      </c>
      <c r="AI128" s="30" t="s">
        <v>182</v>
      </c>
      <c r="AJ128" s="30" t="s">
        <v>182</v>
      </c>
      <c r="AK128" s="32">
        <v>130746</v>
      </c>
      <c r="AL128" s="6"/>
      <c r="AM128" s="6"/>
      <c r="AN128" s="7"/>
      <c r="AO128" s="51"/>
      <c r="AP128" s="6"/>
      <c r="AQ128" s="7"/>
      <c r="AR128" s="7"/>
      <c r="AS128" s="6"/>
      <c r="AT128" s="6"/>
      <c r="AU128" s="6"/>
      <c r="AV128" s="6"/>
      <c r="AW128" s="6"/>
      <c r="AX128" s="34"/>
      <c r="AY128" s="6"/>
      <c r="AZ128" s="6"/>
      <c r="BA128" s="6"/>
      <c r="BB128" s="6"/>
      <c r="BC128" s="6"/>
      <c r="BD128" s="6"/>
      <c r="BE128" s="5"/>
      <c r="BF128" s="5"/>
      <c r="BG128" s="6"/>
      <c r="BH128" s="5"/>
      <c r="BI128" s="36">
        <v>130746</v>
      </c>
      <c r="BJ128" s="32">
        <v>2394.85</v>
      </c>
      <c r="BK128" s="37">
        <v>0</v>
      </c>
      <c r="BL128" s="38">
        <f>BJ128++BK128</f>
        <v>2394.85</v>
      </c>
      <c r="BM128" s="39"/>
      <c r="BN128" s="39"/>
      <c r="BO128" s="39"/>
      <c r="BP128" s="39"/>
      <c r="BQ128" s="39"/>
      <c r="BR128" s="39"/>
      <c r="BS128" s="39"/>
      <c r="BT128" s="39"/>
      <c r="BU128" s="40"/>
      <c r="BV128" s="40"/>
      <c r="BW128" s="39"/>
      <c r="BX128" s="39"/>
      <c r="BY128" s="39"/>
      <c r="BZ128" s="41" t="s">
        <v>349</v>
      </c>
      <c r="CA128" s="42">
        <v>13964</v>
      </c>
      <c r="CB128" s="43" t="s">
        <v>266</v>
      </c>
      <c r="CC128" s="41">
        <v>7016116</v>
      </c>
      <c r="CD128" s="44" t="s">
        <v>267</v>
      </c>
      <c r="CE128" s="45">
        <v>25181</v>
      </c>
    </row>
    <row r="129" spans="1:83" ht="12.75" customHeight="1" x14ac:dyDescent="0.25">
      <c r="A129" s="159"/>
      <c r="B129" s="160"/>
      <c r="C129" s="160"/>
      <c r="D129" s="160"/>
      <c r="E129" s="160"/>
      <c r="F129" s="160"/>
      <c r="G129" s="160"/>
      <c r="H129" s="160"/>
      <c r="I129" s="160"/>
      <c r="J129" s="160"/>
      <c r="K129" s="160"/>
      <c r="L129" s="160"/>
      <c r="M129" s="160"/>
      <c r="N129" s="160"/>
      <c r="O129" s="160"/>
      <c r="P129" s="160"/>
      <c r="Q129" s="160"/>
      <c r="R129" s="160"/>
      <c r="S129" s="160"/>
      <c r="T129" s="160"/>
      <c r="U129" s="160"/>
      <c r="V129" s="160"/>
      <c r="W129" s="160"/>
      <c r="X129" s="160"/>
      <c r="Y129" s="160"/>
      <c r="Z129" s="160"/>
      <c r="AA129" s="160"/>
      <c r="AB129" s="160"/>
      <c r="AC129" s="160"/>
      <c r="AD129" s="160"/>
      <c r="AE129" s="160"/>
      <c r="AF129" s="160"/>
      <c r="AG129" s="160"/>
      <c r="AH129" s="160"/>
      <c r="AI129" s="160"/>
      <c r="AJ129" s="160"/>
      <c r="AK129" s="160"/>
      <c r="AL129" s="6"/>
      <c r="AM129" s="6"/>
      <c r="AN129" s="6"/>
      <c r="AO129" s="34"/>
      <c r="AP129" s="6"/>
      <c r="AQ129" s="6"/>
      <c r="AR129" s="6"/>
      <c r="AS129" s="6"/>
      <c r="AT129" s="6"/>
      <c r="AU129" s="35"/>
      <c r="AV129" s="6"/>
      <c r="AW129" s="46"/>
      <c r="AX129" s="5"/>
      <c r="AY129" s="6"/>
      <c r="AZ129" s="6"/>
      <c r="BA129" s="5"/>
      <c r="BB129" s="5"/>
      <c r="BC129" s="6"/>
      <c r="BD129" s="6"/>
      <c r="BE129" s="5"/>
      <c r="BF129" s="5"/>
      <c r="BG129" s="6"/>
      <c r="BH129" s="5"/>
      <c r="BI129" s="160"/>
      <c r="BJ129" s="160"/>
      <c r="BK129" s="160"/>
      <c r="BL129" s="160"/>
      <c r="BM129" s="39"/>
      <c r="BN129" s="39"/>
      <c r="BO129" s="39"/>
      <c r="BP129" s="39"/>
      <c r="BQ129" s="39"/>
      <c r="BR129" s="39"/>
      <c r="BS129" s="39"/>
      <c r="BT129" s="39"/>
      <c r="BU129" s="40"/>
      <c r="BV129" s="40"/>
      <c r="BW129" s="39"/>
      <c r="BX129" s="39"/>
      <c r="BY129" s="39"/>
      <c r="BZ129" s="160"/>
      <c r="CA129" s="160"/>
      <c r="CB129" s="160"/>
      <c r="CC129" s="160"/>
      <c r="CD129" s="160"/>
      <c r="CE129" s="168"/>
    </row>
    <row r="130" spans="1:83" ht="12.75" customHeight="1" x14ac:dyDescent="0.25">
      <c r="A130" s="159"/>
      <c r="B130" s="160"/>
      <c r="C130" s="160"/>
      <c r="D130" s="160"/>
      <c r="E130" s="160"/>
      <c r="F130" s="160"/>
      <c r="G130" s="160"/>
      <c r="H130" s="160"/>
      <c r="I130" s="160"/>
      <c r="J130" s="160"/>
      <c r="K130" s="160"/>
      <c r="L130" s="160"/>
      <c r="M130" s="160"/>
      <c r="N130" s="160"/>
      <c r="O130" s="160"/>
      <c r="P130" s="160"/>
      <c r="Q130" s="160"/>
      <c r="R130" s="160"/>
      <c r="S130" s="160"/>
      <c r="T130" s="160"/>
      <c r="U130" s="160"/>
      <c r="V130" s="160"/>
      <c r="W130" s="160"/>
      <c r="X130" s="160"/>
      <c r="Y130" s="160"/>
      <c r="Z130" s="160"/>
      <c r="AA130" s="160"/>
      <c r="AB130" s="160"/>
      <c r="AC130" s="160"/>
      <c r="AD130" s="160"/>
      <c r="AE130" s="160"/>
      <c r="AF130" s="160"/>
      <c r="AG130" s="160"/>
      <c r="AH130" s="160"/>
      <c r="AI130" s="160"/>
      <c r="AJ130" s="160"/>
      <c r="AK130" s="160"/>
      <c r="AL130" s="6"/>
      <c r="AM130" s="6"/>
      <c r="AN130" s="6"/>
      <c r="AO130" s="34"/>
      <c r="AP130" s="6"/>
      <c r="AQ130" s="6"/>
      <c r="AR130" s="6"/>
      <c r="AS130" s="6"/>
      <c r="AT130" s="6"/>
      <c r="AU130" s="6"/>
      <c r="AV130" s="6"/>
      <c r="AW130" s="6"/>
      <c r="AX130" s="34"/>
      <c r="AY130" s="6"/>
      <c r="AZ130" s="6"/>
      <c r="BA130" s="6"/>
      <c r="BB130" s="6"/>
      <c r="BC130" s="6"/>
      <c r="BD130" s="35"/>
      <c r="BE130" s="5"/>
      <c r="BF130" s="5"/>
      <c r="BG130" s="6"/>
      <c r="BH130" s="5"/>
      <c r="BI130" s="160"/>
      <c r="BJ130" s="160"/>
      <c r="BK130" s="160"/>
      <c r="BL130" s="160"/>
      <c r="BM130" s="39"/>
      <c r="BN130" s="39"/>
      <c r="BO130" s="39"/>
      <c r="BP130" s="39"/>
      <c r="BQ130" s="39"/>
      <c r="BR130" s="39"/>
      <c r="BS130" s="39"/>
      <c r="BT130" s="39"/>
      <c r="BU130" s="40"/>
      <c r="BV130" s="40"/>
      <c r="BW130" s="39"/>
      <c r="BX130" s="39"/>
      <c r="BY130" s="39"/>
      <c r="BZ130" s="160"/>
      <c r="CA130" s="160"/>
      <c r="CB130" s="160"/>
      <c r="CC130" s="160"/>
      <c r="CD130" s="160"/>
      <c r="CE130" s="168"/>
    </row>
    <row r="131" spans="1:83" ht="12.75" customHeight="1" x14ac:dyDescent="0.25">
      <c r="A131" s="159"/>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c r="AB131" s="160"/>
      <c r="AC131" s="160"/>
      <c r="AD131" s="160"/>
      <c r="AE131" s="160"/>
      <c r="AF131" s="160"/>
      <c r="AG131" s="160"/>
      <c r="AH131" s="160"/>
      <c r="AI131" s="160"/>
      <c r="AJ131" s="160"/>
      <c r="AK131" s="160"/>
      <c r="AL131" s="6"/>
      <c r="AM131" s="6"/>
      <c r="AN131" s="6"/>
      <c r="AO131" s="34"/>
      <c r="AP131" s="6"/>
      <c r="AQ131" s="6"/>
      <c r="AR131" s="6"/>
      <c r="AS131" s="6"/>
      <c r="AT131" s="6"/>
      <c r="AU131" s="35"/>
      <c r="AV131" s="6"/>
      <c r="AW131" s="46"/>
      <c r="AX131" s="5"/>
      <c r="AY131" s="6"/>
      <c r="AZ131" s="6"/>
      <c r="BA131" s="5"/>
      <c r="BB131" s="5"/>
      <c r="BC131" s="33"/>
      <c r="BD131" s="35"/>
      <c r="BE131" s="5"/>
      <c r="BF131" s="5"/>
      <c r="BG131" s="6"/>
      <c r="BH131" s="5"/>
      <c r="BI131" s="160"/>
      <c r="BJ131" s="160"/>
      <c r="BK131" s="160"/>
      <c r="BL131" s="160"/>
      <c r="BM131" s="39"/>
      <c r="BN131" s="39"/>
      <c r="BO131" s="39"/>
      <c r="BP131" s="39"/>
      <c r="BQ131" s="39"/>
      <c r="BR131" s="39"/>
      <c r="BS131" s="39"/>
      <c r="BT131" s="39"/>
      <c r="BU131" s="40"/>
      <c r="BV131" s="40"/>
      <c r="BW131" s="39"/>
      <c r="BX131" s="39"/>
      <c r="BY131" s="39"/>
      <c r="BZ131" s="160"/>
      <c r="CA131" s="160"/>
      <c r="CB131" s="160"/>
      <c r="CC131" s="160"/>
      <c r="CD131" s="160"/>
      <c r="CE131" s="168"/>
    </row>
    <row r="132" spans="1:83" ht="12.75" customHeight="1" x14ac:dyDescent="0.25">
      <c r="A132" s="159"/>
      <c r="B132" s="160"/>
      <c r="C132" s="160"/>
      <c r="D132" s="160"/>
      <c r="E132" s="160"/>
      <c r="F132" s="160"/>
      <c r="G132" s="160"/>
      <c r="H132" s="160"/>
      <c r="I132" s="160"/>
      <c r="J132" s="160"/>
      <c r="K132" s="160"/>
      <c r="L132" s="160"/>
      <c r="M132" s="160"/>
      <c r="N132" s="160"/>
      <c r="O132" s="160"/>
      <c r="P132" s="160"/>
      <c r="Q132" s="160"/>
      <c r="R132" s="160"/>
      <c r="S132" s="160"/>
      <c r="T132" s="160"/>
      <c r="U132" s="160"/>
      <c r="V132" s="160"/>
      <c r="W132" s="160"/>
      <c r="X132" s="160"/>
      <c r="Y132" s="160"/>
      <c r="Z132" s="160"/>
      <c r="AA132" s="160"/>
      <c r="AB132" s="160"/>
      <c r="AC132" s="160"/>
      <c r="AD132" s="160"/>
      <c r="AE132" s="160"/>
      <c r="AF132" s="160"/>
      <c r="AG132" s="160"/>
      <c r="AH132" s="160"/>
      <c r="AI132" s="160"/>
      <c r="AJ132" s="160"/>
      <c r="AK132" s="160"/>
      <c r="AL132" s="6"/>
      <c r="AM132" s="6"/>
      <c r="AN132" s="6"/>
      <c r="AO132" s="34"/>
      <c r="AP132" s="6"/>
      <c r="AQ132" s="6"/>
      <c r="AR132" s="6"/>
      <c r="AS132" s="6"/>
      <c r="AT132" s="6"/>
      <c r="AU132" s="6"/>
      <c r="AV132" s="6"/>
      <c r="AW132" s="6"/>
      <c r="AX132" s="34"/>
      <c r="AY132" s="6"/>
      <c r="AZ132" s="6"/>
      <c r="BA132" s="6"/>
      <c r="BB132" s="6"/>
      <c r="BC132" s="6"/>
      <c r="BD132" s="35"/>
      <c r="BE132" s="5"/>
      <c r="BF132" s="5"/>
      <c r="BG132" s="6"/>
      <c r="BH132" s="5"/>
      <c r="BI132" s="160"/>
      <c r="BJ132" s="160"/>
      <c r="BK132" s="160"/>
      <c r="BL132" s="160"/>
      <c r="BM132" s="39"/>
      <c r="BN132" s="39"/>
      <c r="BO132" s="39"/>
      <c r="BP132" s="39"/>
      <c r="BQ132" s="39"/>
      <c r="BR132" s="39"/>
      <c r="BS132" s="39"/>
      <c r="BT132" s="39"/>
      <c r="BU132" s="40"/>
      <c r="BV132" s="40"/>
      <c r="BW132" s="39"/>
      <c r="BX132" s="39"/>
      <c r="BY132" s="39"/>
      <c r="BZ132" s="160"/>
      <c r="CA132" s="160"/>
      <c r="CB132" s="160"/>
      <c r="CC132" s="160"/>
      <c r="CD132" s="160"/>
      <c r="CE132" s="168"/>
    </row>
    <row r="133" spans="1:83" ht="12.75" customHeight="1" x14ac:dyDescent="0.25">
      <c r="A133" s="159"/>
      <c r="B133" s="160"/>
      <c r="C133" s="160"/>
      <c r="D133" s="160"/>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0"/>
      <c r="AA133" s="160"/>
      <c r="AB133" s="160"/>
      <c r="AC133" s="160"/>
      <c r="AD133" s="160"/>
      <c r="AE133" s="160"/>
      <c r="AF133" s="160"/>
      <c r="AG133" s="160"/>
      <c r="AH133" s="160"/>
      <c r="AI133" s="160"/>
      <c r="AJ133" s="160"/>
      <c r="AK133" s="160"/>
      <c r="AL133" s="6"/>
      <c r="AM133" s="6"/>
      <c r="AN133" s="6"/>
      <c r="AO133" s="34"/>
      <c r="AP133" s="6"/>
      <c r="AQ133" s="6"/>
      <c r="AR133" s="6"/>
      <c r="AS133" s="6"/>
      <c r="AT133" s="6"/>
      <c r="AU133" s="35"/>
      <c r="AV133" s="6"/>
      <c r="AW133" s="46"/>
      <c r="AX133" s="5"/>
      <c r="AY133" s="6"/>
      <c r="AZ133" s="6"/>
      <c r="BA133" s="5"/>
      <c r="BB133" s="5"/>
      <c r="BC133" s="33"/>
      <c r="BD133" s="35"/>
      <c r="BE133" s="5"/>
      <c r="BF133" s="5"/>
      <c r="BG133" s="6"/>
      <c r="BH133" s="5"/>
      <c r="BI133" s="160"/>
      <c r="BJ133" s="160"/>
      <c r="BK133" s="160"/>
      <c r="BL133" s="160"/>
      <c r="BM133" s="39"/>
      <c r="BN133" s="39"/>
      <c r="BO133" s="39"/>
      <c r="BP133" s="39"/>
      <c r="BQ133" s="39"/>
      <c r="BR133" s="39"/>
      <c r="BS133" s="39"/>
      <c r="BT133" s="39"/>
      <c r="BU133" s="40"/>
      <c r="BV133" s="40"/>
      <c r="BW133" s="39"/>
      <c r="BX133" s="39"/>
      <c r="BY133" s="39"/>
      <c r="BZ133" s="160"/>
      <c r="CA133" s="160"/>
      <c r="CB133" s="160"/>
      <c r="CC133" s="160"/>
      <c r="CD133" s="160"/>
      <c r="CE133" s="168"/>
    </row>
    <row r="134" spans="1:83" ht="12.75" customHeight="1" x14ac:dyDescent="0.25">
      <c r="A134" s="159"/>
      <c r="B134" s="160"/>
      <c r="C134" s="160"/>
      <c r="D134" s="160"/>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0"/>
      <c r="AA134" s="160"/>
      <c r="AB134" s="160"/>
      <c r="AC134" s="160"/>
      <c r="AD134" s="160"/>
      <c r="AE134" s="160"/>
      <c r="AF134" s="160"/>
      <c r="AG134" s="160"/>
      <c r="AH134" s="160"/>
      <c r="AI134" s="160"/>
      <c r="AJ134" s="160"/>
      <c r="AK134" s="160"/>
      <c r="AL134" s="6"/>
      <c r="AM134" s="6"/>
      <c r="AN134" s="6"/>
      <c r="AO134" s="34"/>
      <c r="AP134" s="6"/>
      <c r="AQ134" s="6"/>
      <c r="AR134" s="6"/>
      <c r="AS134" s="6"/>
      <c r="AT134" s="6"/>
      <c r="AU134" s="6"/>
      <c r="AV134" s="6"/>
      <c r="AW134" s="6"/>
      <c r="AX134" s="34"/>
      <c r="AY134" s="6"/>
      <c r="AZ134" s="6"/>
      <c r="BA134" s="6"/>
      <c r="BB134" s="6"/>
      <c r="BC134" s="6"/>
      <c r="BD134" s="35"/>
      <c r="BE134" s="5"/>
      <c r="BF134" s="5"/>
      <c r="BG134" s="6"/>
      <c r="BH134" s="5"/>
      <c r="BI134" s="160"/>
      <c r="BJ134" s="160"/>
      <c r="BK134" s="160"/>
      <c r="BL134" s="160"/>
      <c r="BM134" s="39"/>
      <c r="BN134" s="39"/>
      <c r="BO134" s="39"/>
      <c r="BP134" s="39"/>
      <c r="BQ134" s="39"/>
      <c r="BR134" s="39"/>
      <c r="BS134" s="39"/>
      <c r="BT134" s="39"/>
      <c r="BU134" s="40"/>
      <c r="BV134" s="40"/>
      <c r="BW134" s="39"/>
      <c r="BX134" s="39"/>
      <c r="BY134" s="39"/>
      <c r="BZ134" s="160"/>
      <c r="CA134" s="160"/>
      <c r="CB134" s="160"/>
      <c r="CC134" s="160"/>
      <c r="CD134" s="160"/>
      <c r="CE134" s="168"/>
    </row>
    <row r="135" spans="1:83" ht="12.75" customHeight="1" x14ac:dyDescent="0.25">
      <c r="A135" s="159"/>
      <c r="B135" s="160"/>
      <c r="C135" s="160"/>
      <c r="D135" s="160"/>
      <c r="E135" s="160"/>
      <c r="F135" s="160"/>
      <c r="G135" s="160"/>
      <c r="H135" s="160"/>
      <c r="I135" s="160"/>
      <c r="J135" s="160"/>
      <c r="K135" s="160"/>
      <c r="L135" s="160"/>
      <c r="M135" s="160"/>
      <c r="N135" s="160"/>
      <c r="O135" s="160"/>
      <c r="P135" s="160"/>
      <c r="Q135" s="160"/>
      <c r="R135" s="160"/>
      <c r="S135" s="160"/>
      <c r="T135" s="160"/>
      <c r="U135" s="160"/>
      <c r="V135" s="160"/>
      <c r="W135" s="160"/>
      <c r="X135" s="160"/>
      <c r="Y135" s="160"/>
      <c r="Z135" s="160"/>
      <c r="AA135" s="160"/>
      <c r="AB135" s="160"/>
      <c r="AC135" s="160"/>
      <c r="AD135" s="160"/>
      <c r="AE135" s="160"/>
      <c r="AF135" s="160"/>
      <c r="AG135" s="160"/>
      <c r="AH135" s="160"/>
      <c r="AI135" s="160"/>
      <c r="AJ135" s="160"/>
      <c r="AK135" s="160"/>
      <c r="AL135" s="6"/>
      <c r="AM135" s="6"/>
      <c r="AN135" s="6"/>
      <c r="AO135" s="34"/>
      <c r="AP135" s="6"/>
      <c r="AQ135" s="6"/>
      <c r="AR135" s="6"/>
      <c r="AS135" s="6"/>
      <c r="AT135" s="6"/>
      <c r="AU135" s="35"/>
      <c r="AV135" s="6"/>
      <c r="AW135" s="46"/>
      <c r="AX135" s="5"/>
      <c r="AY135" s="6"/>
      <c r="AZ135" s="6"/>
      <c r="BA135" s="5"/>
      <c r="BB135" s="5"/>
      <c r="BC135" s="33"/>
      <c r="BD135" s="35"/>
      <c r="BE135" s="5"/>
      <c r="BF135" s="5"/>
      <c r="BG135" s="6"/>
      <c r="BH135" s="5"/>
      <c r="BI135" s="160"/>
      <c r="BJ135" s="160"/>
      <c r="BK135" s="160"/>
      <c r="BL135" s="160"/>
      <c r="BM135" s="39"/>
      <c r="BN135" s="39"/>
      <c r="BO135" s="39"/>
      <c r="BP135" s="39"/>
      <c r="BQ135" s="39"/>
      <c r="BR135" s="39"/>
      <c r="BS135" s="39"/>
      <c r="BT135" s="39"/>
      <c r="BU135" s="40"/>
      <c r="BV135" s="40"/>
      <c r="BW135" s="39"/>
      <c r="BX135" s="39"/>
      <c r="BY135" s="39"/>
      <c r="BZ135" s="160"/>
      <c r="CA135" s="160"/>
      <c r="CB135" s="160"/>
      <c r="CC135" s="160"/>
      <c r="CD135" s="160"/>
      <c r="CE135" s="168"/>
    </row>
    <row r="136" spans="1:83" ht="12.75" customHeight="1" x14ac:dyDescent="0.25">
      <c r="A136" s="159"/>
      <c r="B136" s="160"/>
      <c r="C136" s="160"/>
      <c r="D136" s="160"/>
      <c r="E136" s="160"/>
      <c r="F136" s="160"/>
      <c r="G136" s="160"/>
      <c r="H136" s="160"/>
      <c r="I136" s="160"/>
      <c r="J136" s="160"/>
      <c r="K136" s="160"/>
      <c r="L136" s="160"/>
      <c r="M136" s="160"/>
      <c r="N136" s="160"/>
      <c r="O136" s="160"/>
      <c r="P136" s="160"/>
      <c r="Q136" s="160"/>
      <c r="R136" s="160"/>
      <c r="S136" s="160"/>
      <c r="T136" s="160"/>
      <c r="U136" s="160"/>
      <c r="V136" s="160"/>
      <c r="W136" s="160"/>
      <c r="X136" s="160"/>
      <c r="Y136" s="160"/>
      <c r="Z136" s="160"/>
      <c r="AA136" s="160"/>
      <c r="AB136" s="160"/>
      <c r="AC136" s="160"/>
      <c r="AD136" s="160"/>
      <c r="AE136" s="160"/>
      <c r="AF136" s="160"/>
      <c r="AG136" s="160"/>
      <c r="AH136" s="160"/>
      <c r="AI136" s="160"/>
      <c r="AJ136" s="160"/>
      <c r="AK136" s="160"/>
      <c r="AL136" s="6"/>
      <c r="AM136" s="6"/>
      <c r="AN136" s="6"/>
      <c r="AO136" s="34"/>
      <c r="AP136" s="6"/>
      <c r="AQ136" s="6"/>
      <c r="AR136" s="6"/>
      <c r="AS136" s="6"/>
      <c r="AT136" s="6"/>
      <c r="AU136" s="35"/>
      <c r="AV136" s="6"/>
      <c r="AW136" s="46"/>
      <c r="AX136" s="5"/>
      <c r="AY136" s="6"/>
      <c r="AZ136" s="6"/>
      <c r="BA136" s="5"/>
      <c r="BB136" s="5"/>
      <c r="BC136" s="33"/>
      <c r="BD136" s="35"/>
      <c r="BE136" s="5"/>
      <c r="BF136" s="5"/>
      <c r="BG136" s="6"/>
      <c r="BH136" s="5"/>
      <c r="BI136" s="160"/>
      <c r="BJ136" s="160"/>
      <c r="BK136" s="160"/>
      <c r="BL136" s="160"/>
      <c r="BM136" s="39"/>
      <c r="BN136" s="39"/>
      <c r="BO136" s="39"/>
      <c r="BP136" s="39"/>
      <c r="BQ136" s="39"/>
      <c r="BR136" s="39"/>
      <c r="BS136" s="39"/>
      <c r="BT136" s="39"/>
      <c r="BU136" s="40"/>
      <c r="BV136" s="40"/>
      <c r="BW136" s="39"/>
      <c r="BX136" s="39"/>
      <c r="BY136" s="39"/>
      <c r="BZ136" s="160"/>
      <c r="CA136" s="160"/>
      <c r="CB136" s="160"/>
      <c r="CC136" s="160"/>
      <c r="CD136" s="160"/>
      <c r="CE136" s="168"/>
    </row>
    <row r="137" spans="1:83" ht="12.75" customHeight="1" x14ac:dyDescent="0.25">
      <c r="A137" s="169"/>
      <c r="B137" s="170"/>
      <c r="C137" s="170"/>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c r="AA137" s="170"/>
      <c r="AB137" s="170"/>
      <c r="AC137" s="170"/>
      <c r="AD137" s="170"/>
      <c r="AE137" s="170"/>
      <c r="AF137" s="170"/>
      <c r="AG137" s="170"/>
      <c r="AH137" s="170"/>
      <c r="AI137" s="170"/>
      <c r="AJ137" s="170"/>
      <c r="AK137" s="170"/>
      <c r="AL137" s="6"/>
      <c r="AM137" s="6"/>
      <c r="AN137" s="6"/>
      <c r="AO137" s="34"/>
      <c r="AP137" s="6"/>
      <c r="AQ137" s="6"/>
      <c r="AR137" s="6"/>
      <c r="AS137" s="6"/>
      <c r="AT137" s="6"/>
      <c r="AU137" s="6"/>
      <c r="AV137" s="6"/>
      <c r="AW137" s="6"/>
      <c r="AX137" s="34"/>
      <c r="AY137" s="6"/>
      <c r="AZ137" s="6"/>
      <c r="BA137" s="6"/>
      <c r="BB137" s="6"/>
      <c r="BC137" s="6"/>
      <c r="BD137" s="35"/>
      <c r="BE137" s="5"/>
      <c r="BF137" s="5"/>
      <c r="BG137" s="6"/>
      <c r="BH137" s="5"/>
      <c r="BI137" s="170"/>
      <c r="BJ137" s="170"/>
      <c r="BK137" s="170"/>
      <c r="BL137" s="170"/>
      <c r="BM137" s="39"/>
      <c r="BN137" s="39"/>
      <c r="BO137" s="39"/>
      <c r="BP137" s="39"/>
      <c r="BQ137" s="39"/>
      <c r="BR137" s="39"/>
      <c r="BS137" s="39"/>
      <c r="BT137" s="39"/>
      <c r="BU137" s="40"/>
      <c r="BV137" s="40"/>
      <c r="BW137" s="39"/>
      <c r="BX137" s="39"/>
      <c r="BY137" s="39"/>
      <c r="BZ137" s="170"/>
      <c r="CA137" s="170"/>
      <c r="CB137" s="170"/>
      <c r="CC137" s="170"/>
      <c r="CD137" s="170"/>
      <c r="CE137" s="171"/>
    </row>
    <row r="138" spans="1:83" ht="18" customHeight="1" x14ac:dyDescent="0.25">
      <c r="A138" s="27">
        <v>18</v>
      </c>
      <c r="B138" s="28" t="s">
        <v>335</v>
      </c>
      <c r="C138" s="29" t="s">
        <v>325</v>
      </c>
      <c r="D138" s="28" t="s">
        <v>258</v>
      </c>
      <c r="E138" s="28" t="s">
        <v>259</v>
      </c>
      <c r="F138" s="9" t="s">
        <v>336</v>
      </c>
      <c r="G138" s="30">
        <v>13879</v>
      </c>
      <c r="H138" s="30">
        <v>13941</v>
      </c>
      <c r="I138" s="30" t="s">
        <v>182</v>
      </c>
      <c r="J138" s="30" t="s">
        <v>182</v>
      </c>
      <c r="K138" s="30" t="s">
        <v>182</v>
      </c>
      <c r="L138" s="30" t="s">
        <v>182</v>
      </c>
      <c r="M138" s="30" t="s">
        <v>182</v>
      </c>
      <c r="N138" s="30" t="s">
        <v>182</v>
      </c>
      <c r="O138" s="30" t="s">
        <v>182</v>
      </c>
      <c r="P138" s="30" t="s">
        <v>182</v>
      </c>
      <c r="Q138" s="30" t="s">
        <v>182</v>
      </c>
      <c r="R138" s="30" t="s">
        <v>182</v>
      </c>
      <c r="S138" s="30" t="s">
        <v>182</v>
      </c>
      <c r="T138" s="30" t="s">
        <v>182</v>
      </c>
      <c r="U138" s="30" t="s">
        <v>182</v>
      </c>
      <c r="V138" s="30" t="s">
        <v>182</v>
      </c>
      <c r="W138" s="30" t="s">
        <v>182</v>
      </c>
      <c r="X138" s="30" t="s">
        <v>182</v>
      </c>
      <c r="Y138" s="28" t="s">
        <v>350</v>
      </c>
      <c r="Z138" s="9" t="s">
        <v>351</v>
      </c>
      <c r="AA138" s="28" t="s">
        <v>352</v>
      </c>
      <c r="AB138" s="31">
        <v>45672</v>
      </c>
      <c r="AC138" s="30">
        <v>13978</v>
      </c>
      <c r="AD138" s="31">
        <v>45672</v>
      </c>
      <c r="AE138" s="31">
        <v>46037</v>
      </c>
      <c r="AF138" s="28">
        <v>1500</v>
      </c>
      <c r="AG138" s="28" t="s">
        <v>187</v>
      </c>
      <c r="AH138" s="30" t="s">
        <v>182</v>
      </c>
      <c r="AI138" s="30" t="s">
        <v>182</v>
      </c>
      <c r="AJ138" s="30" t="s">
        <v>182</v>
      </c>
      <c r="AK138" s="32">
        <v>130746</v>
      </c>
      <c r="AL138" s="6"/>
      <c r="AM138" s="6"/>
      <c r="AN138" s="7"/>
      <c r="AO138" s="51"/>
      <c r="AP138" s="6"/>
      <c r="AQ138" s="7"/>
      <c r="AR138" s="7"/>
      <c r="AS138" s="6"/>
      <c r="AT138" s="6"/>
      <c r="AU138" s="6"/>
      <c r="AV138" s="6"/>
      <c r="AW138" s="6"/>
      <c r="AX138" s="34"/>
      <c r="AY138" s="6"/>
      <c r="AZ138" s="6"/>
      <c r="BA138" s="6"/>
      <c r="BB138" s="6"/>
      <c r="BC138" s="6"/>
      <c r="BD138" s="6"/>
      <c r="BE138" s="5"/>
      <c r="BF138" s="5"/>
      <c r="BG138" s="6"/>
      <c r="BH138" s="5"/>
      <c r="BI138" s="36">
        <v>130746</v>
      </c>
      <c r="BJ138" s="32">
        <v>8417.9199999999983</v>
      </c>
      <c r="BK138" s="37">
        <v>0</v>
      </c>
      <c r="BL138" s="38">
        <f>BJ138++BK138</f>
        <v>8417.9199999999983</v>
      </c>
      <c r="BM138" s="39"/>
      <c r="BN138" s="39"/>
      <c r="BO138" s="39"/>
      <c r="BP138" s="39"/>
      <c r="BQ138" s="39"/>
      <c r="BR138" s="39"/>
      <c r="BS138" s="39"/>
      <c r="BT138" s="39"/>
      <c r="BU138" s="40"/>
      <c r="BV138" s="40"/>
      <c r="BW138" s="39"/>
      <c r="BX138" s="39"/>
      <c r="BY138" s="39"/>
      <c r="BZ138" s="41" t="s">
        <v>353</v>
      </c>
      <c r="CA138" s="42">
        <v>13964</v>
      </c>
      <c r="CB138" s="43" t="s">
        <v>266</v>
      </c>
      <c r="CC138" s="41">
        <v>7016116</v>
      </c>
      <c r="CD138" s="44" t="s">
        <v>267</v>
      </c>
      <c r="CE138" s="45">
        <v>25181</v>
      </c>
    </row>
    <row r="139" spans="1:83" ht="12.75" customHeight="1" x14ac:dyDescent="0.25">
      <c r="A139" s="159"/>
      <c r="B139" s="160"/>
      <c r="C139" s="160"/>
      <c r="D139" s="160"/>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0"/>
      <c r="AA139" s="160"/>
      <c r="AB139" s="160"/>
      <c r="AC139" s="160"/>
      <c r="AD139" s="160"/>
      <c r="AE139" s="160"/>
      <c r="AF139" s="160"/>
      <c r="AG139" s="160"/>
      <c r="AH139" s="160"/>
      <c r="AI139" s="160"/>
      <c r="AJ139" s="160"/>
      <c r="AK139" s="160"/>
      <c r="AL139" s="6"/>
      <c r="AM139" s="6"/>
      <c r="AN139" s="6"/>
      <c r="AO139" s="34"/>
      <c r="AP139" s="6"/>
      <c r="AQ139" s="6"/>
      <c r="AR139" s="6"/>
      <c r="AS139" s="6"/>
      <c r="AT139" s="6"/>
      <c r="AU139" s="35"/>
      <c r="AV139" s="6"/>
      <c r="AW139" s="46"/>
      <c r="AX139" s="5"/>
      <c r="AY139" s="6"/>
      <c r="AZ139" s="6"/>
      <c r="BA139" s="5"/>
      <c r="BB139" s="5"/>
      <c r="BC139" s="6"/>
      <c r="BD139" s="6"/>
      <c r="BE139" s="5"/>
      <c r="BF139" s="5"/>
      <c r="BG139" s="6"/>
      <c r="BH139" s="5"/>
      <c r="BI139" s="160"/>
      <c r="BJ139" s="160"/>
      <c r="BK139" s="160"/>
      <c r="BL139" s="160"/>
      <c r="BM139" s="39"/>
      <c r="BN139" s="39"/>
      <c r="BO139" s="39"/>
      <c r="BP139" s="39"/>
      <c r="BQ139" s="39"/>
      <c r="BR139" s="39"/>
      <c r="BS139" s="39"/>
      <c r="BT139" s="39"/>
      <c r="BU139" s="40"/>
      <c r="BV139" s="40"/>
      <c r="BW139" s="39"/>
      <c r="BX139" s="39"/>
      <c r="BY139" s="39"/>
      <c r="BZ139" s="160"/>
      <c r="CA139" s="160"/>
      <c r="CB139" s="160"/>
      <c r="CC139" s="160"/>
      <c r="CD139" s="160"/>
      <c r="CE139" s="168"/>
    </row>
    <row r="140" spans="1:83" ht="12.75" customHeight="1" x14ac:dyDescent="0.25">
      <c r="A140" s="159"/>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c r="AA140" s="160"/>
      <c r="AB140" s="160"/>
      <c r="AC140" s="160"/>
      <c r="AD140" s="160"/>
      <c r="AE140" s="160"/>
      <c r="AF140" s="160"/>
      <c r="AG140" s="160"/>
      <c r="AH140" s="160"/>
      <c r="AI140" s="160"/>
      <c r="AJ140" s="160"/>
      <c r="AK140" s="160"/>
      <c r="AL140" s="6"/>
      <c r="AM140" s="6"/>
      <c r="AN140" s="6"/>
      <c r="AO140" s="34"/>
      <c r="AP140" s="6"/>
      <c r="AQ140" s="6"/>
      <c r="AR140" s="6"/>
      <c r="AS140" s="6"/>
      <c r="AT140" s="6"/>
      <c r="AU140" s="6"/>
      <c r="AV140" s="6"/>
      <c r="AW140" s="6"/>
      <c r="AX140" s="34"/>
      <c r="AY140" s="6"/>
      <c r="AZ140" s="6"/>
      <c r="BA140" s="6"/>
      <c r="BB140" s="6"/>
      <c r="BC140" s="6"/>
      <c r="BD140" s="35"/>
      <c r="BE140" s="5"/>
      <c r="BF140" s="5"/>
      <c r="BG140" s="6"/>
      <c r="BH140" s="5"/>
      <c r="BI140" s="160"/>
      <c r="BJ140" s="160"/>
      <c r="BK140" s="160"/>
      <c r="BL140" s="160"/>
      <c r="BM140" s="39"/>
      <c r="BN140" s="39"/>
      <c r="BO140" s="39"/>
      <c r="BP140" s="39"/>
      <c r="BQ140" s="39"/>
      <c r="BR140" s="39"/>
      <c r="BS140" s="39"/>
      <c r="BT140" s="39"/>
      <c r="BU140" s="40"/>
      <c r="BV140" s="40"/>
      <c r="BW140" s="39"/>
      <c r="BX140" s="39"/>
      <c r="BY140" s="39"/>
      <c r="BZ140" s="160"/>
      <c r="CA140" s="160"/>
      <c r="CB140" s="160"/>
      <c r="CC140" s="160"/>
      <c r="CD140" s="160"/>
      <c r="CE140" s="168"/>
    </row>
    <row r="141" spans="1:83" ht="12.75" customHeight="1" x14ac:dyDescent="0.25">
      <c r="A141" s="159"/>
      <c r="B141" s="160"/>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c r="AA141" s="160"/>
      <c r="AB141" s="160"/>
      <c r="AC141" s="160"/>
      <c r="AD141" s="160"/>
      <c r="AE141" s="160"/>
      <c r="AF141" s="160"/>
      <c r="AG141" s="160"/>
      <c r="AH141" s="160"/>
      <c r="AI141" s="160"/>
      <c r="AJ141" s="160"/>
      <c r="AK141" s="160"/>
      <c r="AL141" s="6"/>
      <c r="AM141" s="6"/>
      <c r="AN141" s="6"/>
      <c r="AO141" s="34"/>
      <c r="AP141" s="6"/>
      <c r="AQ141" s="6"/>
      <c r="AR141" s="6"/>
      <c r="AS141" s="6"/>
      <c r="AT141" s="6"/>
      <c r="AU141" s="35"/>
      <c r="AV141" s="6"/>
      <c r="AW141" s="46"/>
      <c r="AX141" s="5"/>
      <c r="AY141" s="6"/>
      <c r="AZ141" s="6"/>
      <c r="BA141" s="5"/>
      <c r="BB141" s="5"/>
      <c r="BC141" s="33"/>
      <c r="BD141" s="35"/>
      <c r="BE141" s="5"/>
      <c r="BF141" s="5"/>
      <c r="BG141" s="6"/>
      <c r="BH141" s="5"/>
      <c r="BI141" s="160"/>
      <c r="BJ141" s="160"/>
      <c r="BK141" s="160"/>
      <c r="BL141" s="160"/>
      <c r="BM141" s="39"/>
      <c r="BN141" s="39"/>
      <c r="BO141" s="39"/>
      <c r="BP141" s="39"/>
      <c r="BQ141" s="39"/>
      <c r="BR141" s="39"/>
      <c r="BS141" s="39"/>
      <c r="BT141" s="39"/>
      <c r="BU141" s="40"/>
      <c r="BV141" s="40"/>
      <c r="BW141" s="39"/>
      <c r="BX141" s="39"/>
      <c r="BY141" s="39"/>
      <c r="BZ141" s="160"/>
      <c r="CA141" s="160"/>
      <c r="CB141" s="160"/>
      <c r="CC141" s="160"/>
      <c r="CD141" s="160"/>
      <c r="CE141" s="168"/>
    </row>
    <row r="142" spans="1:83" ht="12.75" customHeight="1" x14ac:dyDescent="0.25">
      <c r="A142" s="159"/>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c r="AB142" s="160"/>
      <c r="AC142" s="160"/>
      <c r="AD142" s="160"/>
      <c r="AE142" s="160"/>
      <c r="AF142" s="160"/>
      <c r="AG142" s="160"/>
      <c r="AH142" s="160"/>
      <c r="AI142" s="160"/>
      <c r="AJ142" s="160"/>
      <c r="AK142" s="160"/>
      <c r="AL142" s="6"/>
      <c r="AM142" s="6"/>
      <c r="AN142" s="6"/>
      <c r="AO142" s="34"/>
      <c r="AP142" s="6"/>
      <c r="AQ142" s="6"/>
      <c r="AR142" s="6"/>
      <c r="AS142" s="6"/>
      <c r="AT142" s="6"/>
      <c r="AU142" s="6"/>
      <c r="AV142" s="6"/>
      <c r="AW142" s="6"/>
      <c r="AX142" s="34"/>
      <c r="AY142" s="6"/>
      <c r="AZ142" s="6"/>
      <c r="BA142" s="6"/>
      <c r="BB142" s="6"/>
      <c r="BC142" s="6"/>
      <c r="BD142" s="35"/>
      <c r="BE142" s="5"/>
      <c r="BF142" s="5"/>
      <c r="BG142" s="6"/>
      <c r="BH142" s="5"/>
      <c r="BI142" s="160"/>
      <c r="BJ142" s="160"/>
      <c r="BK142" s="160"/>
      <c r="BL142" s="160"/>
      <c r="BM142" s="39"/>
      <c r="BN142" s="39"/>
      <c r="BO142" s="39"/>
      <c r="BP142" s="39"/>
      <c r="BQ142" s="39"/>
      <c r="BR142" s="39"/>
      <c r="BS142" s="39"/>
      <c r="BT142" s="39"/>
      <c r="BU142" s="40"/>
      <c r="BV142" s="40"/>
      <c r="BW142" s="39"/>
      <c r="BX142" s="39"/>
      <c r="BY142" s="39"/>
      <c r="BZ142" s="160"/>
      <c r="CA142" s="160"/>
      <c r="CB142" s="160"/>
      <c r="CC142" s="160"/>
      <c r="CD142" s="160"/>
      <c r="CE142" s="168"/>
    </row>
    <row r="143" spans="1:83" ht="12.75" customHeight="1" x14ac:dyDescent="0.25">
      <c r="A143" s="159"/>
      <c r="B143" s="160"/>
      <c r="C143" s="160"/>
      <c r="D143" s="160"/>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0"/>
      <c r="AA143" s="160"/>
      <c r="AB143" s="160"/>
      <c r="AC143" s="160"/>
      <c r="AD143" s="160"/>
      <c r="AE143" s="160"/>
      <c r="AF143" s="160"/>
      <c r="AG143" s="160"/>
      <c r="AH143" s="160"/>
      <c r="AI143" s="160"/>
      <c r="AJ143" s="160"/>
      <c r="AK143" s="160"/>
      <c r="AL143" s="6"/>
      <c r="AM143" s="6"/>
      <c r="AN143" s="6"/>
      <c r="AO143" s="34"/>
      <c r="AP143" s="6"/>
      <c r="AQ143" s="6"/>
      <c r="AR143" s="6"/>
      <c r="AS143" s="6"/>
      <c r="AT143" s="6"/>
      <c r="AU143" s="35"/>
      <c r="AV143" s="6"/>
      <c r="AW143" s="46"/>
      <c r="AX143" s="5"/>
      <c r="AY143" s="6"/>
      <c r="AZ143" s="6"/>
      <c r="BA143" s="5"/>
      <c r="BB143" s="5"/>
      <c r="BC143" s="33"/>
      <c r="BD143" s="35"/>
      <c r="BE143" s="5"/>
      <c r="BF143" s="5"/>
      <c r="BG143" s="6"/>
      <c r="BH143" s="5"/>
      <c r="BI143" s="160"/>
      <c r="BJ143" s="160"/>
      <c r="BK143" s="160"/>
      <c r="BL143" s="160"/>
      <c r="BM143" s="39"/>
      <c r="BN143" s="39"/>
      <c r="BO143" s="39"/>
      <c r="BP143" s="39"/>
      <c r="BQ143" s="39"/>
      <c r="BR143" s="39"/>
      <c r="BS143" s="39"/>
      <c r="BT143" s="39"/>
      <c r="BU143" s="40"/>
      <c r="BV143" s="40"/>
      <c r="BW143" s="39"/>
      <c r="BX143" s="39"/>
      <c r="BY143" s="39"/>
      <c r="BZ143" s="160"/>
      <c r="CA143" s="160"/>
      <c r="CB143" s="160"/>
      <c r="CC143" s="160"/>
      <c r="CD143" s="160"/>
      <c r="CE143" s="168"/>
    </row>
    <row r="144" spans="1:83" ht="12.75" customHeight="1" x14ac:dyDescent="0.25">
      <c r="A144" s="159"/>
      <c r="B144" s="160"/>
      <c r="C144" s="160"/>
      <c r="D144" s="160"/>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0"/>
      <c r="AA144" s="160"/>
      <c r="AB144" s="160"/>
      <c r="AC144" s="160"/>
      <c r="AD144" s="160"/>
      <c r="AE144" s="160"/>
      <c r="AF144" s="160"/>
      <c r="AG144" s="160"/>
      <c r="AH144" s="160"/>
      <c r="AI144" s="160"/>
      <c r="AJ144" s="160"/>
      <c r="AK144" s="160"/>
      <c r="AL144" s="6"/>
      <c r="AM144" s="6"/>
      <c r="AN144" s="6"/>
      <c r="AO144" s="34"/>
      <c r="AP144" s="6"/>
      <c r="AQ144" s="6"/>
      <c r="AR144" s="6"/>
      <c r="AS144" s="6"/>
      <c r="AT144" s="6"/>
      <c r="AU144" s="6"/>
      <c r="AV144" s="6"/>
      <c r="AW144" s="6"/>
      <c r="AX144" s="34"/>
      <c r="AY144" s="6"/>
      <c r="AZ144" s="6"/>
      <c r="BA144" s="6"/>
      <c r="BB144" s="6"/>
      <c r="BC144" s="6"/>
      <c r="BD144" s="35"/>
      <c r="BE144" s="5"/>
      <c r="BF144" s="5"/>
      <c r="BG144" s="6"/>
      <c r="BH144" s="5"/>
      <c r="BI144" s="160"/>
      <c r="BJ144" s="160"/>
      <c r="BK144" s="160"/>
      <c r="BL144" s="160"/>
      <c r="BM144" s="39"/>
      <c r="BN144" s="39"/>
      <c r="BO144" s="39"/>
      <c r="BP144" s="39"/>
      <c r="BQ144" s="39"/>
      <c r="BR144" s="39"/>
      <c r="BS144" s="39"/>
      <c r="BT144" s="39"/>
      <c r="BU144" s="40"/>
      <c r="BV144" s="40"/>
      <c r="BW144" s="39"/>
      <c r="BX144" s="39"/>
      <c r="BY144" s="39"/>
      <c r="BZ144" s="160"/>
      <c r="CA144" s="160"/>
      <c r="CB144" s="160"/>
      <c r="CC144" s="160"/>
      <c r="CD144" s="160"/>
      <c r="CE144" s="168"/>
    </row>
    <row r="145" spans="1:83" ht="12.75" customHeight="1" x14ac:dyDescent="0.25">
      <c r="A145" s="159"/>
      <c r="B145" s="160"/>
      <c r="C145" s="160"/>
      <c r="D145" s="160"/>
      <c r="E145" s="160"/>
      <c r="F145" s="160"/>
      <c r="G145" s="160"/>
      <c r="H145" s="160"/>
      <c r="I145" s="160"/>
      <c r="J145" s="160"/>
      <c r="K145" s="160"/>
      <c r="L145" s="160"/>
      <c r="M145" s="160"/>
      <c r="N145" s="160"/>
      <c r="O145" s="160"/>
      <c r="P145" s="160"/>
      <c r="Q145" s="160"/>
      <c r="R145" s="160"/>
      <c r="S145" s="160"/>
      <c r="T145" s="160"/>
      <c r="U145" s="160"/>
      <c r="V145" s="160"/>
      <c r="W145" s="160"/>
      <c r="X145" s="160"/>
      <c r="Y145" s="160"/>
      <c r="Z145" s="160"/>
      <c r="AA145" s="160"/>
      <c r="AB145" s="160"/>
      <c r="AC145" s="160"/>
      <c r="AD145" s="160"/>
      <c r="AE145" s="160"/>
      <c r="AF145" s="160"/>
      <c r="AG145" s="160"/>
      <c r="AH145" s="160"/>
      <c r="AI145" s="160"/>
      <c r="AJ145" s="160"/>
      <c r="AK145" s="160"/>
      <c r="AL145" s="6"/>
      <c r="AM145" s="6"/>
      <c r="AN145" s="6"/>
      <c r="AO145" s="34"/>
      <c r="AP145" s="6"/>
      <c r="AQ145" s="6"/>
      <c r="AR145" s="6"/>
      <c r="AS145" s="6"/>
      <c r="AT145" s="6"/>
      <c r="AU145" s="35"/>
      <c r="AV145" s="6"/>
      <c r="AW145" s="46"/>
      <c r="AX145" s="5"/>
      <c r="AY145" s="6"/>
      <c r="AZ145" s="6"/>
      <c r="BA145" s="5"/>
      <c r="BB145" s="5"/>
      <c r="BC145" s="33"/>
      <c r="BD145" s="35"/>
      <c r="BE145" s="5"/>
      <c r="BF145" s="5"/>
      <c r="BG145" s="6"/>
      <c r="BH145" s="5"/>
      <c r="BI145" s="160"/>
      <c r="BJ145" s="160"/>
      <c r="BK145" s="160"/>
      <c r="BL145" s="160"/>
      <c r="BM145" s="39"/>
      <c r="BN145" s="39"/>
      <c r="BO145" s="39"/>
      <c r="BP145" s="39"/>
      <c r="BQ145" s="39"/>
      <c r="BR145" s="39"/>
      <c r="BS145" s="39"/>
      <c r="BT145" s="39"/>
      <c r="BU145" s="40"/>
      <c r="BV145" s="40"/>
      <c r="BW145" s="39"/>
      <c r="BX145" s="39"/>
      <c r="BY145" s="39"/>
      <c r="BZ145" s="160"/>
      <c r="CA145" s="160"/>
      <c r="CB145" s="160"/>
      <c r="CC145" s="160"/>
      <c r="CD145" s="160"/>
      <c r="CE145" s="168"/>
    </row>
    <row r="146" spans="1:83" ht="12.75" customHeight="1" x14ac:dyDescent="0.25">
      <c r="A146" s="159"/>
      <c r="B146" s="160"/>
      <c r="C146" s="160"/>
      <c r="D146" s="160"/>
      <c r="E146" s="160"/>
      <c r="F146" s="160"/>
      <c r="G146" s="160"/>
      <c r="H146" s="160"/>
      <c r="I146" s="160"/>
      <c r="J146" s="160"/>
      <c r="K146" s="160"/>
      <c r="L146" s="160"/>
      <c r="M146" s="160"/>
      <c r="N146" s="160"/>
      <c r="O146" s="160"/>
      <c r="P146" s="160"/>
      <c r="Q146" s="160"/>
      <c r="R146" s="160"/>
      <c r="S146" s="160"/>
      <c r="T146" s="160"/>
      <c r="U146" s="160"/>
      <c r="V146" s="160"/>
      <c r="W146" s="160"/>
      <c r="X146" s="160"/>
      <c r="Y146" s="160"/>
      <c r="Z146" s="160"/>
      <c r="AA146" s="160"/>
      <c r="AB146" s="160"/>
      <c r="AC146" s="160"/>
      <c r="AD146" s="160"/>
      <c r="AE146" s="160"/>
      <c r="AF146" s="160"/>
      <c r="AG146" s="160"/>
      <c r="AH146" s="160"/>
      <c r="AI146" s="160"/>
      <c r="AJ146" s="160"/>
      <c r="AK146" s="160"/>
      <c r="AL146" s="6"/>
      <c r="AM146" s="6"/>
      <c r="AN146" s="6"/>
      <c r="AO146" s="34"/>
      <c r="AP146" s="6"/>
      <c r="AQ146" s="6"/>
      <c r="AR146" s="6"/>
      <c r="AS146" s="6"/>
      <c r="AT146" s="6"/>
      <c r="AU146" s="35"/>
      <c r="AV146" s="6"/>
      <c r="AW146" s="46"/>
      <c r="AX146" s="5"/>
      <c r="AY146" s="6"/>
      <c r="AZ146" s="6"/>
      <c r="BA146" s="5"/>
      <c r="BB146" s="5"/>
      <c r="BC146" s="33"/>
      <c r="BD146" s="35"/>
      <c r="BE146" s="5"/>
      <c r="BF146" s="5"/>
      <c r="BG146" s="6"/>
      <c r="BH146" s="5"/>
      <c r="BI146" s="160"/>
      <c r="BJ146" s="160"/>
      <c r="BK146" s="160"/>
      <c r="BL146" s="160"/>
      <c r="BM146" s="39"/>
      <c r="BN146" s="39"/>
      <c r="BO146" s="39"/>
      <c r="BP146" s="39"/>
      <c r="BQ146" s="39"/>
      <c r="BR146" s="39"/>
      <c r="BS146" s="39"/>
      <c r="BT146" s="39"/>
      <c r="BU146" s="40"/>
      <c r="BV146" s="40"/>
      <c r="BW146" s="39"/>
      <c r="BX146" s="39"/>
      <c r="BY146" s="39"/>
      <c r="BZ146" s="160"/>
      <c r="CA146" s="160"/>
      <c r="CB146" s="160"/>
      <c r="CC146" s="160"/>
      <c r="CD146" s="160"/>
      <c r="CE146" s="168"/>
    </row>
    <row r="147" spans="1:83" ht="12.75" customHeight="1" x14ac:dyDescent="0.25">
      <c r="A147" s="169"/>
      <c r="B147" s="170"/>
      <c r="C147" s="170"/>
      <c r="D147" s="170"/>
      <c r="E147" s="170"/>
      <c r="F147" s="170"/>
      <c r="G147" s="170"/>
      <c r="H147" s="170"/>
      <c r="I147" s="170"/>
      <c r="J147" s="170"/>
      <c r="K147" s="170"/>
      <c r="L147" s="170"/>
      <c r="M147" s="170"/>
      <c r="N147" s="170"/>
      <c r="O147" s="170"/>
      <c r="P147" s="170"/>
      <c r="Q147" s="170"/>
      <c r="R147" s="170"/>
      <c r="S147" s="170"/>
      <c r="T147" s="170"/>
      <c r="U147" s="170"/>
      <c r="V147" s="170"/>
      <c r="W147" s="170"/>
      <c r="X147" s="170"/>
      <c r="Y147" s="170"/>
      <c r="Z147" s="170"/>
      <c r="AA147" s="170"/>
      <c r="AB147" s="170"/>
      <c r="AC147" s="170"/>
      <c r="AD147" s="170"/>
      <c r="AE147" s="170"/>
      <c r="AF147" s="170"/>
      <c r="AG147" s="170"/>
      <c r="AH147" s="170"/>
      <c r="AI147" s="170"/>
      <c r="AJ147" s="170"/>
      <c r="AK147" s="170"/>
      <c r="AL147" s="6"/>
      <c r="AM147" s="6"/>
      <c r="AN147" s="6"/>
      <c r="AO147" s="34"/>
      <c r="AP147" s="6"/>
      <c r="AQ147" s="6"/>
      <c r="AR147" s="6"/>
      <c r="AS147" s="6"/>
      <c r="AT147" s="6"/>
      <c r="AU147" s="6"/>
      <c r="AV147" s="6"/>
      <c r="AW147" s="6"/>
      <c r="AX147" s="34"/>
      <c r="AY147" s="6"/>
      <c r="AZ147" s="6"/>
      <c r="BA147" s="6"/>
      <c r="BB147" s="6"/>
      <c r="BC147" s="6"/>
      <c r="BD147" s="35"/>
      <c r="BE147" s="5"/>
      <c r="BF147" s="5"/>
      <c r="BG147" s="6"/>
      <c r="BH147" s="5"/>
      <c r="BI147" s="170"/>
      <c r="BJ147" s="170"/>
      <c r="BK147" s="170"/>
      <c r="BL147" s="170"/>
      <c r="BM147" s="39"/>
      <c r="BN147" s="39"/>
      <c r="BO147" s="39"/>
      <c r="BP147" s="39"/>
      <c r="BQ147" s="39"/>
      <c r="BR147" s="39"/>
      <c r="BS147" s="39"/>
      <c r="BT147" s="39"/>
      <c r="BU147" s="40"/>
      <c r="BV147" s="40"/>
      <c r="BW147" s="39"/>
      <c r="BX147" s="39"/>
      <c r="BY147" s="39"/>
      <c r="BZ147" s="170"/>
      <c r="CA147" s="170"/>
      <c r="CB147" s="170"/>
      <c r="CC147" s="170"/>
      <c r="CD147" s="170"/>
      <c r="CE147" s="171"/>
    </row>
    <row r="148" spans="1:83" ht="18" customHeight="1" x14ac:dyDescent="0.25">
      <c r="A148" s="27">
        <v>19</v>
      </c>
      <c r="B148" s="28" t="s">
        <v>335</v>
      </c>
      <c r="C148" s="29" t="s">
        <v>325</v>
      </c>
      <c r="D148" s="28" t="s">
        <v>258</v>
      </c>
      <c r="E148" s="28" t="s">
        <v>259</v>
      </c>
      <c r="F148" s="9" t="s">
        <v>336</v>
      </c>
      <c r="G148" s="30">
        <v>13879</v>
      </c>
      <c r="H148" s="30">
        <v>13941</v>
      </c>
      <c r="I148" s="30" t="s">
        <v>182</v>
      </c>
      <c r="J148" s="30" t="s">
        <v>182</v>
      </c>
      <c r="K148" s="30" t="s">
        <v>182</v>
      </c>
      <c r="L148" s="30" t="s">
        <v>182</v>
      </c>
      <c r="M148" s="30" t="s">
        <v>182</v>
      </c>
      <c r="N148" s="30" t="s">
        <v>182</v>
      </c>
      <c r="O148" s="30" t="s">
        <v>182</v>
      </c>
      <c r="P148" s="30" t="s">
        <v>182</v>
      </c>
      <c r="Q148" s="30" t="s">
        <v>182</v>
      </c>
      <c r="R148" s="30" t="s">
        <v>182</v>
      </c>
      <c r="S148" s="30" t="s">
        <v>182</v>
      </c>
      <c r="T148" s="30" t="s">
        <v>182</v>
      </c>
      <c r="U148" s="30" t="s">
        <v>182</v>
      </c>
      <c r="V148" s="30" t="s">
        <v>182</v>
      </c>
      <c r="W148" s="30" t="s">
        <v>182</v>
      </c>
      <c r="X148" s="30" t="s">
        <v>182</v>
      </c>
      <c r="Y148" s="28" t="s">
        <v>354</v>
      </c>
      <c r="Z148" s="9" t="s">
        <v>355</v>
      </c>
      <c r="AA148" s="28" t="s">
        <v>356</v>
      </c>
      <c r="AB148" s="31">
        <v>45670</v>
      </c>
      <c r="AC148" s="30">
        <v>13953</v>
      </c>
      <c r="AD148" s="31">
        <v>45670</v>
      </c>
      <c r="AE148" s="31">
        <v>46035</v>
      </c>
      <c r="AF148" s="28">
        <v>1500</v>
      </c>
      <c r="AG148" s="28" t="s">
        <v>187</v>
      </c>
      <c r="AH148" s="30" t="s">
        <v>182</v>
      </c>
      <c r="AI148" s="30" t="s">
        <v>182</v>
      </c>
      <c r="AJ148" s="30" t="s">
        <v>182</v>
      </c>
      <c r="AK148" s="32">
        <v>130746</v>
      </c>
      <c r="AL148" s="3" t="s">
        <v>188</v>
      </c>
      <c r="AM148" s="3" t="s">
        <v>189</v>
      </c>
      <c r="AN148" s="7">
        <v>46021</v>
      </c>
      <c r="AO148" s="51">
        <v>14180</v>
      </c>
      <c r="AP148" s="3" t="s">
        <v>195</v>
      </c>
      <c r="AQ148" s="7">
        <v>46036</v>
      </c>
      <c r="AR148" s="7">
        <v>46400</v>
      </c>
      <c r="AS148" s="6"/>
      <c r="AT148" s="6"/>
      <c r="AU148" s="6"/>
      <c r="AV148" s="6"/>
      <c r="AW148" s="6"/>
      <c r="AX148" s="34"/>
      <c r="AY148" s="6"/>
      <c r="AZ148" s="6"/>
      <c r="BA148" s="6"/>
      <c r="BB148" s="6"/>
      <c r="BC148" s="6"/>
      <c r="BD148" s="6"/>
      <c r="BE148" s="5"/>
      <c r="BF148" s="5"/>
      <c r="BG148" s="6"/>
      <c r="BH148" s="5"/>
      <c r="BI148" s="36">
        <v>130746</v>
      </c>
      <c r="BJ148" s="32">
        <v>3019.65</v>
      </c>
      <c r="BK148" s="37">
        <v>0</v>
      </c>
      <c r="BL148" s="38">
        <f>BJ148++BK148</f>
        <v>3019.65</v>
      </c>
      <c r="BM148" s="39"/>
      <c r="BN148" s="39"/>
      <c r="BO148" s="39"/>
      <c r="BP148" s="39"/>
      <c r="BQ148" s="39"/>
      <c r="BR148" s="39"/>
      <c r="BS148" s="39"/>
      <c r="BT148" s="39"/>
      <c r="BU148" s="40"/>
      <c r="BV148" s="40"/>
      <c r="BW148" s="39"/>
      <c r="BX148" s="39"/>
      <c r="BY148" s="39"/>
      <c r="BZ148" s="41" t="s">
        <v>357</v>
      </c>
      <c r="CA148" s="42">
        <v>13964</v>
      </c>
      <c r="CB148" s="43" t="s">
        <v>266</v>
      </c>
      <c r="CC148" s="41">
        <v>7016116</v>
      </c>
      <c r="CD148" s="44" t="s">
        <v>267</v>
      </c>
      <c r="CE148" s="45">
        <v>25181</v>
      </c>
    </row>
    <row r="149" spans="1:83" ht="12.75" customHeight="1" x14ac:dyDescent="0.25">
      <c r="A149" s="159"/>
      <c r="B149" s="160"/>
      <c r="C149" s="160"/>
      <c r="D149" s="160"/>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c r="AA149" s="160"/>
      <c r="AB149" s="160"/>
      <c r="AC149" s="160"/>
      <c r="AD149" s="160"/>
      <c r="AE149" s="160"/>
      <c r="AF149" s="160"/>
      <c r="AG149" s="160"/>
      <c r="AH149" s="160"/>
      <c r="AI149" s="160"/>
      <c r="AJ149" s="160"/>
      <c r="AK149" s="160"/>
      <c r="AL149" s="6"/>
      <c r="AM149" s="6"/>
      <c r="AN149" s="6"/>
      <c r="AO149" s="34"/>
      <c r="AP149" s="6"/>
      <c r="AQ149" s="6"/>
      <c r="AR149" s="6"/>
      <c r="AS149" s="6"/>
      <c r="AT149" s="6"/>
      <c r="AU149" s="35"/>
      <c r="AV149" s="6"/>
      <c r="AW149" s="46"/>
      <c r="AX149" s="5"/>
      <c r="AY149" s="6"/>
      <c r="AZ149" s="6"/>
      <c r="BA149" s="5"/>
      <c r="BB149" s="5"/>
      <c r="BC149" s="6"/>
      <c r="BD149" s="6"/>
      <c r="BE149" s="5"/>
      <c r="BF149" s="5"/>
      <c r="BG149" s="6"/>
      <c r="BH149" s="5"/>
      <c r="BI149" s="160"/>
      <c r="BJ149" s="160"/>
      <c r="BK149" s="160"/>
      <c r="BL149" s="160"/>
      <c r="BM149" s="39"/>
      <c r="BN149" s="39"/>
      <c r="BO149" s="39"/>
      <c r="BP149" s="39"/>
      <c r="BQ149" s="39"/>
      <c r="BR149" s="39"/>
      <c r="BS149" s="39"/>
      <c r="BT149" s="39"/>
      <c r="BU149" s="40"/>
      <c r="BV149" s="40"/>
      <c r="BW149" s="39"/>
      <c r="BX149" s="39"/>
      <c r="BY149" s="39"/>
      <c r="BZ149" s="160"/>
      <c r="CA149" s="160"/>
      <c r="CB149" s="160"/>
      <c r="CC149" s="160"/>
      <c r="CD149" s="160"/>
      <c r="CE149" s="168"/>
    </row>
    <row r="150" spans="1:83" ht="12.75" customHeight="1" x14ac:dyDescent="0.25">
      <c r="A150" s="159"/>
      <c r="B150" s="160"/>
      <c r="C150" s="160"/>
      <c r="D150" s="160"/>
      <c r="E150" s="160"/>
      <c r="F150" s="160"/>
      <c r="G150" s="160"/>
      <c r="H150" s="160"/>
      <c r="I150" s="160"/>
      <c r="J150" s="160"/>
      <c r="K150" s="160"/>
      <c r="L150" s="160"/>
      <c r="M150" s="160"/>
      <c r="N150" s="160"/>
      <c r="O150" s="160"/>
      <c r="P150" s="160"/>
      <c r="Q150" s="160"/>
      <c r="R150" s="160"/>
      <c r="S150" s="160"/>
      <c r="T150" s="160"/>
      <c r="U150" s="160"/>
      <c r="V150" s="160"/>
      <c r="W150" s="160"/>
      <c r="X150" s="160"/>
      <c r="Y150" s="160"/>
      <c r="Z150" s="160"/>
      <c r="AA150" s="160"/>
      <c r="AB150" s="160"/>
      <c r="AC150" s="160"/>
      <c r="AD150" s="160"/>
      <c r="AE150" s="160"/>
      <c r="AF150" s="160"/>
      <c r="AG150" s="160"/>
      <c r="AH150" s="160"/>
      <c r="AI150" s="160"/>
      <c r="AJ150" s="160"/>
      <c r="AK150" s="160"/>
      <c r="AL150" s="6"/>
      <c r="AM150" s="6"/>
      <c r="AN150" s="6"/>
      <c r="AO150" s="34"/>
      <c r="AP150" s="6"/>
      <c r="AQ150" s="6"/>
      <c r="AR150" s="6"/>
      <c r="AS150" s="6"/>
      <c r="AT150" s="6"/>
      <c r="AU150" s="6"/>
      <c r="AV150" s="6"/>
      <c r="AW150" s="6"/>
      <c r="AX150" s="34"/>
      <c r="AY150" s="6"/>
      <c r="AZ150" s="6"/>
      <c r="BA150" s="6"/>
      <c r="BB150" s="6"/>
      <c r="BC150" s="6"/>
      <c r="BD150" s="35"/>
      <c r="BE150" s="5"/>
      <c r="BF150" s="5"/>
      <c r="BG150" s="6"/>
      <c r="BH150" s="5"/>
      <c r="BI150" s="160"/>
      <c r="BJ150" s="160"/>
      <c r="BK150" s="160"/>
      <c r="BL150" s="160"/>
      <c r="BM150" s="39"/>
      <c r="BN150" s="39"/>
      <c r="BO150" s="39"/>
      <c r="BP150" s="39"/>
      <c r="BQ150" s="39"/>
      <c r="BR150" s="39"/>
      <c r="BS150" s="39"/>
      <c r="BT150" s="39"/>
      <c r="BU150" s="40"/>
      <c r="BV150" s="40"/>
      <c r="BW150" s="39"/>
      <c r="BX150" s="39"/>
      <c r="BY150" s="39"/>
      <c r="BZ150" s="160"/>
      <c r="CA150" s="160"/>
      <c r="CB150" s="160"/>
      <c r="CC150" s="160"/>
      <c r="CD150" s="160"/>
      <c r="CE150" s="168"/>
    </row>
    <row r="151" spans="1:83" ht="12.75" customHeight="1" x14ac:dyDescent="0.25">
      <c r="A151" s="159"/>
      <c r="B151" s="160"/>
      <c r="C151" s="160"/>
      <c r="D151" s="160"/>
      <c r="E151" s="160"/>
      <c r="F151" s="160"/>
      <c r="G151" s="160"/>
      <c r="H151" s="160"/>
      <c r="I151" s="160"/>
      <c r="J151" s="160"/>
      <c r="K151" s="160"/>
      <c r="L151" s="160"/>
      <c r="M151" s="160"/>
      <c r="N151" s="160"/>
      <c r="O151" s="160"/>
      <c r="P151" s="160"/>
      <c r="Q151" s="160"/>
      <c r="R151" s="160"/>
      <c r="S151" s="160"/>
      <c r="T151" s="160"/>
      <c r="U151" s="160"/>
      <c r="V151" s="160"/>
      <c r="W151" s="160"/>
      <c r="X151" s="160"/>
      <c r="Y151" s="160"/>
      <c r="Z151" s="160"/>
      <c r="AA151" s="160"/>
      <c r="AB151" s="160"/>
      <c r="AC151" s="160"/>
      <c r="AD151" s="160"/>
      <c r="AE151" s="160"/>
      <c r="AF151" s="160"/>
      <c r="AG151" s="160"/>
      <c r="AH151" s="160"/>
      <c r="AI151" s="160"/>
      <c r="AJ151" s="160"/>
      <c r="AK151" s="160"/>
      <c r="AL151" s="6"/>
      <c r="AM151" s="6"/>
      <c r="AN151" s="6"/>
      <c r="AO151" s="34"/>
      <c r="AP151" s="6"/>
      <c r="AQ151" s="6"/>
      <c r="AR151" s="6"/>
      <c r="AS151" s="6"/>
      <c r="AT151" s="6"/>
      <c r="AU151" s="35"/>
      <c r="AV151" s="6"/>
      <c r="AW151" s="46"/>
      <c r="AX151" s="5"/>
      <c r="AY151" s="6"/>
      <c r="AZ151" s="6"/>
      <c r="BA151" s="5"/>
      <c r="BB151" s="5"/>
      <c r="BC151" s="33"/>
      <c r="BD151" s="35"/>
      <c r="BE151" s="5"/>
      <c r="BF151" s="5"/>
      <c r="BG151" s="6"/>
      <c r="BH151" s="5"/>
      <c r="BI151" s="160"/>
      <c r="BJ151" s="160"/>
      <c r="BK151" s="160"/>
      <c r="BL151" s="160"/>
      <c r="BM151" s="39"/>
      <c r="BN151" s="39"/>
      <c r="BO151" s="39"/>
      <c r="BP151" s="39"/>
      <c r="BQ151" s="39"/>
      <c r="BR151" s="39"/>
      <c r="BS151" s="39"/>
      <c r="BT151" s="39"/>
      <c r="BU151" s="40"/>
      <c r="BV151" s="40"/>
      <c r="BW151" s="39"/>
      <c r="BX151" s="39"/>
      <c r="BY151" s="39"/>
      <c r="BZ151" s="160"/>
      <c r="CA151" s="160"/>
      <c r="CB151" s="160"/>
      <c r="CC151" s="160"/>
      <c r="CD151" s="160"/>
      <c r="CE151" s="168"/>
    </row>
    <row r="152" spans="1:83" ht="12.75" customHeight="1" x14ac:dyDescent="0.25">
      <c r="A152" s="159"/>
      <c r="B152" s="160"/>
      <c r="C152" s="160"/>
      <c r="D152" s="160"/>
      <c r="E152" s="160"/>
      <c r="F152" s="160"/>
      <c r="G152" s="160"/>
      <c r="H152" s="160"/>
      <c r="I152" s="160"/>
      <c r="J152" s="160"/>
      <c r="K152" s="160"/>
      <c r="L152" s="160"/>
      <c r="M152" s="160"/>
      <c r="N152" s="160"/>
      <c r="O152" s="160"/>
      <c r="P152" s="160"/>
      <c r="Q152" s="160"/>
      <c r="R152" s="160"/>
      <c r="S152" s="160"/>
      <c r="T152" s="160"/>
      <c r="U152" s="160"/>
      <c r="V152" s="160"/>
      <c r="W152" s="160"/>
      <c r="X152" s="160"/>
      <c r="Y152" s="160"/>
      <c r="Z152" s="160"/>
      <c r="AA152" s="160"/>
      <c r="AB152" s="160"/>
      <c r="AC152" s="160"/>
      <c r="AD152" s="160"/>
      <c r="AE152" s="160"/>
      <c r="AF152" s="160"/>
      <c r="AG152" s="160"/>
      <c r="AH152" s="160"/>
      <c r="AI152" s="160"/>
      <c r="AJ152" s="160"/>
      <c r="AK152" s="160"/>
      <c r="AL152" s="6"/>
      <c r="AM152" s="6"/>
      <c r="AN152" s="6"/>
      <c r="AO152" s="34"/>
      <c r="AP152" s="6"/>
      <c r="AQ152" s="6"/>
      <c r="AR152" s="6"/>
      <c r="AS152" s="6"/>
      <c r="AT152" s="6"/>
      <c r="AU152" s="6"/>
      <c r="AV152" s="6"/>
      <c r="AW152" s="6"/>
      <c r="AX152" s="34"/>
      <c r="AY152" s="6"/>
      <c r="AZ152" s="6"/>
      <c r="BA152" s="6"/>
      <c r="BB152" s="6"/>
      <c r="BC152" s="6"/>
      <c r="BD152" s="35"/>
      <c r="BE152" s="5"/>
      <c r="BF152" s="5"/>
      <c r="BG152" s="6"/>
      <c r="BH152" s="5"/>
      <c r="BI152" s="160"/>
      <c r="BJ152" s="160"/>
      <c r="BK152" s="160"/>
      <c r="BL152" s="160"/>
      <c r="BM152" s="39"/>
      <c r="BN152" s="39"/>
      <c r="BO152" s="39"/>
      <c r="BP152" s="39"/>
      <c r="BQ152" s="39"/>
      <c r="BR152" s="39"/>
      <c r="BS152" s="39"/>
      <c r="BT152" s="39"/>
      <c r="BU152" s="40"/>
      <c r="BV152" s="40"/>
      <c r="BW152" s="39"/>
      <c r="BX152" s="39"/>
      <c r="BY152" s="39"/>
      <c r="BZ152" s="160"/>
      <c r="CA152" s="160"/>
      <c r="CB152" s="160"/>
      <c r="CC152" s="160"/>
      <c r="CD152" s="160"/>
      <c r="CE152" s="168"/>
    </row>
    <row r="153" spans="1:83" ht="12.75" customHeight="1" x14ac:dyDescent="0.25">
      <c r="A153" s="159"/>
      <c r="B153" s="160"/>
      <c r="C153" s="160"/>
      <c r="D153" s="160"/>
      <c r="E153" s="160"/>
      <c r="F153" s="160"/>
      <c r="G153" s="160"/>
      <c r="H153" s="160"/>
      <c r="I153" s="160"/>
      <c r="J153" s="160"/>
      <c r="K153" s="160"/>
      <c r="L153" s="160"/>
      <c r="M153" s="160"/>
      <c r="N153" s="160"/>
      <c r="O153" s="160"/>
      <c r="P153" s="160"/>
      <c r="Q153" s="160"/>
      <c r="R153" s="160"/>
      <c r="S153" s="160"/>
      <c r="T153" s="160"/>
      <c r="U153" s="160"/>
      <c r="V153" s="160"/>
      <c r="W153" s="160"/>
      <c r="X153" s="160"/>
      <c r="Y153" s="160"/>
      <c r="Z153" s="160"/>
      <c r="AA153" s="160"/>
      <c r="AB153" s="160"/>
      <c r="AC153" s="160"/>
      <c r="AD153" s="160"/>
      <c r="AE153" s="160"/>
      <c r="AF153" s="160"/>
      <c r="AG153" s="160"/>
      <c r="AH153" s="160"/>
      <c r="AI153" s="160"/>
      <c r="AJ153" s="160"/>
      <c r="AK153" s="160"/>
      <c r="AL153" s="6"/>
      <c r="AM153" s="6"/>
      <c r="AN153" s="6"/>
      <c r="AO153" s="34"/>
      <c r="AP153" s="6"/>
      <c r="AQ153" s="6"/>
      <c r="AR153" s="6"/>
      <c r="AS153" s="6"/>
      <c r="AT153" s="6"/>
      <c r="AU153" s="35"/>
      <c r="AV153" s="6"/>
      <c r="AW153" s="46"/>
      <c r="AX153" s="5"/>
      <c r="AY153" s="6"/>
      <c r="AZ153" s="6"/>
      <c r="BA153" s="5"/>
      <c r="BB153" s="5"/>
      <c r="BC153" s="33"/>
      <c r="BD153" s="35"/>
      <c r="BE153" s="5"/>
      <c r="BF153" s="5"/>
      <c r="BG153" s="6"/>
      <c r="BH153" s="5"/>
      <c r="BI153" s="160"/>
      <c r="BJ153" s="160"/>
      <c r="BK153" s="160"/>
      <c r="BL153" s="160"/>
      <c r="BM153" s="39"/>
      <c r="BN153" s="39"/>
      <c r="BO153" s="39"/>
      <c r="BP153" s="39"/>
      <c r="BQ153" s="39"/>
      <c r="BR153" s="39"/>
      <c r="BS153" s="39"/>
      <c r="BT153" s="39"/>
      <c r="BU153" s="40"/>
      <c r="BV153" s="40"/>
      <c r="BW153" s="39"/>
      <c r="BX153" s="39"/>
      <c r="BY153" s="39"/>
      <c r="BZ153" s="160"/>
      <c r="CA153" s="160"/>
      <c r="CB153" s="160"/>
      <c r="CC153" s="160"/>
      <c r="CD153" s="160"/>
      <c r="CE153" s="168"/>
    </row>
    <row r="154" spans="1:83" ht="12.75" customHeight="1" x14ac:dyDescent="0.25">
      <c r="A154" s="159"/>
      <c r="B154" s="160"/>
      <c r="C154" s="160"/>
      <c r="D154" s="160"/>
      <c r="E154" s="160"/>
      <c r="F154" s="160"/>
      <c r="G154" s="160"/>
      <c r="H154" s="160"/>
      <c r="I154" s="160"/>
      <c r="J154" s="160"/>
      <c r="K154" s="160"/>
      <c r="L154" s="160"/>
      <c r="M154" s="160"/>
      <c r="N154" s="160"/>
      <c r="O154" s="160"/>
      <c r="P154" s="160"/>
      <c r="Q154" s="160"/>
      <c r="R154" s="160"/>
      <c r="S154" s="160"/>
      <c r="T154" s="160"/>
      <c r="U154" s="160"/>
      <c r="V154" s="160"/>
      <c r="W154" s="160"/>
      <c r="X154" s="160"/>
      <c r="Y154" s="160"/>
      <c r="Z154" s="160"/>
      <c r="AA154" s="160"/>
      <c r="AB154" s="160"/>
      <c r="AC154" s="160"/>
      <c r="AD154" s="160"/>
      <c r="AE154" s="160"/>
      <c r="AF154" s="160"/>
      <c r="AG154" s="160"/>
      <c r="AH154" s="160"/>
      <c r="AI154" s="160"/>
      <c r="AJ154" s="160"/>
      <c r="AK154" s="160"/>
      <c r="AL154" s="6"/>
      <c r="AM154" s="6"/>
      <c r="AN154" s="6"/>
      <c r="AO154" s="34"/>
      <c r="AP154" s="6"/>
      <c r="AQ154" s="6"/>
      <c r="AR154" s="6"/>
      <c r="AS154" s="6"/>
      <c r="AT154" s="6"/>
      <c r="AU154" s="6"/>
      <c r="AV154" s="6"/>
      <c r="AW154" s="6"/>
      <c r="AX154" s="34"/>
      <c r="AY154" s="6"/>
      <c r="AZ154" s="6"/>
      <c r="BA154" s="6"/>
      <c r="BB154" s="6"/>
      <c r="BC154" s="6"/>
      <c r="BD154" s="35"/>
      <c r="BE154" s="5"/>
      <c r="BF154" s="5"/>
      <c r="BG154" s="6"/>
      <c r="BH154" s="5"/>
      <c r="BI154" s="160"/>
      <c r="BJ154" s="160"/>
      <c r="BK154" s="160"/>
      <c r="BL154" s="160"/>
      <c r="BM154" s="39"/>
      <c r="BN154" s="39"/>
      <c r="BO154" s="39"/>
      <c r="BP154" s="39"/>
      <c r="BQ154" s="39"/>
      <c r="BR154" s="39"/>
      <c r="BS154" s="39"/>
      <c r="BT154" s="39"/>
      <c r="BU154" s="40"/>
      <c r="BV154" s="40"/>
      <c r="BW154" s="39"/>
      <c r="BX154" s="39"/>
      <c r="BY154" s="39"/>
      <c r="BZ154" s="160"/>
      <c r="CA154" s="160"/>
      <c r="CB154" s="160"/>
      <c r="CC154" s="160"/>
      <c r="CD154" s="160"/>
      <c r="CE154" s="168"/>
    </row>
    <row r="155" spans="1:83" ht="12.75" customHeight="1" x14ac:dyDescent="0.25">
      <c r="A155" s="159"/>
      <c r="B155" s="160"/>
      <c r="C155" s="160"/>
      <c r="D155" s="160"/>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c r="AA155" s="160"/>
      <c r="AB155" s="160"/>
      <c r="AC155" s="160"/>
      <c r="AD155" s="160"/>
      <c r="AE155" s="160"/>
      <c r="AF155" s="160"/>
      <c r="AG155" s="160"/>
      <c r="AH155" s="160"/>
      <c r="AI155" s="160"/>
      <c r="AJ155" s="160"/>
      <c r="AK155" s="160"/>
      <c r="AL155" s="6"/>
      <c r="AM155" s="6"/>
      <c r="AN155" s="6"/>
      <c r="AO155" s="34"/>
      <c r="AP155" s="6"/>
      <c r="AQ155" s="6"/>
      <c r="AR155" s="6"/>
      <c r="AS155" s="6"/>
      <c r="AT155" s="6"/>
      <c r="AU155" s="35"/>
      <c r="AV155" s="6"/>
      <c r="AW155" s="46"/>
      <c r="AX155" s="5"/>
      <c r="AY155" s="6"/>
      <c r="AZ155" s="6"/>
      <c r="BA155" s="5"/>
      <c r="BB155" s="5"/>
      <c r="BC155" s="33"/>
      <c r="BD155" s="35"/>
      <c r="BE155" s="5"/>
      <c r="BF155" s="5"/>
      <c r="BG155" s="6"/>
      <c r="BH155" s="5"/>
      <c r="BI155" s="160"/>
      <c r="BJ155" s="160"/>
      <c r="BK155" s="160"/>
      <c r="BL155" s="160"/>
      <c r="BM155" s="39"/>
      <c r="BN155" s="39"/>
      <c r="BO155" s="39"/>
      <c r="BP155" s="39"/>
      <c r="BQ155" s="39"/>
      <c r="BR155" s="39"/>
      <c r="BS155" s="39"/>
      <c r="BT155" s="39"/>
      <c r="BU155" s="40"/>
      <c r="BV155" s="40"/>
      <c r="BW155" s="39"/>
      <c r="BX155" s="39"/>
      <c r="BY155" s="39"/>
      <c r="BZ155" s="160"/>
      <c r="CA155" s="160"/>
      <c r="CB155" s="160"/>
      <c r="CC155" s="160"/>
      <c r="CD155" s="160"/>
      <c r="CE155" s="168"/>
    </row>
    <row r="156" spans="1:83" ht="12.75" customHeight="1" x14ac:dyDescent="0.25">
      <c r="A156" s="159"/>
      <c r="B156" s="160"/>
      <c r="C156" s="160"/>
      <c r="D156" s="160"/>
      <c r="E156" s="160"/>
      <c r="F156" s="160"/>
      <c r="G156" s="160"/>
      <c r="H156" s="160"/>
      <c r="I156" s="160"/>
      <c r="J156" s="160"/>
      <c r="K156" s="160"/>
      <c r="L156" s="160"/>
      <c r="M156" s="160"/>
      <c r="N156" s="160"/>
      <c r="O156" s="160"/>
      <c r="P156" s="160"/>
      <c r="Q156" s="160"/>
      <c r="R156" s="160"/>
      <c r="S156" s="160"/>
      <c r="T156" s="160"/>
      <c r="U156" s="160"/>
      <c r="V156" s="160"/>
      <c r="W156" s="160"/>
      <c r="X156" s="160"/>
      <c r="Y156" s="160"/>
      <c r="Z156" s="160"/>
      <c r="AA156" s="160"/>
      <c r="AB156" s="160"/>
      <c r="AC156" s="160"/>
      <c r="AD156" s="160"/>
      <c r="AE156" s="160"/>
      <c r="AF156" s="160"/>
      <c r="AG156" s="160"/>
      <c r="AH156" s="160"/>
      <c r="AI156" s="160"/>
      <c r="AJ156" s="160"/>
      <c r="AK156" s="160"/>
      <c r="AL156" s="6"/>
      <c r="AM156" s="6"/>
      <c r="AN156" s="6"/>
      <c r="AO156" s="34"/>
      <c r="AP156" s="6"/>
      <c r="AQ156" s="6"/>
      <c r="AR156" s="6"/>
      <c r="AS156" s="6"/>
      <c r="AT156" s="6"/>
      <c r="AU156" s="35"/>
      <c r="AV156" s="6"/>
      <c r="AW156" s="46"/>
      <c r="AX156" s="5"/>
      <c r="AY156" s="6"/>
      <c r="AZ156" s="6"/>
      <c r="BA156" s="5"/>
      <c r="BB156" s="5"/>
      <c r="BC156" s="33"/>
      <c r="BD156" s="35"/>
      <c r="BE156" s="5"/>
      <c r="BF156" s="5"/>
      <c r="BG156" s="6"/>
      <c r="BH156" s="5"/>
      <c r="BI156" s="160"/>
      <c r="BJ156" s="160"/>
      <c r="BK156" s="160"/>
      <c r="BL156" s="160"/>
      <c r="BM156" s="39"/>
      <c r="BN156" s="39"/>
      <c r="BO156" s="39"/>
      <c r="BP156" s="39"/>
      <c r="BQ156" s="39"/>
      <c r="BR156" s="39"/>
      <c r="BS156" s="39"/>
      <c r="BT156" s="39"/>
      <c r="BU156" s="40"/>
      <c r="BV156" s="40"/>
      <c r="BW156" s="39"/>
      <c r="BX156" s="39"/>
      <c r="BY156" s="39"/>
      <c r="BZ156" s="160"/>
      <c r="CA156" s="160"/>
      <c r="CB156" s="160"/>
      <c r="CC156" s="160"/>
      <c r="CD156" s="160"/>
      <c r="CE156" s="168"/>
    </row>
    <row r="157" spans="1:83" ht="12.75" customHeight="1" x14ac:dyDescent="0.25">
      <c r="A157" s="169"/>
      <c r="B157" s="170"/>
      <c r="C157" s="170"/>
      <c r="D157" s="170"/>
      <c r="E157" s="170"/>
      <c r="F157" s="170"/>
      <c r="G157" s="170"/>
      <c r="H157" s="170"/>
      <c r="I157" s="170"/>
      <c r="J157" s="170"/>
      <c r="K157" s="170"/>
      <c r="L157" s="170"/>
      <c r="M157" s="170"/>
      <c r="N157" s="170"/>
      <c r="O157" s="170"/>
      <c r="P157" s="170"/>
      <c r="Q157" s="170"/>
      <c r="R157" s="170"/>
      <c r="S157" s="170"/>
      <c r="T157" s="170"/>
      <c r="U157" s="170"/>
      <c r="V157" s="170"/>
      <c r="W157" s="170"/>
      <c r="X157" s="170"/>
      <c r="Y157" s="170"/>
      <c r="Z157" s="170"/>
      <c r="AA157" s="170"/>
      <c r="AB157" s="170"/>
      <c r="AC157" s="170"/>
      <c r="AD157" s="170"/>
      <c r="AE157" s="170"/>
      <c r="AF157" s="170"/>
      <c r="AG157" s="170"/>
      <c r="AH157" s="170"/>
      <c r="AI157" s="170"/>
      <c r="AJ157" s="170"/>
      <c r="AK157" s="170"/>
      <c r="AL157" s="6"/>
      <c r="AM157" s="6"/>
      <c r="AN157" s="6"/>
      <c r="AO157" s="34"/>
      <c r="AP157" s="6"/>
      <c r="AQ157" s="6"/>
      <c r="AR157" s="6"/>
      <c r="AS157" s="6"/>
      <c r="AT157" s="6"/>
      <c r="AU157" s="6"/>
      <c r="AV157" s="6"/>
      <c r="AW157" s="6"/>
      <c r="AX157" s="34"/>
      <c r="AY157" s="6"/>
      <c r="AZ157" s="6"/>
      <c r="BA157" s="6"/>
      <c r="BB157" s="6"/>
      <c r="BC157" s="6"/>
      <c r="BD157" s="35"/>
      <c r="BE157" s="5"/>
      <c r="BF157" s="5"/>
      <c r="BG157" s="6"/>
      <c r="BH157" s="5"/>
      <c r="BI157" s="170"/>
      <c r="BJ157" s="170"/>
      <c r="BK157" s="170"/>
      <c r="BL157" s="170"/>
      <c r="BM157" s="39"/>
      <c r="BN157" s="39"/>
      <c r="BO157" s="39"/>
      <c r="BP157" s="39"/>
      <c r="BQ157" s="39"/>
      <c r="BR157" s="39"/>
      <c r="BS157" s="39"/>
      <c r="BT157" s="39"/>
      <c r="BU157" s="40"/>
      <c r="BV157" s="40"/>
      <c r="BW157" s="39"/>
      <c r="BX157" s="39"/>
      <c r="BY157" s="39"/>
      <c r="BZ157" s="170"/>
      <c r="CA157" s="170"/>
      <c r="CB157" s="170"/>
      <c r="CC157" s="170"/>
      <c r="CD157" s="170"/>
      <c r="CE157" s="171"/>
    </row>
    <row r="158" spans="1:83" ht="18" customHeight="1" x14ac:dyDescent="0.25">
      <c r="A158" s="27">
        <v>20</v>
      </c>
      <c r="B158" s="28" t="s">
        <v>335</v>
      </c>
      <c r="C158" s="29" t="s">
        <v>325</v>
      </c>
      <c r="D158" s="28" t="s">
        <v>258</v>
      </c>
      <c r="E158" s="28" t="s">
        <v>259</v>
      </c>
      <c r="F158" s="9" t="s">
        <v>336</v>
      </c>
      <c r="G158" s="30">
        <v>13879</v>
      </c>
      <c r="H158" s="30">
        <v>13941</v>
      </c>
      <c r="I158" s="30" t="s">
        <v>182</v>
      </c>
      <c r="J158" s="30" t="s">
        <v>182</v>
      </c>
      <c r="K158" s="30" t="s">
        <v>182</v>
      </c>
      <c r="L158" s="30" t="s">
        <v>182</v>
      </c>
      <c r="M158" s="30" t="s">
        <v>182</v>
      </c>
      <c r="N158" s="30" t="s">
        <v>182</v>
      </c>
      <c r="O158" s="30" t="s">
        <v>182</v>
      </c>
      <c r="P158" s="30" t="s">
        <v>182</v>
      </c>
      <c r="Q158" s="30" t="s">
        <v>182</v>
      </c>
      <c r="R158" s="30" t="s">
        <v>182</v>
      </c>
      <c r="S158" s="30" t="s">
        <v>182</v>
      </c>
      <c r="T158" s="30" t="s">
        <v>182</v>
      </c>
      <c r="U158" s="30" t="s">
        <v>182</v>
      </c>
      <c r="V158" s="30" t="s">
        <v>182</v>
      </c>
      <c r="W158" s="30" t="s">
        <v>182</v>
      </c>
      <c r="X158" s="30" t="s">
        <v>182</v>
      </c>
      <c r="Y158" s="28" t="s">
        <v>358</v>
      </c>
      <c r="Z158" s="9" t="s">
        <v>359</v>
      </c>
      <c r="AA158" s="28" t="s">
        <v>360</v>
      </c>
      <c r="AB158" s="31">
        <v>45670</v>
      </c>
      <c r="AC158" s="30">
        <v>13968</v>
      </c>
      <c r="AD158" s="31">
        <v>45671</v>
      </c>
      <c r="AE158" s="31">
        <v>46036</v>
      </c>
      <c r="AF158" s="28">
        <v>1500</v>
      </c>
      <c r="AG158" s="28" t="s">
        <v>187</v>
      </c>
      <c r="AH158" s="30" t="s">
        <v>182</v>
      </c>
      <c r="AI158" s="30" t="s">
        <v>182</v>
      </c>
      <c r="AJ158" s="30" t="s">
        <v>182</v>
      </c>
      <c r="AK158" s="32">
        <v>130746</v>
      </c>
      <c r="AM158" s="3"/>
      <c r="AN158" s="7"/>
      <c r="AO158" s="51"/>
      <c r="AP158" s="3"/>
      <c r="AQ158" s="7"/>
      <c r="AR158" s="7"/>
      <c r="AS158" s="6"/>
      <c r="AT158" s="6"/>
      <c r="AU158" s="6"/>
      <c r="AV158" s="6"/>
      <c r="AW158" s="6"/>
      <c r="AX158" s="34"/>
      <c r="AY158" s="6"/>
      <c r="AZ158" s="6"/>
      <c r="BA158" s="6"/>
      <c r="BB158" s="6"/>
      <c r="BC158" s="6"/>
      <c r="BD158" s="6"/>
      <c r="BE158" s="5"/>
      <c r="BF158" s="5"/>
      <c r="BG158" s="6"/>
      <c r="BH158" s="5"/>
      <c r="BI158" s="36">
        <v>130746</v>
      </c>
      <c r="BJ158" s="32">
        <v>0</v>
      </c>
      <c r="BK158" s="37">
        <v>0</v>
      </c>
      <c r="BL158" s="38">
        <f>BJ158++BK158</f>
        <v>0</v>
      </c>
      <c r="BM158" s="39"/>
      <c r="BN158" s="39"/>
      <c r="BO158" s="39"/>
      <c r="BP158" s="39"/>
      <c r="BQ158" s="39"/>
      <c r="BR158" s="39"/>
      <c r="BS158" s="39"/>
      <c r="BT158" s="39"/>
      <c r="BU158" s="40"/>
      <c r="BV158" s="40"/>
      <c r="BW158" s="39"/>
      <c r="BX158" s="39"/>
      <c r="BY158" s="39"/>
      <c r="BZ158" s="41" t="s">
        <v>361</v>
      </c>
      <c r="CA158" s="42">
        <v>13971</v>
      </c>
      <c r="CB158" s="43" t="s">
        <v>267</v>
      </c>
      <c r="CC158" s="41">
        <v>25181</v>
      </c>
      <c r="CD158" s="44" t="s">
        <v>266</v>
      </c>
      <c r="CE158" s="45">
        <v>7016116</v>
      </c>
    </row>
    <row r="159" spans="1:83" ht="12.75" customHeight="1" x14ac:dyDescent="0.25">
      <c r="A159" s="159"/>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0"/>
      <c r="AA159" s="160"/>
      <c r="AB159" s="160"/>
      <c r="AC159" s="160"/>
      <c r="AD159" s="160"/>
      <c r="AE159" s="160"/>
      <c r="AF159" s="160"/>
      <c r="AG159" s="160"/>
      <c r="AH159" s="160"/>
      <c r="AI159" s="160"/>
      <c r="AJ159" s="160"/>
      <c r="AK159" s="160"/>
      <c r="AM159" s="3"/>
      <c r="AN159" s="7"/>
      <c r="AO159" s="51"/>
      <c r="AP159" s="3"/>
      <c r="AQ159" s="7"/>
      <c r="AR159" s="7"/>
      <c r="AS159" s="6"/>
      <c r="AT159" s="6"/>
      <c r="AU159" s="35"/>
      <c r="AV159" s="6"/>
      <c r="AW159" s="46"/>
      <c r="AX159" s="5"/>
      <c r="AY159" s="6"/>
      <c r="AZ159" s="6"/>
      <c r="BA159" s="5"/>
      <c r="BB159" s="5"/>
      <c r="BC159" s="6"/>
      <c r="BD159" s="6"/>
      <c r="BE159" s="5"/>
      <c r="BF159" s="5"/>
      <c r="BG159" s="6"/>
      <c r="BH159" s="5"/>
      <c r="BI159" s="160"/>
      <c r="BJ159" s="160"/>
      <c r="BK159" s="160"/>
      <c r="BL159" s="160"/>
      <c r="BM159" s="39"/>
      <c r="BN159" s="39"/>
      <c r="BO159" s="39"/>
      <c r="BP159" s="39"/>
      <c r="BQ159" s="39"/>
      <c r="BR159" s="39"/>
      <c r="BS159" s="39"/>
      <c r="BT159" s="39"/>
      <c r="BU159" s="40"/>
      <c r="BV159" s="40"/>
      <c r="BW159" s="39"/>
      <c r="BX159" s="39"/>
      <c r="BY159" s="39"/>
      <c r="BZ159" s="160"/>
      <c r="CA159" s="160"/>
      <c r="CB159" s="160"/>
      <c r="CC159" s="160"/>
      <c r="CD159" s="160"/>
      <c r="CE159" s="168"/>
    </row>
    <row r="160" spans="1:83" ht="12.75" customHeight="1" x14ac:dyDescent="0.25">
      <c r="A160" s="159"/>
      <c r="B160" s="160"/>
      <c r="C160" s="160"/>
      <c r="D160" s="160"/>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c r="AA160" s="160"/>
      <c r="AB160" s="160"/>
      <c r="AC160" s="160"/>
      <c r="AD160" s="160"/>
      <c r="AE160" s="160"/>
      <c r="AF160" s="160"/>
      <c r="AG160" s="160"/>
      <c r="AH160" s="160"/>
      <c r="AI160" s="160"/>
      <c r="AJ160" s="160"/>
      <c r="AK160" s="160"/>
      <c r="AL160" s="6"/>
      <c r="AM160" s="6"/>
      <c r="AN160" s="6"/>
      <c r="AO160" s="34"/>
      <c r="AP160" s="6"/>
      <c r="AQ160" s="6"/>
      <c r="AR160" s="6"/>
      <c r="AS160" s="6"/>
      <c r="AT160" s="6"/>
      <c r="AU160" s="6"/>
      <c r="AV160" s="6"/>
      <c r="AW160" s="6"/>
      <c r="AX160" s="34"/>
      <c r="AY160" s="6"/>
      <c r="AZ160" s="6"/>
      <c r="BA160" s="6"/>
      <c r="BB160" s="6"/>
      <c r="BC160" s="6"/>
      <c r="BD160" s="35"/>
      <c r="BE160" s="5"/>
      <c r="BF160" s="5"/>
      <c r="BG160" s="6"/>
      <c r="BH160" s="5"/>
      <c r="BI160" s="160"/>
      <c r="BJ160" s="160"/>
      <c r="BK160" s="160"/>
      <c r="BL160" s="160"/>
      <c r="BM160" s="39"/>
      <c r="BN160" s="39"/>
      <c r="BO160" s="39"/>
      <c r="BP160" s="39"/>
      <c r="BQ160" s="39"/>
      <c r="BR160" s="39"/>
      <c r="BS160" s="39"/>
      <c r="BT160" s="39"/>
      <c r="BU160" s="40"/>
      <c r="BV160" s="40"/>
      <c r="BW160" s="39"/>
      <c r="BX160" s="39"/>
      <c r="BY160" s="39"/>
      <c r="BZ160" s="160"/>
      <c r="CA160" s="160"/>
      <c r="CB160" s="160"/>
      <c r="CC160" s="160"/>
      <c r="CD160" s="160"/>
      <c r="CE160" s="168"/>
    </row>
    <row r="161" spans="1:83" ht="12.75" customHeight="1" x14ac:dyDescent="0.25">
      <c r="A161" s="159"/>
      <c r="B161" s="160"/>
      <c r="C161" s="160"/>
      <c r="D161" s="160"/>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0"/>
      <c r="AA161" s="160"/>
      <c r="AB161" s="160"/>
      <c r="AC161" s="160"/>
      <c r="AD161" s="160"/>
      <c r="AE161" s="160"/>
      <c r="AF161" s="160"/>
      <c r="AG161" s="160"/>
      <c r="AH161" s="160"/>
      <c r="AI161" s="160"/>
      <c r="AJ161" s="160"/>
      <c r="AK161" s="160"/>
      <c r="AL161" s="6"/>
      <c r="AM161" s="6"/>
      <c r="AN161" s="6"/>
      <c r="AO161" s="34"/>
      <c r="AP161" s="6"/>
      <c r="AQ161" s="6"/>
      <c r="AR161" s="6"/>
      <c r="AS161" s="6"/>
      <c r="AT161" s="6"/>
      <c r="AU161" s="35"/>
      <c r="AV161" s="6"/>
      <c r="AW161" s="46"/>
      <c r="AX161" s="5"/>
      <c r="AY161" s="6"/>
      <c r="AZ161" s="6"/>
      <c r="BA161" s="5"/>
      <c r="BB161" s="5"/>
      <c r="BC161" s="33"/>
      <c r="BD161" s="35"/>
      <c r="BE161" s="5"/>
      <c r="BF161" s="5"/>
      <c r="BG161" s="6"/>
      <c r="BH161" s="5"/>
      <c r="BI161" s="160"/>
      <c r="BJ161" s="160"/>
      <c r="BK161" s="160"/>
      <c r="BL161" s="160"/>
      <c r="BM161" s="39"/>
      <c r="BN161" s="39"/>
      <c r="BO161" s="39"/>
      <c r="BP161" s="39"/>
      <c r="BQ161" s="39"/>
      <c r="BR161" s="39"/>
      <c r="BS161" s="39"/>
      <c r="BT161" s="39"/>
      <c r="BU161" s="40"/>
      <c r="BV161" s="40"/>
      <c r="BW161" s="39"/>
      <c r="BX161" s="39"/>
      <c r="BY161" s="39"/>
      <c r="BZ161" s="160"/>
      <c r="CA161" s="160"/>
      <c r="CB161" s="160"/>
      <c r="CC161" s="160"/>
      <c r="CD161" s="160"/>
      <c r="CE161" s="168"/>
    </row>
    <row r="162" spans="1:83" ht="12.75" customHeight="1" x14ac:dyDescent="0.25">
      <c r="A162" s="159"/>
      <c r="B162" s="160"/>
      <c r="C162" s="160"/>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160"/>
      <c r="AB162" s="160"/>
      <c r="AC162" s="160"/>
      <c r="AD162" s="160"/>
      <c r="AE162" s="160"/>
      <c r="AF162" s="160"/>
      <c r="AG162" s="160"/>
      <c r="AH162" s="160"/>
      <c r="AI162" s="160"/>
      <c r="AJ162" s="160"/>
      <c r="AK162" s="160"/>
      <c r="AL162" s="6"/>
      <c r="AM162" s="6"/>
      <c r="AN162" s="6"/>
      <c r="AO162" s="34"/>
      <c r="AP162" s="6"/>
      <c r="AQ162" s="6"/>
      <c r="AR162" s="6"/>
      <c r="AS162" s="6"/>
      <c r="AT162" s="6"/>
      <c r="AU162" s="6"/>
      <c r="AV162" s="6"/>
      <c r="AW162" s="6"/>
      <c r="AX162" s="34"/>
      <c r="AY162" s="6"/>
      <c r="AZ162" s="6"/>
      <c r="BA162" s="6"/>
      <c r="BB162" s="6"/>
      <c r="BC162" s="6"/>
      <c r="BD162" s="35"/>
      <c r="BE162" s="5"/>
      <c r="BF162" s="5"/>
      <c r="BG162" s="6"/>
      <c r="BH162" s="5"/>
      <c r="BI162" s="160"/>
      <c r="BJ162" s="160"/>
      <c r="BK162" s="160"/>
      <c r="BL162" s="160"/>
      <c r="BM162" s="39"/>
      <c r="BN162" s="39"/>
      <c r="BO162" s="39"/>
      <c r="BP162" s="39"/>
      <c r="BQ162" s="39"/>
      <c r="BR162" s="39"/>
      <c r="BS162" s="39"/>
      <c r="BT162" s="39"/>
      <c r="BU162" s="40"/>
      <c r="BV162" s="40"/>
      <c r="BW162" s="39"/>
      <c r="BX162" s="39"/>
      <c r="BY162" s="39"/>
      <c r="BZ162" s="160"/>
      <c r="CA162" s="160"/>
      <c r="CB162" s="160"/>
      <c r="CC162" s="160"/>
      <c r="CD162" s="160"/>
      <c r="CE162" s="168"/>
    </row>
    <row r="163" spans="1:83" ht="12.75" customHeight="1" x14ac:dyDescent="0.25">
      <c r="A163" s="159"/>
      <c r="B163" s="160"/>
      <c r="C163" s="160"/>
      <c r="D163" s="160"/>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0"/>
      <c r="AA163" s="160"/>
      <c r="AB163" s="160"/>
      <c r="AC163" s="160"/>
      <c r="AD163" s="160"/>
      <c r="AE163" s="160"/>
      <c r="AF163" s="160"/>
      <c r="AG163" s="160"/>
      <c r="AH163" s="160"/>
      <c r="AI163" s="160"/>
      <c r="AJ163" s="160"/>
      <c r="AK163" s="160"/>
      <c r="AL163" s="6"/>
      <c r="AM163" s="6"/>
      <c r="AN163" s="6"/>
      <c r="AO163" s="34"/>
      <c r="AP163" s="6"/>
      <c r="AQ163" s="6"/>
      <c r="AR163" s="6"/>
      <c r="AS163" s="6"/>
      <c r="AT163" s="6"/>
      <c r="AU163" s="35"/>
      <c r="AV163" s="6"/>
      <c r="AW163" s="46"/>
      <c r="AX163" s="5"/>
      <c r="AY163" s="6"/>
      <c r="AZ163" s="6"/>
      <c r="BA163" s="5"/>
      <c r="BB163" s="5"/>
      <c r="BC163" s="33"/>
      <c r="BD163" s="35"/>
      <c r="BE163" s="5"/>
      <c r="BF163" s="5"/>
      <c r="BG163" s="6"/>
      <c r="BH163" s="5"/>
      <c r="BI163" s="160"/>
      <c r="BJ163" s="160"/>
      <c r="BK163" s="160"/>
      <c r="BL163" s="160"/>
      <c r="BM163" s="39"/>
      <c r="BN163" s="39"/>
      <c r="BO163" s="39"/>
      <c r="BP163" s="39"/>
      <c r="BQ163" s="39"/>
      <c r="BR163" s="39"/>
      <c r="BS163" s="39"/>
      <c r="BT163" s="39"/>
      <c r="BU163" s="40"/>
      <c r="BV163" s="40"/>
      <c r="BW163" s="39"/>
      <c r="BX163" s="39"/>
      <c r="BY163" s="39"/>
      <c r="BZ163" s="160"/>
      <c r="CA163" s="160"/>
      <c r="CB163" s="160"/>
      <c r="CC163" s="160"/>
      <c r="CD163" s="160"/>
      <c r="CE163" s="168"/>
    </row>
    <row r="164" spans="1:83" ht="12.75" customHeight="1" x14ac:dyDescent="0.25">
      <c r="A164" s="159"/>
      <c r="B164" s="160"/>
      <c r="C164" s="160"/>
      <c r="D164" s="160"/>
      <c r="E164" s="160"/>
      <c r="F164" s="160"/>
      <c r="G164" s="160"/>
      <c r="H164" s="160"/>
      <c r="I164" s="160"/>
      <c r="J164" s="160"/>
      <c r="K164" s="160"/>
      <c r="L164" s="160"/>
      <c r="M164" s="160"/>
      <c r="N164" s="160"/>
      <c r="O164" s="160"/>
      <c r="P164" s="160"/>
      <c r="Q164" s="160"/>
      <c r="R164" s="160"/>
      <c r="S164" s="160"/>
      <c r="T164" s="160"/>
      <c r="U164" s="160"/>
      <c r="V164" s="160"/>
      <c r="W164" s="160"/>
      <c r="X164" s="160"/>
      <c r="Y164" s="160"/>
      <c r="Z164" s="160"/>
      <c r="AA164" s="160"/>
      <c r="AB164" s="160"/>
      <c r="AC164" s="160"/>
      <c r="AD164" s="160"/>
      <c r="AE164" s="160"/>
      <c r="AF164" s="160"/>
      <c r="AG164" s="160"/>
      <c r="AH164" s="160"/>
      <c r="AI164" s="160"/>
      <c r="AJ164" s="160"/>
      <c r="AK164" s="160"/>
      <c r="AL164" s="6"/>
      <c r="AM164" s="6"/>
      <c r="AN164" s="6"/>
      <c r="AO164" s="34"/>
      <c r="AP164" s="6"/>
      <c r="AQ164" s="6"/>
      <c r="AR164" s="6"/>
      <c r="AS164" s="6"/>
      <c r="AT164" s="6"/>
      <c r="AU164" s="6"/>
      <c r="AV164" s="6"/>
      <c r="AW164" s="6"/>
      <c r="AX164" s="34"/>
      <c r="AY164" s="6"/>
      <c r="AZ164" s="6"/>
      <c r="BA164" s="6"/>
      <c r="BB164" s="6"/>
      <c r="BC164" s="6"/>
      <c r="BD164" s="35"/>
      <c r="BE164" s="5"/>
      <c r="BF164" s="5"/>
      <c r="BG164" s="6"/>
      <c r="BH164" s="5"/>
      <c r="BI164" s="160"/>
      <c r="BJ164" s="160"/>
      <c r="BK164" s="160"/>
      <c r="BL164" s="160"/>
      <c r="BM164" s="39"/>
      <c r="BN164" s="39"/>
      <c r="BO164" s="39"/>
      <c r="BP164" s="39"/>
      <c r="BQ164" s="39"/>
      <c r="BR164" s="39"/>
      <c r="BS164" s="39"/>
      <c r="BT164" s="39"/>
      <c r="BU164" s="40"/>
      <c r="BV164" s="40"/>
      <c r="BW164" s="39"/>
      <c r="BX164" s="39"/>
      <c r="BY164" s="39"/>
      <c r="BZ164" s="160"/>
      <c r="CA164" s="160"/>
      <c r="CB164" s="160"/>
      <c r="CC164" s="160"/>
      <c r="CD164" s="160"/>
      <c r="CE164" s="168"/>
    </row>
    <row r="165" spans="1:83" ht="12.75" customHeight="1" x14ac:dyDescent="0.25">
      <c r="A165" s="159"/>
      <c r="B165" s="160"/>
      <c r="C165" s="160"/>
      <c r="D165" s="160"/>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0"/>
      <c r="AA165" s="160"/>
      <c r="AB165" s="160"/>
      <c r="AC165" s="160"/>
      <c r="AD165" s="160"/>
      <c r="AE165" s="160"/>
      <c r="AF165" s="160"/>
      <c r="AG165" s="160"/>
      <c r="AH165" s="160"/>
      <c r="AI165" s="160"/>
      <c r="AJ165" s="160"/>
      <c r="AK165" s="160"/>
      <c r="AL165" s="6"/>
      <c r="AM165" s="6"/>
      <c r="AN165" s="6"/>
      <c r="AO165" s="34"/>
      <c r="AP165" s="6"/>
      <c r="AQ165" s="6"/>
      <c r="AR165" s="6"/>
      <c r="AS165" s="6"/>
      <c r="AT165" s="6"/>
      <c r="AU165" s="35"/>
      <c r="AV165" s="6"/>
      <c r="AW165" s="46"/>
      <c r="AX165" s="5"/>
      <c r="AY165" s="6"/>
      <c r="AZ165" s="6"/>
      <c r="BA165" s="5"/>
      <c r="BB165" s="5"/>
      <c r="BC165" s="33"/>
      <c r="BD165" s="35"/>
      <c r="BE165" s="5"/>
      <c r="BF165" s="5"/>
      <c r="BG165" s="6"/>
      <c r="BH165" s="5"/>
      <c r="BI165" s="160"/>
      <c r="BJ165" s="160"/>
      <c r="BK165" s="160"/>
      <c r="BL165" s="160"/>
      <c r="BM165" s="39"/>
      <c r="BN165" s="39"/>
      <c r="BO165" s="39"/>
      <c r="BP165" s="39"/>
      <c r="BQ165" s="39"/>
      <c r="BR165" s="39"/>
      <c r="BS165" s="39"/>
      <c r="BT165" s="39"/>
      <c r="BU165" s="40"/>
      <c r="BV165" s="40"/>
      <c r="BW165" s="39"/>
      <c r="BX165" s="39"/>
      <c r="BY165" s="39"/>
      <c r="BZ165" s="160"/>
      <c r="CA165" s="160"/>
      <c r="CB165" s="160"/>
      <c r="CC165" s="160"/>
      <c r="CD165" s="160"/>
      <c r="CE165" s="168"/>
    </row>
    <row r="166" spans="1:83" ht="12.75" customHeight="1" x14ac:dyDescent="0.25">
      <c r="A166" s="159"/>
      <c r="B166" s="160"/>
      <c r="C166" s="160"/>
      <c r="D166" s="160"/>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0"/>
      <c r="AA166" s="160"/>
      <c r="AB166" s="160"/>
      <c r="AC166" s="160"/>
      <c r="AD166" s="160"/>
      <c r="AE166" s="160"/>
      <c r="AF166" s="160"/>
      <c r="AG166" s="160"/>
      <c r="AH166" s="160"/>
      <c r="AI166" s="160"/>
      <c r="AJ166" s="160"/>
      <c r="AK166" s="160"/>
      <c r="AL166" s="6"/>
      <c r="AM166" s="6"/>
      <c r="AN166" s="6"/>
      <c r="AO166" s="34"/>
      <c r="AP166" s="6"/>
      <c r="AQ166" s="6"/>
      <c r="AR166" s="6"/>
      <c r="AS166" s="6"/>
      <c r="AT166" s="6"/>
      <c r="AU166" s="35"/>
      <c r="AV166" s="6"/>
      <c r="AW166" s="46"/>
      <c r="AX166" s="5"/>
      <c r="AY166" s="6"/>
      <c r="AZ166" s="6"/>
      <c r="BA166" s="5"/>
      <c r="BB166" s="5"/>
      <c r="BC166" s="33"/>
      <c r="BD166" s="35"/>
      <c r="BE166" s="5"/>
      <c r="BF166" s="5"/>
      <c r="BG166" s="6"/>
      <c r="BH166" s="5"/>
      <c r="BI166" s="160"/>
      <c r="BJ166" s="160"/>
      <c r="BK166" s="160"/>
      <c r="BL166" s="160"/>
      <c r="BM166" s="39"/>
      <c r="BN166" s="39"/>
      <c r="BO166" s="39"/>
      <c r="BP166" s="39"/>
      <c r="BQ166" s="39"/>
      <c r="BR166" s="39"/>
      <c r="BS166" s="39"/>
      <c r="BT166" s="39"/>
      <c r="BU166" s="40"/>
      <c r="BV166" s="40"/>
      <c r="BW166" s="39"/>
      <c r="BX166" s="39"/>
      <c r="BY166" s="39"/>
      <c r="BZ166" s="160"/>
      <c r="CA166" s="160"/>
      <c r="CB166" s="160"/>
      <c r="CC166" s="160"/>
      <c r="CD166" s="160"/>
      <c r="CE166" s="168"/>
    </row>
    <row r="167" spans="1:83" ht="12.75" customHeight="1" x14ac:dyDescent="0.25">
      <c r="A167" s="169"/>
      <c r="B167" s="170"/>
      <c r="C167" s="170"/>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c r="AA167" s="170"/>
      <c r="AB167" s="170"/>
      <c r="AC167" s="170"/>
      <c r="AD167" s="170"/>
      <c r="AE167" s="170"/>
      <c r="AF167" s="170"/>
      <c r="AG167" s="170"/>
      <c r="AH167" s="170"/>
      <c r="AI167" s="170"/>
      <c r="AJ167" s="170"/>
      <c r="AK167" s="170"/>
      <c r="AL167" s="6"/>
      <c r="AM167" s="6"/>
      <c r="AN167" s="6"/>
      <c r="AO167" s="34"/>
      <c r="AP167" s="6"/>
      <c r="AQ167" s="6"/>
      <c r="AR167" s="6"/>
      <c r="AS167" s="6"/>
      <c r="AT167" s="6"/>
      <c r="AU167" s="6"/>
      <c r="AV167" s="6"/>
      <c r="AW167" s="6"/>
      <c r="AX167" s="34"/>
      <c r="AY167" s="6"/>
      <c r="AZ167" s="6"/>
      <c r="BA167" s="6"/>
      <c r="BB167" s="6"/>
      <c r="BC167" s="6"/>
      <c r="BD167" s="35"/>
      <c r="BE167" s="5"/>
      <c r="BF167" s="5"/>
      <c r="BG167" s="6"/>
      <c r="BH167" s="5"/>
      <c r="BI167" s="170"/>
      <c r="BJ167" s="170"/>
      <c r="BK167" s="170"/>
      <c r="BL167" s="170"/>
      <c r="BM167" s="39"/>
      <c r="BN167" s="39"/>
      <c r="BO167" s="39"/>
      <c r="BP167" s="39"/>
      <c r="BQ167" s="39"/>
      <c r="BR167" s="39"/>
      <c r="BS167" s="39"/>
      <c r="BT167" s="39"/>
      <c r="BU167" s="40"/>
      <c r="BV167" s="40"/>
      <c r="BW167" s="39"/>
      <c r="BX167" s="39"/>
      <c r="BY167" s="39"/>
      <c r="BZ167" s="170"/>
      <c r="CA167" s="170"/>
      <c r="CB167" s="170"/>
      <c r="CC167" s="170"/>
      <c r="CD167" s="170"/>
      <c r="CE167" s="171"/>
    </row>
    <row r="168" spans="1:83" ht="18" customHeight="1" x14ac:dyDescent="0.25">
      <c r="A168" s="27">
        <v>21</v>
      </c>
      <c r="B168" s="28" t="s">
        <v>362</v>
      </c>
      <c r="C168" s="29" t="s">
        <v>363</v>
      </c>
      <c r="D168" s="28" t="s">
        <v>179</v>
      </c>
      <c r="E168" s="28" t="s">
        <v>182</v>
      </c>
      <c r="F168" s="9" t="s">
        <v>364</v>
      </c>
      <c r="G168" s="30" t="s">
        <v>182</v>
      </c>
      <c r="H168" s="30" t="s">
        <v>182</v>
      </c>
      <c r="I168" s="30" t="s">
        <v>182</v>
      </c>
      <c r="J168" s="30" t="s">
        <v>182</v>
      </c>
      <c r="K168" s="30" t="s">
        <v>182</v>
      </c>
      <c r="L168" s="30" t="s">
        <v>182</v>
      </c>
      <c r="M168" s="30" t="s">
        <v>363</v>
      </c>
      <c r="N168" s="30" t="s">
        <v>365</v>
      </c>
      <c r="O168" s="30">
        <v>13965</v>
      </c>
      <c r="P168" s="30">
        <v>13965</v>
      </c>
      <c r="Q168" s="30" t="s">
        <v>182</v>
      </c>
      <c r="R168" s="30" t="s">
        <v>182</v>
      </c>
      <c r="S168" s="30" t="s">
        <v>182</v>
      </c>
      <c r="T168" s="30" t="s">
        <v>182</v>
      </c>
      <c r="U168" s="30" t="s">
        <v>182</v>
      </c>
      <c r="V168" s="30" t="s">
        <v>182</v>
      </c>
      <c r="W168" s="30" t="s">
        <v>182</v>
      </c>
      <c r="X168" s="30" t="s">
        <v>182</v>
      </c>
      <c r="Y168" s="28" t="s">
        <v>366</v>
      </c>
      <c r="Z168" s="9" t="s">
        <v>367</v>
      </c>
      <c r="AA168" s="28" t="s">
        <v>368</v>
      </c>
      <c r="AB168" s="31">
        <v>45693</v>
      </c>
      <c r="AC168" s="30">
        <v>13959</v>
      </c>
      <c r="AD168" s="31">
        <v>45693</v>
      </c>
      <c r="AE168" s="31">
        <v>46058</v>
      </c>
      <c r="AF168" s="28">
        <v>1500</v>
      </c>
      <c r="AG168" s="28" t="s">
        <v>277</v>
      </c>
      <c r="AH168" s="30" t="s">
        <v>182</v>
      </c>
      <c r="AI168" s="30" t="s">
        <v>182</v>
      </c>
      <c r="AJ168" s="30" t="s">
        <v>182</v>
      </c>
      <c r="AK168" s="32">
        <v>196692.36</v>
      </c>
      <c r="AL168" s="3" t="s">
        <v>188</v>
      </c>
      <c r="AM168" s="3" t="s">
        <v>189</v>
      </c>
      <c r="AN168" s="7">
        <v>46055</v>
      </c>
      <c r="AO168" s="51">
        <v>14199</v>
      </c>
      <c r="AP168" s="3" t="s">
        <v>195</v>
      </c>
      <c r="AQ168" s="7">
        <v>46059</v>
      </c>
      <c r="AR168" s="7">
        <v>46423</v>
      </c>
      <c r="AS168" s="6"/>
      <c r="AT168" s="6"/>
      <c r="AU168" s="6"/>
      <c r="AV168" s="6"/>
      <c r="AW168" s="6"/>
      <c r="AX168" s="34"/>
      <c r="AY168" s="6"/>
      <c r="AZ168" s="6"/>
      <c r="BA168" s="6"/>
      <c r="BB168" s="6"/>
      <c r="BC168" s="6"/>
      <c r="BD168" s="6"/>
      <c r="BE168" s="5"/>
      <c r="BF168" s="5"/>
      <c r="BG168" s="6"/>
      <c r="BH168" s="5"/>
      <c r="BI168" s="36">
        <v>196692.36</v>
      </c>
      <c r="BJ168" s="32">
        <v>163910.29999999999</v>
      </c>
      <c r="BK168" s="37">
        <v>0</v>
      </c>
      <c r="BL168" s="38">
        <f>BJ168++BK168</f>
        <v>163910.29999999999</v>
      </c>
      <c r="BM168" s="39"/>
      <c r="BN168" s="39"/>
      <c r="BO168" s="39"/>
      <c r="BP168" s="39"/>
      <c r="BQ168" s="39"/>
      <c r="BR168" s="39"/>
      <c r="BS168" s="39"/>
      <c r="BT168" s="39"/>
      <c r="BU168" s="40"/>
      <c r="BV168" s="40"/>
      <c r="BW168" s="39"/>
      <c r="BX168" s="39"/>
      <c r="BY168" s="39"/>
      <c r="BZ168" s="41" t="s">
        <v>369</v>
      </c>
      <c r="CA168" s="42">
        <v>13971</v>
      </c>
      <c r="CB168" s="43" t="s">
        <v>192</v>
      </c>
      <c r="CC168" s="41">
        <v>358883</v>
      </c>
      <c r="CD168" s="44" t="s">
        <v>208</v>
      </c>
      <c r="CE168" s="45">
        <v>702800</v>
      </c>
    </row>
    <row r="169" spans="1:83" ht="12.75" customHeight="1" x14ac:dyDescent="0.25">
      <c r="A169" s="159"/>
      <c r="B169" s="160"/>
      <c r="C169" s="160"/>
      <c r="D169" s="160"/>
      <c r="E169" s="160"/>
      <c r="F169" s="160"/>
      <c r="G169" s="160"/>
      <c r="H169" s="160"/>
      <c r="I169" s="160"/>
      <c r="J169" s="160"/>
      <c r="K169" s="160"/>
      <c r="L169" s="160"/>
      <c r="M169" s="160"/>
      <c r="N169" s="160"/>
      <c r="O169" s="160"/>
      <c r="P169" s="160"/>
      <c r="Q169" s="160"/>
      <c r="R169" s="160"/>
      <c r="S169" s="160"/>
      <c r="T169" s="160"/>
      <c r="U169" s="160"/>
      <c r="V169" s="160"/>
      <c r="W169" s="160"/>
      <c r="X169" s="160"/>
      <c r="Y169" s="160"/>
      <c r="Z169" s="160"/>
      <c r="AA169" s="160"/>
      <c r="AB169" s="160"/>
      <c r="AC169" s="160"/>
      <c r="AD169" s="160"/>
      <c r="AE169" s="160"/>
      <c r="AF169" s="160"/>
      <c r="AG169" s="160"/>
      <c r="AH169" s="160"/>
      <c r="AI169" s="160"/>
      <c r="AJ169" s="160"/>
      <c r="AK169" s="172"/>
      <c r="AL169" s="173"/>
      <c r="AM169" s="74"/>
      <c r="AN169" s="7"/>
      <c r="AO169" s="51"/>
      <c r="AP169" s="3"/>
      <c r="AQ169" s="7"/>
      <c r="AR169" s="7"/>
      <c r="AS169" s="6"/>
      <c r="AT169" s="6"/>
      <c r="AU169" s="35"/>
      <c r="AV169" s="6"/>
      <c r="AW169" s="46"/>
      <c r="AX169" s="5"/>
      <c r="AY169" s="6"/>
      <c r="AZ169" s="6"/>
      <c r="BA169" s="5"/>
      <c r="BB169" s="5"/>
      <c r="BC169" s="6"/>
      <c r="BD169" s="6"/>
      <c r="BE169" s="5"/>
      <c r="BF169" s="5"/>
      <c r="BG169" s="6"/>
      <c r="BH169" s="5"/>
      <c r="BI169" s="160"/>
      <c r="BJ169" s="160"/>
      <c r="BK169" s="160"/>
      <c r="BL169" s="160"/>
      <c r="BM169" s="39"/>
      <c r="BN169" s="39"/>
      <c r="BO169" s="39"/>
      <c r="BP169" s="39"/>
      <c r="BQ169" s="39"/>
      <c r="BR169" s="39"/>
      <c r="BS169" s="39"/>
      <c r="BT169" s="39"/>
      <c r="BU169" s="40"/>
      <c r="BV169" s="40"/>
      <c r="BW169" s="39"/>
      <c r="BX169" s="39"/>
      <c r="BY169" s="39"/>
      <c r="BZ169" s="160"/>
      <c r="CA169" s="160"/>
      <c r="CB169" s="160"/>
      <c r="CC169" s="160"/>
      <c r="CD169" s="160"/>
      <c r="CE169" s="168"/>
    </row>
    <row r="170" spans="1:83" ht="12.75" customHeight="1" x14ac:dyDescent="0.25">
      <c r="A170" s="159"/>
      <c r="B170" s="160"/>
      <c r="C170" s="160"/>
      <c r="D170" s="160"/>
      <c r="E170" s="160"/>
      <c r="F170" s="160"/>
      <c r="G170" s="160"/>
      <c r="H170" s="160"/>
      <c r="I170" s="160"/>
      <c r="J170" s="160"/>
      <c r="K170" s="160"/>
      <c r="L170" s="160"/>
      <c r="M170" s="160"/>
      <c r="N170" s="160"/>
      <c r="O170" s="160"/>
      <c r="P170" s="160"/>
      <c r="Q170" s="160"/>
      <c r="R170" s="160"/>
      <c r="S170" s="160"/>
      <c r="T170" s="160"/>
      <c r="U170" s="160"/>
      <c r="V170" s="160"/>
      <c r="W170" s="160"/>
      <c r="X170" s="160"/>
      <c r="Y170" s="160"/>
      <c r="Z170" s="160"/>
      <c r="AA170" s="160"/>
      <c r="AB170" s="160"/>
      <c r="AC170" s="160"/>
      <c r="AD170" s="160"/>
      <c r="AE170" s="160"/>
      <c r="AF170" s="160"/>
      <c r="AG170" s="160"/>
      <c r="AH170" s="160"/>
      <c r="AI170" s="160"/>
      <c r="AJ170" s="160"/>
      <c r="AK170" s="160"/>
      <c r="AL170" s="75"/>
      <c r="AM170" s="6"/>
      <c r="AN170" s="6"/>
      <c r="AO170" s="34"/>
      <c r="AP170" s="6"/>
      <c r="AQ170" s="6"/>
      <c r="AR170" s="6"/>
      <c r="AS170" s="6"/>
      <c r="AT170" s="6"/>
      <c r="AU170" s="6"/>
      <c r="AV170" s="6"/>
      <c r="AW170" s="6"/>
      <c r="AX170" s="34"/>
      <c r="AY170" s="6"/>
      <c r="AZ170" s="6"/>
      <c r="BA170" s="6"/>
      <c r="BB170" s="6"/>
      <c r="BC170" s="6"/>
      <c r="BD170" s="35"/>
      <c r="BE170" s="5"/>
      <c r="BF170" s="5"/>
      <c r="BG170" s="6"/>
      <c r="BH170" s="5"/>
      <c r="BI170" s="160"/>
      <c r="BJ170" s="160"/>
      <c r="BK170" s="160"/>
      <c r="BL170" s="160"/>
      <c r="BM170" s="39"/>
      <c r="BN170" s="39"/>
      <c r="BO170" s="39"/>
      <c r="BP170" s="39"/>
      <c r="BQ170" s="39"/>
      <c r="BR170" s="39"/>
      <c r="BS170" s="39"/>
      <c r="BT170" s="39"/>
      <c r="BU170" s="40"/>
      <c r="BV170" s="40"/>
      <c r="BW170" s="39"/>
      <c r="BX170" s="39"/>
      <c r="BY170" s="39"/>
      <c r="BZ170" s="160"/>
      <c r="CA170" s="160"/>
      <c r="CB170" s="160"/>
      <c r="CC170" s="160"/>
      <c r="CD170" s="160"/>
      <c r="CE170" s="168"/>
    </row>
    <row r="171" spans="1:83" ht="12.75" customHeight="1" x14ac:dyDescent="0.25">
      <c r="A171" s="159"/>
      <c r="B171" s="160"/>
      <c r="C171" s="160"/>
      <c r="D171" s="160"/>
      <c r="E171" s="160"/>
      <c r="F171" s="160"/>
      <c r="G171" s="160"/>
      <c r="H171" s="160"/>
      <c r="I171" s="160"/>
      <c r="J171" s="160"/>
      <c r="K171" s="160"/>
      <c r="L171" s="160"/>
      <c r="M171" s="160"/>
      <c r="N171" s="160"/>
      <c r="O171" s="160"/>
      <c r="P171" s="160"/>
      <c r="Q171" s="160"/>
      <c r="R171" s="160"/>
      <c r="S171" s="160"/>
      <c r="T171" s="160"/>
      <c r="U171" s="160"/>
      <c r="V171" s="160"/>
      <c r="W171" s="160"/>
      <c r="X171" s="160"/>
      <c r="Y171" s="160"/>
      <c r="Z171" s="160"/>
      <c r="AA171" s="160"/>
      <c r="AB171" s="160"/>
      <c r="AC171" s="160"/>
      <c r="AD171" s="160"/>
      <c r="AE171" s="160"/>
      <c r="AF171" s="160"/>
      <c r="AG171" s="160"/>
      <c r="AH171" s="160"/>
      <c r="AI171" s="160"/>
      <c r="AJ171" s="160"/>
      <c r="AK171" s="160"/>
      <c r="AL171" s="6"/>
      <c r="AM171" s="6"/>
      <c r="AN171" s="6"/>
      <c r="AO171" s="34"/>
      <c r="AP171" s="6"/>
      <c r="AQ171" s="6"/>
      <c r="AR171" s="6"/>
      <c r="AS171" s="6"/>
      <c r="AT171" s="6"/>
      <c r="AU171" s="35"/>
      <c r="AV171" s="6"/>
      <c r="AW171" s="46"/>
      <c r="AX171" s="5"/>
      <c r="AY171" s="6"/>
      <c r="AZ171" s="6"/>
      <c r="BA171" s="5"/>
      <c r="BB171" s="5"/>
      <c r="BC171" s="33"/>
      <c r="BD171" s="35"/>
      <c r="BE171" s="5"/>
      <c r="BF171" s="5"/>
      <c r="BG171" s="6"/>
      <c r="BH171" s="5"/>
      <c r="BI171" s="160"/>
      <c r="BJ171" s="160"/>
      <c r="BK171" s="160"/>
      <c r="BL171" s="160"/>
      <c r="BM171" s="39"/>
      <c r="BN171" s="39"/>
      <c r="BO171" s="39"/>
      <c r="BP171" s="39"/>
      <c r="BQ171" s="39"/>
      <c r="BR171" s="39"/>
      <c r="BS171" s="39"/>
      <c r="BT171" s="39"/>
      <c r="BU171" s="40"/>
      <c r="BV171" s="40"/>
      <c r="BW171" s="39"/>
      <c r="BX171" s="39"/>
      <c r="BY171" s="39"/>
      <c r="BZ171" s="160"/>
      <c r="CA171" s="160"/>
      <c r="CB171" s="160"/>
      <c r="CC171" s="160"/>
      <c r="CD171" s="160"/>
      <c r="CE171" s="168"/>
    </row>
    <row r="172" spans="1:83" ht="12.75" customHeight="1" x14ac:dyDescent="0.25">
      <c r="A172" s="159"/>
      <c r="B172" s="160"/>
      <c r="C172" s="160"/>
      <c r="D172" s="160"/>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c r="AA172" s="160"/>
      <c r="AB172" s="160"/>
      <c r="AC172" s="160"/>
      <c r="AD172" s="160"/>
      <c r="AE172" s="160"/>
      <c r="AF172" s="160"/>
      <c r="AG172" s="160"/>
      <c r="AH172" s="160"/>
      <c r="AI172" s="160"/>
      <c r="AJ172" s="160"/>
      <c r="AK172" s="160"/>
      <c r="AL172" s="6"/>
      <c r="AM172" s="6"/>
      <c r="AN172" s="6"/>
      <c r="AO172" s="34"/>
      <c r="AP172" s="6"/>
      <c r="AQ172" s="6"/>
      <c r="AR172" s="6"/>
      <c r="AS172" s="6"/>
      <c r="AT172" s="6"/>
      <c r="AU172" s="6"/>
      <c r="AV172" s="6"/>
      <c r="AW172" s="6"/>
      <c r="AX172" s="34"/>
      <c r="AY172" s="6"/>
      <c r="AZ172" s="6"/>
      <c r="BA172" s="6"/>
      <c r="BB172" s="6"/>
      <c r="BC172" s="6"/>
      <c r="BD172" s="35"/>
      <c r="BE172" s="5"/>
      <c r="BF172" s="5"/>
      <c r="BG172" s="6"/>
      <c r="BH172" s="5"/>
      <c r="BI172" s="160"/>
      <c r="BJ172" s="160"/>
      <c r="BK172" s="160"/>
      <c r="BL172" s="160"/>
      <c r="BM172" s="39"/>
      <c r="BN172" s="39"/>
      <c r="BO172" s="39"/>
      <c r="BP172" s="39"/>
      <c r="BQ172" s="39"/>
      <c r="BR172" s="39"/>
      <c r="BS172" s="39"/>
      <c r="BT172" s="39"/>
      <c r="BU172" s="40"/>
      <c r="BV172" s="40"/>
      <c r="BW172" s="39"/>
      <c r="BX172" s="39"/>
      <c r="BY172" s="39"/>
      <c r="BZ172" s="160"/>
      <c r="CA172" s="160"/>
      <c r="CB172" s="160"/>
      <c r="CC172" s="160"/>
      <c r="CD172" s="160"/>
      <c r="CE172" s="168"/>
    </row>
    <row r="173" spans="1:83" ht="12.75" customHeight="1" x14ac:dyDescent="0.25">
      <c r="A173" s="159"/>
      <c r="B173" s="160"/>
      <c r="C173" s="160"/>
      <c r="D173" s="160"/>
      <c r="E173" s="160"/>
      <c r="F173" s="160"/>
      <c r="G173" s="160"/>
      <c r="H173" s="160"/>
      <c r="I173" s="160"/>
      <c r="J173" s="160"/>
      <c r="K173" s="160"/>
      <c r="L173" s="160"/>
      <c r="M173" s="160"/>
      <c r="N173" s="160"/>
      <c r="O173" s="160"/>
      <c r="P173" s="160"/>
      <c r="Q173" s="160"/>
      <c r="R173" s="160"/>
      <c r="S173" s="160"/>
      <c r="T173" s="160"/>
      <c r="U173" s="160"/>
      <c r="V173" s="160"/>
      <c r="W173" s="160"/>
      <c r="X173" s="160"/>
      <c r="Y173" s="160"/>
      <c r="Z173" s="160"/>
      <c r="AA173" s="160"/>
      <c r="AB173" s="160"/>
      <c r="AC173" s="160"/>
      <c r="AD173" s="160"/>
      <c r="AE173" s="160"/>
      <c r="AF173" s="160"/>
      <c r="AG173" s="160"/>
      <c r="AH173" s="160"/>
      <c r="AI173" s="160"/>
      <c r="AJ173" s="160"/>
      <c r="AK173" s="160"/>
      <c r="AL173" s="6"/>
      <c r="AM173" s="6"/>
      <c r="AN173" s="6"/>
      <c r="AO173" s="34"/>
      <c r="AP173" s="6"/>
      <c r="AQ173" s="6"/>
      <c r="AR173" s="6"/>
      <c r="AS173" s="6"/>
      <c r="AT173" s="6"/>
      <c r="AU173" s="35"/>
      <c r="AV173" s="6"/>
      <c r="AW173" s="46"/>
      <c r="AX173" s="5"/>
      <c r="AY173" s="6"/>
      <c r="AZ173" s="6"/>
      <c r="BA173" s="5"/>
      <c r="BB173" s="5"/>
      <c r="BC173" s="33"/>
      <c r="BD173" s="35"/>
      <c r="BE173" s="5"/>
      <c r="BF173" s="5"/>
      <c r="BG173" s="6"/>
      <c r="BH173" s="5"/>
      <c r="BI173" s="160"/>
      <c r="BJ173" s="160"/>
      <c r="BK173" s="160"/>
      <c r="BL173" s="160"/>
      <c r="BM173" s="39"/>
      <c r="BN173" s="39"/>
      <c r="BO173" s="39"/>
      <c r="BP173" s="39"/>
      <c r="BQ173" s="39"/>
      <c r="BR173" s="39"/>
      <c r="BS173" s="39"/>
      <c r="BT173" s="39"/>
      <c r="BU173" s="40"/>
      <c r="BV173" s="40"/>
      <c r="BW173" s="39"/>
      <c r="BX173" s="39"/>
      <c r="BY173" s="39"/>
      <c r="BZ173" s="160"/>
      <c r="CA173" s="160"/>
      <c r="CB173" s="160"/>
      <c r="CC173" s="160"/>
      <c r="CD173" s="160"/>
      <c r="CE173" s="168"/>
    </row>
    <row r="174" spans="1:83" ht="12.75" customHeight="1" x14ac:dyDescent="0.25">
      <c r="A174" s="159"/>
      <c r="B174" s="160"/>
      <c r="C174" s="160"/>
      <c r="D174" s="160"/>
      <c r="E174" s="160"/>
      <c r="F174" s="160"/>
      <c r="G174" s="160"/>
      <c r="H174" s="160"/>
      <c r="I174" s="160"/>
      <c r="J174" s="160"/>
      <c r="K174" s="160"/>
      <c r="L174" s="160"/>
      <c r="M174" s="160"/>
      <c r="N174" s="160"/>
      <c r="O174" s="160"/>
      <c r="P174" s="160"/>
      <c r="Q174" s="160"/>
      <c r="R174" s="160"/>
      <c r="S174" s="160"/>
      <c r="T174" s="160"/>
      <c r="U174" s="160"/>
      <c r="V174" s="160"/>
      <c r="W174" s="160"/>
      <c r="X174" s="160"/>
      <c r="Y174" s="160"/>
      <c r="Z174" s="160"/>
      <c r="AA174" s="160"/>
      <c r="AB174" s="160"/>
      <c r="AC174" s="160"/>
      <c r="AD174" s="160"/>
      <c r="AE174" s="160"/>
      <c r="AF174" s="160"/>
      <c r="AG174" s="160"/>
      <c r="AH174" s="160"/>
      <c r="AI174" s="160"/>
      <c r="AJ174" s="160"/>
      <c r="AK174" s="160"/>
      <c r="AL174" s="6"/>
      <c r="AM174" s="6"/>
      <c r="AN174" s="6"/>
      <c r="AO174" s="34"/>
      <c r="AP174" s="6"/>
      <c r="AQ174" s="6"/>
      <c r="AR174" s="6"/>
      <c r="AS174" s="6"/>
      <c r="AT174" s="6"/>
      <c r="AU174" s="6"/>
      <c r="AV174" s="6"/>
      <c r="AW174" s="6"/>
      <c r="AX174" s="34"/>
      <c r="AY174" s="6"/>
      <c r="AZ174" s="6"/>
      <c r="BA174" s="6"/>
      <c r="BB174" s="6"/>
      <c r="BC174" s="6"/>
      <c r="BD174" s="35"/>
      <c r="BE174" s="5"/>
      <c r="BF174" s="5"/>
      <c r="BG174" s="6"/>
      <c r="BH174" s="5"/>
      <c r="BI174" s="160"/>
      <c r="BJ174" s="160"/>
      <c r="BK174" s="160"/>
      <c r="BL174" s="160"/>
      <c r="BM174" s="39"/>
      <c r="BN174" s="39"/>
      <c r="BO174" s="39"/>
      <c r="BP174" s="39"/>
      <c r="BQ174" s="39"/>
      <c r="BR174" s="39"/>
      <c r="BS174" s="39"/>
      <c r="BT174" s="39"/>
      <c r="BU174" s="40"/>
      <c r="BV174" s="40"/>
      <c r="BW174" s="39"/>
      <c r="BX174" s="39"/>
      <c r="BY174" s="39"/>
      <c r="BZ174" s="160"/>
      <c r="CA174" s="160"/>
      <c r="CB174" s="160"/>
      <c r="CC174" s="160"/>
      <c r="CD174" s="160"/>
      <c r="CE174" s="168"/>
    </row>
    <row r="175" spans="1:83" ht="12.75" customHeight="1" x14ac:dyDescent="0.25">
      <c r="A175" s="159"/>
      <c r="B175" s="160"/>
      <c r="C175" s="160"/>
      <c r="D175" s="160"/>
      <c r="E175" s="160"/>
      <c r="F175" s="160"/>
      <c r="G175" s="160"/>
      <c r="H175" s="160"/>
      <c r="I175" s="160"/>
      <c r="J175" s="160"/>
      <c r="K175" s="160"/>
      <c r="L175" s="160"/>
      <c r="M175" s="160"/>
      <c r="N175" s="160"/>
      <c r="O175" s="160"/>
      <c r="P175" s="160"/>
      <c r="Q175" s="160"/>
      <c r="R175" s="160"/>
      <c r="S175" s="160"/>
      <c r="T175" s="160"/>
      <c r="U175" s="160"/>
      <c r="V175" s="160"/>
      <c r="W175" s="160"/>
      <c r="X175" s="160"/>
      <c r="Y175" s="160"/>
      <c r="Z175" s="160"/>
      <c r="AA175" s="160"/>
      <c r="AB175" s="160"/>
      <c r="AC175" s="160"/>
      <c r="AD175" s="160"/>
      <c r="AE175" s="160"/>
      <c r="AF175" s="160"/>
      <c r="AG175" s="160"/>
      <c r="AH175" s="160"/>
      <c r="AI175" s="160"/>
      <c r="AJ175" s="160"/>
      <c r="AK175" s="160"/>
      <c r="AL175" s="6"/>
      <c r="AM175" s="6"/>
      <c r="AN175" s="6"/>
      <c r="AO175" s="34"/>
      <c r="AP175" s="6"/>
      <c r="AQ175" s="6"/>
      <c r="AR175" s="6"/>
      <c r="AS175" s="6"/>
      <c r="AT175" s="6"/>
      <c r="AU175" s="35"/>
      <c r="AV175" s="6"/>
      <c r="AW175" s="46"/>
      <c r="AX175" s="5"/>
      <c r="AY175" s="6"/>
      <c r="AZ175" s="6"/>
      <c r="BA175" s="5"/>
      <c r="BB175" s="5"/>
      <c r="BC175" s="33"/>
      <c r="BD175" s="35"/>
      <c r="BE175" s="5"/>
      <c r="BF175" s="5"/>
      <c r="BG175" s="6"/>
      <c r="BH175" s="5"/>
      <c r="BI175" s="160"/>
      <c r="BJ175" s="160"/>
      <c r="BK175" s="160"/>
      <c r="BL175" s="160"/>
      <c r="BM175" s="39"/>
      <c r="BN175" s="39"/>
      <c r="BO175" s="39"/>
      <c r="BP175" s="39"/>
      <c r="BQ175" s="39"/>
      <c r="BR175" s="39"/>
      <c r="BS175" s="39"/>
      <c r="BT175" s="39"/>
      <c r="BU175" s="40"/>
      <c r="BV175" s="40"/>
      <c r="BW175" s="39"/>
      <c r="BX175" s="39"/>
      <c r="BY175" s="39"/>
      <c r="BZ175" s="160"/>
      <c r="CA175" s="160"/>
      <c r="CB175" s="160"/>
      <c r="CC175" s="160"/>
      <c r="CD175" s="160"/>
      <c r="CE175" s="168"/>
    </row>
    <row r="176" spans="1:83" ht="12.75" customHeight="1" x14ac:dyDescent="0.25">
      <c r="A176" s="159"/>
      <c r="B176" s="160"/>
      <c r="C176" s="160"/>
      <c r="D176" s="160"/>
      <c r="E176" s="160"/>
      <c r="F176" s="160"/>
      <c r="G176" s="160"/>
      <c r="H176" s="160"/>
      <c r="I176" s="160"/>
      <c r="J176" s="160"/>
      <c r="K176" s="160"/>
      <c r="L176" s="160"/>
      <c r="M176" s="160"/>
      <c r="N176" s="160"/>
      <c r="O176" s="160"/>
      <c r="P176" s="160"/>
      <c r="Q176" s="160"/>
      <c r="R176" s="160"/>
      <c r="S176" s="160"/>
      <c r="T176" s="160"/>
      <c r="U176" s="160"/>
      <c r="V176" s="160"/>
      <c r="W176" s="160"/>
      <c r="X176" s="160"/>
      <c r="Y176" s="160"/>
      <c r="Z176" s="160"/>
      <c r="AA176" s="160"/>
      <c r="AB176" s="160"/>
      <c r="AC176" s="160"/>
      <c r="AD176" s="160"/>
      <c r="AE176" s="160"/>
      <c r="AF176" s="160"/>
      <c r="AG176" s="160"/>
      <c r="AH176" s="160"/>
      <c r="AI176" s="160"/>
      <c r="AJ176" s="160"/>
      <c r="AK176" s="160"/>
      <c r="AL176" s="6"/>
      <c r="AM176" s="6"/>
      <c r="AN176" s="6"/>
      <c r="AO176" s="34"/>
      <c r="AP176" s="6"/>
      <c r="AQ176" s="6"/>
      <c r="AR176" s="6"/>
      <c r="AS176" s="6"/>
      <c r="AT176" s="6"/>
      <c r="AU176" s="35"/>
      <c r="AV176" s="6"/>
      <c r="AW176" s="46"/>
      <c r="AX176" s="5"/>
      <c r="AY176" s="6"/>
      <c r="AZ176" s="6"/>
      <c r="BA176" s="5"/>
      <c r="BB176" s="5"/>
      <c r="BC176" s="33"/>
      <c r="BD176" s="35"/>
      <c r="BE176" s="5"/>
      <c r="BF176" s="5"/>
      <c r="BG176" s="6"/>
      <c r="BH176" s="5"/>
      <c r="BI176" s="160"/>
      <c r="BJ176" s="160"/>
      <c r="BK176" s="160"/>
      <c r="BL176" s="160"/>
      <c r="BM176" s="39"/>
      <c r="BN176" s="39"/>
      <c r="BO176" s="39"/>
      <c r="BP176" s="39"/>
      <c r="BQ176" s="39"/>
      <c r="BR176" s="39"/>
      <c r="BS176" s="39"/>
      <c r="BT176" s="39"/>
      <c r="BU176" s="40"/>
      <c r="BV176" s="40"/>
      <c r="BW176" s="39"/>
      <c r="BX176" s="39"/>
      <c r="BY176" s="39"/>
      <c r="BZ176" s="160"/>
      <c r="CA176" s="160"/>
      <c r="CB176" s="160"/>
      <c r="CC176" s="160"/>
      <c r="CD176" s="160"/>
      <c r="CE176" s="168"/>
    </row>
    <row r="177" spans="1:83" ht="12.75" customHeight="1" x14ac:dyDescent="0.25">
      <c r="A177" s="169"/>
      <c r="B177" s="170"/>
      <c r="C177" s="170"/>
      <c r="D177" s="170"/>
      <c r="E177" s="170"/>
      <c r="F177" s="170"/>
      <c r="G177" s="170"/>
      <c r="H177" s="170"/>
      <c r="I177" s="170"/>
      <c r="J177" s="170"/>
      <c r="K177" s="170"/>
      <c r="L177" s="170"/>
      <c r="M177" s="170"/>
      <c r="N177" s="17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c r="AK177" s="170"/>
      <c r="AL177" s="6"/>
      <c r="AM177" s="6"/>
      <c r="AN177" s="6"/>
      <c r="AO177" s="34"/>
      <c r="AP177" s="6"/>
      <c r="AQ177" s="6"/>
      <c r="AR177" s="6"/>
      <c r="AS177" s="6"/>
      <c r="AT177" s="6"/>
      <c r="AU177" s="6"/>
      <c r="AV177" s="6"/>
      <c r="AW177" s="6"/>
      <c r="AX177" s="34"/>
      <c r="AY177" s="6"/>
      <c r="AZ177" s="6"/>
      <c r="BA177" s="6"/>
      <c r="BB177" s="6"/>
      <c r="BC177" s="6"/>
      <c r="BD177" s="35"/>
      <c r="BE177" s="5"/>
      <c r="BF177" s="5"/>
      <c r="BG177" s="6"/>
      <c r="BH177" s="5"/>
      <c r="BI177" s="170"/>
      <c r="BJ177" s="170"/>
      <c r="BK177" s="170"/>
      <c r="BL177" s="170"/>
      <c r="BM177" s="39"/>
      <c r="BN177" s="39"/>
      <c r="BO177" s="39"/>
      <c r="BP177" s="39"/>
      <c r="BQ177" s="39"/>
      <c r="BR177" s="39"/>
      <c r="BS177" s="39"/>
      <c r="BT177" s="39"/>
      <c r="BU177" s="40"/>
      <c r="BV177" s="40"/>
      <c r="BW177" s="39"/>
      <c r="BX177" s="39"/>
      <c r="BY177" s="39"/>
      <c r="BZ177" s="170"/>
      <c r="CA177" s="170"/>
      <c r="CB177" s="170"/>
      <c r="CC177" s="170"/>
      <c r="CD177" s="170"/>
      <c r="CE177" s="171"/>
    </row>
    <row r="178" spans="1:83" ht="18" customHeight="1" x14ac:dyDescent="0.25">
      <c r="A178" s="27">
        <v>22</v>
      </c>
      <c r="B178" s="28" t="s">
        <v>335</v>
      </c>
      <c r="C178" s="29" t="s">
        <v>325</v>
      </c>
      <c r="D178" s="28" t="s">
        <v>258</v>
      </c>
      <c r="E178" s="28" t="s">
        <v>259</v>
      </c>
      <c r="F178" s="9" t="s">
        <v>370</v>
      </c>
      <c r="G178" s="30">
        <v>13879</v>
      </c>
      <c r="H178" s="30">
        <v>13941</v>
      </c>
      <c r="I178" s="30" t="s">
        <v>182</v>
      </c>
      <c r="J178" s="30" t="s">
        <v>182</v>
      </c>
      <c r="K178" s="30" t="s">
        <v>182</v>
      </c>
      <c r="L178" s="30" t="s">
        <v>182</v>
      </c>
      <c r="M178" s="30" t="s">
        <v>182</v>
      </c>
      <c r="N178" s="30" t="s">
        <v>182</v>
      </c>
      <c r="O178" s="30" t="s">
        <v>182</v>
      </c>
      <c r="P178" s="30" t="s">
        <v>182</v>
      </c>
      <c r="Q178" s="30" t="s">
        <v>182</v>
      </c>
      <c r="R178" s="30" t="s">
        <v>182</v>
      </c>
      <c r="S178" s="30" t="s">
        <v>182</v>
      </c>
      <c r="T178" s="30" t="s">
        <v>182</v>
      </c>
      <c r="U178" s="30" t="s">
        <v>182</v>
      </c>
      <c r="V178" s="30" t="s">
        <v>182</v>
      </c>
      <c r="W178" s="30" t="s">
        <v>182</v>
      </c>
      <c r="X178" s="30" t="s">
        <v>182</v>
      </c>
      <c r="Y178" s="28" t="s">
        <v>371</v>
      </c>
      <c r="Z178" s="9" t="s">
        <v>372</v>
      </c>
      <c r="AA178" s="28" t="s">
        <v>373</v>
      </c>
      <c r="AB178" s="31">
        <v>45695</v>
      </c>
      <c r="AC178" s="30">
        <v>13630</v>
      </c>
      <c r="AD178" s="31">
        <v>45695</v>
      </c>
      <c r="AE178" s="31">
        <v>46060</v>
      </c>
      <c r="AF178" s="28">
        <v>1500</v>
      </c>
      <c r="AG178" s="28" t="s">
        <v>277</v>
      </c>
      <c r="AH178" s="30" t="s">
        <v>182</v>
      </c>
      <c r="AI178" s="30" t="s">
        <v>182</v>
      </c>
      <c r="AJ178" s="30" t="s">
        <v>182</v>
      </c>
      <c r="AK178" s="32">
        <v>130746</v>
      </c>
      <c r="AL178" s="3"/>
      <c r="AM178" s="3"/>
      <c r="AN178" s="7"/>
      <c r="AO178" s="51"/>
      <c r="AP178" s="3"/>
      <c r="AQ178" s="7"/>
      <c r="AR178" s="7"/>
      <c r="AS178" s="6"/>
      <c r="AT178" s="6"/>
      <c r="AU178" s="6"/>
      <c r="AV178" s="6"/>
      <c r="AW178" s="6"/>
      <c r="AX178" s="34"/>
      <c r="AY178" s="6"/>
      <c r="AZ178" s="6"/>
      <c r="BA178" s="6"/>
      <c r="BB178" s="6"/>
      <c r="BC178" s="6"/>
      <c r="BD178" s="6"/>
      <c r="BE178" s="5"/>
      <c r="BF178" s="5"/>
      <c r="BG178" s="6"/>
      <c r="BH178" s="5"/>
      <c r="BI178" s="36">
        <v>130746</v>
      </c>
      <c r="BJ178" s="32">
        <v>157.4</v>
      </c>
      <c r="BK178" s="37">
        <v>0</v>
      </c>
      <c r="BL178" s="38">
        <f>BJ178++BK178</f>
        <v>157.4</v>
      </c>
      <c r="BM178" s="39"/>
      <c r="BN178" s="39"/>
      <c r="BO178" s="39"/>
      <c r="BP178" s="39"/>
      <c r="BQ178" s="39"/>
      <c r="BR178" s="39"/>
      <c r="BS178" s="39"/>
      <c r="BT178" s="39"/>
      <c r="BU178" s="40"/>
      <c r="BV178" s="40"/>
      <c r="BW178" s="39"/>
      <c r="BX178" s="39"/>
      <c r="BY178" s="39"/>
      <c r="BZ178" s="41" t="s">
        <v>374</v>
      </c>
      <c r="CA178" s="42">
        <v>13971</v>
      </c>
      <c r="CB178" s="43" t="s">
        <v>267</v>
      </c>
      <c r="CC178" s="41">
        <v>25181</v>
      </c>
      <c r="CD178" s="44" t="s">
        <v>266</v>
      </c>
      <c r="CE178" s="45">
        <v>7016116</v>
      </c>
    </row>
    <row r="179" spans="1:83" ht="12.75" customHeight="1" x14ac:dyDescent="0.25">
      <c r="A179" s="159"/>
      <c r="B179" s="160"/>
      <c r="C179" s="160"/>
      <c r="D179" s="160"/>
      <c r="E179" s="160"/>
      <c r="F179" s="160"/>
      <c r="G179" s="160"/>
      <c r="H179" s="160"/>
      <c r="I179" s="160"/>
      <c r="J179" s="160"/>
      <c r="K179" s="160"/>
      <c r="L179" s="160"/>
      <c r="M179" s="160"/>
      <c r="N179" s="160"/>
      <c r="O179" s="160"/>
      <c r="P179" s="160"/>
      <c r="Q179" s="160"/>
      <c r="R179" s="160"/>
      <c r="S179" s="160"/>
      <c r="T179" s="160"/>
      <c r="U179" s="160"/>
      <c r="V179" s="160"/>
      <c r="W179" s="160"/>
      <c r="X179" s="160"/>
      <c r="Y179" s="160"/>
      <c r="Z179" s="160"/>
      <c r="AA179" s="160"/>
      <c r="AB179" s="160"/>
      <c r="AC179" s="160"/>
      <c r="AD179" s="160"/>
      <c r="AE179" s="160"/>
      <c r="AF179" s="160"/>
      <c r="AG179" s="160"/>
      <c r="AH179" s="160"/>
      <c r="AI179" s="160"/>
      <c r="AJ179" s="160"/>
      <c r="AK179" s="172"/>
      <c r="AL179" s="173"/>
      <c r="AM179" s="74"/>
      <c r="AN179" s="7"/>
      <c r="AO179" s="51"/>
      <c r="AP179" s="3"/>
      <c r="AQ179" s="7"/>
      <c r="AR179" s="7"/>
      <c r="AS179" s="6"/>
      <c r="AT179" s="6"/>
      <c r="AU179" s="35"/>
      <c r="AV179" s="6"/>
      <c r="AW179" s="46"/>
      <c r="AX179" s="5"/>
      <c r="AY179" s="6"/>
      <c r="AZ179" s="6"/>
      <c r="BA179" s="5"/>
      <c r="BB179" s="5"/>
      <c r="BC179" s="6"/>
      <c r="BD179" s="6"/>
      <c r="BE179" s="5"/>
      <c r="BF179" s="5"/>
      <c r="BG179" s="6"/>
      <c r="BH179" s="5"/>
      <c r="BI179" s="160"/>
      <c r="BJ179" s="160"/>
      <c r="BK179" s="160"/>
      <c r="BL179" s="160"/>
      <c r="BM179" s="39"/>
      <c r="BN179" s="39"/>
      <c r="BO179" s="39"/>
      <c r="BP179" s="39"/>
      <c r="BQ179" s="39"/>
      <c r="BR179" s="39"/>
      <c r="BS179" s="39"/>
      <c r="BT179" s="39"/>
      <c r="BU179" s="40"/>
      <c r="BV179" s="40"/>
      <c r="BW179" s="39"/>
      <c r="BX179" s="39"/>
      <c r="BY179" s="39"/>
      <c r="BZ179" s="160"/>
      <c r="CA179" s="160"/>
      <c r="CB179" s="160"/>
      <c r="CC179" s="160"/>
      <c r="CD179" s="160"/>
      <c r="CE179" s="168"/>
    </row>
    <row r="180" spans="1:83" ht="12.75" customHeight="1" x14ac:dyDescent="0.25">
      <c r="A180" s="159"/>
      <c r="B180" s="160"/>
      <c r="C180" s="160"/>
      <c r="D180" s="160"/>
      <c r="E180" s="160"/>
      <c r="F180" s="160"/>
      <c r="G180" s="160"/>
      <c r="H180" s="160"/>
      <c r="I180" s="160"/>
      <c r="J180" s="160"/>
      <c r="K180" s="160"/>
      <c r="L180" s="160"/>
      <c r="M180" s="160"/>
      <c r="N180" s="160"/>
      <c r="O180" s="160"/>
      <c r="P180" s="160"/>
      <c r="Q180" s="160"/>
      <c r="R180" s="160"/>
      <c r="S180" s="160"/>
      <c r="T180" s="160"/>
      <c r="U180" s="160"/>
      <c r="V180" s="160"/>
      <c r="W180" s="160"/>
      <c r="X180" s="160"/>
      <c r="Y180" s="160"/>
      <c r="Z180" s="160"/>
      <c r="AA180" s="160"/>
      <c r="AB180" s="160"/>
      <c r="AC180" s="160"/>
      <c r="AD180" s="160"/>
      <c r="AE180" s="160"/>
      <c r="AF180" s="160"/>
      <c r="AG180" s="160"/>
      <c r="AH180" s="160"/>
      <c r="AI180" s="160"/>
      <c r="AJ180" s="160"/>
      <c r="AK180" s="160"/>
      <c r="AL180" s="75"/>
      <c r="AM180" s="6"/>
      <c r="AN180" s="6"/>
      <c r="AO180" s="34"/>
      <c r="AP180" s="6"/>
      <c r="AQ180" s="6"/>
      <c r="AR180" s="6"/>
      <c r="AS180" s="6"/>
      <c r="AT180" s="6"/>
      <c r="AU180" s="6"/>
      <c r="AV180" s="6"/>
      <c r="AW180" s="6"/>
      <c r="AX180" s="34"/>
      <c r="AY180" s="6"/>
      <c r="AZ180" s="6"/>
      <c r="BA180" s="6"/>
      <c r="BB180" s="6"/>
      <c r="BC180" s="6"/>
      <c r="BD180" s="35"/>
      <c r="BE180" s="5"/>
      <c r="BF180" s="5"/>
      <c r="BG180" s="6"/>
      <c r="BH180" s="5"/>
      <c r="BI180" s="160"/>
      <c r="BJ180" s="160"/>
      <c r="BK180" s="160"/>
      <c r="BL180" s="160"/>
      <c r="BM180" s="39"/>
      <c r="BN180" s="39"/>
      <c r="BO180" s="39"/>
      <c r="BP180" s="39"/>
      <c r="BQ180" s="39"/>
      <c r="BR180" s="39"/>
      <c r="BS180" s="39"/>
      <c r="BT180" s="39"/>
      <c r="BU180" s="40"/>
      <c r="BV180" s="40"/>
      <c r="BW180" s="39"/>
      <c r="BX180" s="39"/>
      <c r="BY180" s="39"/>
      <c r="BZ180" s="160"/>
      <c r="CA180" s="160"/>
      <c r="CB180" s="160"/>
      <c r="CC180" s="160"/>
      <c r="CD180" s="160"/>
      <c r="CE180" s="168"/>
    </row>
    <row r="181" spans="1:83" ht="12.75" customHeight="1" x14ac:dyDescent="0.25">
      <c r="A181" s="159"/>
      <c r="B181" s="160"/>
      <c r="C181" s="160"/>
      <c r="D181" s="160"/>
      <c r="E181" s="160"/>
      <c r="F181" s="160"/>
      <c r="G181" s="160"/>
      <c r="H181" s="160"/>
      <c r="I181" s="160"/>
      <c r="J181" s="160"/>
      <c r="K181" s="160"/>
      <c r="L181" s="160"/>
      <c r="M181" s="160"/>
      <c r="N181" s="160"/>
      <c r="O181" s="160"/>
      <c r="P181" s="160"/>
      <c r="Q181" s="160"/>
      <c r="R181" s="160"/>
      <c r="S181" s="160"/>
      <c r="T181" s="160"/>
      <c r="U181" s="160"/>
      <c r="V181" s="160"/>
      <c r="W181" s="160"/>
      <c r="X181" s="160"/>
      <c r="Y181" s="160"/>
      <c r="Z181" s="160"/>
      <c r="AA181" s="160"/>
      <c r="AB181" s="160"/>
      <c r="AC181" s="160"/>
      <c r="AD181" s="160"/>
      <c r="AE181" s="160"/>
      <c r="AF181" s="160"/>
      <c r="AG181" s="160"/>
      <c r="AH181" s="160"/>
      <c r="AI181" s="160"/>
      <c r="AJ181" s="160"/>
      <c r="AK181" s="160"/>
      <c r="AL181" s="6"/>
      <c r="AM181" s="6"/>
      <c r="AN181" s="6"/>
      <c r="AO181" s="34"/>
      <c r="AP181" s="6"/>
      <c r="AQ181" s="6"/>
      <c r="AR181" s="6"/>
      <c r="AS181" s="6"/>
      <c r="AT181" s="6"/>
      <c r="AU181" s="35"/>
      <c r="AV181" s="6"/>
      <c r="AW181" s="46"/>
      <c r="AX181" s="5"/>
      <c r="AY181" s="6"/>
      <c r="AZ181" s="6"/>
      <c r="BA181" s="5"/>
      <c r="BB181" s="5"/>
      <c r="BC181" s="33"/>
      <c r="BD181" s="35"/>
      <c r="BE181" s="5"/>
      <c r="BF181" s="5"/>
      <c r="BG181" s="6"/>
      <c r="BH181" s="5"/>
      <c r="BI181" s="160"/>
      <c r="BJ181" s="160"/>
      <c r="BK181" s="160"/>
      <c r="BL181" s="160"/>
      <c r="BM181" s="39"/>
      <c r="BN181" s="39"/>
      <c r="BO181" s="39"/>
      <c r="BP181" s="39"/>
      <c r="BQ181" s="39"/>
      <c r="BR181" s="39"/>
      <c r="BS181" s="39"/>
      <c r="BT181" s="39"/>
      <c r="BU181" s="40"/>
      <c r="BV181" s="40"/>
      <c r="BW181" s="39"/>
      <c r="BX181" s="39"/>
      <c r="BY181" s="39"/>
      <c r="BZ181" s="160"/>
      <c r="CA181" s="160"/>
      <c r="CB181" s="160"/>
      <c r="CC181" s="160"/>
      <c r="CD181" s="160"/>
      <c r="CE181" s="168"/>
    </row>
    <row r="182" spans="1:83" ht="12.75" customHeight="1" x14ac:dyDescent="0.25">
      <c r="A182" s="159"/>
      <c r="B182" s="160"/>
      <c r="C182" s="160"/>
      <c r="D182" s="160"/>
      <c r="E182" s="160"/>
      <c r="F182" s="160"/>
      <c r="G182" s="160"/>
      <c r="H182" s="160"/>
      <c r="I182" s="160"/>
      <c r="J182" s="160"/>
      <c r="K182" s="160"/>
      <c r="L182" s="160"/>
      <c r="M182" s="160"/>
      <c r="N182" s="160"/>
      <c r="O182" s="160"/>
      <c r="P182" s="160"/>
      <c r="Q182" s="160"/>
      <c r="R182" s="160"/>
      <c r="S182" s="160"/>
      <c r="T182" s="160"/>
      <c r="U182" s="160"/>
      <c r="V182" s="160"/>
      <c r="W182" s="160"/>
      <c r="X182" s="160"/>
      <c r="Y182" s="160"/>
      <c r="Z182" s="160"/>
      <c r="AA182" s="160"/>
      <c r="AB182" s="160"/>
      <c r="AC182" s="160"/>
      <c r="AD182" s="160"/>
      <c r="AE182" s="160"/>
      <c r="AF182" s="160"/>
      <c r="AG182" s="160"/>
      <c r="AH182" s="160"/>
      <c r="AI182" s="160"/>
      <c r="AJ182" s="160"/>
      <c r="AK182" s="160"/>
      <c r="AL182" s="6"/>
      <c r="AM182" s="6"/>
      <c r="AN182" s="6"/>
      <c r="AO182" s="34"/>
      <c r="AP182" s="6"/>
      <c r="AQ182" s="6"/>
      <c r="AR182" s="6"/>
      <c r="AS182" s="6"/>
      <c r="AT182" s="6"/>
      <c r="AU182" s="6"/>
      <c r="AV182" s="6"/>
      <c r="AW182" s="6"/>
      <c r="AX182" s="34"/>
      <c r="AY182" s="6"/>
      <c r="AZ182" s="6"/>
      <c r="BA182" s="6"/>
      <c r="BB182" s="6"/>
      <c r="BC182" s="6"/>
      <c r="BD182" s="35"/>
      <c r="BE182" s="5"/>
      <c r="BF182" s="5"/>
      <c r="BG182" s="6"/>
      <c r="BH182" s="5"/>
      <c r="BI182" s="160"/>
      <c r="BJ182" s="160"/>
      <c r="BK182" s="160"/>
      <c r="BL182" s="160"/>
      <c r="BM182" s="39"/>
      <c r="BN182" s="39"/>
      <c r="BO182" s="39"/>
      <c r="BP182" s="39"/>
      <c r="BQ182" s="39"/>
      <c r="BR182" s="39"/>
      <c r="BS182" s="39"/>
      <c r="BT182" s="39"/>
      <c r="BU182" s="40"/>
      <c r="BV182" s="40"/>
      <c r="BW182" s="39"/>
      <c r="BX182" s="39"/>
      <c r="BY182" s="39"/>
      <c r="BZ182" s="160"/>
      <c r="CA182" s="160"/>
      <c r="CB182" s="160"/>
      <c r="CC182" s="160"/>
      <c r="CD182" s="160"/>
      <c r="CE182" s="168"/>
    </row>
    <row r="183" spans="1:83" ht="12.75" customHeight="1" x14ac:dyDescent="0.25">
      <c r="A183" s="159"/>
      <c r="B183" s="160"/>
      <c r="C183" s="160"/>
      <c r="D183" s="160"/>
      <c r="E183" s="160"/>
      <c r="F183" s="160"/>
      <c r="G183" s="160"/>
      <c r="H183" s="160"/>
      <c r="I183" s="160"/>
      <c r="J183" s="160"/>
      <c r="K183" s="160"/>
      <c r="L183" s="160"/>
      <c r="M183" s="160"/>
      <c r="N183" s="160"/>
      <c r="O183" s="160"/>
      <c r="P183" s="160"/>
      <c r="Q183" s="160"/>
      <c r="R183" s="160"/>
      <c r="S183" s="160"/>
      <c r="T183" s="160"/>
      <c r="U183" s="160"/>
      <c r="V183" s="160"/>
      <c r="W183" s="160"/>
      <c r="X183" s="160"/>
      <c r="Y183" s="160"/>
      <c r="Z183" s="160"/>
      <c r="AA183" s="160"/>
      <c r="AB183" s="160"/>
      <c r="AC183" s="160"/>
      <c r="AD183" s="160"/>
      <c r="AE183" s="160"/>
      <c r="AF183" s="160"/>
      <c r="AG183" s="160"/>
      <c r="AH183" s="160"/>
      <c r="AI183" s="160"/>
      <c r="AJ183" s="160"/>
      <c r="AK183" s="160"/>
      <c r="AL183" s="6"/>
      <c r="AM183" s="6"/>
      <c r="AN183" s="6"/>
      <c r="AO183" s="34"/>
      <c r="AP183" s="6"/>
      <c r="AQ183" s="6"/>
      <c r="AR183" s="6"/>
      <c r="AS183" s="6"/>
      <c r="AT183" s="6"/>
      <c r="AU183" s="35"/>
      <c r="AV183" s="6"/>
      <c r="AW183" s="46"/>
      <c r="AX183" s="5"/>
      <c r="AY183" s="6"/>
      <c r="AZ183" s="6"/>
      <c r="BA183" s="5"/>
      <c r="BB183" s="5"/>
      <c r="BC183" s="33"/>
      <c r="BD183" s="35"/>
      <c r="BE183" s="5"/>
      <c r="BF183" s="5"/>
      <c r="BG183" s="6"/>
      <c r="BH183" s="5"/>
      <c r="BI183" s="160"/>
      <c r="BJ183" s="160"/>
      <c r="BK183" s="160"/>
      <c r="BL183" s="160"/>
      <c r="BM183" s="39"/>
      <c r="BN183" s="39"/>
      <c r="BO183" s="39"/>
      <c r="BP183" s="39"/>
      <c r="BQ183" s="39"/>
      <c r="BR183" s="39"/>
      <c r="BS183" s="39"/>
      <c r="BT183" s="39"/>
      <c r="BU183" s="40"/>
      <c r="BV183" s="40"/>
      <c r="BW183" s="39"/>
      <c r="BX183" s="39"/>
      <c r="BY183" s="39"/>
      <c r="BZ183" s="160"/>
      <c r="CA183" s="160"/>
      <c r="CB183" s="160"/>
      <c r="CC183" s="160"/>
      <c r="CD183" s="160"/>
      <c r="CE183" s="168"/>
    </row>
    <row r="184" spans="1:83" ht="12.75" customHeight="1" x14ac:dyDescent="0.25">
      <c r="A184" s="159"/>
      <c r="B184" s="160"/>
      <c r="C184" s="160"/>
      <c r="D184" s="160"/>
      <c r="E184" s="160"/>
      <c r="F184" s="160"/>
      <c r="G184" s="160"/>
      <c r="H184" s="160"/>
      <c r="I184" s="160"/>
      <c r="J184" s="160"/>
      <c r="K184" s="160"/>
      <c r="L184" s="160"/>
      <c r="M184" s="160"/>
      <c r="N184" s="160"/>
      <c r="O184" s="160"/>
      <c r="P184" s="160"/>
      <c r="Q184" s="160"/>
      <c r="R184" s="160"/>
      <c r="S184" s="160"/>
      <c r="T184" s="160"/>
      <c r="U184" s="160"/>
      <c r="V184" s="160"/>
      <c r="W184" s="160"/>
      <c r="X184" s="160"/>
      <c r="Y184" s="160"/>
      <c r="Z184" s="160"/>
      <c r="AA184" s="160"/>
      <c r="AB184" s="160"/>
      <c r="AC184" s="160"/>
      <c r="AD184" s="160"/>
      <c r="AE184" s="160"/>
      <c r="AF184" s="160"/>
      <c r="AG184" s="160"/>
      <c r="AH184" s="160"/>
      <c r="AI184" s="160"/>
      <c r="AJ184" s="160"/>
      <c r="AK184" s="160"/>
      <c r="AL184" s="6"/>
      <c r="AM184" s="6"/>
      <c r="AN184" s="6"/>
      <c r="AO184" s="34"/>
      <c r="AP184" s="6"/>
      <c r="AQ184" s="6"/>
      <c r="AR184" s="6"/>
      <c r="AS184" s="6"/>
      <c r="AT184" s="6"/>
      <c r="AU184" s="6"/>
      <c r="AV184" s="6"/>
      <c r="AW184" s="6"/>
      <c r="AX184" s="34"/>
      <c r="AY184" s="6"/>
      <c r="AZ184" s="6"/>
      <c r="BA184" s="6"/>
      <c r="BB184" s="6"/>
      <c r="BC184" s="6"/>
      <c r="BD184" s="35"/>
      <c r="BE184" s="5"/>
      <c r="BF184" s="5"/>
      <c r="BG184" s="6"/>
      <c r="BH184" s="5"/>
      <c r="BI184" s="160"/>
      <c r="BJ184" s="160"/>
      <c r="BK184" s="160"/>
      <c r="BL184" s="160"/>
      <c r="BM184" s="39"/>
      <c r="BN184" s="39"/>
      <c r="BO184" s="39"/>
      <c r="BP184" s="39"/>
      <c r="BQ184" s="39"/>
      <c r="BR184" s="39"/>
      <c r="BS184" s="39"/>
      <c r="BT184" s="39"/>
      <c r="BU184" s="40"/>
      <c r="BV184" s="40"/>
      <c r="BW184" s="39"/>
      <c r="BX184" s="39"/>
      <c r="BY184" s="39"/>
      <c r="BZ184" s="160"/>
      <c r="CA184" s="160"/>
      <c r="CB184" s="160"/>
      <c r="CC184" s="160"/>
      <c r="CD184" s="160"/>
      <c r="CE184" s="168"/>
    </row>
    <row r="185" spans="1:83" ht="12.75" customHeight="1" x14ac:dyDescent="0.25">
      <c r="A185" s="159"/>
      <c r="B185" s="160"/>
      <c r="C185" s="160"/>
      <c r="D185" s="160"/>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0"/>
      <c r="AA185" s="160"/>
      <c r="AB185" s="160"/>
      <c r="AC185" s="160"/>
      <c r="AD185" s="160"/>
      <c r="AE185" s="160"/>
      <c r="AF185" s="160"/>
      <c r="AG185" s="160"/>
      <c r="AH185" s="160"/>
      <c r="AI185" s="160"/>
      <c r="AJ185" s="160"/>
      <c r="AK185" s="160"/>
      <c r="AL185" s="6"/>
      <c r="AM185" s="6"/>
      <c r="AN185" s="6"/>
      <c r="AO185" s="34"/>
      <c r="AP185" s="6"/>
      <c r="AQ185" s="6"/>
      <c r="AR185" s="6"/>
      <c r="AS185" s="6"/>
      <c r="AT185" s="6"/>
      <c r="AU185" s="35"/>
      <c r="AV185" s="6"/>
      <c r="AW185" s="46"/>
      <c r="AX185" s="5"/>
      <c r="AY185" s="6"/>
      <c r="AZ185" s="6"/>
      <c r="BA185" s="5"/>
      <c r="BB185" s="5"/>
      <c r="BC185" s="33"/>
      <c r="BD185" s="35"/>
      <c r="BE185" s="5"/>
      <c r="BF185" s="5"/>
      <c r="BG185" s="6"/>
      <c r="BH185" s="5"/>
      <c r="BI185" s="160"/>
      <c r="BJ185" s="160"/>
      <c r="BK185" s="160"/>
      <c r="BL185" s="160"/>
      <c r="BM185" s="39"/>
      <c r="BN185" s="39"/>
      <c r="BO185" s="39"/>
      <c r="BP185" s="39"/>
      <c r="BQ185" s="39"/>
      <c r="BR185" s="39"/>
      <c r="BS185" s="39"/>
      <c r="BT185" s="39"/>
      <c r="BU185" s="40"/>
      <c r="BV185" s="40"/>
      <c r="BW185" s="39"/>
      <c r="BX185" s="39"/>
      <c r="BY185" s="39"/>
      <c r="BZ185" s="160"/>
      <c r="CA185" s="160"/>
      <c r="CB185" s="160"/>
      <c r="CC185" s="160"/>
      <c r="CD185" s="160"/>
      <c r="CE185" s="168"/>
    </row>
    <row r="186" spans="1:83" ht="12.75" customHeight="1" x14ac:dyDescent="0.25">
      <c r="A186" s="159"/>
      <c r="B186" s="160"/>
      <c r="C186" s="160"/>
      <c r="D186" s="160"/>
      <c r="E186" s="160"/>
      <c r="F186" s="160"/>
      <c r="G186" s="160"/>
      <c r="H186" s="160"/>
      <c r="I186" s="160"/>
      <c r="J186" s="160"/>
      <c r="K186" s="160"/>
      <c r="L186" s="160"/>
      <c r="M186" s="160"/>
      <c r="N186" s="160"/>
      <c r="O186" s="160"/>
      <c r="P186" s="160"/>
      <c r="Q186" s="160"/>
      <c r="R186" s="160"/>
      <c r="S186" s="160"/>
      <c r="T186" s="160"/>
      <c r="U186" s="160"/>
      <c r="V186" s="160"/>
      <c r="W186" s="160"/>
      <c r="X186" s="160"/>
      <c r="Y186" s="160"/>
      <c r="Z186" s="160"/>
      <c r="AA186" s="160"/>
      <c r="AB186" s="160"/>
      <c r="AC186" s="160"/>
      <c r="AD186" s="160"/>
      <c r="AE186" s="160"/>
      <c r="AF186" s="160"/>
      <c r="AG186" s="160"/>
      <c r="AH186" s="160"/>
      <c r="AI186" s="160"/>
      <c r="AJ186" s="160"/>
      <c r="AK186" s="160"/>
      <c r="AL186" s="6"/>
      <c r="AM186" s="6"/>
      <c r="AN186" s="6"/>
      <c r="AO186" s="34"/>
      <c r="AP186" s="6"/>
      <c r="AQ186" s="6"/>
      <c r="AR186" s="6"/>
      <c r="AS186" s="6"/>
      <c r="AT186" s="6"/>
      <c r="AU186" s="35"/>
      <c r="AV186" s="6"/>
      <c r="AW186" s="46"/>
      <c r="AX186" s="5"/>
      <c r="AY186" s="6"/>
      <c r="AZ186" s="6"/>
      <c r="BA186" s="5"/>
      <c r="BB186" s="5"/>
      <c r="BC186" s="33"/>
      <c r="BD186" s="35"/>
      <c r="BE186" s="5"/>
      <c r="BF186" s="5"/>
      <c r="BG186" s="6"/>
      <c r="BH186" s="5"/>
      <c r="BI186" s="160"/>
      <c r="BJ186" s="160"/>
      <c r="BK186" s="160"/>
      <c r="BL186" s="160"/>
      <c r="BM186" s="39"/>
      <c r="BN186" s="39"/>
      <c r="BO186" s="39"/>
      <c r="BP186" s="39"/>
      <c r="BQ186" s="39"/>
      <c r="BR186" s="39"/>
      <c r="BS186" s="39"/>
      <c r="BT186" s="39"/>
      <c r="BU186" s="40"/>
      <c r="BV186" s="40"/>
      <c r="BW186" s="39"/>
      <c r="BX186" s="39"/>
      <c r="BY186" s="39"/>
      <c r="BZ186" s="160"/>
      <c r="CA186" s="160"/>
      <c r="CB186" s="160"/>
      <c r="CC186" s="160"/>
      <c r="CD186" s="160"/>
      <c r="CE186" s="168"/>
    </row>
    <row r="187" spans="1:83" ht="12.75" customHeight="1" x14ac:dyDescent="0.25">
      <c r="A187" s="169"/>
      <c r="B187" s="170"/>
      <c r="C187" s="170"/>
      <c r="D187" s="170"/>
      <c r="E187" s="170"/>
      <c r="F187" s="170"/>
      <c r="G187" s="170"/>
      <c r="H187" s="170"/>
      <c r="I187" s="170"/>
      <c r="J187" s="170"/>
      <c r="K187" s="170"/>
      <c r="L187" s="170"/>
      <c r="M187" s="170"/>
      <c r="N187" s="170"/>
      <c r="O187" s="170"/>
      <c r="P187" s="170"/>
      <c r="Q187" s="170"/>
      <c r="R187" s="170"/>
      <c r="S187" s="170"/>
      <c r="T187" s="170"/>
      <c r="U187" s="170"/>
      <c r="V187" s="170"/>
      <c r="W187" s="170"/>
      <c r="X187" s="170"/>
      <c r="Y187" s="170"/>
      <c r="Z187" s="170"/>
      <c r="AA187" s="170"/>
      <c r="AB187" s="170"/>
      <c r="AC187" s="170"/>
      <c r="AD187" s="170"/>
      <c r="AE187" s="170"/>
      <c r="AF187" s="170"/>
      <c r="AG187" s="170"/>
      <c r="AH187" s="170"/>
      <c r="AI187" s="170"/>
      <c r="AJ187" s="170"/>
      <c r="AK187" s="170"/>
      <c r="AL187" s="6"/>
      <c r="AM187" s="6"/>
      <c r="AN187" s="6"/>
      <c r="AO187" s="34"/>
      <c r="AP187" s="6"/>
      <c r="AQ187" s="6"/>
      <c r="AR187" s="6"/>
      <c r="AS187" s="6"/>
      <c r="AT187" s="6"/>
      <c r="AU187" s="6"/>
      <c r="AV187" s="6"/>
      <c r="AW187" s="6"/>
      <c r="AX187" s="34"/>
      <c r="AY187" s="6"/>
      <c r="AZ187" s="6"/>
      <c r="BA187" s="6"/>
      <c r="BB187" s="6"/>
      <c r="BC187" s="6"/>
      <c r="BD187" s="35"/>
      <c r="BE187" s="5"/>
      <c r="BF187" s="5"/>
      <c r="BG187" s="6"/>
      <c r="BH187" s="5"/>
      <c r="BI187" s="170"/>
      <c r="BJ187" s="170"/>
      <c r="BK187" s="170"/>
      <c r="BL187" s="170"/>
      <c r="BM187" s="39"/>
      <c r="BN187" s="39"/>
      <c r="BO187" s="39"/>
      <c r="BP187" s="39"/>
      <c r="BQ187" s="39"/>
      <c r="BR187" s="39"/>
      <c r="BS187" s="39"/>
      <c r="BT187" s="39"/>
      <c r="BU187" s="40"/>
      <c r="BV187" s="40"/>
      <c r="BW187" s="39"/>
      <c r="BX187" s="39"/>
      <c r="BY187" s="39"/>
      <c r="BZ187" s="170"/>
      <c r="CA187" s="170"/>
      <c r="CB187" s="170"/>
      <c r="CC187" s="170"/>
      <c r="CD187" s="170"/>
      <c r="CE187" s="171"/>
    </row>
    <row r="188" spans="1:83" ht="37.5" customHeight="1" x14ac:dyDescent="0.25">
      <c r="A188" s="76">
        <v>23</v>
      </c>
      <c r="B188" s="3" t="s">
        <v>324</v>
      </c>
      <c r="C188" s="67" t="s">
        <v>325</v>
      </c>
      <c r="D188" s="3" t="s">
        <v>270</v>
      </c>
      <c r="E188" s="3" t="s">
        <v>259</v>
      </c>
      <c r="F188" s="8" t="s">
        <v>375</v>
      </c>
      <c r="G188" s="51">
        <v>13761</v>
      </c>
      <c r="H188" s="68" t="s">
        <v>327</v>
      </c>
      <c r="I188" s="7" t="s">
        <v>182</v>
      </c>
      <c r="J188" s="7" t="s">
        <v>182</v>
      </c>
      <c r="K188" s="7" t="s">
        <v>182</v>
      </c>
      <c r="L188" s="7" t="s">
        <v>182</v>
      </c>
      <c r="M188" s="7" t="s">
        <v>182</v>
      </c>
      <c r="N188" s="7" t="s">
        <v>182</v>
      </c>
      <c r="O188" s="7" t="s">
        <v>182</v>
      </c>
      <c r="P188" s="7" t="s">
        <v>182</v>
      </c>
      <c r="Q188" s="3" t="s">
        <v>328</v>
      </c>
      <c r="R188" s="7">
        <v>45455</v>
      </c>
      <c r="S188" s="7">
        <v>45820</v>
      </c>
      <c r="T188" s="68" t="s">
        <v>329</v>
      </c>
      <c r="U188" s="3" t="s">
        <v>330</v>
      </c>
      <c r="V188" s="51">
        <v>13953</v>
      </c>
      <c r="W188" s="8" t="s">
        <v>326</v>
      </c>
      <c r="X188" s="4">
        <v>83375</v>
      </c>
      <c r="Y188" s="39" t="s">
        <v>376</v>
      </c>
      <c r="Z188" s="64" t="s">
        <v>377</v>
      </c>
      <c r="AA188" s="6" t="s">
        <v>378</v>
      </c>
      <c r="AB188" s="7">
        <v>45797</v>
      </c>
      <c r="AC188" s="51">
        <v>14042</v>
      </c>
      <c r="AD188" s="7">
        <v>45797</v>
      </c>
      <c r="AE188" s="7">
        <v>46162</v>
      </c>
      <c r="AF188" s="3">
        <v>1500</v>
      </c>
      <c r="AG188" s="3" t="s">
        <v>187</v>
      </c>
      <c r="AH188" s="7" t="s">
        <v>182</v>
      </c>
      <c r="AI188" s="7" t="s">
        <v>182</v>
      </c>
      <c r="AJ188" s="7" t="s">
        <v>182</v>
      </c>
      <c r="AK188" s="4">
        <v>83375</v>
      </c>
      <c r="AL188" s="3"/>
      <c r="AM188" s="3"/>
      <c r="AN188" s="3"/>
      <c r="AO188" s="51"/>
      <c r="AP188" s="3"/>
      <c r="AQ188" s="3"/>
      <c r="AR188" s="3"/>
      <c r="AS188" s="3"/>
      <c r="AT188" s="3"/>
      <c r="AU188" s="3"/>
      <c r="AV188" s="3"/>
      <c r="AW188" s="4"/>
      <c r="AX188" s="4"/>
      <c r="AY188" s="3"/>
      <c r="AZ188" s="3"/>
      <c r="BA188" s="4"/>
      <c r="BB188" s="4"/>
      <c r="BC188" s="3"/>
      <c r="BD188" s="3"/>
      <c r="BE188" s="4"/>
      <c r="BF188" s="4"/>
      <c r="BG188" s="3"/>
      <c r="BH188" s="4"/>
      <c r="BI188" s="69">
        <f t="shared" si="2"/>
        <v>83375</v>
      </c>
      <c r="BJ188" s="4">
        <v>0</v>
      </c>
      <c r="BK188" s="70">
        <v>0</v>
      </c>
      <c r="BL188" s="62">
        <f t="shared" si="3"/>
        <v>0</v>
      </c>
      <c r="BM188" s="52"/>
      <c r="BN188" s="52"/>
      <c r="BO188" s="52"/>
      <c r="BP188" s="52"/>
      <c r="BQ188" s="52"/>
      <c r="BR188" s="52"/>
      <c r="BS188" s="52"/>
      <c r="BT188" s="52"/>
      <c r="BU188" s="53"/>
      <c r="BV188" s="53"/>
      <c r="BW188" s="52"/>
      <c r="BX188" s="52"/>
      <c r="BY188" s="52"/>
      <c r="BZ188" s="63" t="s">
        <v>379</v>
      </c>
      <c r="CA188" s="59">
        <v>14028</v>
      </c>
      <c r="CB188" s="65" t="s">
        <v>192</v>
      </c>
      <c r="CC188" s="39">
        <v>358883</v>
      </c>
      <c r="CD188" s="65" t="s">
        <v>193</v>
      </c>
      <c r="CE188" s="66">
        <v>701609</v>
      </c>
    </row>
    <row r="189" spans="1:83" ht="12.75" customHeight="1" x14ac:dyDescent="0.25">
      <c r="A189" s="76">
        <v>24</v>
      </c>
      <c r="B189" s="3" t="s">
        <v>380</v>
      </c>
      <c r="C189" s="67" t="s">
        <v>363</v>
      </c>
      <c r="D189" s="3" t="s">
        <v>290</v>
      </c>
      <c r="E189" s="3" t="s">
        <v>182</v>
      </c>
      <c r="F189" s="8" t="s">
        <v>381</v>
      </c>
      <c r="G189" s="51" t="s">
        <v>182</v>
      </c>
      <c r="H189" s="51" t="s">
        <v>182</v>
      </c>
      <c r="I189" s="51" t="s">
        <v>182</v>
      </c>
      <c r="J189" s="51" t="s">
        <v>182</v>
      </c>
      <c r="K189" s="51" t="s">
        <v>182</v>
      </c>
      <c r="L189" s="51" t="s">
        <v>182</v>
      </c>
      <c r="M189" s="3" t="s">
        <v>363</v>
      </c>
      <c r="N189" s="3" t="s">
        <v>382</v>
      </c>
      <c r="O189" s="51">
        <v>13989</v>
      </c>
      <c r="P189" s="51">
        <v>13989</v>
      </c>
      <c r="Q189" s="51" t="s">
        <v>182</v>
      </c>
      <c r="R189" s="51" t="s">
        <v>182</v>
      </c>
      <c r="S189" s="51" t="s">
        <v>182</v>
      </c>
      <c r="T189" s="51" t="s">
        <v>182</v>
      </c>
      <c r="U189" s="51" t="s">
        <v>182</v>
      </c>
      <c r="V189" s="51" t="s">
        <v>182</v>
      </c>
      <c r="W189" s="51" t="s">
        <v>182</v>
      </c>
      <c r="X189" s="51" t="s">
        <v>182</v>
      </c>
      <c r="Y189" s="39" t="s">
        <v>383</v>
      </c>
      <c r="Z189" s="71" t="s">
        <v>384</v>
      </c>
      <c r="AA189" s="3" t="s">
        <v>385</v>
      </c>
      <c r="AB189" s="7">
        <v>45776</v>
      </c>
      <c r="AC189" s="51">
        <v>14016</v>
      </c>
      <c r="AD189" s="7">
        <v>45779</v>
      </c>
      <c r="AE189" s="7">
        <v>46022</v>
      </c>
      <c r="AF189" s="3">
        <v>1500</v>
      </c>
      <c r="AG189" s="3" t="s">
        <v>187</v>
      </c>
      <c r="AH189" s="7" t="s">
        <v>182</v>
      </c>
      <c r="AI189" s="7" t="s">
        <v>182</v>
      </c>
      <c r="AJ189" s="7" t="s">
        <v>182</v>
      </c>
      <c r="AK189" s="4">
        <v>20120.16</v>
      </c>
      <c r="AL189" s="6" t="s">
        <v>188</v>
      </c>
      <c r="AM189" s="6" t="s">
        <v>189</v>
      </c>
      <c r="AN189" s="33">
        <v>46021</v>
      </c>
      <c r="AO189" s="34">
        <v>14180</v>
      </c>
      <c r="AP189" s="6" t="s">
        <v>195</v>
      </c>
      <c r="AQ189" s="33">
        <v>46023</v>
      </c>
      <c r="AR189" s="33">
        <v>46387</v>
      </c>
      <c r="AS189" s="3"/>
      <c r="AT189" s="3"/>
      <c r="AU189" s="3"/>
      <c r="AV189" s="3"/>
      <c r="AW189" s="4"/>
      <c r="AX189" s="4"/>
      <c r="AY189" s="3"/>
      <c r="AZ189" s="3"/>
      <c r="BA189" s="4"/>
      <c r="BB189" s="4"/>
      <c r="BC189" s="3"/>
      <c r="BD189" s="3"/>
      <c r="BE189" s="4"/>
      <c r="BF189" s="4"/>
      <c r="BG189" s="3"/>
      <c r="BH189" s="4"/>
      <c r="BI189" s="69">
        <f t="shared" si="2"/>
        <v>20120.16</v>
      </c>
      <c r="BJ189" s="4">
        <f>20120.16</f>
        <v>20120.16</v>
      </c>
      <c r="BK189" s="70">
        <v>0</v>
      </c>
      <c r="BL189" s="62">
        <f t="shared" si="3"/>
        <v>20120.16</v>
      </c>
      <c r="BM189" s="52"/>
      <c r="BN189" s="52"/>
      <c r="BO189" s="52"/>
      <c r="BP189" s="52"/>
      <c r="BQ189" s="52"/>
      <c r="BR189" s="52"/>
      <c r="BS189" s="52"/>
      <c r="BT189" s="52"/>
      <c r="BU189" s="53"/>
      <c r="BV189" s="53"/>
      <c r="BW189" s="52"/>
      <c r="BX189" s="54"/>
      <c r="BY189" s="52"/>
      <c r="BZ189" s="52" t="s">
        <v>386</v>
      </c>
      <c r="CA189" s="68">
        <v>14028</v>
      </c>
      <c r="CB189" s="64" t="s">
        <v>306</v>
      </c>
      <c r="CC189" s="39">
        <v>702406</v>
      </c>
      <c r="CD189" s="65" t="s">
        <v>307</v>
      </c>
      <c r="CE189" s="66">
        <v>702352</v>
      </c>
    </row>
    <row r="190" spans="1:83" ht="18" customHeight="1" x14ac:dyDescent="0.25">
      <c r="A190" s="27">
        <v>25</v>
      </c>
      <c r="B190" s="28" t="s">
        <v>387</v>
      </c>
      <c r="C190" s="29" t="s">
        <v>388</v>
      </c>
      <c r="D190" s="28" t="s">
        <v>179</v>
      </c>
      <c r="E190" s="28" t="s">
        <v>182</v>
      </c>
      <c r="F190" s="9" t="s">
        <v>389</v>
      </c>
      <c r="G190" s="30" t="s">
        <v>182</v>
      </c>
      <c r="H190" s="30" t="s">
        <v>182</v>
      </c>
      <c r="I190" s="30" t="s">
        <v>182</v>
      </c>
      <c r="J190" s="30" t="s">
        <v>182</v>
      </c>
      <c r="K190" s="30" t="s">
        <v>182</v>
      </c>
      <c r="L190" s="30" t="s">
        <v>182</v>
      </c>
      <c r="M190" s="30" t="s">
        <v>390</v>
      </c>
      <c r="N190" s="30" t="s">
        <v>391</v>
      </c>
      <c r="O190" s="30">
        <v>14034</v>
      </c>
      <c r="P190" s="30">
        <v>14034</v>
      </c>
      <c r="Q190" s="30" t="s">
        <v>182</v>
      </c>
      <c r="R190" s="30" t="s">
        <v>182</v>
      </c>
      <c r="S190" s="30" t="s">
        <v>182</v>
      </c>
      <c r="T190" s="30" t="s">
        <v>182</v>
      </c>
      <c r="U190" s="30" t="s">
        <v>182</v>
      </c>
      <c r="V190" s="30" t="s">
        <v>182</v>
      </c>
      <c r="W190" s="30" t="s">
        <v>182</v>
      </c>
      <c r="X190" s="30" t="s">
        <v>182</v>
      </c>
      <c r="Y190" s="28" t="s">
        <v>392</v>
      </c>
      <c r="Z190" s="9" t="s">
        <v>393</v>
      </c>
      <c r="AA190" s="28" t="s">
        <v>394</v>
      </c>
      <c r="AB190" s="31">
        <v>45814</v>
      </c>
      <c r="AC190" s="30">
        <v>14042</v>
      </c>
      <c r="AD190" s="31">
        <v>45814</v>
      </c>
      <c r="AE190" s="31">
        <v>46179</v>
      </c>
      <c r="AF190" s="28">
        <v>1500</v>
      </c>
      <c r="AG190" s="28" t="s">
        <v>187</v>
      </c>
      <c r="AH190" s="30" t="s">
        <v>182</v>
      </c>
      <c r="AI190" s="30" t="s">
        <v>182</v>
      </c>
      <c r="AJ190" s="30" t="s">
        <v>182</v>
      </c>
      <c r="AK190" s="32">
        <v>15375</v>
      </c>
      <c r="AL190" s="3"/>
      <c r="AM190" s="3"/>
      <c r="AN190" s="7"/>
      <c r="AO190" s="51"/>
      <c r="AP190" s="3"/>
      <c r="AQ190" s="7"/>
      <c r="AR190" s="7"/>
      <c r="AS190" s="6"/>
      <c r="AT190" s="6"/>
      <c r="AU190" s="6"/>
      <c r="AV190" s="6"/>
      <c r="AW190" s="6"/>
      <c r="AX190" s="34"/>
      <c r="AY190" s="6"/>
      <c r="AZ190" s="6"/>
      <c r="BA190" s="6"/>
      <c r="BB190" s="6"/>
      <c r="BC190" s="6"/>
      <c r="BD190" s="6"/>
      <c r="BE190" s="5"/>
      <c r="BF190" s="5"/>
      <c r="BG190" s="6"/>
      <c r="BH190" s="5"/>
      <c r="BI190" s="36">
        <v>15375</v>
      </c>
      <c r="BJ190" s="32">
        <v>15350</v>
      </c>
      <c r="BK190" s="37">
        <v>0</v>
      </c>
      <c r="BL190" s="38">
        <f>BJ190++BK190</f>
        <v>15350</v>
      </c>
      <c r="BM190" s="39"/>
      <c r="BN190" s="39"/>
      <c r="BO190" s="39"/>
      <c r="BP190" s="39"/>
      <c r="BQ190" s="39"/>
      <c r="BR190" s="39"/>
      <c r="BS190" s="39"/>
      <c r="BT190" s="39"/>
      <c r="BU190" s="40"/>
      <c r="BV190" s="40"/>
      <c r="BW190" s="39"/>
      <c r="BX190" s="39"/>
      <c r="BY190" s="39"/>
      <c r="BZ190" s="41" t="s">
        <v>395</v>
      </c>
      <c r="CA190" s="42">
        <v>14028</v>
      </c>
      <c r="CB190" s="43" t="s">
        <v>208</v>
      </c>
      <c r="CC190" s="41">
        <v>702800</v>
      </c>
      <c r="CD190" s="44" t="s">
        <v>193</v>
      </c>
      <c r="CE190" s="45">
        <v>701609</v>
      </c>
    </row>
    <row r="191" spans="1:83" ht="12.75" customHeight="1" x14ac:dyDescent="0.25">
      <c r="A191" s="159"/>
      <c r="B191" s="160"/>
      <c r="C191" s="160"/>
      <c r="D191" s="160"/>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0"/>
      <c r="AA191" s="160"/>
      <c r="AB191" s="160"/>
      <c r="AC191" s="160"/>
      <c r="AD191" s="160"/>
      <c r="AE191" s="160"/>
      <c r="AF191" s="160"/>
      <c r="AG191" s="160"/>
      <c r="AH191" s="160"/>
      <c r="AI191" s="160"/>
      <c r="AJ191" s="160"/>
      <c r="AK191" s="172"/>
      <c r="AL191" s="173"/>
      <c r="AM191" s="74"/>
      <c r="AN191" s="7"/>
      <c r="AO191" s="51"/>
      <c r="AP191" s="3"/>
      <c r="AQ191" s="7"/>
      <c r="AR191" s="7"/>
      <c r="AS191" s="6"/>
      <c r="AT191" s="6"/>
      <c r="AU191" s="35"/>
      <c r="AV191" s="6"/>
      <c r="AW191" s="46"/>
      <c r="AX191" s="5"/>
      <c r="AY191" s="6"/>
      <c r="AZ191" s="6"/>
      <c r="BA191" s="5"/>
      <c r="BB191" s="5"/>
      <c r="BC191" s="6"/>
      <c r="BD191" s="6"/>
      <c r="BE191" s="5"/>
      <c r="BF191" s="5"/>
      <c r="BG191" s="6"/>
      <c r="BH191" s="5"/>
      <c r="BI191" s="160"/>
      <c r="BJ191" s="160"/>
      <c r="BK191" s="160"/>
      <c r="BL191" s="160"/>
      <c r="BM191" s="39"/>
      <c r="BN191" s="39"/>
      <c r="BO191" s="39"/>
      <c r="BP191" s="39"/>
      <c r="BQ191" s="39"/>
      <c r="BR191" s="39"/>
      <c r="BS191" s="39"/>
      <c r="BT191" s="39"/>
      <c r="BU191" s="40"/>
      <c r="BV191" s="40"/>
      <c r="BW191" s="39"/>
      <c r="BX191" s="39"/>
      <c r="BY191" s="39"/>
      <c r="BZ191" s="160"/>
      <c r="CA191" s="160"/>
      <c r="CB191" s="160"/>
      <c r="CC191" s="160"/>
      <c r="CD191" s="160"/>
      <c r="CE191" s="168"/>
    </row>
    <row r="192" spans="1:83" ht="12.75" customHeight="1" x14ac:dyDescent="0.25">
      <c r="A192" s="159"/>
      <c r="B192" s="160"/>
      <c r="C192" s="160"/>
      <c r="D192" s="160"/>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0"/>
      <c r="AA192" s="160"/>
      <c r="AB192" s="160"/>
      <c r="AC192" s="160"/>
      <c r="AD192" s="160"/>
      <c r="AE192" s="160"/>
      <c r="AF192" s="160"/>
      <c r="AG192" s="160"/>
      <c r="AH192" s="160"/>
      <c r="AI192" s="160"/>
      <c r="AJ192" s="160"/>
      <c r="AK192" s="160"/>
      <c r="AL192" s="75"/>
      <c r="AM192" s="6"/>
      <c r="AN192" s="6"/>
      <c r="AO192" s="34"/>
      <c r="AP192" s="6"/>
      <c r="AQ192" s="6"/>
      <c r="AR192" s="6"/>
      <c r="AS192" s="6"/>
      <c r="AT192" s="6"/>
      <c r="AU192" s="6"/>
      <c r="AV192" s="6"/>
      <c r="AW192" s="6"/>
      <c r="AX192" s="34"/>
      <c r="AY192" s="6"/>
      <c r="AZ192" s="6"/>
      <c r="BA192" s="6"/>
      <c r="BB192" s="6"/>
      <c r="BC192" s="6"/>
      <c r="BD192" s="35"/>
      <c r="BE192" s="5"/>
      <c r="BF192" s="5"/>
      <c r="BG192" s="6"/>
      <c r="BH192" s="5"/>
      <c r="BI192" s="160"/>
      <c r="BJ192" s="160"/>
      <c r="BK192" s="160"/>
      <c r="BL192" s="160"/>
      <c r="BM192" s="39"/>
      <c r="BN192" s="39"/>
      <c r="BO192" s="39"/>
      <c r="BP192" s="39"/>
      <c r="BQ192" s="39"/>
      <c r="BR192" s="39"/>
      <c r="BS192" s="39"/>
      <c r="BT192" s="39"/>
      <c r="BU192" s="40"/>
      <c r="BV192" s="40"/>
      <c r="BW192" s="39"/>
      <c r="BX192" s="39"/>
      <c r="BY192" s="39"/>
      <c r="BZ192" s="160"/>
      <c r="CA192" s="160"/>
      <c r="CB192" s="160"/>
      <c r="CC192" s="160"/>
      <c r="CD192" s="160"/>
      <c r="CE192" s="168"/>
    </row>
    <row r="193" spans="1:83" ht="12.75" customHeight="1" x14ac:dyDescent="0.25">
      <c r="A193" s="159"/>
      <c r="B193" s="160"/>
      <c r="C193" s="160"/>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c r="AA193" s="160"/>
      <c r="AB193" s="160"/>
      <c r="AC193" s="160"/>
      <c r="AD193" s="160"/>
      <c r="AE193" s="160"/>
      <c r="AF193" s="160"/>
      <c r="AG193" s="160"/>
      <c r="AH193" s="160"/>
      <c r="AI193" s="160"/>
      <c r="AJ193" s="160"/>
      <c r="AK193" s="160"/>
      <c r="AL193" s="6"/>
      <c r="AM193" s="6"/>
      <c r="AN193" s="6"/>
      <c r="AO193" s="34"/>
      <c r="AP193" s="6"/>
      <c r="AQ193" s="6"/>
      <c r="AR193" s="6"/>
      <c r="AS193" s="6"/>
      <c r="AT193" s="6"/>
      <c r="AU193" s="35"/>
      <c r="AV193" s="6"/>
      <c r="AW193" s="46"/>
      <c r="AX193" s="5"/>
      <c r="AY193" s="6"/>
      <c r="AZ193" s="6"/>
      <c r="BA193" s="5"/>
      <c r="BB193" s="5"/>
      <c r="BC193" s="33"/>
      <c r="BD193" s="35"/>
      <c r="BE193" s="5"/>
      <c r="BF193" s="5"/>
      <c r="BG193" s="6"/>
      <c r="BH193" s="5"/>
      <c r="BI193" s="160"/>
      <c r="BJ193" s="160"/>
      <c r="BK193" s="160"/>
      <c r="BL193" s="160"/>
      <c r="BM193" s="39"/>
      <c r="BN193" s="39"/>
      <c r="BO193" s="39"/>
      <c r="BP193" s="39"/>
      <c r="BQ193" s="39"/>
      <c r="BR193" s="39"/>
      <c r="BS193" s="39"/>
      <c r="BT193" s="39"/>
      <c r="BU193" s="40"/>
      <c r="BV193" s="40"/>
      <c r="BW193" s="39"/>
      <c r="BX193" s="39"/>
      <c r="BY193" s="39"/>
      <c r="BZ193" s="160"/>
      <c r="CA193" s="160"/>
      <c r="CB193" s="160"/>
      <c r="CC193" s="160"/>
      <c r="CD193" s="160"/>
      <c r="CE193" s="168"/>
    </row>
    <row r="194" spans="1:83" ht="12.75" customHeight="1" x14ac:dyDescent="0.25">
      <c r="A194" s="159"/>
      <c r="B194" s="160"/>
      <c r="C194" s="160"/>
      <c r="D194" s="160"/>
      <c r="E194" s="160"/>
      <c r="F194" s="160"/>
      <c r="G194" s="160"/>
      <c r="H194" s="160"/>
      <c r="I194" s="160"/>
      <c r="J194" s="160"/>
      <c r="K194" s="160"/>
      <c r="L194" s="160"/>
      <c r="M194" s="160"/>
      <c r="N194" s="160"/>
      <c r="O194" s="160"/>
      <c r="P194" s="160"/>
      <c r="Q194" s="160"/>
      <c r="R194" s="160"/>
      <c r="S194" s="160"/>
      <c r="T194" s="160"/>
      <c r="U194" s="160"/>
      <c r="V194" s="160"/>
      <c r="W194" s="160"/>
      <c r="X194" s="160"/>
      <c r="Y194" s="160"/>
      <c r="Z194" s="160"/>
      <c r="AA194" s="160"/>
      <c r="AB194" s="160"/>
      <c r="AC194" s="160"/>
      <c r="AD194" s="160"/>
      <c r="AE194" s="160"/>
      <c r="AF194" s="160"/>
      <c r="AG194" s="160"/>
      <c r="AH194" s="160"/>
      <c r="AI194" s="160"/>
      <c r="AJ194" s="160"/>
      <c r="AK194" s="160"/>
      <c r="AL194" s="6"/>
      <c r="AM194" s="6"/>
      <c r="AN194" s="6"/>
      <c r="AO194" s="34"/>
      <c r="AP194" s="6"/>
      <c r="AQ194" s="6"/>
      <c r="AR194" s="6"/>
      <c r="AS194" s="6"/>
      <c r="AT194" s="6"/>
      <c r="AU194" s="6"/>
      <c r="AV194" s="6"/>
      <c r="AW194" s="6"/>
      <c r="AX194" s="34"/>
      <c r="AY194" s="6"/>
      <c r="AZ194" s="6"/>
      <c r="BA194" s="6"/>
      <c r="BB194" s="6"/>
      <c r="BC194" s="6"/>
      <c r="BD194" s="35"/>
      <c r="BE194" s="5"/>
      <c r="BF194" s="5"/>
      <c r="BG194" s="6"/>
      <c r="BH194" s="5"/>
      <c r="BI194" s="160"/>
      <c r="BJ194" s="160"/>
      <c r="BK194" s="160"/>
      <c r="BL194" s="160"/>
      <c r="BM194" s="39"/>
      <c r="BN194" s="39"/>
      <c r="BO194" s="39"/>
      <c r="BP194" s="39"/>
      <c r="BQ194" s="39"/>
      <c r="BR194" s="39"/>
      <c r="BS194" s="39"/>
      <c r="BT194" s="39"/>
      <c r="BU194" s="40"/>
      <c r="BV194" s="40"/>
      <c r="BW194" s="39"/>
      <c r="BX194" s="39"/>
      <c r="BY194" s="39"/>
      <c r="BZ194" s="160"/>
      <c r="CA194" s="160"/>
      <c r="CB194" s="160"/>
      <c r="CC194" s="160"/>
      <c r="CD194" s="160"/>
      <c r="CE194" s="168"/>
    </row>
    <row r="195" spans="1:83" ht="12.75" customHeight="1" x14ac:dyDescent="0.25">
      <c r="A195" s="159"/>
      <c r="B195" s="160"/>
      <c r="C195" s="160"/>
      <c r="D195" s="160"/>
      <c r="E195" s="160"/>
      <c r="F195" s="160"/>
      <c r="G195" s="160"/>
      <c r="H195" s="160"/>
      <c r="I195" s="160"/>
      <c r="J195" s="160"/>
      <c r="K195" s="160"/>
      <c r="L195" s="160"/>
      <c r="M195" s="160"/>
      <c r="N195" s="160"/>
      <c r="O195" s="160"/>
      <c r="P195" s="160"/>
      <c r="Q195" s="160"/>
      <c r="R195" s="160"/>
      <c r="S195" s="160"/>
      <c r="T195" s="160"/>
      <c r="U195" s="160"/>
      <c r="V195" s="160"/>
      <c r="W195" s="160"/>
      <c r="X195" s="160"/>
      <c r="Y195" s="160"/>
      <c r="Z195" s="160"/>
      <c r="AA195" s="160"/>
      <c r="AB195" s="160"/>
      <c r="AC195" s="160"/>
      <c r="AD195" s="160"/>
      <c r="AE195" s="160"/>
      <c r="AF195" s="160"/>
      <c r="AG195" s="160"/>
      <c r="AH195" s="160"/>
      <c r="AI195" s="160"/>
      <c r="AJ195" s="160"/>
      <c r="AK195" s="160"/>
      <c r="AL195" s="6"/>
      <c r="AM195" s="6"/>
      <c r="AN195" s="6"/>
      <c r="AO195" s="34"/>
      <c r="AP195" s="6"/>
      <c r="AQ195" s="6"/>
      <c r="AR195" s="6"/>
      <c r="AS195" s="6"/>
      <c r="AT195" s="6"/>
      <c r="AU195" s="35"/>
      <c r="AV195" s="6"/>
      <c r="AW195" s="46"/>
      <c r="AX195" s="5"/>
      <c r="AY195" s="6"/>
      <c r="AZ195" s="6"/>
      <c r="BA195" s="5"/>
      <c r="BB195" s="5"/>
      <c r="BC195" s="33"/>
      <c r="BD195" s="35"/>
      <c r="BE195" s="5"/>
      <c r="BF195" s="5"/>
      <c r="BG195" s="6"/>
      <c r="BH195" s="5"/>
      <c r="BI195" s="160"/>
      <c r="BJ195" s="160"/>
      <c r="BK195" s="160"/>
      <c r="BL195" s="160"/>
      <c r="BM195" s="39"/>
      <c r="BN195" s="39"/>
      <c r="BO195" s="39"/>
      <c r="BP195" s="39"/>
      <c r="BQ195" s="39"/>
      <c r="BR195" s="39"/>
      <c r="BS195" s="39"/>
      <c r="BT195" s="39"/>
      <c r="BU195" s="40"/>
      <c r="BV195" s="40"/>
      <c r="BW195" s="39"/>
      <c r="BX195" s="39"/>
      <c r="BY195" s="39"/>
      <c r="BZ195" s="160"/>
      <c r="CA195" s="160"/>
      <c r="CB195" s="160"/>
      <c r="CC195" s="160"/>
      <c r="CD195" s="160"/>
      <c r="CE195" s="168"/>
    </row>
    <row r="196" spans="1:83" ht="12.75" customHeight="1" x14ac:dyDescent="0.25">
      <c r="A196" s="159"/>
      <c r="B196" s="160"/>
      <c r="C196" s="160"/>
      <c r="D196" s="160"/>
      <c r="E196" s="160"/>
      <c r="F196" s="160"/>
      <c r="G196" s="160"/>
      <c r="H196" s="160"/>
      <c r="I196" s="160"/>
      <c r="J196" s="160"/>
      <c r="K196" s="160"/>
      <c r="L196" s="160"/>
      <c r="M196" s="160"/>
      <c r="N196" s="160"/>
      <c r="O196" s="160"/>
      <c r="P196" s="160"/>
      <c r="Q196" s="160"/>
      <c r="R196" s="160"/>
      <c r="S196" s="160"/>
      <c r="T196" s="160"/>
      <c r="U196" s="160"/>
      <c r="V196" s="160"/>
      <c r="W196" s="160"/>
      <c r="X196" s="160"/>
      <c r="Y196" s="160"/>
      <c r="Z196" s="160"/>
      <c r="AA196" s="160"/>
      <c r="AB196" s="160"/>
      <c r="AC196" s="160"/>
      <c r="AD196" s="160"/>
      <c r="AE196" s="160"/>
      <c r="AF196" s="160"/>
      <c r="AG196" s="160"/>
      <c r="AH196" s="160"/>
      <c r="AI196" s="160"/>
      <c r="AJ196" s="160"/>
      <c r="AK196" s="160"/>
      <c r="AL196" s="6"/>
      <c r="AM196" s="6"/>
      <c r="AN196" s="6"/>
      <c r="AO196" s="34"/>
      <c r="AP196" s="6"/>
      <c r="AQ196" s="6"/>
      <c r="AR196" s="6"/>
      <c r="AS196" s="6"/>
      <c r="AT196" s="6"/>
      <c r="AU196" s="6"/>
      <c r="AV196" s="6"/>
      <c r="AW196" s="6"/>
      <c r="AX196" s="34"/>
      <c r="AY196" s="6"/>
      <c r="AZ196" s="6"/>
      <c r="BA196" s="6"/>
      <c r="BB196" s="6"/>
      <c r="BC196" s="6"/>
      <c r="BD196" s="35"/>
      <c r="BE196" s="5"/>
      <c r="BF196" s="5"/>
      <c r="BG196" s="6"/>
      <c r="BH196" s="5"/>
      <c r="BI196" s="160"/>
      <c r="BJ196" s="160"/>
      <c r="BK196" s="160"/>
      <c r="BL196" s="160"/>
      <c r="BM196" s="39"/>
      <c r="BN196" s="39"/>
      <c r="BO196" s="39"/>
      <c r="BP196" s="39"/>
      <c r="BQ196" s="39"/>
      <c r="BR196" s="39"/>
      <c r="BS196" s="39"/>
      <c r="BT196" s="39"/>
      <c r="BU196" s="40"/>
      <c r="BV196" s="40"/>
      <c r="BW196" s="39"/>
      <c r="BX196" s="39"/>
      <c r="BY196" s="39"/>
      <c r="BZ196" s="160"/>
      <c r="CA196" s="160"/>
      <c r="CB196" s="160"/>
      <c r="CC196" s="160"/>
      <c r="CD196" s="160"/>
      <c r="CE196" s="168"/>
    </row>
    <row r="197" spans="1:83" ht="12.75" customHeight="1" x14ac:dyDescent="0.25">
      <c r="A197" s="159"/>
      <c r="B197" s="160"/>
      <c r="C197" s="160"/>
      <c r="D197" s="160"/>
      <c r="E197" s="160"/>
      <c r="F197" s="160"/>
      <c r="G197" s="160"/>
      <c r="H197" s="160"/>
      <c r="I197" s="160"/>
      <c r="J197" s="160"/>
      <c r="K197" s="160"/>
      <c r="L197" s="160"/>
      <c r="M197" s="160"/>
      <c r="N197" s="160"/>
      <c r="O197" s="160"/>
      <c r="P197" s="160"/>
      <c r="Q197" s="160"/>
      <c r="R197" s="160"/>
      <c r="S197" s="160"/>
      <c r="T197" s="160"/>
      <c r="U197" s="160"/>
      <c r="V197" s="160"/>
      <c r="W197" s="160"/>
      <c r="X197" s="160"/>
      <c r="Y197" s="160"/>
      <c r="Z197" s="160"/>
      <c r="AA197" s="160"/>
      <c r="AB197" s="160"/>
      <c r="AC197" s="160"/>
      <c r="AD197" s="160"/>
      <c r="AE197" s="160"/>
      <c r="AF197" s="160"/>
      <c r="AG197" s="160"/>
      <c r="AH197" s="160"/>
      <c r="AI197" s="160"/>
      <c r="AJ197" s="160"/>
      <c r="AK197" s="160"/>
      <c r="AL197" s="6"/>
      <c r="AM197" s="6"/>
      <c r="AN197" s="6"/>
      <c r="AO197" s="34"/>
      <c r="AP197" s="6"/>
      <c r="AQ197" s="6"/>
      <c r="AR197" s="6"/>
      <c r="AS197" s="6"/>
      <c r="AT197" s="6"/>
      <c r="AU197" s="35"/>
      <c r="AV197" s="6"/>
      <c r="AW197" s="46"/>
      <c r="AX197" s="5"/>
      <c r="AY197" s="6"/>
      <c r="AZ197" s="6"/>
      <c r="BA197" s="5"/>
      <c r="BB197" s="5"/>
      <c r="BC197" s="33"/>
      <c r="BD197" s="35"/>
      <c r="BE197" s="5"/>
      <c r="BF197" s="5"/>
      <c r="BG197" s="6"/>
      <c r="BH197" s="5"/>
      <c r="BI197" s="160"/>
      <c r="BJ197" s="160"/>
      <c r="BK197" s="160"/>
      <c r="BL197" s="160"/>
      <c r="BM197" s="39"/>
      <c r="BN197" s="39"/>
      <c r="BO197" s="39"/>
      <c r="BP197" s="39"/>
      <c r="BQ197" s="39"/>
      <c r="BR197" s="39"/>
      <c r="BS197" s="39"/>
      <c r="BT197" s="39"/>
      <c r="BU197" s="40"/>
      <c r="BV197" s="40"/>
      <c r="BW197" s="39"/>
      <c r="BX197" s="39"/>
      <c r="BY197" s="39"/>
      <c r="BZ197" s="160"/>
      <c r="CA197" s="160"/>
      <c r="CB197" s="160"/>
      <c r="CC197" s="160"/>
      <c r="CD197" s="160"/>
      <c r="CE197" s="168"/>
    </row>
    <row r="198" spans="1:83" ht="12.75" customHeight="1" x14ac:dyDescent="0.25">
      <c r="A198" s="159"/>
      <c r="B198" s="160"/>
      <c r="C198" s="160"/>
      <c r="D198" s="160"/>
      <c r="E198" s="160"/>
      <c r="F198" s="160"/>
      <c r="G198" s="160"/>
      <c r="H198" s="160"/>
      <c r="I198" s="160"/>
      <c r="J198" s="160"/>
      <c r="K198" s="160"/>
      <c r="L198" s="160"/>
      <c r="M198" s="160"/>
      <c r="N198" s="160"/>
      <c r="O198" s="160"/>
      <c r="P198" s="160"/>
      <c r="Q198" s="160"/>
      <c r="R198" s="160"/>
      <c r="S198" s="160"/>
      <c r="T198" s="160"/>
      <c r="U198" s="160"/>
      <c r="V198" s="160"/>
      <c r="W198" s="160"/>
      <c r="X198" s="160"/>
      <c r="Y198" s="160"/>
      <c r="Z198" s="160"/>
      <c r="AA198" s="160"/>
      <c r="AB198" s="160"/>
      <c r="AC198" s="160"/>
      <c r="AD198" s="160"/>
      <c r="AE198" s="160"/>
      <c r="AF198" s="160"/>
      <c r="AG198" s="160"/>
      <c r="AH198" s="160"/>
      <c r="AI198" s="160"/>
      <c r="AJ198" s="160"/>
      <c r="AK198" s="160"/>
      <c r="AL198" s="6"/>
      <c r="AM198" s="6"/>
      <c r="AN198" s="6"/>
      <c r="AO198" s="34"/>
      <c r="AP198" s="6"/>
      <c r="AQ198" s="6"/>
      <c r="AR198" s="6"/>
      <c r="AS198" s="6"/>
      <c r="AT198" s="6"/>
      <c r="AU198" s="35"/>
      <c r="AV198" s="6"/>
      <c r="AW198" s="46"/>
      <c r="AX198" s="5"/>
      <c r="AY198" s="6"/>
      <c r="AZ198" s="6"/>
      <c r="BA198" s="5"/>
      <c r="BB198" s="5"/>
      <c r="BC198" s="33"/>
      <c r="BD198" s="35"/>
      <c r="BE198" s="5"/>
      <c r="BF198" s="5"/>
      <c r="BG198" s="6"/>
      <c r="BH198" s="5"/>
      <c r="BI198" s="160"/>
      <c r="BJ198" s="160"/>
      <c r="BK198" s="160"/>
      <c r="BL198" s="160"/>
      <c r="BM198" s="39"/>
      <c r="BN198" s="39"/>
      <c r="BO198" s="39"/>
      <c r="BP198" s="39"/>
      <c r="BQ198" s="39"/>
      <c r="BR198" s="39"/>
      <c r="BS198" s="39"/>
      <c r="BT198" s="39"/>
      <c r="BU198" s="40"/>
      <c r="BV198" s="40"/>
      <c r="BW198" s="39"/>
      <c r="BX198" s="39"/>
      <c r="BY198" s="39"/>
      <c r="BZ198" s="160"/>
      <c r="CA198" s="160"/>
      <c r="CB198" s="160"/>
      <c r="CC198" s="160"/>
      <c r="CD198" s="160"/>
      <c r="CE198" s="168"/>
    </row>
    <row r="199" spans="1:83" ht="12.75" customHeight="1" x14ac:dyDescent="0.25">
      <c r="A199" s="169"/>
      <c r="B199" s="170"/>
      <c r="C199" s="170"/>
      <c r="D199" s="170"/>
      <c r="E199" s="170"/>
      <c r="F199" s="170"/>
      <c r="G199" s="170"/>
      <c r="H199" s="170"/>
      <c r="I199" s="170"/>
      <c r="J199" s="170"/>
      <c r="K199" s="170"/>
      <c r="L199" s="170"/>
      <c r="M199" s="170"/>
      <c r="N199" s="170"/>
      <c r="O199" s="170"/>
      <c r="P199" s="170"/>
      <c r="Q199" s="170"/>
      <c r="R199" s="170"/>
      <c r="S199" s="170"/>
      <c r="T199" s="170"/>
      <c r="U199" s="170"/>
      <c r="V199" s="170"/>
      <c r="W199" s="170"/>
      <c r="X199" s="170"/>
      <c r="Y199" s="170"/>
      <c r="Z199" s="170"/>
      <c r="AA199" s="170"/>
      <c r="AB199" s="170"/>
      <c r="AC199" s="170"/>
      <c r="AD199" s="170"/>
      <c r="AE199" s="170"/>
      <c r="AF199" s="170"/>
      <c r="AG199" s="170"/>
      <c r="AH199" s="170"/>
      <c r="AI199" s="170"/>
      <c r="AJ199" s="170"/>
      <c r="AK199" s="170"/>
      <c r="AL199" s="6"/>
      <c r="AM199" s="6"/>
      <c r="AN199" s="6"/>
      <c r="AO199" s="34"/>
      <c r="AP199" s="6"/>
      <c r="AQ199" s="6"/>
      <c r="AR199" s="6"/>
      <c r="AS199" s="6"/>
      <c r="AT199" s="6"/>
      <c r="AU199" s="6"/>
      <c r="AV199" s="6"/>
      <c r="AW199" s="6"/>
      <c r="AX199" s="34"/>
      <c r="AY199" s="6"/>
      <c r="AZ199" s="6"/>
      <c r="BA199" s="6"/>
      <c r="BB199" s="6"/>
      <c r="BC199" s="6"/>
      <c r="BD199" s="35"/>
      <c r="BE199" s="5"/>
      <c r="BF199" s="5"/>
      <c r="BG199" s="6"/>
      <c r="BH199" s="5"/>
      <c r="BI199" s="170"/>
      <c r="BJ199" s="170"/>
      <c r="BK199" s="170"/>
      <c r="BL199" s="170"/>
      <c r="BM199" s="39"/>
      <c r="BN199" s="39"/>
      <c r="BO199" s="39"/>
      <c r="BP199" s="39"/>
      <c r="BQ199" s="39"/>
      <c r="BR199" s="39"/>
      <c r="BS199" s="39"/>
      <c r="BT199" s="39"/>
      <c r="BU199" s="40"/>
      <c r="BV199" s="40"/>
      <c r="BW199" s="39"/>
      <c r="BX199" s="39"/>
      <c r="BY199" s="39"/>
      <c r="BZ199" s="170"/>
      <c r="CA199" s="170"/>
      <c r="CB199" s="170"/>
      <c r="CC199" s="170"/>
      <c r="CD199" s="170"/>
      <c r="CE199" s="171"/>
    </row>
    <row r="200" spans="1:83" ht="12.75" customHeight="1" x14ac:dyDescent="0.25">
      <c r="A200" s="76">
        <v>26</v>
      </c>
      <c r="B200" s="3" t="s">
        <v>396</v>
      </c>
      <c r="C200" s="67" t="s">
        <v>340</v>
      </c>
      <c r="D200" s="3" t="s">
        <v>179</v>
      </c>
      <c r="E200" s="3" t="s">
        <v>182</v>
      </c>
      <c r="F200" s="8" t="s">
        <v>397</v>
      </c>
      <c r="G200" s="51" t="s">
        <v>182</v>
      </c>
      <c r="H200" s="51" t="s">
        <v>182</v>
      </c>
      <c r="I200" s="51" t="s">
        <v>182</v>
      </c>
      <c r="J200" s="51" t="s">
        <v>182</v>
      </c>
      <c r="K200" s="51" t="s">
        <v>182</v>
      </c>
      <c r="L200" s="51" t="s">
        <v>182</v>
      </c>
      <c r="M200" s="3" t="s">
        <v>340</v>
      </c>
      <c r="N200" s="3" t="s">
        <v>391</v>
      </c>
      <c r="O200" s="51">
        <v>14146</v>
      </c>
      <c r="P200" s="51">
        <v>14146</v>
      </c>
      <c r="Q200" s="51" t="s">
        <v>182</v>
      </c>
      <c r="R200" s="51" t="s">
        <v>182</v>
      </c>
      <c r="S200" s="51" t="s">
        <v>182</v>
      </c>
      <c r="T200" s="51" t="s">
        <v>182</v>
      </c>
      <c r="U200" s="51" t="s">
        <v>182</v>
      </c>
      <c r="V200" s="51" t="s">
        <v>182</v>
      </c>
      <c r="W200" s="51" t="s">
        <v>182</v>
      </c>
      <c r="X200" s="51" t="s">
        <v>182</v>
      </c>
      <c r="Y200" s="39" t="s">
        <v>398</v>
      </c>
      <c r="Z200" s="71" t="s">
        <v>399</v>
      </c>
      <c r="AA200" s="3" t="s">
        <v>400</v>
      </c>
      <c r="AB200" s="7">
        <v>45975</v>
      </c>
      <c r="AC200" s="51">
        <v>14152</v>
      </c>
      <c r="AD200" s="7">
        <v>45975</v>
      </c>
      <c r="AE200" s="7">
        <v>46036</v>
      </c>
      <c r="AF200" s="3">
        <v>1500</v>
      </c>
      <c r="AG200" s="3" t="s">
        <v>401</v>
      </c>
      <c r="AH200" s="3"/>
      <c r="AI200" s="4"/>
      <c r="AJ200" s="4"/>
      <c r="AK200" s="4">
        <v>4968</v>
      </c>
      <c r="AL200" s="3"/>
      <c r="AM200" s="3"/>
      <c r="AN200" s="7"/>
      <c r="AO200" s="51"/>
      <c r="AP200" s="3"/>
      <c r="AQ200" s="7"/>
      <c r="AR200" s="7"/>
      <c r="AS200" s="3"/>
      <c r="AT200" s="3"/>
      <c r="AU200" s="3"/>
      <c r="AV200" s="3"/>
      <c r="AW200" s="4"/>
      <c r="AX200" s="4"/>
      <c r="AY200" s="3"/>
      <c r="AZ200" s="3"/>
      <c r="BA200" s="4"/>
      <c r="BB200" s="4"/>
      <c r="BC200" s="3"/>
      <c r="BD200" s="3"/>
      <c r="BE200" s="4"/>
      <c r="BF200" s="4"/>
      <c r="BG200" s="3"/>
      <c r="BH200" s="4"/>
      <c r="BI200" s="69">
        <f t="shared" si="2"/>
        <v>4968</v>
      </c>
      <c r="BJ200" s="4">
        <v>4968</v>
      </c>
      <c r="BK200" s="70">
        <v>0</v>
      </c>
      <c r="BL200" s="62">
        <f t="shared" si="3"/>
        <v>4968</v>
      </c>
      <c r="BM200" s="52"/>
      <c r="BN200" s="52"/>
      <c r="BO200" s="52"/>
      <c r="BP200" s="52"/>
      <c r="BQ200" s="52"/>
      <c r="BR200" s="52"/>
      <c r="BS200" s="52"/>
      <c r="BT200" s="52"/>
      <c r="BU200" s="53"/>
      <c r="BV200" s="53"/>
      <c r="BW200" s="52"/>
      <c r="BX200" s="54"/>
      <c r="BY200" s="52"/>
      <c r="BZ200" s="39" t="s">
        <v>402</v>
      </c>
      <c r="CA200" s="59">
        <v>14156</v>
      </c>
      <c r="CB200" s="64" t="s">
        <v>208</v>
      </c>
      <c r="CC200" s="39">
        <v>702800</v>
      </c>
      <c r="CD200" s="65" t="s">
        <v>403</v>
      </c>
      <c r="CE200" s="66">
        <v>716231</v>
      </c>
    </row>
    <row r="201" spans="1:83" ht="18" customHeight="1" x14ac:dyDescent="0.25">
      <c r="A201" s="27">
        <v>27</v>
      </c>
      <c r="B201" s="28" t="s">
        <v>404</v>
      </c>
      <c r="C201" s="29" t="s">
        <v>349</v>
      </c>
      <c r="D201" s="28" t="s">
        <v>290</v>
      </c>
      <c r="E201" s="28" t="s">
        <v>182</v>
      </c>
      <c r="F201" s="9" t="s">
        <v>405</v>
      </c>
      <c r="G201" s="30" t="s">
        <v>182</v>
      </c>
      <c r="H201" s="30" t="s">
        <v>182</v>
      </c>
      <c r="I201" s="30" t="s">
        <v>182</v>
      </c>
      <c r="J201" s="30" t="s">
        <v>182</v>
      </c>
      <c r="K201" s="30" t="s">
        <v>182</v>
      </c>
      <c r="L201" s="30" t="s">
        <v>182</v>
      </c>
      <c r="M201" s="30" t="s">
        <v>349</v>
      </c>
      <c r="N201" s="30" t="s">
        <v>406</v>
      </c>
      <c r="O201" s="30">
        <v>14124</v>
      </c>
      <c r="P201" s="30">
        <v>14124</v>
      </c>
      <c r="Q201" s="30" t="s">
        <v>182</v>
      </c>
      <c r="R201" s="30" t="s">
        <v>182</v>
      </c>
      <c r="S201" s="30" t="s">
        <v>182</v>
      </c>
      <c r="T201" s="30" t="s">
        <v>182</v>
      </c>
      <c r="U201" s="30" t="s">
        <v>182</v>
      </c>
      <c r="V201" s="30" t="s">
        <v>182</v>
      </c>
      <c r="W201" s="30" t="s">
        <v>182</v>
      </c>
      <c r="X201" s="30" t="s">
        <v>182</v>
      </c>
      <c r="Y201" s="28" t="s">
        <v>407</v>
      </c>
      <c r="Z201" s="9" t="s">
        <v>408</v>
      </c>
      <c r="AA201" s="28" t="s">
        <v>409</v>
      </c>
      <c r="AB201" s="31">
        <v>45975</v>
      </c>
      <c r="AC201" s="30">
        <v>14159</v>
      </c>
      <c r="AD201" s="31">
        <v>45975</v>
      </c>
      <c r="AE201" s="31">
        <v>46340</v>
      </c>
      <c r="AF201" s="28">
        <v>1500</v>
      </c>
      <c r="AG201" s="28" t="s">
        <v>187</v>
      </c>
      <c r="AH201" s="30" t="s">
        <v>182</v>
      </c>
      <c r="AI201" s="30" t="s">
        <v>182</v>
      </c>
      <c r="AJ201" s="30" t="s">
        <v>182</v>
      </c>
      <c r="AK201" s="32">
        <v>41878.31</v>
      </c>
      <c r="AL201" s="3"/>
      <c r="AM201" s="3"/>
      <c r="AN201" s="7"/>
      <c r="AO201" s="51"/>
      <c r="AP201" s="3"/>
      <c r="AQ201" s="7"/>
      <c r="AR201" s="7"/>
      <c r="AS201" s="6"/>
      <c r="AT201" s="6"/>
      <c r="AU201" s="6"/>
      <c r="AV201" s="6"/>
      <c r="AW201" s="6"/>
      <c r="AX201" s="34"/>
      <c r="AY201" s="6"/>
      <c r="AZ201" s="6"/>
      <c r="BA201" s="6"/>
      <c r="BB201" s="6"/>
      <c r="BC201" s="6"/>
      <c r="BD201" s="6"/>
      <c r="BE201" s="5"/>
      <c r="BF201" s="5"/>
      <c r="BG201" s="6"/>
      <c r="BH201" s="5"/>
      <c r="BI201" s="36">
        <v>41878.31</v>
      </c>
      <c r="BJ201" s="32">
        <v>5732.39</v>
      </c>
      <c r="BK201" s="37">
        <v>0</v>
      </c>
      <c r="BL201" s="38">
        <f>BJ201++BK201</f>
        <v>5732.39</v>
      </c>
      <c r="BM201" s="39"/>
      <c r="BN201" s="39"/>
      <c r="BO201" s="39"/>
      <c r="BP201" s="39"/>
      <c r="BQ201" s="39"/>
      <c r="BR201" s="39"/>
      <c r="BS201" s="39"/>
      <c r="BT201" s="39"/>
      <c r="BU201" s="40"/>
      <c r="BV201" s="40"/>
      <c r="BW201" s="39"/>
      <c r="BX201" s="39"/>
      <c r="BY201" s="39"/>
      <c r="BZ201" s="41" t="s">
        <v>410</v>
      </c>
      <c r="CA201" s="42">
        <v>14159</v>
      </c>
      <c r="CB201" s="43" t="s">
        <v>208</v>
      </c>
      <c r="CC201" s="41">
        <v>702800</v>
      </c>
      <c r="CD201" s="44" t="s">
        <v>403</v>
      </c>
      <c r="CE201" s="45">
        <v>716231</v>
      </c>
    </row>
    <row r="202" spans="1:83" ht="12.75" customHeight="1" x14ac:dyDescent="0.25">
      <c r="A202" s="159"/>
      <c r="B202" s="160"/>
      <c r="C202" s="160"/>
      <c r="D202" s="160"/>
      <c r="E202" s="160"/>
      <c r="F202" s="160"/>
      <c r="G202" s="160"/>
      <c r="H202" s="160"/>
      <c r="I202" s="160"/>
      <c r="J202" s="160"/>
      <c r="K202" s="160"/>
      <c r="L202" s="160"/>
      <c r="M202" s="160"/>
      <c r="N202" s="160"/>
      <c r="O202" s="160"/>
      <c r="P202" s="160"/>
      <c r="Q202" s="160"/>
      <c r="R202" s="160"/>
      <c r="S202" s="160"/>
      <c r="T202" s="160"/>
      <c r="U202" s="160"/>
      <c r="V202" s="160"/>
      <c r="W202" s="160"/>
      <c r="X202" s="160"/>
      <c r="Y202" s="160"/>
      <c r="Z202" s="160"/>
      <c r="AA202" s="160"/>
      <c r="AB202" s="160"/>
      <c r="AC202" s="160"/>
      <c r="AD202" s="160"/>
      <c r="AE202" s="160"/>
      <c r="AF202" s="160"/>
      <c r="AG202" s="160"/>
      <c r="AH202" s="160"/>
      <c r="AI202" s="160"/>
      <c r="AJ202" s="160"/>
      <c r="AK202" s="172"/>
      <c r="AL202" s="173"/>
      <c r="AM202" s="74"/>
      <c r="AN202" s="7"/>
      <c r="AO202" s="51"/>
      <c r="AP202" s="3"/>
      <c r="AQ202" s="7"/>
      <c r="AR202" s="7"/>
      <c r="AS202" s="6"/>
      <c r="AT202" s="6"/>
      <c r="AU202" s="35"/>
      <c r="AV202" s="6"/>
      <c r="AW202" s="46"/>
      <c r="AX202" s="5"/>
      <c r="AY202" s="6"/>
      <c r="AZ202" s="6"/>
      <c r="BA202" s="5"/>
      <c r="BB202" s="5"/>
      <c r="BC202" s="6"/>
      <c r="BD202" s="6"/>
      <c r="BE202" s="5"/>
      <c r="BF202" s="5"/>
      <c r="BG202" s="6"/>
      <c r="BH202" s="5"/>
      <c r="BI202" s="160"/>
      <c r="BJ202" s="160"/>
      <c r="BK202" s="160"/>
      <c r="BL202" s="160"/>
      <c r="BM202" s="39"/>
      <c r="BN202" s="39"/>
      <c r="BO202" s="39"/>
      <c r="BP202" s="39"/>
      <c r="BQ202" s="39"/>
      <c r="BR202" s="39"/>
      <c r="BS202" s="39"/>
      <c r="BT202" s="39"/>
      <c r="BU202" s="40"/>
      <c r="BV202" s="40"/>
      <c r="BW202" s="39"/>
      <c r="BX202" s="39"/>
      <c r="BY202" s="39"/>
      <c r="BZ202" s="160"/>
      <c r="CA202" s="160"/>
      <c r="CB202" s="160"/>
      <c r="CC202" s="160"/>
      <c r="CD202" s="160"/>
      <c r="CE202" s="168"/>
    </row>
    <row r="203" spans="1:83" ht="12.75" customHeight="1" x14ac:dyDescent="0.25">
      <c r="A203" s="159"/>
      <c r="B203" s="160"/>
      <c r="C203" s="160"/>
      <c r="D203" s="160"/>
      <c r="E203" s="160"/>
      <c r="F203" s="160"/>
      <c r="G203" s="160"/>
      <c r="H203" s="160"/>
      <c r="I203" s="160"/>
      <c r="J203" s="160"/>
      <c r="K203" s="160"/>
      <c r="L203" s="160"/>
      <c r="M203" s="160"/>
      <c r="N203" s="160"/>
      <c r="O203" s="160"/>
      <c r="P203" s="160"/>
      <c r="Q203" s="160"/>
      <c r="R203" s="160"/>
      <c r="S203" s="160"/>
      <c r="T203" s="160"/>
      <c r="U203" s="160"/>
      <c r="V203" s="160"/>
      <c r="W203" s="160"/>
      <c r="X203" s="160"/>
      <c r="Y203" s="160"/>
      <c r="Z203" s="160"/>
      <c r="AA203" s="160"/>
      <c r="AB203" s="160"/>
      <c r="AC203" s="160"/>
      <c r="AD203" s="160"/>
      <c r="AE203" s="160"/>
      <c r="AF203" s="160"/>
      <c r="AG203" s="160"/>
      <c r="AH203" s="160"/>
      <c r="AI203" s="160"/>
      <c r="AJ203" s="160"/>
      <c r="AK203" s="160"/>
      <c r="AL203" s="75"/>
      <c r="AM203" s="6"/>
      <c r="AN203" s="6"/>
      <c r="AO203" s="34"/>
      <c r="AP203" s="6"/>
      <c r="AQ203" s="6"/>
      <c r="AR203" s="6"/>
      <c r="AS203" s="6"/>
      <c r="AT203" s="6"/>
      <c r="AU203" s="6"/>
      <c r="AV203" s="6"/>
      <c r="AW203" s="6"/>
      <c r="AX203" s="34"/>
      <c r="AY203" s="6"/>
      <c r="AZ203" s="6"/>
      <c r="BA203" s="6"/>
      <c r="BB203" s="6"/>
      <c r="BC203" s="6"/>
      <c r="BD203" s="35"/>
      <c r="BE203" s="5"/>
      <c r="BF203" s="5"/>
      <c r="BG203" s="6"/>
      <c r="BH203" s="5"/>
      <c r="BI203" s="160"/>
      <c r="BJ203" s="160"/>
      <c r="BK203" s="160"/>
      <c r="BL203" s="160"/>
      <c r="BM203" s="39"/>
      <c r="BN203" s="39"/>
      <c r="BO203" s="39"/>
      <c r="BP203" s="39"/>
      <c r="BQ203" s="39"/>
      <c r="BR203" s="39"/>
      <c r="BS203" s="39"/>
      <c r="BT203" s="39"/>
      <c r="BU203" s="40"/>
      <c r="BV203" s="40"/>
      <c r="BW203" s="39"/>
      <c r="BX203" s="39"/>
      <c r="BY203" s="39"/>
      <c r="BZ203" s="160"/>
      <c r="CA203" s="160"/>
      <c r="CB203" s="160"/>
      <c r="CC203" s="160"/>
      <c r="CD203" s="160"/>
      <c r="CE203" s="168"/>
    </row>
    <row r="204" spans="1:83" ht="12.75" customHeight="1" x14ac:dyDescent="0.25">
      <c r="A204" s="159"/>
      <c r="B204" s="160"/>
      <c r="C204" s="160"/>
      <c r="D204" s="160"/>
      <c r="E204" s="160"/>
      <c r="F204" s="160"/>
      <c r="G204" s="160"/>
      <c r="H204" s="160"/>
      <c r="I204" s="160"/>
      <c r="J204" s="160"/>
      <c r="K204" s="160"/>
      <c r="L204" s="160"/>
      <c r="M204" s="160"/>
      <c r="N204" s="160"/>
      <c r="O204" s="160"/>
      <c r="P204" s="160"/>
      <c r="Q204" s="160"/>
      <c r="R204" s="160"/>
      <c r="S204" s="160"/>
      <c r="T204" s="160"/>
      <c r="U204" s="160"/>
      <c r="V204" s="160"/>
      <c r="W204" s="160"/>
      <c r="X204" s="160"/>
      <c r="Y204" s="160"/>
      <c r="Z204" s="160"/>
      <c r="AA204" s="160"/>
      <c r="AB204" s="160"/>
      <c r="AC204" s="160"/>
      <c r="AD204" s="160"/>
      <c r="AE204" s="160"/>
      <c r="AF204" s="160"/>
      <c r="AG204" s="160"/>
      <c r="AH204" s="160"/>
      <c r="AI204" s="160"/>
      <c r="AJ204" s="160"/>
      <c r="AK204" s="160"/>
      <c r="AL204" s="6"/>
      <c r="AM204" s="6"/>
      <c r="AN204" s="6"/>
      <c r="AO204" s="34"/>
      <c r="AP204" s="6"/>
      <c r="AQ204" s="6"/>
      <c r="AR204" s="6"/>
      <c r="AS204" s="6"/>
      <c r="AT204" s="6"/>
      <c r="AU204" s="35"/>
      <c r="AV204" s="6"/>
      <c r="AW204" s="46"/>
      <c r="AX204" s="5"/>
      <c r="AY204" s="6"/>
      <c r="AZ204" s="6"/>
      <c r="BA204" s="5"/>
      <c r="BB204" s="5"/>
      <c r="BC204" s="33"/>
      <c r="BD204" s="35"/>
      <c r="BE204" s="5"/>
      <c r="BF204" s="5"/>
      <c r="BG204" s="6"/>
      <c r="BH204" s="5"/>
      <c r="BI204" s="160"/>
      <c r="BJ204" s="160"/>
      <c r="BK204" s="160"/>
      <c r="BL204" s="160"/>
      <c r="BM204" s="39"/>
      <c r="BN204" s="39"/>
      <c r="BO204" s="39"/>
      <c r="BP204" s="39"/>
      <c r="BQ204" s="39"/>
      <c r="BR204" s="39"/>
      <c r="BS204" s="39"/>
      <c r="BT204" s="39"/>
      <c r="BU204" s="40"/>
      <c r="BV204" s="40"/>
      <c r="BW204" s="39"/>
      <c r="BX204" s="39"/>
      <c r="BY204" s="39"/>
      <c r="BZ204" s="160"/>
      <c r="CA204" s="160"/>
      <c r="CB204" s="160"/>
      <c r="CC204" s="160"/>
      <c r="CD204" s="160"/>
      <c r="CE204" s="168"/>
    </row>
    <row r="205" spans="1:83" ht="12.75" customHeight="1" x14ac:dyDescent="0.25">
      <c r="A205" s="159"/>
      <c r="B205" s="160"/>
      <c r="C205" s="160"/>
      <c r="D205" s="160"/>
      <c r="E205" s="160"/>
      <c r="F205" s="160"/>
      <c r="G205" s="160"/>
      <c r="H205" s="160"/>
      <c r="I205" s="160"/>
      <c r="J205" s="160"/>
      <c r="K205" s="160"/>
      <c r="L205" s="160"/>
      <c r="M205" s="160"/>
      <c r="N205" s="160"/>
      <c r="O205" s="160"/>
      <c r="P205" s="160"/>
      <c r="Q205" s="160"/>
      <c r="R205" s="160"/>
      <c r="S205" s="160"/>
      <c r="T205" s="160"/>
      <c r="U205" s="160"/>
      <c r="V205" s="160"/>
      <c r="W205" s="160"/>
      <c r="X205" s="160"/>
      <c r="Y205" s="160"/>
      <c r="Z205" s="160"/>
      <c r="AA205" s="160"/>
      <c r="AB205" s="160"/>
      <c r="AC205" s="160"/>
      <c r="AD205" s="160"/>
      <c r="AE205" s="160"/>
      <c r="AF205" s="160"/>
      <c r="AG205" s="160"/>
      <c r="AH205" s="160"/>
      <c r="AI205" s="160"/>
      <c r="AJ205" s="160"/>
      <c r="AK205" s="160"/>
      <c r="AL205" s="6"/>
      <c r="AM205" s="6"/>
      <c r="AN205" s="6"/>
      <c r="AO205" s="34"/>
      <c r="AP205" s="6"/>
      <c r="AQ205" s="6"/>
      <c r="AR205" s="6"/>
      <c r="AS205" s="6"/>
      <c r="AT205" s="6"/>
      <c r="AU205" s="6"/>
      <c r="AV205" s="6"/>
      <c r="AW205" s="6"/>
      <c r="AX205" s="34"/>
      <c r="AY205" s="6"/>
      <c r="AZ205" s="6"/>
      <c r="BA205" s="6"/>
      <c r="BB205" s="6"/>
      <c r="BC205" s="6"/>
      <c r="BD205" s="35"/>
      <c r="BE205" s="5"/>
      <c r="BF205" s="5"/>
      <c r="BG205" s="6"/>
      <c r="BH205" s="5"/>
      <c r="BI205" s="160"/>
      <c r="BJ205" s="160"/>
      <c r="BK205" s="160"/>
      <c r="BL205" s="160"/>
      <c r="BM205" s="39"/>
      <c r="BN205" s="39"/>
      <c r="BO205" s="39"/>
      <c r="BP205" s="39"/>
      <c r="BQ205" s="39"/>
      <c r="BR205" s="39"/>
      <c r="BS205" s="39"/>
      <c r="BT205" s="39"/>
      <c r="BU205" s="40"/>
      <c r="BV205" s="40"/>
      <c r="BW205" s="39"/>
      <c r="BX205" s="39"/>
      <c r="BY205" s="39"/>
      <c r="BZ205" s="160"/>
      <c r="CA205" s="160"/>
      <c r="CB205" s="160"/>
      <c r="CC205" s="160"/>
      <c r="CD205" s="160"/>
      <c r="CE205" s="168"/>
    </row>
    <row r="206" spans="1:83" ht="12.75" customHeight="1" x14ac:dyDescent="0.25">
      <c r="A206" s="159"/>
      <c r="B206" s="160"/>
      <c r="C206" s="160"/>
      <c r="D206" s="160"/>
      <c r="E206" s="160"/>
      <c r="F206" s="160"/>
      <c r="G206" s="160"/>
      <c r="H206" s="160"/>
      <c r="I206" s="160"/>
      <c r="J206" s="160"/>
      <c r="K206" s="160"/>
      <c r="L206" s="160"/>
      <c r="M206" s="160"/>
      <c r="N206" s="160"/>
      <c r="O206" s="160"/>
      <c r="P206" s="160"/>
      <c r="Q206" s="160"/>
      <c r="R206" s="160"/>
      <c r="S206" s="160"/>
      <c r="T206" s="160"/>
      <c r="U206" s="160"/>
      <c r="V206" s="160"/>
      <c r="W206" s="160"/>
      <c r="X206" s="160"/>
      <c r="Y206" s="160"/>
      <c r="Z206" s="160"/>
      <c r="AA206" s="160"/>
      <c r="AB206" s="160"/>
      <c r="AC206" s="160"/>
      <c r="AD206" s="160"/>
      <c r="AE206" s="160"/>
      <c r="AF206" s="160"/>
      <c r="AG206" s="160"/>
      <c r="AH206" s="160"/>
      <c r="AI206" s="160"/>
      <c r="AJ206" s="160"/>
      <c r="AK206" s="160"/>
      <c r="AL206" s="6"/>
      <c r="AM206" s="6"/>
      <c r="AN206" s="6"/>
      <c r="AO206" s="34"/>
      <c r="AP206" s="6"/>
      <c r="AQ206" s="6"/>
      <c r="AR206" s="6"/>
      <c r="AS206" s="6"/>
      <c r="AT206" s="6"/>
      <c r="AU206" s="35"/>
      <c r="AV206" s="6"/>
      <c r="AW206" s="46"/>
      <c r="AX206" s="5"/>
      <c r="AY206" s="6"/>
      <c r="AZ206" s="6"/>
      <c r="BA206" s="5"/>
      <c r="BB206" s="5"/>
      <c r="BC206" s="33"/>
      <c r="BD206" s="35"/>
      <c r="BE206" s="5"/>
      <c r="BF206" s="5"/>
      <c r="BG206" s="6"/>
      <c r="BH206" s="5"/>
      <c r="BI206" s="160"/>
      <c r="BJ206" s="160"/>
      <c r="BK206" s="160"/>
      <c r="BL206" s="160"/>
      <c r="BM206" s="39"/>
      <c r="BN206" s="39"/>
      <c r="BO206" s="39"/>
      <c r="BP206" s="39"/>
      <c r="BQ206" s="39"/>
      <c r="BR206" s="39"/>
      <c r="BS206" s="39"/>
      <c r="BT206" s="39"/>
      <c r="BU206" s="40"/>
      <c r="BV206" s="40"/>
      <c r="BW206" s="39"/>
      <c r="BX206" s="39"/>
      <c r="BY206" s="39"/>
      <c r="BZ206" s="160"/>
      <c r="CA206" s="160"/>
      <c r="CB206" s="160"/>
      <c r="CC206" s="160"/>
      <c r="CD206" s="160"/>
      <c r="CE206" s="168"/>
    </row>
    <row r="207" spans="1:83" ht="12.75" customHeight="1" x14ac:dyDescent="0.25">
      <c r="A207" s="159"/>
      <c r="B207" s="160"/>
      <c r="C207" s="160"/>
      <c r="D207" s="160"/>
      <c r="E207" s="160"/>
      <c r="F207" s="160"/>
      <c r="G207" s="160"/>
      <c r="H207" s="160"/>
      <c r="I207" s="160"/>
      <c r="J207" s="160"/>
      <c r="K207" s="160"/>
      <c r="L207" s="160"/>
      <c r="M207" s="160"/>
      <c r="N207" s="160"/>
      <c r="O207" s="160"/>
      <c r="P207" s="160"/>
      <c r="Q207" s="160"/>
      <c r="R207" s="160"/>
      <c r="S207" s="160"/>
      <c r="T207" s="160"/>
      <c r="U207" s="160"/>
      <c r="V207" s="160"/>
      <c r="W207" s="160"/>
      <c r="X207" s="160"/>
      <c r="Y207" s="160"/>
      <c r="Z207" s="160"/>
      <c r="AA207" s="160"/>
      <c r="AB207" s="160"/>
      <c r="AC207" s="160"/>
      <c r="AD207" s="160"/>
      <c r="AE207" s="160"/>
      <c r="AF207" s="160"/>
      <c r="AG207" s="160"/>
      <c r="AH207" s="160"/>
      <c r="AI207" s="160"/>
      <c r="AJ207" s="160"/>
      <c r="AK207" s="160"/>
      <c r="AL207" s="6"/>
      <c r="AM207" s="6"/>
      <c r="AN207" s="6"/>
      <c r="AO207" s="34"/>
      <c r="AP207" s="6"/>
      <c r="AQ207" s="6"/>
      <c r="AR207" s="6"/>
      <c r="AS207" s="6"/>
      <c r="AT207" s="6"/>
      <c r="AU207" s="6"/>
      <c r="AV207" s="6"/>
      <c r="AW207" s="6"/>
      <c r="AX207" s="34"/>
      <c r="AY207" s="6"/>
      <c r="AZ207" s="6"/>
      <c r="BA207" s="6"/>
      <c r="BB207" s="6"/>
      <c r="BC207" s="6"/>
      <c r="BD207" s="35"/>
      <c r="BE207" s="5"/>
      <c r="BF207" s="5"/>
      <c r="BG207" s="6"/>
      <c r="BH207" s="5"/>
      <c r="BI207" s="160"/>
      <c r="BJ207" s="160"/>
      <c r="BK207" s="160"/>
      <c r="BL207" s="160"/>
      <c r="BM207" s="39"/>
      <c r="BN207" s="39"/>
      <c r="BO207" s="39"/>
      <c r="BP207" s="39"/>
      <c r="BQ207" s="39"/>
      <c r="BR207" s="39"/>
      <c r="BS207" s="39"/>
      <c r="BT207" s="39"/>
      <c r="BU207" s="40"/>
      <c r="BV207" s="40"/>
      <c r="BW207" s="39"/>
      <c r="BX207" s="39"/>
      <c r="BY207" s="39"/>
      <c r="BZ207" s="160"/>
      <c r="CA207" s="160"/>
      <c r="CB207" s="160"/>
      <c r="CC207" s="160"/>
      <c r="CD207" s="160"/>
      <c r="CE207" s="168"/>
    </row>
    <row r="208" spans="1:83" ht="12.75" customHeight="1" x14ac:dyDescent="0.25">
      <c r="A208" s="159"/>
      <c r="B208" s="160"/>
      <c r="C208" s="160"/>
      <c r="D208" s="160"/>
      <c r="E208" s="160"/>
      <c r="F208" s="160"/>
      <c r="G208" s="160"/>
      <c r="H208" s="160"/>
      <c r="I208" s="160"/>
      <c r="J208" s="160"/>
      <c r="K208" s="160"/>
      <c r="L208" s="160"/>
      <c r="M208" s="160"/>
      <c r="N208" s="160"/>
      <c r="O208" s="160"/>
      <c r="P208" s="160"/>
      <c r="Q208" s="160"/>
      <c r="R208" s="160"/>
      <c r="S208" s="160"/>
      <c r="T208" s="160"/>
      <c r="U208" s="160"/>
      <c r="V208" s="160"/>
      <c r="W208" s="160"/>
      <c r="X208" s="160"/>
      <c r="Y208" s="160"/>
      <c r="Z208" s="160"/>
      <c r="AA208" s="160"/>
      <c r="AB208" s="160"/>
      <c r="AC208" s="160"/>
      <c r="AD208" s="160"/>
      <c r="AE208" s="160"/>
      <c r="AF208" s="160"/>
      <c r="AG208" s="160"/>
      <c r="AH208" s="160"/>
      <c r="AI208" s="160"/>
      <c r="AJ208" s="160"/>
      <c r="AK208" s="160"/>
      <c r="AL208" s="6"/>
      <c r="AM208" s="6"/>
      <c r="AN208" s="6"/>
      <c r="AO208" s="34"/>
      <c r="AP208" s="6"/>
      <c r="AQ208" s="6"/>
      <c r="AR208" s="6"/>
      <c r="AS208" s="6"/>
      <c r="AT208" s="6"/>
      <c r="AU208" s="35"/>
      <c r="AV208" s="6"/>
      <c r="AW208" s="46"/>
      <c r="AX208" s="5"/>
      <c r="AY208" s="6"/>
      <c r="AZ208" s="6"/>
      <c r="BA208" s="5"/>
      <c r="BB208" s="5"/>
      <c r="BC208" s="33"/>
      <c r="BD208" s="35"/>
      <c r="BE208" s="5"/>
      <c r="BF208" s="5"/>
      <c r="BG208" s="6"/>
      <c r="BH208" s="5"/>
      <c r="BI208" s="160"/>
      <c r="BJ208" s="160"/>
      <c r="BK208" s="160"/>
      <c r="BL208" s="160"/>
      <c r="BM208" s="39"/>
      <c r="BN208" s="39"/>
      <c r="BO208" s="39"/>
      <c r="BP208" s="39"/>
      <c r="BQ208" s="39"/>
      <c r="BR208" s="39"/>
      <c r="BS208" s="39"/>
      <c r="BT208" s="39"/>
      <c r="BU208" s="40"/>
      <c r="BV208" s="40"/>
      <c r="BW208" s="39"/>
      <c r="BX208" s="39"/>
      <c r="BY208" s="39"/>
      <c r="BZ208" s="160"/>
      <c r="CA208" s="160"/>
      <c r="CB208" s="160"/>
      <c r="CC208" s="160"/>
      <c r="CD208" s="160"/>
      <c r="CE208" s="168"/>
    </row>
    <row r="209" spans="1:83" ht="12.75" customHeight="1" x14ac:dyDescent="0.25">
      <c r="A209" s="159"/>
      <c r="B209" s="160"/>
      <c r="C209" s="160"/>
      <c r="D209" s="160"/>
      <c r="E209" s="160"/>
      <c r="F209" s="160"/>
      <c r="G209" s="160"/>
      <c r="H209" s="160"/>
      <c r="I209" s="160"/>
      <c r="J209" s="160"/>
      <c r="K209" s="160"/>
      <c r="L209" s="160"/>
      <c r="M209" s="160"/>
      <c r="N209" s="160"/>
      <c r="O209" s="160"/>
      <c r="P209" s="160"/>
      <c r="Q209" s="160"/>
      <c r="R209" s="160"/>
      <c r="S209" s="160"/>
      <c r="T209" s="160"/>
      <c r="U209" s="160"/>
      <c r="V209" s="160"/>
      <c r="W209" s="160"/>
      <c r="X209" s="160"/>
      <c r="Y209" s="160"/>
      <c r="Z209" s="160"/>
      <c r="AA209" s="160"/>
      <c r="AB209" s="160"/>
      <c r="AC209" s="160"/>
      <c r="AD209" s="160"/>
      <c r="AE209" s="160"/>
      <c r="AF209" s="160"/>
      <c r="AG209" s="160"/>
      <c r="AH209" s="160"/>
      <c r="AI209" s="160"/>
      <c r="AJ209" s="160"/>
      <c r="AK209" s="160"/>
      <c r="AL209" s="6"/>
      <c r="AM209" s="6"/>
      <c r="AN209" s="6"/>
      <c r="AO209" s="34"/>
      <c r="AP209" s="6"/>
      <c r="AQ209" s="6"/>
      <c r="AR209" s="6"/>
      <c r="AS209" s="6"/>
      <c r="AT209" s="6"/>
      <c r="AU209" s="35"/>
      <c r="AV209" s="6"/>
      <c r="AW209" s="46"/>
      <c r="AX209" s="5"/>
      <c r="AY209" s="6"/>
      <c r="AZ209" s="6"/>
      <c r="BA209" s="5"/>
      <c r="BB209" s="5"/>
      <c r="BC209" s="33"/>
      <c r="BD209" s="35"/>
      <c r="BE209" s="5"/>
      <c r="BF209" s="5"/>
      <c r="BG209" s="6"/>
      <c r="BH209" s="5"/>
      <c r="BI209" s="160"/>
      <c r="BJ209" s="160"/>
      <c r="BK209" s="160"/>
      <c r="BL209" s="160"/>
      <c r="BM209" s="39"/>
      <c r="BN209" s="39"/>
      <c r="BO209" s="39"/>
      <c r="BP209" s="39"/>
      <c r="BQ209" s="39"/>
      <c r="BR209" s="39"/>
      <c r="BS209" s="39"/>
      <c r="BT209" s="39"/>
      <c r="BU209" s="40"/>
      <c r="BV209" s="40"/>
      <c r="BW209" s="39"/>
      <c r="BX209" s="39"/>
      <c r="BY209" s="39"/>
      <c r="BZ209" s="160"/>
      <c r="CA209" s="160"/>
      <c r="CB209" s="160"/>
      <c r="CC209" s="160"/>
      <c r="CD209" s="160"/>
      <c r="CE209" s="168"/>
    </row>
    <row r="210" spans="1:83" ht="12.75" customHeight="1" x14ac:dyDescent="0.25">
      <c r="A210" s="169"/>
      <c r="B210" s="170"/>
      <c r="C210" s="170"/>
      <c r="D210" s="170"/>
      <c r="E210" s="170"/>
      <c r="F210" s="170"/>
      <c r="G210" s="170"/>
      <c r="H210" s="170"/>
      <c r="I210" s="170"/>
      <c r="J210" s="170"/>
      <c r="K210" s="170"/>
      <c r="L210" s="170"/>
      <c r="M210" s="170"/>
      <c r="N210" s="170"/>
      <c r="O210" s="170"/>
      <c r="P210" s="170"/>
      <c r="Q210" s="170"/>
      <c r="R210" s="170"/>
      <c r="S210" s="170"/>
      <c r="T210" s="170"/>
      <c r="U210" s="170"/>
      <c r="V210" s="170"/>
      <c r="W210" s="170"/>
      <c r="X210" s="170"/>
      <c r="Y210" s="170"/>
      <c r="Z210" s="170"/>
      <c r="AA210" s="170"/>
      <c r="AB210" s="170"/>
      <c r="AC210" s="170"/>
      <c r="AD210" s="170"/>
      <c r="AE210" s="170"/>
      <c r="AF210" s="170"/>
      <c r="AG210" s="170"/>
      <c r="AH210" s="170"/>
      <c r="AI210" s="170"/>
      <c r="AJ210" s="170"/>
      <c r="AK210" s="170"/>
      <c r="AL210" s="6"/>
      <c r="AM210" s="6"/>
      <c r="AN210" s="6"/>
      <c r="AO210" s="34"/>
      <c r="AP210" s="6"/>
      <c r="AQ210" s="6"/>
      <c r="AR210" s="6"/>
      <c r="AS210" s="6"/>
      <c r="AT210" s="6"/>
      <c r="AU210" s="6"/>
      <c r="AV210" s="6"/>
      <c r="AW210" s="6"/>
      <c r="AX210" s="34"/>
      <c r="AY210" s="6"/>
      <c r="AZ210" s="6"/>
      <c r="BA210" s="6"/>
      <c r="BB210" s="6"/>
      <c r="BC210" s="6"/>
      <c r="BD210" s="35"/>
      <c r="BE210" s="5"/>
      <c r="BF210" s="5"/>
      <c r="BG210" s="6"/>
      <c r="BH210" s="5"/>
      <c r="BI210" s="170"/>
      <c r="BJ210" s="170"/>
      <c r="BK210" s="170"/>
      <c r="BL210" s="170"/>
      <c r="BM210" s="39"/>
      <c r="BN210" s="39"/>
      <c r="BO210" s="39"/>
      <c r="BP210" s="39"/>
      <c r="BQ210" s="39"/>
      <c r="BR210" s="39"/>
      <c r="BS210" s="39"/>
      <c r="BT210" s="39"/>
      <c r="BU210" s="40"/>
      <c r="BV210" s="40"/>
      <c r="BW210" s="39"/>
      <c r="BX210" s="39"/>
      <c r="BY210" s="39"/>
      <c r="BZ210" s="170"/>
      <c r="CA210" s="170"/>
      <c r="CB210" s="170"/>
      <c r="CC210" s="170"/>
      <c r="CD210" s="170"/>
      <c r="CE210" s="171"/>
    </row>
    <row r="211" spans="1:83" ht="18" customHeight="1" x14ac:dyDescent="0.25">
      <c r="A211" s="27">
        <v>28</v>
      </c>
      <c r="B211" s="28" t="s">
        <v>411</v>
      </c>
      <c r="C211" s="29" t="s">
        <v>353</v>
      </c>
      <c r="D211" s="28" t="s">
        <v>290</v>
      </c>
      <c r="E211" s="28" t="s">
        <v>182</v>
      </c>
      <c r="F211" s="9" t="s">
        <v>412</v>
      </c>
      <c r="G211" s="30" t="s">
        <v>182</v>
      </c>
      <c r="H211" s="30" t="s">
        <v>182</v>
      </c>
      <c r="I211" s="30" t="s">
        <v>182</v>
      </c>
      <c r="J211" s="30" t="s">
        <v>182</v>
      </c>
      <c r="K211" s="30" t="s">
        <v>182</v>
      </c>
      <c r="L211" s="30" t="s">
        <v>182</v>
      </c>
      <c r="M211" s="30" t="s">
        <v>353</v>
      </c>
      <c r="N211" s="30" t="s">
        <v>413</v>
      </c>
      <c r="O211" s="30">
        <v>14153</v>
      </c>
      <c r="P211" s="30">
        <v>14153</v>
      </c>
      <c r="Q211" s="30" t="s">
        <v>182</v>
      </c>
      <c r="R211" s="30" t="s">
        <v>182</v>
      </c>
      <c r="S211" s="30" t="s">
        <v>182</v>
      </c>
      <c r="T211" s="30" t="s">
        <v>182</v>
      </c>
      <c r="U211" s="30" t="s">
        <v>182</v>
      </c>
      <c r="V211" s="30" t="s">
        <v>182</v>
      </c>
      <c r="W211" s="30" t="s">
        <v>182</v>
      </c>
      <c r="X211" s="30" t="s">
        <v>182</v>
      </c>
      <c r="Y211" s="28" t="s">
        <v>414</v>
      </c>
      <c r="Z211" s="9" t="s">
        <v>415</v>
      </c>
      <c r="AA211" s="28" t="s">
        <v>416</v>
      </c>
      <c r="AB211" s="31">
        <v>45986</v>
      </c>
      <c r="AC211" s="30">
        <v>14156</v>
      </c>
      <c r="AD211" s="31">
        <v>45976</v>
      </c>
      <c r="AE211" s="31">
        <v>46078</v>
      </c>
      <c r="AF211" s="28">
        <v>1500</v>
      </c>
      <c r="AG211" s="28" t="s">
        <v>187</v>
      </c>
      <c r="AH211" s="30" t="s">
        <v>182</v>
      </c>
      <c r="AI211" s="30" t="s">
        <v>182</v>
      </c>
      <c r="AJ211" s="30" t="s">
        <v>182</v>
      </c>
      <c r="AK211" s="32">
        <v>82400</v>
      </c>
      <c r="AL211" s="3"/>
      <c r="AM211" s="3"/>
      <c r="AN211" s="7"/>
      <c r="AO211" s="51"/>
      <c r="AP211" s="3"/>
      <c r="AQ211" s="7"/>
      <c r="AR211" s="7"/>
      <c r="AS211" s="6"/>
      <c r="AT211" s="6"/>
      <c r="AU211" s="6"/>
      <c r="AV211" s="6"/>
      <c r="AW211" s="6"/>
      <c r="AX211" s="34"/>
      <c r="AY211" s="6"/>
      <c r="AZ211" s="6"/>
      <c r="BA211" s="6"/>
      <c r="BB211" s="6"/>
      <c r="BC211" s="6"/>
      <c r="BD211" s="6"/>
      <c r="BE211" s="5"/>
      <c r="BF211" s="5"/>
      <c r="BG211" s="6"/>
      <c r="BH211" s="5"/>
      <c r="BI211" s="36">
        <v>82400</v>
      </c>
      <c r="BJ211" s="32">
        <v>26445.47</v>
      </c>
      <c r="BK211" s="37">
        <v>27049.05</v>
      </c>
      <c r="BL211" s="38">
        <f>BJ211++BK211</f>
        <v>53494.520000000004</v>
      </c>
      <c r="BM211" s="39"/>
      <c r="BN211" s="39"/>
      <c r="BO211" s="39"/>
      <c r="BP211" s="39"/>
      <c r="BQ211" s="39"/>
      <c r="BR211" s="39"/>
      <c r="BS211" s="39"/>
      <c r="BT211" s="39"/>
      <c r="BU211" s="40"/>
      <c r="BV211" s="40"/>
      <c r="BW211" s="39"/>
      <c r="BX211" s="39"/>
      <c r="BY211" s="39"/>
      <c r="BZ211" s="41" t="s">
        <v>417</v>
      </c>
      <c r="CA211" s="42">
        <v>14156</v>
      </c>
      <c r="CB211" s="43" t="s">
        <v>403</v>
      </c>
      <c r="CC211" s="41">
        <v>716231</v>
      </c>
      <c r="CD211" s="44" t="s">
        <v>208</v>
      </c>
      <c r="CE211" s="45">
        <v>702800</v>
      </c>
    </row>
    <row r="212" spans="1:83" ht="12.75" customHeight="1" x14ac:dyDescent="0.25">
      <c r="A212" s="159"/>
      <c r="B212" s="160"/>
      <c r="C212" s="160"/>
      <c r="D212" s="160"/>
      <c r="E212" s="160"/>
      <c r="F212" s="160"/>
      <c r="G212" s="160"/>
      <c r="H212" s="160"/>
      <c r="I212" s="160"/>
      <c r="J212" s="160"/>
      <c r="K212" s="160"/>
      <c r="L212" s="160"/>
      <c r="M212" s="160"/>
      <c r="N212" s="160"/>
      <c r="O212" s="160"/>
      <c r="P212" s="160"/>
      <c r="Q212" s="160"/>
      <c r="R212" s="160"/>
      <c r="S212" s="160"/>
      <c r="T212" s="160"/>
      <c r="U212" s="160"/>
      <c r="V212" s="160"/>
      <c r="W212" s="160"/>
      <c r="X212" s="160"/>
      <c r="Y212" s="160"/>
      <c r="Z212" s="160"/>
      <c r="AA212" s="160"/>
      <c r="AB212" s="160"/>
      <c r="AC212" s="160"/>
      <c r="AD212" s="160"/>
      <c r="AE212" s="160"/>
      <c r="AF212" s="160"/>
      <c r="AG212" s="160"/>
      <c r="AH212" s="160"/>
      <c r="AI212" s="160"/>
      <c r="AJ212" s="160"/>
      <c r="AK212" s="172"/>
      <c r="AL212" s="173"/>
      <c r="AM212" s="74"/>
      <c r="AN212" s="7"/>
      <c r="AO212" s="51"/>
      <c r="AP212" s="3"/>
      <c r="AQ212" s="7"/>
      <c r="AR212" s="7"/>
      <c r="AS212" s="6"/>
      <c r="AT212" s="6"/>
      <c r="AU212" s="35"/>
      <c r="AV212" s="6"/>
      <c r="AW212" s="46"/>
      <c r="AX212" s="5"/>
      <c r="AY212" s="6"/>
      <c r="AZ212" s="6"/>
      <c r="BA212" s="5"/>
      <c r="BB212" s="5"/>
      <c r="BC212" s="6"/>
      <c r="BD212" s="6"/>
      <c r="BE212" s="5"/>
      <c r="BF212" s="5"/>
      <c r="BG212" s="6"/>
      <c r="BH212" s="5"/>
      <c r="BI212" s="160"/>
      <c r="BJ212" s="160"/>
      <c r="BK212" s="160"/>
      <c r="BL212" s="160"/>
      <c r="BM212" s="39"/>
      <c r="BN212" s="39"/>
      <c r="BO212" s="39"/>
      <c r="BP212" s="39"/>
      <c r="BQ212" s="39"/>
      <c r="BR212" s="39"/>
      <c r="BS212" s="39"/>
      <c r="BT212" s="39"/>
      <c r="BU212" s="40"/>
      <c r="BV212" s="40"/>
      <c r="BW212" s="39"/>
      <c r="BX212" s="39"/>
      <c r="BY212" s="39"/>
      <c r="BZ212" s="160"/>
      <c r="CA212" s="160"/>
      <c r="CB212" s="160"/>
      <c r="CC212" s="160"/>
      <c r="CD212" s="160"/>
      <c r="CE212" s="168"/>
    </row>
    <row r="213" spans="1:83" ht="12.75" customHeight="1" x14ac:dyDescent="0.25">
      <c r="A213" s="159"/>
      <c r="B213" s="160"/>
      <c r="C213" s="160"/>
      <c r="D213" s="160"/>
      <c r="E213" s="160"/>
      <c r="F213" s="160"/>
      <c r="G213" s="160"/>
      <c r="H213" s="160"/>
      <c r="I213" s="160"/>
      <c r="J213" s="160"/>
      <c r="K213" s="160"/>
      <c r="L213" s="160"/>
      <c r="M213" s="160"/>
      <c r="N213" s="160"/>
      <c r="O213" s="160"/>
      <c r="P213" s="160"/>
      <c r="Q213" s="160"/>
      <c r="R213" s="160"/>
      <c r="S213" s="160"/>
      <c r="T213" s="160"/>
      <c r="U213" s="160"/>
      <c r="V213" s="160"/>
      <c r="W213" s="160"/>
      <c r="X213" s="160"/>
      <c r="Y213" s="160"/>
      <c r="Z213" s="160"/>
      <c r="AA213" s="160"/>
      <c r="AB213" s="160"/>
      <c r="AC213" s="160"/>
      <c r="AD213" s="160"/>
      <c r="AE213" s="160"/>
      <c r="AF213" s="160"/>
      <c r="AG213" s="160"/>
      <c r="AH213" s="160"/>
      <c r="AI213" s="160"/>
      <c r="AJ213" s="160"/>
      <c r="AK213" s="160"/>
      <c r="AL213" s="75"/>
      <c r="AM213" s="6"/>
      <c r="AN213" s="6"/>
      <c r="AO213" s="34"/>
      <c r="AP213" s="6"/>
      <c r="AQ213" s="6"/>
      <c r="AR213" s="6"/>
      <c r="AS213" s="6"/>
      <c r="AT213" s="6"/>
      <c r="AU213" s="6"/>
      <c r="AV213" s="6"/>
      <c r="AW213" s="6"/>
      <c r="AX213" s="34"/>
      <c r="AY213" s="6"/>
      <c r="AZ213" s="6"/>
      <c r="BA213" s="6"/>
      <c r="BB213" s="6"/>
      <c r="BC213" s="6"/>
      <c r="BD213" s="35"/>
      <c r="BE213" s="5"/>
      <c r="BF213" s="5"/>
      <c r="BG213" s="6"/>
      <c r="BH213" s="5"/>
      <c r="BI213" s="160"/>
      <c r="BJ213" s="160"/>
      <c r="BK213" s="160"/>
      <c r="BL213" s="160"/>
      <c r="BM213" s="39"/>
      <c r="BN213" s="39"/>
      <c r="BO213" s="39"/>
      <c r="BP213" s="39"/>
      <c r="BQ213" s="39"/>
      <c r="BR213" s="39"/>
      <c r="BS213" s="39"/>
      <c r="BT213" s="39"/>
      <c r="BU213" s="40"/>
      <c r="BV213" s="40"/>
      <c r="BW213" s="39"/>
      <c r="BX213" s="39"/>
      <c r="BY213" s="39"/>
      <c r="BZ213" s="160"/>
      <c r="CA213" s="160"/>
      <c r="CB213" s="160"/>
      <c r="CC213" s="160"/>
      <c r="CD213" s="160"/>
      <c r="CE213" s="168"/>
    </row>
    <row r="214" spans="1:83" ht="12.75" customHeight="1" x14ac:dyDescent="0.25">
      <c r="A214" s="159"/>
      <c r="B214" s="160"/>
      <c r="C214" s="160"/>
      <c r="D214" s="160"/>
      <c r="E214" s="160"/>
      <c r="F214" s="160"/>
      <c r="G214" s="160"/>
      <c r="H214" s="160"/>
      <c r="I214" s="160"/>
      <c r="J214" s="160"/>
      <c r="K214" s="160"/>
      <c r="L214" s="160"/>
      <c r="M214" s="160"/>
      <c r="N214" s="160"/>
      <c r="O214" s="160"/>
      <c r="P214" s="160"/>
      <c r="Q214" s="160"/>
      <c r="R214" s="160"/>
      <c r="S214" s="160"/>
      <c r="T214" s="160"/>
      <c r="U214" s="160"/>
      <c r="V214" s="160"/>
      <c r="W214" s="160"/>
      <c r="X214" s="160"/>
      <c r="Y214" s="160"/>
      <c r="Z214" s="160"/>
      <c r="AA214" s="160"/>
      <c r="AB214" s="160"/>
      <c r="AC214" s="160"/>
      <c r="AD214" s="160"/>
      <c r="AE214" s="160"/>
      <c r="AF214" s="160"/>
      <c r="AG214" s="160"/>
      <c r="AH214" s="160"/>
      <c r="AI214" s="160"/>
      <c r="AJ214" s="160"/>
      <c r="AK214" s="160"/>
      <c r="AL214" s="6"/>
      <c r="AM214" s="6"/>
      <c r="AN214" s="6"/>
      <c r="AO214" s="34"/>
      <c r="AP214" s="6"/>
      <c r="AQ214" s="6"/>
      <c r="AR214" s="6"/>
      <c r="AS214" s="6"/>
      <c r="AT214" s="6"/>
      <c r="AU214" s="35"/>
      <c r="AV214" s="6"/>
      <c r="AW214" s="46"/>
      <c r="AX214" s="5"/>
      <c r="AY214" s="6"/>
      <c r="AZ214" s="6"/>
      <c r="BA214" s="5"/>
      <c r="BB214" s="5"/>
      <c r="BC214" s="33"/>
      <c r="BD214" s="35"/>
      <c r="BE214" s="5"/>
      <c r="BF214" s="5"/>
      <c r="BG214" s="6"/>
      <c r="BH214" s="5"/>
      <c r="BI214" s="160"/>
      <c r="BJ214" s="160"/>
      <c r="BK214" s="160"/>
      <c r="BL214" s="160"/>
      <c r="BM214" s="39"/>
      <c r="BN214" s="39"/>
      <c r="BO214" s="39"/>
      <c r="BP214" s="39"/>
      <c r="BQ214" s="39"/>
      <c r="BR214" s="39"/>
      <c r="BS214" s="39"/>
      <c r="BT214" s="39"/>
      <c r="BU214" s="40"/>
      <c r="BV214" s="40"/>
      <c r="BW214" s="39"/>
      <c r="BX214" s="39"/>
      <c r="BY214" s="39"/>
      <c r="BZ214" s="160"/>
      <c r="CA214" s="160"/>
      <c r="CB214" s="160"/>
      <c r="CC214" s="160"/>
      <c r="CD214" s="160"/>
      <c r="CE214" s="168"/>
    </row>
    <row r="215" spans="1:83" ht="12.75" customHeight="1" x14ac:dyDescent="0.25">
      <c r="A215" s="159"/>
      <c r="B215" s="160"/>
      <c r="C215" s="160"/>
      <c r="D215" s="160"/>
      <c r="E215" s="160"/>
      <c r="F215" s="160"/>
      <c r="G215" s="160"/>
      <c r="H215" s="160"/>
      <c r="I215" s="160"/>
      <c r="J215" s="160"/>
      <c r="K215" s="160"/>
      <c r="L215" s="160"/>
      <c r="M215" s="160"/>
      <c r="N215" s="160"/>
      <c r="O215" s="160"/>
      <c r="P215" s="160"/>
      <c r="Q215" s="160"/>
      <c r="R215" s="160"/>
      <c r="S215" s="160"/>
      <c r="T215" s="160"/>
      <c r="U215" s="160"/>
      <c r="V215" s="160"/>
      <c r="W215" s="160"/>
      <c r="X215" s="160"/>
      <c r="Y215" s="160"/>
      <c r="Z215" s="160"/>
      <c r="AA215" s="160"/>
      <c r="AB215" s="160"/>
      <c r="AC215" s="160"/>
      <c r="AD215" s="160"/>
      <c r="AE215" s="160"/>
      <c r="AF215" s="160"/>
      <c r="AG215" s="160"/>
      <c r="AH215" s="160"/>
      <c r="AI215" s="160"/>
      <c r="AJ215" s="160"/>
      <c r="AK215" s="160"/>
      <c r="AL215" s="6"/>
      <c r="AM215" s="6"/>
      <c r="AN215" s="6"/>
      <c r="AO215" s="34"/>
      <c r="AP215" s="6"/>
      <c r="AQ215" s="6"/>
      <c r="AR215" s="6"/>
      <c r="AS215" s="6"/>
      <c r="AT215" s="6"/>
      <c r="AU215" s="6"/>
      <c r="AV215" s="6"/>
      <c r="AW215" s="6"/>
      <c r="AX215" s="34"/>
      <c r="AY215" s="6"/>
      <c r="AZ215" s="6"/>
      <c r="BA215" s="6"/>
      <c r="BB215" s="6"/>
      <c r="BC215" s="6"/>
      <c r="BD215" s="35"/>
      <c r="BE215" s="5"/>
      <c r="BF215" s="5"/>
      <c r="BG215" s="6"/>
      <c r="BH215" s="5"/>
      <c r="BI215" s="160"/>
      <c r="BJ215" s="160"/>
      <c r="BK215" s="160"/>
      <c r="BL215" s="160"/>
      <c r="BM215" s="39"/>
      <c r="BN215" s="39"/>
      <c r="BO215" s="39"/>
      <c r="BP215" s="39"/>
      <c r="BQ215" s="39"/>
      <c r="BR215" s="39"/>
      <c r="BS215" s="39"/>
      <c r="BT215" s="39"/>
      <c r="BU215" s="40"/>
      <c r="BV215" s="40"/>
      <c r="BW215" s="39"/>
      <c r="BX215" s="39"/>
      <c r="BY215" s="39"/>
      <c r="BZ215" s="160"/>
      <c r="CA215" s="160"/>
      <c r="CB215" s="160"/>
      <c r="CC215" s="160"/>
      <c r="CD215" s="160"/>
      <c r="CE215" s="168"/>
    </row>
    <row r="216" spans="1:83" ht="12.75" customHeight="1" x14ac:dyDescent="0.25">
      <c r="A216" s="159"/>
      <c r="B216" s="160"/>
      <c r="C216" s="160"/>
      <c r="D216" s="160"/>
      <c r="E216" s="160"/>
      <c r="F216" s="160"/>
      <c r="G216" s="160"/>
      <c r="H216" s="160"/>
      <c r="I216" s="160"/>
      <c r="J216" s="160"/>
      <c r="K216" s="160"/>
      <c r="L216" s="160"/>
      <c r="M216" s="160"/>
      <c r="N216" s="160"/>
      <c r="O216" s="160"/>
      <c r="P216" s="160"/>
      <c r="Q216" s="160"/>
      <c r="R216" s="160"/>
      <c r="S216" s="160"/>
      <c r="T216" s="160"/>
      <c r="U216" s="160"/>
      <c r="V216" s="160"/>
      <c r="W216" s="160"/>
      <c r="X216" s="160"/>
      <c r="Y216" s="160"/>
      <c r="Z216" s="160"/>
      <c r="AA216" s="160"/>
      <c r="AB216" s="160"/>
      <c r="AC216" s="160"/>
      <c r="AD216" s="160"/>
      <c r="AE216" s="160"/>
      <c r="AF216" s="160"/>
      <c r="AG216" s="160"/>
      <c r="AH216" s="160"/>
      <c r="AI216" s="160"/>
      <c r="AJ216" s="160"/>
      <c r="AK216" s="160"/>
      <c r="AL216" s="6"/>
      <c r="AM216" s="6"/>
      <c r="AN216" s="6"/>
      <c r="AO216" s="34"/>
      <c r="AP216" s="6"/>
      <c r="AQ216" s="6"/>
      <c r="AR216" s="6"/>
      <c r="AS216" s="6"/>
      <c r="AT216" s="6"/>
      <c r="AU216" s="35"/>
      <c r="AV216" s="6"/>
      <c r="AW216" s="46"/>
      <c r="AX216" s="5"/>
      <c r="AY216" s="6"/>
      <c r="AZ216" s="6"/>
      <c r="BA216" s="5"/>
      <c r="BB216" s="5"/>
      <c r="BC216" s="33"/>
      <c r="BD216" s="35"/>
      <c r="BE216" s="5"/>
      <c r="BF216" s="5"/>
      <c r="BG216" s="6"/>
      <c r="BH216" s="5"/>
      <c r="BI216" s="160"/>
      <c r="BJ216" s="160"/>
      <c r="BK216" s="160"/>
      <c r="BL216" s="160"/>
      <c r="BM216" s="39"/>
      <c r="BN216" s="39"/>
      <c r="BO216" s="39"/>
      <c r="BP216" s="39"/>
      <c r="BQ216" s="39"/>
      <c r="BR216" s="39"/>
      <c r="BS216" s="39"/>
      <c r="BT216" s="39"/>
      <c r="BU216" s="40"/>
      <c r="BV216" s="40"/>
      <c r="BW216" s="39"/>
      <c r="BX216" s="39"/>
      <c r="BY216" s="39"/>
      <c r="BZ216" s="160"/>
      <c r="CA216" s="160"/>
      <c r="CB216" s="160"/>
      <c r="CC216" s="160"/>
      <c r="CD216" s="160"/>
      <c r="CE216" s="168"/>
    </row>
    <row r="217" spans="1:83" ht="12.75" customHeight="1" x14ac:dyDescent="0.25">
      <c r="A217" s="159"/>
      <c r="B217" s="160"/>
      <c r="C217" s="160"/>
      <c r="D217" s="160"/>
      <c r="E217" s="160"/>
      <c r="F217" s="160"/>
      <c r="G217" s="160"/>
      <c r="H217" s="160"/>
      <c r="I217" s="160"/>
      <c r="J217" s="160"/>
      <c r="K217" s="160"/>
      <c r="L217" s="160"/>
      <c r="M217" s="160"/>
      <c r="N217" s="160"/>
      <c r="O217" s="160"/>
      <c r="P217" s="160"/>
      <c r="Q217" s="160"/>
      <c r="R217" s="160"/>
      <c r="S217" s="160"/>
      <c r="T217" s="160"/>
      <c r="U217" s="160"/>
      <c r="V217" s="160"/>
      <c r="W217" s="160"/>
      <c r="X217" s="160"/>
      <c r="Y217" s="160"/>
      <c r="Z217" s="160"/>
      <c r="AA217" s="160"/>
      <c r="AB217" s="160"/>
      <c r="AC217" s="160"/>
      <c r="AD217" s="160"/>
      <c r="AE217" s="160"/>
      <c r="AF217" s="160"/>
      <c r="AG217" s="160"/>
      <c r="AH217" s="160"/>
      <c r="AI217" s="160"/>
      <c r="AJ217" s="160"/>
      <c r="AK217" s="160"/>
      <c r="AL217" s="6"/>
      <c r="AM217" s="6"/>
      <c r="AN217" s="6"/>
      <c r="AO217" s="34"/>
      <c r="AP217" s="6"/>
      <c r="AQ217" s="6"/>
      <c r="AR217" s="6"/>
      <c r="AS217" s="6"/>
      <c r="AT217" s="6"/>
      <c r="AU217" s="6"/>
      <c r="AV217" s="6"/>
      <c r="AW217" s="6"/>
      <c r="AX217" s="34"/>
      <c r="AY217" s="6"/>
      <c r="AZ217" s="6"/>
      <c r="BA217" s="6"/>
      <c r="BB217" s="6"/>
      <c r="BC217" s="6"/>
      <c r="BD217" s="35"/>
      <c r="BE217" s="5"/>
      <c r="BF217" s="5"/>
      <c r="BG217" s="6"/>
      <c r="BH217" s="5"/>
      <c r="BI217" s="160"/>
      <c r="BJ217" s="160"/>
      <c r="BK217" s="160"/>
      <c r="BL217" s="160"/>
      <c r="BM217" s="39"/>
      <c r="BN217" s="39"/>
      <c r="BO217" s="39"/>
      <c r="BP217" s="39"/>
      <c r="BQ217" s="39"/>
      <c r="BR217" s="39"/>
      <c r="BS217" s="39"/>
      <c r="BT217" s="39"/>
      <c r="BU217" s="40"/>
      <c r="BV217" s="40"/>
      <c r="BW217" s="39"/>
      <c r="BX217" s="39"/>
      <c r="BY217" s="39"/>
      <c r="BZ217" s="160"/>
      <c r="CA217" s="160"/>
      <c r="CB217" s="160"/>
      <c r="CC217" s="160"/>
      <c r="CD217" s="160"/>
      <c r="CE217" s="168"/>
    </row>
    <row r="218" spans="1:83" ht="12.75" customHeight="1" x14ac:dyDescent="0.25">
      <c r="A218" s="159"/>
      <c r="B218" s="160"/>
      <c r="C218" s="160"/>
      <c r="D218" s="160"/>
      <c r="E218" s="160"/>
      <c r="F218" s="160"/>
      <c r="G218" s="160"/>
      <c r="H218" s="160"/>
      <c r="I218" s="160"/>
      <c r="J218" s="160"/>
      <c r="K218" s="160"/>
      <c r="L218" s="160"/>
      <c r="M218" s="160"/>
      <c r="N218" s="160"/>
      <c r="O218" s="160"/>
      <c r="P218" s="160"/>
      <c r="Q218" s="160"/>
      <c r="R218" s="160"/>
      <c r="S218" s="160"/>
      <c r="T218" s="160"/>
      <c r="U218" s="160"/>
      <c r="V218" s="160"/>
      <c r="W218" s="160"/>
      <c r="X218" s="160"/>
      <c r="Y218" s="160"/>
      <c r="Z218" s="160"/>
      <c r="AA218" s="160"/>
      <c r="AB218" s="160"/>
      <c r="AC218" s="160"/>
      <c r="AD218" s="160"/>
      <c r="AE218" s="160"/>
      <c r="AF218" s="160"/>
      <c r="AG218" s="160"/>
      <c r="AH218" s="160"/>
      <c r="AI218" s="160"/>
      <c r="AJ218" s="160"/>
      <c r="AK218" s="160"/>
      <c r="AL218" s="6"/>
      <c r="AM218" s="6"/>
      <c r="AN218" s="6"/>
      <c r="AO218" s="34"/>
      <c r="AP218" s="6"/>
      <c r="AQ218" s="6"/>
      <c r="AR218" s="6"/>
      <c r="AS218" s="6"/>
      <c r="AT218" s="6"/>
      <c r="AU218" s="35"/>
      <c r="AV218" s="6"/>
      <c r="AW218" s="46"/>
      <c r="AX218" s="5"/>
      <c r="AY218" s="6"/>
      <c r="AZ218" s="6"/>
      <c r="BA218" s="5"/>
      <c r="BB218" s="5"/>
      <c r="BC218" s="33"/>
      <c r="BD218" s="35"/>
      <c r="BE218" s="5"/>
      <c r="BF218" s="5"/>
      <c r="BG218" s="6"/>
      <c r="BH218" s="5"/>
      <c r="BI218" s="160"/>
      <c r="BJ218" s="160"/>
      <c r="BK218" s="160"/>
      <c r="BL218" s="160"/>
      <c r="BM218" s="39"/>
      <c r="BN218" s="39"/>
      <c r="BO218" s="39"/>
      <c r="BP218" s="39"/>
      <c r="BQ218" s="39"/>
      <c r="BR218" s="39"/>
      <c r="BS218" s="39"/>
      <c r="BT218" s="39"/>
      <c r="BU218" s="40"/>
      <c r="BV218" s="40"/>
      <c r="BW218" s="39"/>
      <c r="BX218" s="39"/>
      <c r="BY218" s="39"/>
      <c r="BZ218" s="160"/>
      <c r="CA218" s="160"/>
      <c r="CB218" s="160"/>
      <c r="CC218" s="160"/>
      <c r="CD218" s="160"/>
      <c r="CE218" s="168"/>
    </row>
    <row r="219" spans="1:83" ht="12.75" customHeight="1" x14ac:dyDescent="0.25">
      <c r="A219" s="159"/>
      <c r="B219" s="160"/>
      <c r="C219" s="160"/>
      <c r="D219" s="160"/>
      <c r="E219" s="160"/>
      <c r="F219" s="160"/>
      <c r="G219" s="160"/>
      <c r="H219" s="160"/>
      <c r="I219" s="160"/>
      <c r="J219" s="160"/>
      <c r="K219" s="160"/>
      <c r="L219" s="160"/>
      <c r="M219" s="160"/>
      <c r="N219" s="160"/>
      <c r="O219" s="160"/>
      <c r="P219" s="160"/>
      <c r="Q219" s="160"/>
      <c r="R219" s="160"/>
      <c r="S219" s="160"/>
      <c r="T219" s="160"/>
      <c r="U219" s="160"/>
      <c r="V219" s="160"/>
      <c r="W219" s="160"/>
      <c r="X219" s="160"/>
      <c r="Y219" s="160"/>
      <c r="Z219" s="160"/>
      <c r="AA219" s="160"/>
      <c r="AB219" s="160"/>
      <c r="AC219" s="160"/>
      <c r="AD219" s="160"/>
      <c r="AE219" s="160"/>
      <c r="AF219" s="160"/>
      <c r="AG219" s="160"/>
      <c r="AH219" s="160"/>
      <c r="AI219" s="160"/>
      <c r="AJ219" s="160"/>
      <c r="AK219" s="160"/>
      <c r="AL219" s="6"/>
      <c r="AM219" s="6"/>
      <c r="AN219" s="6"/>
      <c r="AO219" s="34"/>
      <c r="AP219" s="6"/>
      <c r="AQ219" s="6"/>
      <c r="AR219" s="6"/>
      <c r="AS219" s="6"/>
      <c r="AT219" s="6"/>
      <c r="AU219" s="35"/>
      <c r="AV219" s="6"/>
      <c r="AW219" s="46"/>
      <c r="AX219" s="5"/>
      <c r="AY219" s="6"/>
      <c r="AZ219" s="6"/>
      <c r="BA219" s="5"/>
      <c r="BB219" s="5"/>
      <c r="BC219" s="33"/>
      <c r="BD219" s="35"/>
      <c r="BE219" s="5"/>
      <c r="BF219" s="5"/>
      <c r="BG219" s="6"/>
      <c r="BH219" s="5"/>
      <c r="BI219" s="160"/>
      <c r="BJ219" s="160"/>
      <c r="BK219" s="160"/>
      <c r="BL219" s="160"/>
      <c r="BM219" s="39"/>
      <c r="BN219" s="39"/>
      <c r="BO219" s="39"/>
      <c r="BP219" s="39"/>
      <c r="BQ219" s="39"/>
      <c r="BR219" s="39"/>
      <c r="BS219" s="39"/>
      <c r="BT219" s="39"/>
      <c r="BU219" s="40"/>
      <c r="BV219" s="40"/>
      <c r="BW219" s="39"/>
      <c r="BX219" s="39"/>
      <c r="BY219" s="39"/>
      <c r="BZ219" s="160"/>
      <c r="CA219" s="160"/>
      <c r="CB219" s="160"/>
      <c r="CC219" s="160"/>
      <c r="CD219" s="160"/>
      <c r="CE219" s="168"/>
    </row>
    <row r="220" spans="1:83" ht="12.75" customHeight="1" x14ac:dyDescent="0.25">
      <c r="A220" s="169"/>
      <c r="B220" s="170"/>
      <c r="C220" s="170"/>
      <c r="D220" s="170"/>
      <c r="E220" s="170"/>
      <c r="F220" s="170"/>
      <c r="G220" s="170"/>
      <c r="H220" s="170"/>
      <c r="I220" s="170"/>
      <c r="J220" s="170"/>
      <c r="K220" s="170"/>
      <c r="L220" s="170"/>
      <c r="M220" s="170"/>
      <c r="N220" s="170"/>
      <c r="O220" s="170"/>
      <c r="P220" s="170"/>
      <c r="Q220" s="170"/>
      <c r="R220" s="170"/>
      <c r="S220" s="170"/>
      <c r="T220" s="170"/>
      <c r="U220" s="170"/>
      <c r="V220" s="170"/>
      <c r="W220" s="170"/>
      <c r="X220" s="170"/>
      <c r="Y220" s="170"/>
      <c r="Z220" s="170"/>
      <c r="AA220" s="170"/>
      <c r="AB220" s="170"/>
      <c r="AC220" s="170"/>
      <c r="AD220" s="170"/>
      <c r="AE220" s="170"/>
      <c r="AF220" s="170"/>
      <c r="AG220" s="170"/>
      <c r="AH220" s="170"/>
      <c r="AI220" s="170"/>
      <c r="AJ220" s="170"/>
      <c r="AK220" s="170"/>
      <c r="AL220" s="6"/>
      <c r="AM220" s="6"/>
      <c r="AN220" s="6"/>
      <c r="AO220" s="34"/>
      <c r="AP220" s="6"/>
      <c r="AQ220" s="6"/>
      <c r="AR220" s="6"/>
      <c r="AS220" s="6"/>
      <c r="AT220" s="6"/>
      <c r="AU220" s="6"/>
      <c r="AV220" s="6"/>
      <c r="AW220" s="6"/>
      <c r="AX220" s="34"/>
      <c r="AY220" s="6"/>
      <c r="AZ220" s="6"/>
      <c r="BA220" s="6"/>
      <c r="BB220" s="6"/>
      <c r="BC220" s="6"/>
      <c r="BD220" s="35"/>
      <c r="BE220" s="5"/>
      <c r="BF220" s="5"/>
      <c r="BG220" s="6"/>
      <c r="BH220" s="5"/>
      <c r="BI220" s="170"/>
      <c r="BJ220" s="170"/>
      <c r="BK220" s="170"/>
      <c r="BL220" s="170"/>
      <c r="BM220" s="39"/>
      <c r="BN220" s="39"/>
      <c r="BO220" s="39"/>
      <c r="BP220" s="39"/>
      <c r="BQ220" s="39"/>
      <c r="BR220" s="39"/>
      <c r="BS220" s="39"/>
      <c r="BT220" s="39"/>
      <c r="BU220" s="40"/>
      <c r="BV220" s="40"/>
      <c r="BW220" s="39"/>
      <c r="BX220" s="39"/>
      <c r="BY220" s="39"/>
      <c r="BZ220" s="170"/>
      <c r="CA220" s="170"/>
      <c r="CB220" s="170"/>
      <c r="CC220" s="170"/>
      <c r="CD220" s="170"/>
      <c r="CE220" s="171"/>
    </row>
    <row r="221" spans="1:83" ht="12.75" customHeight="1" x14ac:dyDescent="0.25">
      <c r="A221" s="76">
        <v>29</v>
      </c>
      <c r="B221" s="3" t="s">
        <v>418</v>
      </c>
      <c r="C221" s="67" t="s">
        <v>334</v>
      </c>
      <c r="D221" s="3" t="s">
        <v>179</v>
      </c>
      <c r="E221" s="3" t="s">
        <v>182</v>
      </c>
      <c r="F221" s="8" t="s">
        <v>419</v>
      </c>
      <c r="G221" s="51" t="s">
        <v>182</v>
      </c>
      <c r="H221" s="51" t="s">
        <v>182</v>
      </c>
      <c r="I221" s="7" t="s">
        <v>182</v>
      </c>
      <c r="J221" s="7" t="s">
        <v>182</v>
      </c>
      <c r="K221" s="7" t="s">
        <v>182</v>
      </c>
      <c r="L221" s="7" t="s">
        <v>182</v>
      </c>
      <c r="M221" s="3" t="s">
        <v>334</v>
      </c>
      <c r="N221" s="3" t="s">
        <v>391</v>
      </c>
      <c r="O221" s="51">
        <v>14147</v>
      </c>
      <c r="P221" s="51">
        <v>14147</v>
      </c>
      <c r="Q221" s="7" t="s">
        <v>182</v>
      </c>
      <c r="R221" s="7" t="s">
        <v>182</v>
      </c>
      <c r="S221" s="7" t="s">
        <v>182</v>
      </c>
      <c r="T221" s="7" t="s">
        <v>182</v>
      </c>
      <c r="U221" s="7" t="s">
        <v>182</v>
      </c>
      <c r="V221" s="7" t="s">
        <v>182</v>
      </c>
      <c r="W221" s="7" t="s">
        <v>182</v>
      </c>
      <c r="X221" s="7" t="s">
        <v>182</v>
      </c>
      <c r="Y221" s="39" t="s">
        <v>420</v>
      </c>
      <c r="Z221" s="71" t="s">
        <v>185</v>
      </c>
      <c r="AA221" s="3" t="s">
        <v>186</v>
      </c>
      <c r="AB221" s="7">
        <v>45985</v>
      </c>
      <c r="AC221" s="51">
        <v>14159</v>
      </c>
      <c r="AD221" s="7">
        <v>45992</v>
      </c>
      <c r="AE221" s="7">
        <v>46357</v>
      </c>
      <c r="AF221" s="3">
        <v>1500</v>
      </c>
      <c r="AG221" s="3" t="s">
        <v>187</v>
      </c>
      <c r="AH221" s="7" t="s">
        <v>182</v>
      </c>
      <c r="AI221" s="7" t="s">
        <v>182</v>
      </c>
      <c r="AJ221" s="7" t="s">
        <v>182</v>
      </c>
      <c r="AK221" s="4">
        <v>350000</v>
      </c>
      <c r="AL221" s="3"/>
      <c r="AM221" s="3"/>
      <c r="AN221" s="7"/>
      <c r="AO221" s="51"/>
      <c r="AP221" s="3"/>
      <c r="AQ221" s="7"/>
      <c r="AR221" s="7"/>
      <c r="AS221" s="3"/>
      <c r="AT221" s="3"/>
      <c r="AU221" s="3"/>
      <c r="AV221" s="3"/>
      <c r="AW221" s="4"/>
      <c r="AX221" s="4"/>
      <c r="AY221" s="3"/>
      <c r="AZ221" s="3"/>
      <c r="BA221" s="4"/>
      <c r="BB221" s="4"/>
      <c r="BC221" s="3"/>
      <c r="BD221" s="3"/>
      <c r="BE221" s="4"/>
      <c r="BF221" s="4"/>
      <c r="BG221" s="3"/>
      <c r="BH221" s="4"/>
      <c r="BI221" s="69">
        <f t="shared" si="2"/>
        <v>350000</v>
      </c>
      <c r="BJ221" s="4">
        <v>0</v>
      </c>
      <c r="BK221" s="70">
        <v>113.1</v>
      </c>
      <c r="BL221" s="62">
        <f t="shared" si="3"/>
        <v>113.1</v>
      </c>
      <c r="BM221" s="52"/>
      <c r="BN221" s="52"/>
      <c r="BO221" s="52"/>
      <c r="BP221" s="52"/>
      <c r="BQ221" s="52"/>
      <c r="BR221" s="52"/>
      <c r="BS221" s="52"/>
      <c r="BT221" s="52"/>
      <c r="BU221" s="53"/>
      <c r="BV221" s="53"/>
      <c r="BW221" s="52"/>
      <c r="BX221" s="54"/>
      <c r="BY221" s="52"/>
      <c r="BZ221" s="39" t="s">
        <v>421</v>
      </c>
      <c r="CA221" s="59">
        <v>14159</v>
      </c>
      <c r="CB221" s="64" t="s">
        <v>208</v>
      </c>
      <c r="CC221" s="39">
        <v>702800</v>
      </c>
      <c r="CD221" s="65" t="s">
        <v>403</v>
      </c>
      <c r="CE221" s="66">
        <v>716231</v>
      </c>
    </row>
    <row r="222" spans="1:83" ht="18" customHeight="1" x14ac:dyDescent="0.25">
      <c r="A222" s="27">
        <v>30</v>
      </c>
      <c r="B222" s="28" t="s">
        <v>422</v>
      </c>
      <c r="C222" s="29" t="s">
        <v>361</v>
      </c>
      <c r="D222" s="28" t="s">
        <v>290</v>
      </c>
      <c r="E222" s="28" t="s">
        <v>182</v>
      </c>
      <c r="F222" s="9" t="s">
        <v>423</v>
      </c>
      <c r="G222" s="30" t="s">
        <v>182</v>
      </c>
      <c r="H222" s="30" t="s">
        <v>182</v>
      </c>
      <c r="I222" s="30" t="s">
        <v>182</v>
      </c>
      <c r="J222" s="30" t="s">
        <v>182</v>
      </c>
      <c r="K222" s="30" t="s">
        <v>182</v>
      </c>
      <c r="L222" s="30" t="s">
        <v>182</v>
      </c>
      <c r="M222" s="30" t="s">
        <v>361</v>
      </c>
      <c r="N222" s="30" t="s">
        <v>413</v>
      </c>
      <c r="O222" s="30">
        <v>14156</v>
      </c>
      <c r="P222" s="30">
        <v>14156</v>
      </c>
      <c r="Q222" s="30" t="s">
        <v>182</v>
      </c>
      <c r="R222" s="30" t="s">
        <v>182</v>
      </c>
      <c r="S222" s="30" t="s">
        <v>182</v>
      </c>
      <c r="T222" s="30" t="s">
        <v>182</v>
      </c>
      <c r="U222" s="30" t="s">
        <v>182</v>
      </c>
      <c r="V222" s="30" t="s">
        <v>182</v>
      </c>
      <c r="W222" s="30" t="s">
        <v>182</v>
      </c>
      <c r="X222" s="30" t="s">
        <v>182</v>
      </c>
      <c r="Y222" s="28" t="s">
        <v>424</v>
      </c>
      <c r="Z222" s="9" t="s">
        <v>314</v>
      </c>
      <c r="AA222" s="28" t="s">
        <v>315</v>
      </c>
      <c r="AB222" s="31">
        <v>45992</v>
      </c>
      <c r="AC222" s="30">
        <v>14161</v>
      </c>
      <c r="AD222" s="31">
        <v>45993</v>
      </c>
      <c r="AE222" s="31">
        <v>46083</v>
      </c>
      <c r="AF222" s="28">
        <v>1500</v>
      </c>
      <c r="AG222" s="28" t="s">
        <v>187</v>
      </c>
      <c r="AH222" s="30" t="s">
        <v>182</v>
      </c>
      <c r="AI222" s="30" t="s">
        <v>182</v>
      </c>
      <c r="AJ222" s="30" t="s">
        <v>182</v>
      </c>
      <c r="AK222" s="32">
        <v>89257.32</v>
      </c>
      <c r="AL222" s="3"/>
      <c r="AM222" s="3"/>
      <c r="AN222" s="7"/>
      <c r="AO222" s="51"/>
      <c r="AP222" s="3"/>
      <c r="AQ222" s="7"/>
      <c r="AR222" s="7"/>
      <c r="AS222" s="6"/>
      <c r="AT222" s="6"/>
      <c r="AU222" s="6"/>
      <c r="AV222" s="6"/>
      <c r="AW222" s="6"/>
      <c r="AX222" s="34"/>
      <c r="AY222" s="6"/>
      <c r="AZ222" s="6"/>
      <c r="BA222" s="6"/>
      <c r="BB222" s="6"/>
      <c r="BC222" s="6"/>
      <c r="BD222" s="6"/>
      <c r="BE222" s="5"/>
      <c r="BF222" s="5"/>
      <c r="BG222" s="6"/>
      <c r="BH222" s="5"/>
      <c r="BI222" s="36">
        <v>89257.32</v>
      </c>
      <c r="BJ222" s="32">
        <v>29752.44</v>
      </c>
      <c r="BK222" s="37">
        <v>59504.88</v>
      </c>
      <c r="BL222" s="38">
        <f>BJ222++BK222</f>
        <v>89257.319999999992</v>
      </c>
      <c r="BM222" s="39"/>
      <c r="BN222" s="39"/>
      <c r="BO222" s="39"/>
      <c r="BP222" s="39"/>
      <c r="BQ222" s="39"/>
      <c r="BR222" s="39"/>
      <c r="BS222" s="39"/>
      <c r="BT222" s="39"/>
      <c r="BU222" s="40"/>
      <c r="BV222" s="40"/>
      <c r="BW222" s="39"/>
      <c r="BX222" s="39"/>
      <c r="BY222" s="39"/>
      <c r="BZ222" s="41" t="s">
        <v>425</v>
      </c>
      <c r="CA222" s="42">
        <v>14162</v>
      </c>
      <c r="CB222" s="43" t="s">
        <v>208</v>
      </c>
      <c r="CC222" s="41">
        <v>702800</v>
      </c>
      <c r="CD222" s="44" t="s">
        <v>403</v>
      </c>
      <c r="CE222" s="45">
        <v>716231</v>
      </c>
    </row>
    <row r="223" spans="1:83" ht="12.75" customHeight="1" x14ac:dyDescent="0.25">
      <c r="A223" s="159"/>
      <c r="B223" s="160"/>
      <c r="C223" s="160"/>
      <c r="D223" s="160"/>
      <c r="E223" s="160"/>
      <c r="F223" s="160"/>
      <c r="G223" s="160"/>
      <c r="H223" s="160"/>
      <c r="I223" s="160"/>
      <c r="J223" s="160"/>
      <c r="K223" s="160"/>
      <c r="L223" s="160"/>
      <c r="M223" s="160"/>
      <c r="N223" s="160"/>
      <c r="O223" s="160"/>
      <c r="P223" s="160"/>
      <c r="Q223" s="160"/>
      <c r="R223" s="160"/>
      <c r="S223" s="160"/>
      <c r="T223" s="160"/>
      <c r="U223" s="160"/>
      <c r="V223" s="160"/>
      <c r="W223" s="160"/>
      <c r="X223" s="160"/>
      <c r="Y223" s="160"/>
      <c r="Z223" s="160"/>
      <c r="AA223" s="160"/>
      <c r="AB223" s="160"/>
      <c r="AC223" s="160"/>
      <c r="AD223" s="160"/>
      <c r="AE223" s="160"/>
      <c r="AF223" s="160"/>
      <c r="AG223" s="160"/>
      <c r="AH223" s="160"/>
      <c r="AI223" s="160"/>
      <c r="AJ223" s="160"/>
      <c r="AK223" s="172"/>
      <c r="AL223" s="173"/>
      <c r="AM223" s="74"/>
      <c r="AN223" s="7"/>
      <c r="AO223" s="51"/>
      <c r="AP223" s="3"/>
      <c r="AQ223" s="7"/>
      <c r="AR223" s="7"/>
      <c r="AS223" s="6"/>
      <c r="AT223" s="6"/>
      <c r="AU223" s="35"/>
      <c r="AV223" s="6"/>
      <c r="AW223" s="46"/>
      <c r="AX223" s="5"/>
      <c r="AY223" s="6"/>
      <c r="AZ223" s="6"/>
      <c r="BA223" s="5"/>
      <c r="BB223" s="5"/>
      <c r="BC223" s="6"/>
      <c r="BD223" s="6"/>
      <c r="BE223" s="5"/>
      <c r="BF223" s="5"/>
      <c r="BG223" s="6"/>
      <c r="BH223" s="5"/>
      <c r="BI223" s="160"/>
      <c r="BJ223" s="160"/>
      <c r="BK223" s="160"/>
      <c r="BL223" s="160"/>
      <c r="BM223" s="39"/>
      <c r="BN223" s="39"/>
      <c r="BO223" s="39"/>
      <c r="BP223" s="39"/>
      <c r="BQ223" s="39"/>
      <c r="BR223" s="39"/>
      <c r="BS223" s="39"/>
      <c r="BT223" s="39"/>
      <c r="BU223" s="40"/>
      <c r="BV223" s="40"/>
      <c r="BW223" s="39"/>
      <c r="BX223" s="39"/>
      <c r="BY223" s="39"/>
      <c r="BZ223" s="160"/>
      <c r="CA223" s="160"/>
      <c r="CB223" s="160"/>
      <c r="CC223" s="160"/>
      <c r="CD223" s="160"/>
      <c r="CE223" s="168"/>
    </row>
    <row r="224" spans="1:83" ht="12.75" customHeight="1" x14ac:dyDescent="0.25">
      <c r="A224" s="159"/>
      <c r="B224" s="160"/>
      <c r="C224" s="160"/>
      <c r="D224" s="160"/>
      <c r="E224" s="160"/>
      <c r="F224" s="160"/>
      <c r="G224" s="160"/>
      <c r="H224" s="160"/>
      <c r="I224" s="160"/>
      <c r="J224" s="160"/>
      <c r="K224" s="160"/>
      <c r="L224" s="160"/>
      <c r="M224" s="160"/>
      <c r="N224" s="160"/>
      <c r="O224" s="160"/>
      <c r="P224" s="160"/>
      <c r="Q224" s="160"/>
      <c r="R224" s="160"/>
      <c r="S224" s="160"/>
      <c r="T224" s="160"/>
      <c r="U224" s="160"/>
      <c r="V224" s="160"/>
      <c r="W224" s="160"/>
      <c r="X224" s="160"/>
      <c r="Y224" s="160"/>
      <c r="Z224" s="160"/>
      <c r="AA224" s="160"/>
      <c r="AB224" s="160"/>
      <c r="AC224" s="160"/>
      <c r="AD224" s="160"/>
      <c r="AE224" s="160"/>
      <c r="AF224" s="160"/>
      <c r="AG224" s="160"/>
      <c r="AH224" s="160"/>
      <c r="AI224" s="160"/>
      <c r="AJ224" s="160"/>
      <c r="AK224" s="160"/>
      <c r="AL224" s="75"/>
      <c r="AM224" s="6"/>
      <c r="AN224" s="6"/>
      <c r="AO224" s="34"/>
      <c r="AP224" s="6"/>
      <c r="AQ224" s="6"/>
      <c r="AR224" s="6"/>
      <c r="AS224" s="6"/>
      <c r="AT224" s="6"/>
      <c r="AU224" s="6"/>
      <c r="AV224" s="6"/>
      <c r="AW224" s="6"/>
      <c r="AX224" s="34"/>
      <c r="AY224" s="6"/>
      <c r="AZ224" s="6"/>
      <c r="BA224" s="6"/>
      <c r="BB224" s="6"/>
      <c r="BC224" s="6"/>
      <c r="BD224" s="35"/>
      <c r="BE224" s="5"/>
      <c r="BF224" s="5"/>
      <c r="BG224" s="6"/>
      <c r="BH224" s="5"/>
      <c r="BI224" s="160"/>
      <c r="BJ224" s="160"/>
      <c r="BK224" s="160"/>
      <c r="BL224" s="160"/>
      <c r="BM224" s="39"/>
      <c r="BN224" s="39"/>
      <c r="BO224" s="39"/>
      <c r="BP224" s="39"/>
      <c r="BQ224" s="39"/>
      <c r="BR224" s="39"/>
      <c r="BS224" s="39"/>
      <c r="BT224" s="39"/>
      <c r="BU224" s="40"/>
      <c r="BV224" s="40"/>
      <c r="BW224" s="39"/>
      <c r="BX224" s="39"/>
      <c r="BY224" s="39"/>
      <c r="BZ224" s="160"/>
      <c r="CA224" s="160"/>
      <c r="CB224" s="160"/>
      <c r="CC224" s="160"/>
      <c r="CD224" s="160"/>
      <c r="CE224" s="168"/>
    </row>
    <row r="225" spans="1:83" ht="12.75" customHeight="1" x14ac:dyDescent="0.25">
      <c r="A225" s="159"/>
      <c r="B225" s="160"/>
      <c r="C225" s="160"/>
      <c r="D225" s="160"/>
      <c r="E225" s="160"/>
      <c r="F225" s="160"/>
      <c r="G225" s="160"/>
      <c r="H225" s="160"/>
      <c r="I225" s="160"/>
      <c r="J225" s="160"/>
      <c r="K225" s="160"/>
      <c r="L225" s="160"/>
      <c r="M225" s="160"/>
      <c r="N225" s="160"/>
      <c r="O225" s="160"/>
      <c r="P225" s="160"/>
      <c r="Q225" s="160"/>
      <c r="R225" s="160"/>
      <c r="S225" s="160"/>
      <c r="T225" s="160"/>
      <c r="U225" s="160"/>
      <c r="V225" s="160"/>
      <c r="W225" s="160"/>
      <c r="X225" s="160"/>
      <c r="Y225" s="160"/>
      <c r="Z225" s="160"/>
      <c r="AA225" s="160"/>
      <c r="AB225" s="160"/>
      <c r="AC225" s="160"/>
      <c r="AD225" s="160"/>
      <c r="AE225" s="160"/>
      <c r="AF225" s="160"/>
      <c r="AG225" s="160"/>
      <c r="AH225" s="160"/>
      <c r="AI225" s="160"/>
      <c r="AJ225" s="160"/>
      <c r="AK225" s="160"/>
      <c r="AL225" s="6"/>
      <c r="AM225" s="6"/>
      <c r="AN225" s="6"/>
      <c r="AO225" s="34"/>
      <c r="AP225" s="6"/>
      <c r="AQ225" s="6"/>
      <c r="AR225" s="6"/>
      <c r="AS225" s="6"/>
      <c r="AT225" s="6"/>
      <c r="AU225" s="35"/>
      <c r="AV225" s="6"/>
      <c r="AW225" s="46"/>
      <c r="AX225" s="5"/>
      <c r="AY225" s="6"/>
      <c r="AZ225" s="6"/>
      <c r="BA225" s="5"/>
      <c r="BB225" s="5"/>
      <c r="BC225" s="33"/>
      <c r="BD225" s="35"/>
      <c r="BE225" s="5"/>
      <c r="BF225" s="5"/>
      <c r="BG225" s="6"/>
      <c r="BH225" s="5"/>
      <c r="BI225" s="160"/>
      <c r="BJ225" s="160"/>
      <c r="BK225" s="160"/>
      <c r="BL225" s="160"/>
      <c r="BM225" s="39"/>
      <c r="BN225" s="39"/>
      <c r="BO225" s="39"/>
      <c r="BP225" s="39"/>
      <c r="BQ225" s="39"/>
      <c r="BR225" s="39"/>
      <c r="BS225" s="39"/>
      <c r="BT225" s="39"/>
      <c r="BU225" s="40"/>
      <c r="BV225" s="40"/>
      <c r="BW225" s="39"/>
      <c r="BX225" s="39"/>
      <c r="BY225" s="39"/>
      <c r="BZ225" s="160"/>
      <c r="CA225" s="160"/>
      <c r="CB225" s="160"/>
      <c r="CC225" s="160"/>
      <c r="CD225" s="160"/>
      <c r="CE225" s="168"/>
    </row>
    <row r="226" spans="1:83" ht="12.75" customHeight="1" x14ac:dyDescent="0.25">
      <c r="A226" s="159"/>
      <c r="B226" s="160"/>
      <c r="C226" s="160"/>
      <c r="D226" s="160"/>
      <c r="E226" s="160"/>
      <c r="F226" s="160"/>
      <c r="G226" s="160"/>
      <c r="H226" s="160"/>
      <c r="I226" s="160"/>
      <c r="J226" s="160"/>
      <c r="K226" s="160"/>
      <c r="L226" s="160"/>
      <c r="M226" s="160"/>
      <c r="N226" s="160"/>
      <c r="O226" s="160"/>
      <c r="P226" s="160"/>
      <c r="Q226" s="160"/>
      <c r="R226" s="160"/>
      <c r="S226" s="160"/>
      <c r="T226" s="160"/>
      <c r="U226" s="160"/>
      <c r="V226" s="160"/>
      <c r="W226" s="160"/>
      <c r="X226" s="160"/>
      <c r="Y226" s="160"/>
      <c r="Z226" s="160"/>
      <c r="AA226" s="160"/>
      <c r="AB226" s="160"/>
      <c r="AC226" s="160"/>
      <c r="AD226" s="160"/>
      <c r="AE226" s="160"/>
      <c r="AF226" s="160"/>
      <c r="AG226" s="160"/>
      <c r="AH226" s="160"/>
      <c r="AI226" s="160"/>
      <c r="AJ226" s="160"/>
      <c r="AK226" s="160"/>
      <c r="AL226" s="6"/>
      <c r="AM226" s="6"/>
      <c r="AN226" s="6"/>
      <c r="AO226" s="34"/>
      <c r="AP226" s="6"/>
      <c r="AQ226" s="6"/>
      <c r="AR226" s="6"/>
      <c r="AS226" s="6"/>
      <c r="AT226" s="6"/>
      <c r="AU226" s="6"/>
      <c r="AV226" s="6"/>
      <c r="AW226" s="6"/>
      <c r="AX226" s="34"/>
      <c r="AY226" s="6"/>
      <c r="AZ226" s="6"/>
      <c r="BA226" s="6"/>
      <c r="BB226" s="6"/>
      <c r="BC226" s="6"/>
      <c r="BD226" s="35"/>
      <c r="BE226" s="5"/>
      <c r="BF226" s="5"/>
      <c r="BG226" s="6"/>
      <c r="BH226" s="5"/>
      <c r="BI226" s="160"/>
      <c r="BJ226" s="160"/>
      <c r="BK226" s="160"/>
      <c r="BL226" s="160"/>
      <c r="BM226" s="39"/>
      <c r="BN226" s="39"/>
      <c r="BO226" s="39"/>
      <c r="BP226" s="39"/>
      <c r="BQ226" s="39"/>
      <c r="BR226" s="39"/>
      <c r="BS226" s="39"/>
      <c r="BT226" s="39"/>
      <c r="BU226" s="40"/>
      <c r="BV226" s="40"/>
      <c r="BW226" s="39"/>
      <c r="BX226" s="39"/>
      <c r="BY226" s="39"/>
      <c r="BZ226" s="160"/>
      <c r="CA226" s="160"/>
      <c r="CB226" s="160"/>
      <c r="CC226" s="160"/>
      <c r="CD226" s="160"/>
      <c r="CE226" s="168"/>
    </row>
    <row r="227" spans="1:83" ht="12.75" customHeight="1" x14ac:dyDescent="0.25">
      <c r="A227" s="159"/>
      <c r="B227" s="160"/>
      <c r="C227" s="160"/>
      <c r="D227" s="160"/>
      <c r="E227" s="160"/>
      <c r="F227" s="160"/>
      <c r="G227" s="160"/>
      <c r="H227" s="160"/>
      <c r="I227" s="160"/>
      <c r="J227" s="160"/>
      <c r="K227" s="160"/>
      <c r="L227" s="160"/>
      <c r="M227" s="160"/>
      <c r="N227" s="160"/>
      <c r="O227" s="160"/>
      <c r="P227" s="160"/>
      <c r="Q227" s="160"/>
      <c r="R227" s="160"/>
      <c r="S227" s="160"/>
      <c r="T227" s="160"/>
      <c r="U227" s="160"/>
      <c r="V227" s="160"/>
      <c r="W227" s="160"/>
      <c r="X227" s="160"/>
      <c r="Y227" s="160"/>
      <c r="Z227" s="160"/>
      <c r="AA227" s="160"/>
      <c r="AB227" s="160"/>
      <c r="AC227" s="160"/>
      <c r="AD227" s="160"/>
      <c r="AE227" s="160"/>
      <c r="AF227" s="160"/>
      <c r="AG227" s="160"/>
      <c r="AH227" s="160"/>
      <c r="AI227" s="160"/>
      <c r="AJ227" s="160"/>
      <c r="AK227" s="160"/>
      <c r="AL227" s="6"/>
      <c r="AM227" s="6"/>
      <c r="AN227" s="6"/>
      <c r="AO227" s="34"/>
      <c r="AP227" s="6"/>
      <c r="AQ227" s="6"/>
      <c r="AR227" s="6"/>
      <c r="AS227" s="6"/>
      <c r="AT227" s="6"/>
      <c r="AU227" s="35"/>
      <c r="AV227" s="6"/>
      <c r="AW227" s="46"/>
      <c r="AX227" s="5"/>
      <c r="AY227" s="6"/>
      <c r="AZ227" s="6"/>
      <c r="BA227" s="5"/>
      <c r="BB227" s="5"/>
      <c r="BC227" s="33"/>
      <c r="BD227" s="35"/>
      <c r="BE227" s="5"/>
      <c r="BF227" s="5"/>
      <c r="BG227" s="6"/>
      <c r="BH227" s="5"/>
      <c r="BI227" s="160"/>
      <c r="BJ227" s="160"/>
      <c r="BK227" s="160"/>
      <c r="BL227" s="160"/>
      <c r="BM227" s="39"/>
      <c r="BN227" s="39"/>
      <c r="BO227" s="39"/>
      <c r="BP227" s="39"/>
      <c r="BQ227" s="39"/>
      <c r="BR227" s="39"/>
      <c r="BS227" s="39"/>
      <c r="BT227" s="39"/>
      <c r="BU227" s="40"/>
      <c r="BV227" s="40"/>
      <c r="BW227" s="39"/>
      <c r="BX227" s="39"/>
      <c r="BY227" s="39"/>
      <c r="BZ227" s="160"/>
      <c r="CA227" s="160"/>
      <c r="CB227" s="160"/>
      <c r="CC227" s="160"/>
      <c r="CD227" s="160"/>
      <c r="CE227" s="168"/>
    </row>
    <row r="228" spans="1:83" ht="12.75" customHeight="1" x14ac:dyDescent="0.25">
      <c r="A228" s="159"/>
      <c r="B228" s="160"/>
      <c r="C228" s="160"/>
      <c r="D228" s="160"/>
      <c r="E228" s="160"/>
      <c r="F228" s="160"/>
      <c r="G228" s="160"/>
      <c r="H228" s="160"/>
      <c r="I228" s="160"/>
      <c r="J228" s="160"/>
      <c r="K228" s="160"/>
      <c r="L228" s="160"/>
      <c r="M228" s="160"/>
      <c r="N228" s="160"/>
      <c r="O228" s="160"/>
      <c r="P228" s="160"/>
      <c r="Q228" s="160"/>
      <c r="R228" s="160"/>
      <c r="S228" s="160"/>
      <c r="T228" s="160"/>
      <c r="U228" s="160"/>
      <c r="V228" s="160"/>
      <c r="W228" s="160"/>
      <c r="X228" s="160"/>
      <c r="Y228" s="160"/>
      <c r="Z228" s="160"/>
      <c r="AA228" s="160"/>
      <c r="AB228" s="160"/>
      <c r="AC228" s="160"/>
      <c r="AD228" s="160"/>
      <c r="AE228" s="160"/>
      <c r="AF228" s="160"/>
      <c r="AG228" s="160"/>
      <c r="AH228" s="160"/>
      <c r="AI228" s="160"/>
      <c r="AJ228" s="160"/>
      <c r="AK228" s="160"/>
      <c r="AL228" s="6"/>
      <c r="AM228" s="6"/>
      <c r="AN228" s="6"/>
      <c r="AO228" s="34"/>
      <c r="AP228" s="6"/>
      <c r="AQ228" s="6"/>
      <c r="AR228" s="6"/>
      <c r="AS228" s="6"/>
      <c r="AT228" s="6"/>
      <c r="AU228" s="6"/>
      <c r="AV228" s="6"/>
      <c r="AW228" s="6"/>
      <c r="AX228" s="34"/>
      <c r="AY228" s="6"/>
      <c r="AZ228" s="6"/>
      <c r="BA228" s="6"/>
      <c r="BB228" s="6"/>
      <c r="BC228" s="6"/>
      <c r="BD228" s="35"/>
      <c r="BE228" s="5"/>
      <c r="BF228" s="5"/>
      <c r="BG228" s="6"/>
      <c r="BH228" s="5"/>
      <c r="BI228" s="160"/>
      <c r="BJ228" s="160"/>
      <c r="BK228" s="160"/>
      <c r="BL228" s="160"/>
      <c r="BM228" s="39"/>
      <c r="BN228" s="39"/>
      <c r="BO228" s="39"/>
      <c r="BP228" s="39"/>
      <c r="BQ228" s="39"/>
      <c r="BR228" s="39"/>
      <c r="BS228" s="39"/>
      <c r="BT228" s="39"/>
      <c r="BU228" s="40"/>
      <c r="BV228" s="40"/>
      <c r="BW228" s="39"/>
      <c r="BX228" s="39"/>
      <c r="BY228" s="39"/>
      <c r="BZ228" s="160"/>
      <c r="CA228" s="160"/>
      <c r="CB228" s="160"/>
      <c r="CC228" s="160"/>
      <c r="CD228" s="160"/>
      <c r="CE228" s="168"/>
    </row>
    <row r="229" spans="1:83" ht="12.75" customHeight="1" x14ac:dyDescent="0.25">
      <c r="A229" s="159"/>
      <c r="B229" s="160"/>
      <c r="C229" s="160"/>
      <c r="D229" s="160"/>
      <c r="E229" s="160"/>
      <c r="F229" s="160"/>
      <c r="G229" s="160"/>
      <c r="H229" s="160"/>
      <c r="I229" s="160"/>
      <c r="J229" s="160"/>
      <c r="K229" s="160"/>
      <c r="L229" s="160"/>
      <c r="M229" s="160"/>
      <c r="N229" s="160"/>
      <c r="O229" s="160"/>
      <c r="P229" s="160"/>
      <c r="Q229" s="160"/>
      <c r="R229" s="160"/>
      <c r="S229" s="160"/>
      <c r="T229" s="160"/>
      <c r="U229" s="160"/>
      <c r="V229" s="160"/>
      <c r="W229" s="160"/>
      <c r="X229" s="160"/>
      <c r="Y229" s="160"/>
      <c r="Z229" s="160"/>
      <c r="AA229" s="160"/>
      <c r="AB229" s="160"/>
      <c r="AC229" s="160"/>
      <c r="AD229" s="160"/>
      <c r="AE229" s="160"/>
      <c r="AF229" s="160"/>
      <c r="AG229" s="160"/>
      <c r="AH229" s="160"/>
      <c r="AI229" s="160"/>
      <c r="AJ229" s="160"/>
      <c r="AK229" s="160"/>
      <c r="AL229" s="6"/>
      <c r="AM229" s="6"/>
      <c r="AN229" s="6"/>
      <c r="AO229" s="34"/>
      <c r="AP229" s="6"/>
      <c r="AQ229" s="6"/>
      <c r="AR229" s="6"/>
      <c r="AS229" s="6"/>
      <c r="AT229" s="6"/>
      <c r="AU229" s="35"/>
      <c r="AV229" s="6"/>
      <c r="AW229" s="46"/>
      <c r="AX229" s="5"/>
      <c r="AY229" s="6"/>
      <c r="AZ229" s="6"/>
      <c r="BA229" s="5"/>
      <c r="BB229" s="5"/>
      <c r="BC229" s="33"/>
      <c r="BD229" s="35"/>
      <c r="BE229" s="5"/>
      <c r="BF229" s="5"/>
      <c r="BG229" s="6"/>
      <c r="BH229" s="5"/>
      <c r="BI229" s="160"/>
      <c r="BJ229" s="160"/>
      <c r="BK229" s="160"/>
      <c r="BL229" s="160"/>
      <c r="BM229" s="39"/>
      <c r="BN229" s="39"/>
      <c r="BO229" s="39"/>
      <c r="BP229" s="39"/>
      <c r="BQ229" s="39"/>
      <c r="BR229" s="39"/>
      <c r="BS229" s="39"/>
      <c r="BT229" s="39"/>
      <c r="BU229" s="40"/>
      <c r="BV229" s="40"/>
      <c r="BW229" s="39"/>
      <c r="BX229" s="39"/>
      <c r="BY229" s="39"/>
      <c r="BZ229" s="160"/>
      <c r="CA229" s="160"/>
      <c r="CB229" s="160"/>
      <c r="CC229" s="160"/>
      <c r="CD229" s="160"/>
      <c r="CE229" s="168"/>
    </row>
    <row r="230" spans="1:83" ht="12.75" customHeight="1" x14ac:dyDescent="0.25">
      <c r="A230" s="159"/>
      <c r="B230" s="160"/>
      <c r="C230" s="160"/>
      <c r="D230" s="160"/>
      <c r="E230" s="160"/>
      <c r="F230" s="160"/>
      <c r="G230" s="160"/>
      <c r="H230" s="160"/>
      <c r="I230" s="160"/>
      <c r="J230" s="160"/>
      <c r="K230" s="160"/>
      <c r="L230" s="160"/>
      <c r="M230" s="160"/>
      <c r="N230" s="160"/>
      <c r="O230" s="160"/>
      <c r="P230" s="160"/>
      <c r="Q230" s="160"/>
      <c r="R230" s="160"/>
      <c r="S230" s="160"/>
      <c r="T230" s="160"/>
      <c r="U230" s="160"/>
      <c r="V230" s="160"/>
      <c r="W230" s="160"/>
      <c r="X230" s="160"/>
      <c r="Y230" s="160"/>
      <c r="Z230" s="160"/>
      <c r="AA230" s="160"/>
      <c r="AB230" s="160"/>
      <c r="AC230" s="160"/>
      <c r="AD230" s="160"/>
      <c r="AE230" s="160"/>
      <c r="AF230" s="160"/>
      <c r="AG230" s="160"/>
      <c r="AH230" s="160"/>
      <c r="AI230" s="160"/>
      <c r="AJ230" s="160"/>
      <c r="AK230" s="160"/>
      <c r="AL230" s="6"/>
      <c r="AM230" s="6"/>
      <c r="AN230" s="6"/>
      <c r="AO230" s="34"/>
      <c r="AP230" s="6"/>
      <c r="AQ230" s="6"/>
      <c r="AR230" s="6"/>
      <c r="AS230" s="6"/>
      <c r="AT230" s="6"/>
      <c r="AU230" s="35"/>
      <c r="AV230" s="6"/>
      <c r="AW230" s="46"/>
      <c r="AX230" s="5"/>
      <c r="AY230" s="6"/>
      <c r="AZ230" s="6"/>
      <c r="BA230" s="5"/>
      <c r="BB230" s="5"/>
      <c r="BC230" s="33"/>
      <c r="BD230" s="35"/>
      <c r="BE230" s="5"/>
      <c r="BF230" s="5"/>
      <c r="BG230" s="6"/>
      <c r="BH230" s="5"/>
      <c r="BI230" s="160"/>
      <c r="BJ230" s="160"/>
      <c r="BK230" s="160"/>
      <c r="BL230" s="160"/>
      <c r="BM230" s="39"/>
      <c r="BN230" s="39"/>
      <c r="BO230" s="39"/>
      <c r="BP230" s="39"/>
      <c r="BQ230" s="39"/>
      <c r="BR230" s="39"/>
      <c r="BS230" s="39"/>
      <c r="BT230" s="39"/>
      <c r="BU230" s="40"/>
      <c r="BV230" s="40"/>
      <c r="BW230" s="39"/>
      <c r="BX230" s="39"/>
      <c r="BY230" s="39"/>
      <c r="BZ230" s="160"/>
      <c r="CA230" s="160"/>
      <c r="CB230" s="160"/>
      <c r="CC230" s="160"/>
      <c r="CD230" s="160"/>
      <c r="CE230" s="168"/>
    </row>
    <row r="231" spans="1:83" ht="12.75" customHeight="1" x14ac:dyDescent="0.25">
      <c r="A231" s="169"/>
      <c r="B231" s="170"/>
      <c r="C231" s="170"/>
      <c r="D231" s="170"/>
      <c r="E231" s="170"/>
      <c r="F231" s="170"/>
      <c r="G231" s="170"/>
      <c r="H231" s="170"/>
      <c r="I231" s="170"/>
      <c r="J231" s="170"/>
      <c r="K231" s="170"/>
      <c r="L231" s="170"/>
      <c r="M231" s="170"/>
      <c r="N231" s="170"/>
      <c r="O231" s="170"/>
      <c r="P231" s="170"/>
      <c r="Q231" s="170"/>
      <c r="R231" s="170"/>
      <c r="S231" s="170"/>
      <c r="T231" s="170"/>
      <c r="U231" s="170"/>
      <c r="V231" s="170"/>
      <c r="W231" s="170"/>
      <c r="X231" s="170"/>
      <c r="Y231" s="170"/>
      <c r="Z231" s="170"/>
      <c r="AA231" s="170"/>
      <c r="AB231" s="170"/>
      <c r="AC231" s="170"/>
      <c r="AD231" s="170"/>
      <c r="AE231" s="170"/>
      <c r="AF231" s="170"/>
      <c r="AG231" s="170"/>
      <c r="AH231" s="170"/>
      <c r="AI231" s="170"/>
      <c r="AJ231" s="170"/>
      <c r="AK231" s="170"/>
      <c r="AL231" s="6"/>
      <c r="AM231" s="6"/>
      <c r="AN231" s="6"/>
      <c r="AO231" s="34"/>
      <c r="AP231" s="6"/>
      <c r="AQ231" s="6"/>
      <c r="AR231" s="6"/>
      <c r="AS231" s="6"/>
      <c r="AT231" s="6"/>
      <c r="AU231" s="6"/>
      <c r="AV231" s="6"/>
      <c r="AW231" s="6"/>
      <c r="AX231" s="34"/>
      <c r="AY231" s="6"/>
      <c r="AZ231" s="6"/>
      <c r="BA231" s="6"/>
      <c r="BB231" s="6"/>
      <c r="BC231" s="6"/>
      <c r="BD231" s="35"/>
      <c r="BE231" s="5"/>
      <c r="BF231" s="5"/>
      <c r="BG231" s="6"/>
      <c r="BH231" s="5"/>
      <c r="BI231" s="170"/>
      <c r="BJ231" s="170"/>
      <c r="BK231" s="170"/>
      <c r="BL231" s="170"/>
      <c r="BM231" s="39"/>
      <c r="BN231" s="39"/>
      <c r="BO231" s="39"/>
      <c r="BP231" s="39"/>
      <c r="BQ231" s="39"/>
      <c r="BR231" s="39"/>
      <c r="BS231" s="39"/>
      <c r="BT231" s="39"/>
      <c r="BU231" s="40"/>
      <c r="BV231" s="40"/>
      <c r="BW231" s="39"/>
      <c r="BX231" s="39"/>
      <c r="BY231" s="39"/>
      <c r="BZ231" s="170"/>
      <c r="CA231" s="170"/>
      <c r="CB231" s="170"/>
      <c r="CC231" s="170"/>
      <c r="CD231" s="170"/>
      <c r="CE231" s="171"/>
    </row>
    <row r="232" spans="1:83" ht="18" customHeight="1" x14ac:dyDescent="0.25">
      <c r="A232" s="27">
        <v>31</v>
      </c>
      <c r="B232" s="28" t="s">
        <v>426</v>
      </c>
      <c r="C232" s="29" t="s">
        <v>334</v>
      </c>
      <c r="D232" s="28" t="s">
        <v>179</v>
      </c>
      <c r="E232" s="28" t="s">
        <v>182</v>
      </c>
      <c r="F232" s="9" t="s">
        <v>427</v>
      </c>
      <c r="G232" s="30" t="s">
        <v>182</v>
      </c>
      <c r="H232" s="30" t="s">
        <v>182</v>
      </c>
      <c r="I232" s="30" t="s">
        <v>182</v>
      </c>
      <c r="J232" s="30" t="s">
        <v>182</v>
      </c>
      <c r="K232" s="30" t="s">
        <v>182</v>
      </c>
      <c r="L232" s="30" t="s">
        <v>182</v>
      </c>
      <c r="M232" s="30" t="s">
        <v>334</v>
      </c>
      <c r="N232" s="30" t="s">
        <v>391</v>
      </c>
      <c r="O232" s="30">
        <v>14162</v>
      </c>
      <c r="P232" s="30">
        <v>14162</v>
      </c>
      <c r="Q232" s="30" t="s">
        <v>182</v>
      </c>
      <c r="R232" s="30" t="s">
        <v>182</v>
      </c>
      <c r="S232" s="30" t="s">
        <v>182</v>
      </c>
      <c r="T232" s="30" t="s">
        <v>182</v>
      </c>
      <c r="U232" s="30" t="s">
        <v>182</v>
      </c>
      <c r="V232" s="30" t="s">
        <v>182</v>
      </c>
      <c r="W232" s="30" t="s">
        <v>182</v>
      </c>
      <c r="X232" s="30" t="s">
        <v>182</v>
      </c>
      <c r="Y232" s="28" t="s">
        <v>428</v>
      </c>
      <c r="Z232" s="9" t="s">
        <v>429</v>
      </c>
      <c r="AA232" s="28" t="s">
        <v>430</v>
      </c>
      <c r="AB232" s="31">
        <v>45994</v>
      </c>
      <c r="AC232" s="30">
        <v>14165</v>
      </c>
      <c r="AD232" s="31">
        <v>45994</v>
      </c>
      <c r="AE232" s="31">
        <v>46359</v>
      </c>
      <c r="AF232" s="28">
        <v>1500</v>
      </c>
      <c r="AG232" s="28" t="s">
        <v>187</v>
      </c>
      <c r="AH232" s="30" t="s">
        <v>182</v>
      </c>
      <c r="AI232" s="30" t="s">
        <v>182</v>
      </c>
      <c r="AJ232" s="30" t="s">
        <v>182</v>
      </c>
      <c r="AK232" s="32">
        <v>14388</v>
      </c>
      <c r="AL232" s="3"/>
      <c r="AM232" s="3"/>
      <c r="AN232" s="7"/>
      <c r="AO232" s="51"/>
      <c r="AP232" s="3"/>
      <c r="AQ232" s="7"/>
      <c r="AR232" s="7"/>
      <c r="AS232" s="6"/>
      <c r="AT232" s="6"/>
      <c r="AU232" s="6"/>
      <c r="AV232" s="6"/>
      <c r="AW232" s="6"/>
      <c r="AX232" s="34"/>
      <c r="AY232" s="6"/>
      <c r="AZ232" s="6"/>
      <c r="BA232" s="6"/>
      <c r="BB232" s="6"/>
      <c r="BC232" s="6"/>
      <c r="BD232" s="6"/>
      <c r="BE232" s="5"/>
      <c r="BF232" s="5"/>
      <c r="BG232" s="6"/>
      <c r="BH232" s="5"/>
      <c r="BI232" s="36">
        <v>14388</v>
      </c>
      <c r="BJ232" s="32">
        <v>14388</v>
      </c>
      <c r="BK232" s="37">
        <v>0</v>
      </c>
      <c r="BL232" s="38">
        <f>BJ232++BK232</f>
        <v>14388</v>
      </c>
      <c r="BM232" s="39"/>
      <c r="BN232" s="39"/>
      <c r="BO232" s="39"/>
      <c r="BP232" s="39"/>
      <c r="BQ232" s="39"/>
      <c r="BR232" s="39"/>
      <c r="BS232" s="39"/>
      <c r="BT232" s="39"/>
      <c r="BU232" s="40"/>
      <c r="BV232" s="40"/>
      <c r="BW232" s="39"/>
      <c r="BX232" s="39"/>
      <c r="BY232" s="39"/>
      <c r="BZ232" s="41" t="s">
        <v>431</v>
      </c>
      <c r="CA232" s="42">
        <v>14165</v>
      </c>
      <c r="CB232" s="43" t="s">
        <v>432</v>
      </c>
      <c r="CC232" s="41">
        <v>715629</v>
      </c>
      <c r="CD232" s="44" t="s">
        <v>433</v>
      </c>
      <c r="CE232" s="45">
        <v>71563</v>
      </c>
    </row>
    <row r="233" spans="1:83" ht="12.75" customHeight="1" x14ac:dyDescent="0.25">
      <c r="A233" s="159"/>
      <c r="B233" s="160"/>
      <c r="C233" s="160"/>
      <c r="D233" s="160"/>
      <c r="E233" s="160"/>
      <c r="F233" s="160"/>
      <c r="G233" s="160"/>
      <c r="H233" s="160"/>
      <c r="I233" s="160"/>
      <c r="J233" s="160"/>
      <c r="K233" s="160"/>
      <c r="L233" s="160"/>
      <c r="M233" s="160"/>
      <c r="N233" s="160"/>
      <c r="O233" s="160"/>
      <c r="P233" s="160"/>
      <c r="Q233" s="160"/>
      <c r="R233" s="160"/>
      <c r="S233" s="160"/>
      <c r="T233" s="160"/>
      <c r="U233" s="160"/>
      <c r="V233" s="160"/>
      <c r="W233" s="160"/>
      <c r="X233" s="160"/>
      <c r="Y233" s="160"/>
      <c r="Z233" s="160"/>
      <c r="AA233" s="160"/>
      <c r="AB233" s="160"/>
      <c r="AC233" s="160"/>
      <c r="AD233" s="160"/>
      <c r="AE233" s="160"/>
      <c r="AF233" s="160"/>
      <c r="AG233" s="160"/>
      <c r="AH233" s="160"/>
      <c r="AI233" s="160"/>
      <c r="AJ233" s="160"/>
      <c r="AK233" s="172"/>
      <c r="AL233" s="173"/>
      <c r="AM233" s="74"/>
      <c r="AN233" s="7"/>
      <c r="AO233" s="51"/>
      <c r="AP233" s="3"/>
      <c r="AQ233" s="7"/>
      <c r="AR233" s="7"/>
      <c r="AS233" s="6"/>
      <c r="AT233" s="6"/>
      <c r="AU233" s="35"/>
      <c r="AV233" s="6"/>
      <c r="AW233" s="46"/>
      <c r="AX233" s="5"/>
      <c r="AY233" s="6"/>
      <c r="AZ233" s="6"/>
      <c r="BA233" s="5"/>
      <c r="BB233" s="5"/>
      <c r="BC233" s="6"/>
      <c r="BD233" s="6"/>
      <c r="BE233" s="5"/>
      <c r="BF233" s="5"/>
      <c r="BG233" s="6"/>
      <c r="BH233" s="5"/>
      <c r="BI233" s="160"/>
      <c r="BJ233" s="160"/>
      <c r="BK233" s="160"/>
      <c r="BL233" s="160"/>
      <c r="BM233" s="39"/>
      <c r="BN233" s="39"/>
      <c r="BO233" s="39"/>
      <c r="BP233" s="39"/>
      <c r="BQ233" s="39"/>
      <c r="BR233" s="39"/>
      <c r="BS233" s="39"/>
      <c r="BT233" s="39"/>
      <c r="BU233" s="40"/>
      <c r="BV233" s="40"/>
      <c r="BW233" s="39"/>
      <c r="BX233" s="39"/>
      <c r="BY233" s="39"/>
      <c r="BZ233" s="160"/>
      <c r="CA233" s="160"/>
      <c r="CB233" s="160"/>
      <c r="CC233" s="160"/>
      <c r="CD233" s="160"/>
      <c r="CE233" s="168"/>
    </row>
    <row r="234" spans="1:83" ht="12.75" customHeight="1" x14ac:dyDescent="0.25">
      <c r="A234" s="159"/>
      <c r="B234" s="160"/>
      <c r="C234" s="160"/>
      <c r="D234" s="160"/>
      <c r="E234" s="160"/>
      <c r="F234" s="160"/>
      <c r="G234" s="160"/>
      <c r="H234" s="160"/>
      <c r="I234" s="160"/>
      <c r="J234" s="160"/>
      <c r="K234" s="160"/>
      <c r="L234" s="160"/>
      <c r="M234" s="160"/>
      <c r="N234" s="160"/>
      <c r="O234" s="160"/>
      <c r="P234" s="160"/>
      <c r="Q234" s="160"/>
      <c r="R234" s="160"/>
      <c r="S234" s="160"/>
      <c r="T234" s="160"/>
      <c r="U234" s="160"/>
      <c r="V234" s="160"/>
      <c r="W234" s="160"/>
      <c r="X234" s="160"/>
      <c r="Y234" s="160"/>
      <c r="Z234" s="160"/>
      <c r="AA234" s="160"/>
      <c r="AB234" s="160"/>
      <c r="AC234" s="160"/>
      <c r="AD234" s="160"/>
      <c r="AE234" s="160"/>
      <c r="AF234" s="160"/>
      <c r="AG234" s="160"/>
      <c r="AH234" s="160"/>
      <c r="AI234" s="160"/>
      <c r="AJ234" s="160"/>
      <c r="AK234" s="160"/>
      <c r="AL234" s="75"/>
      <c r="AM234" s="6"/>
      <c r="AN234" s="6"/>
      <c r="AO234" s="34"/>
      <c r="AP234" s="6"/>
      <c r="AQ234" s="6"/>
      <c r="AR234" s="6"/>
      <c r="AS234" s="6"/>
      <c r="AT234" s="6"/>
      <c r="AU234" s="6"/>
      <c r="AV234" s="6"/>
      <c r="AW234" s="6"/>
      <c r="AX234" s="34"/>
      <c r="AY234" s="6"/>
      <c r="AZ234" s="6"/>
      <c r="BA234" s="6"/>
      <c r="BB234" s="6"/>
      <c r="BC234" s="6"/>
      <c r="BD234" s="35"/>
      <c r="BE234" s="5"/>
      <c r="BF234" s="5"/>
      <c r="BG234" s="6"/>
      <c r="BH234" s="5"/>
      <c r="BI234" s="160"/>
      <c r="BJ234" s="160"/>
      <c r="BK234" s="160"/>
      <c r="BL234" s="160"/>
      <c r="BM234" s="39"/>
      <c r="BN234" s="39"/>
      <c r="BO234" s="39"/>
      <c r="BP234" s="39"/>
      <c r="BQ234" s="39"/>
      <c r="BR234" s="39"/>
      <c r="BS234" s="39"/>
      <c r="BT234" s="39"/>
      <c r="BU234" s="40"/>
      <c r="BV234" s="40"/>
      <c r="BW234" s="39"/>
      <c r="BX234" s="39"/>
      <c r="BY234" s="39"/>
      <c r="BZ234" s="160"/>
      <c r="CA234" s="160"/>
      <c r="CB234" s="160"/>
      <c r="CC234" s="160"/>
      <c r="CD234" s="160"/>
      <c r="CE234" s="168"/>
    </row>
    <row r="235" spans="1:83" ht="12.75" customHeight="1" x14ac:dyDescent="0.25">
      <c r="A235" s="159"/>
      <c r="B235" s="160"/>
      <c r="C235" s="160"/>
      <c r="D235" s="160"/>
      <c r="E235" s="160"/>
      <c r="F235" s="160"/>
      <c r="G235" s="160"/>
      <c r="H235" s="160"/>
      <c r="I235" s="160"/>
      <c r="J235" s="160"/>
      <c r="K235" s="160"/>
      <c r="L235" s="160"/>
      <c r="M235" s="160"/>
      <c r="N235" s="160"/>
      <c r="O235" s="160"/>
      <c r="P235" s="160"/>
      <c r="Q235" s="160"/>
      <c r="R235" s="160"/>
      <c r="S235" s="160"/>
      <c r="T235" s="160"/>
      <c r="U235" s="160"/>
      <c r="V235" s="160"/>
      <c r="W235" s="160"/>
      <c r="X235" s="160"/>
      <c r="Y235" s="160"/>
      <c r="Z235" s="160"/>
      <c r="AA235" s="160"/>
      <c r="AB235" s="160"/>
      <c r="AC235" s="160"/>
      <c r="AD235" s="160"/>
      <c r="AE235" s="160"/>
      <c r="AF235" s="160"/>
      <c r="AG235" s="160"/>
      <c r="AH235" s="160"/>
      <c r="AI235" s="160"/>
      <c r="AJ235" s="160"/>
      <c r="AK235" s="160"/>
      <c r="AL235" s="6"/>
      <c r="AM235" s="6"/>
      <c r="AN235" s="6"/>
      <c r="AO235" s="34"/>
      <c r="AP235" s="6"/>
      <c r="AQ235" s="6"/>
      <c r="AR235" s="6"/>
      <c r="AS235" s="6"/>
      <c r="AT235" s="6"/>
      <c r="AU235" s="35"/>
      <c r="AV235" s="6"/>
      <c r="AW235" s="46"/>
      <c r="AX235" s="5"/>
      <c r="AY235" s="6"/>
      <c r="AZ235" s="6"/>
      <c r="BA235" s="5"/>
      <c r="BB235" s="5"/>
      <c r="BC235" s="33"/>
      <c r="BD235" s="35"/>
      <c r="BE235" s="5"/>
      <c r="BF235" s="5"/>
      <c r="BG235" s="6"/>
      <c r="BH235" s="5"/>
      <c r="BI235" s="160"/>
      <c r="BJ235" s="160"/>
      <c r="BK235" s="160"/>
      <c r="BL235" s="160"/>
      <c r="BM235" s="39"/>
      <c r="BN235" s="39"/>
      <c r="BO235" s="39"/>
      <c r="BP235" s="39"/>
      <c r="BQ235" s="39"/>
      <c r="BR235" s="39"/>
      <c r="BS235" s="39"/>
      <c r="BT235" s="39"/>
      <c r="BU235" s="40"/>
      <c r="BV235" s="40"/>
      <c r="BW235" s="39"/>
      <c r="BX235" s="39"/>
      <c r="BY235" s="39"/>
      <c r="BZ235" s="160"/>
      <c r="CA235" s="160"/>
      <c r="CB235" s="160"/>
      <c r="CC235" s="160"/>
      <c r="CD235" s="160"/>
      <c r="CE235" s="168"/>
    </row>
    <row r="236" spans="1:83" ht="12.75" customHeight="1" x14ac:dyDescent="0.25">
      <c r="A236" s="159"/>
      <c r="B236" s="160"/>
      <c r="C236" s="160"/>
      <c r="D236" s="160"/>
      <c r="E236" s="160"/>
      <c r="F236" s="160"/>
      <c r="G236" s="160"/>
      <c r="H236" s="160"/>
      <c r="I236" s="160"/>
      <c r="J236" s="160"/>
      <c r="K236" s="160"/>
      <c r="L236" s="160"/>
      <c r="M236" s="160"/>
      <c r="N236" s="160"/>
      <c r="O236" s="160"/>
      <c r="P236" s="160"/>
      <c r="Q236" s="160"/>
      <c r="R236" s="160"/>
      <c r="S236" s="160"/>
      <c r="T236" s="160"/>
      <c r="U236" s="160"/>
      <c r="V236" s="160"/>
      <c r="W236" s="160"/>
      <c r="X236" s="160"/>
      <c r="Y236" s="160"/>
      <c r="Z236" s="160"/>
      <c r="AA236" s="160"/>
      <c r="AB236" s="160"/>
      <c r="AC236" s="160"/>
      <c r="AD236" s="160"/>
      <c r="AE236" s="160"/>
      <c r="AF236" s="160"/>
      <c r="AG236" s="160"/>
      <c r="AH236" s="160"/>
      <c r="AI236" s="160"/>
      <c r="AJ236" s="160"/>
      <c r="AK236" s="160"/>
      <c r="AL236" s="6"/>
      <c r="AM236" s="6"/>
      <c r="AN236" s="6"/>
      <c r="AO236" s="34"/>
      <c r="AP236" s="6"/>
      <c r="AQ236" s="6"/>
      <c r="AR236" s="6"/>
      <c r="AS236" s="6"/>
      <c r="AT236" s="6"/>
      <c r="AU236" s="6"/>
      <c r="AV236" s="6"/>
      <c r="AW236" s="6"/>
      <c r="AX236" s="34"/>
      <c r="AY236" s="6"/>
      <c r="AZ236" s="6"/>
      <c r="BA236" s="6"/>
      <c r="BB236" s="6"/>
      <c r="BC236" s="6"/>
      <c r="BD236" s="35"/>
      <c r="BE236" s="5"/>
      <c r="BF236" s="5"/>
      <c r="BG236" s="6"/>
      <c r="BH236" s="5"/>
      <c r="BI236" s="160"/>
      <c r="BJ236" s="160"/>
      <c r="BK236" s="160"/>
      <c r="BL236" s="160"/>
      <c r="BM236" s="39"/>
      <c r="BN236" s="39"/>
      <c r="BO236" s="39"/>
      <c r="BP236" s="39"/>
      <c r="BQ236" s="39"/>
      <c r="BR236" s="39"/>
      <c r="BS236" s="39"/>
      <c r="BT236" s="39"/>
      <c r="BU236" s="40"/>
      <c r="BV236" s="40"/>
      <c r="BW236" s="39"/>
      <c r="BX236" s="39"/>
      <c r="BY236" s="39"/>
      <c r="BZ236" s="160"/>
      <c r="CA236" s="160"/>
      <c r="CB236" s="160"/>
      <c r="CC236" s="160"/>
      <c r="CD236" s="160"/>
      <c r="CE236" s="168"/>
    </row>
    <row r="237" spans="1:83" ht="12.75" customHeight="1" x14ac:dyDescent="0.25">
      <c r="A237" s="159"/>
      <c r="B237" s="160"/>
      <c r="C237" s="160"/>
      <c r="D237" s="160"/>
      <c r="E237" s="160"/>
      <c r="F237" s="160"/>
      <c r="G237" s="160"/>
      <c r="H237" s="160"/>
      <c r="I237" s="160"/>
      <c r="J237" s="160"/>
      <c r="K237" s="160"/>
      <c r="L237" s="160"/>
      <c r="M237" s="160"/>
      <c r="N237" s="160"/>
      <c r="O237" s="160"/>
      <c r="P237" s="160"/>
      <c r="Q237" s="160"/>
      <c r="R237" s="160"/>
      <c r="S237" s="160"/>
      <c r="T237" s="160"/>
      <c r="U237" s="160"/>
      <c r="V237" s="160"/>
      <c r="W237" s="160"/>
      <c r="X237" s="160"/>
      <c r="Y237" s="160"/>
      <c r="Z237" s="160"/>
      <c r="AA237" s="160"/>
      <c r="AB237" s="160"/>
      <c r="AC237" s="160"/>
      <c r="AD237" s="160"/>
      <c r="AE237" s="160"/>
      <c r="AF237" s="160"/>
      <c r="AG237" s="160"/>
      <c r="AH237" s="160"/>
      <c r="AI237" s="160"/>
      <c r="AJ237" s="160"/>
      <c r="AK237" s="160"/>
      <c r="AL237" s="6"/>
      <c r="AM237" s="6"/>
      <c r="AN237" s="6"/>
      <c r="AO237" s="34"/>
      <c r="AP237" s="6"/>
      <c r="AQ237" s="6"/>
      <c r="AR237" s="6"/>
      <c r="AS237" s="6"/>
      <c r="AT237" s="6"/>
      <c r="AU237" s="35"/>
      <c r="AV237" s="6"/>
      <c r="AW237" s="46"/>
      <c r="AX237" s="5"/>
      <c r="AY237" s="6"/>
      <c r="AZ237" s="6"/>
      <c r="BA237" s="5"/>
      <c r="BB237" s="5"/>
      <c r="BC237" s="33"/>
      <c r="BD237" s="35"/>
      <c r="BE237" s="5"/>
      <c r="BF237" s="5"/>
      <c r="BG237" s="6"/>
      <c r="BH237" s="5"/>
      <c r="BI237" s="160"/>
      <c r="BJ237" s="160"/>
      <c r="BK237" s="160"/>
      <c r="BL237" s="160"/>
      <c r="BM237" s="39"/>
      <c r="BN237" s="39"/>
      <c r="BO237" s="39"/>
      <c r="BP237" s="39"/>
      <c r="BQ237" s="39"/>
      <c r="BR237" s="39"/>
      <c r="BS237" s="39"/>
      <c r="BT237" s="39"/>
      <c r="BU237" s="40"/>
      <c r="BV237" s="40"/>
      <c r="BW237" s="39"/>
      <c r="BX237" s="39"/>
      <c r="BY237" s="39"/>
      <c r="BZ237" s="160"/>
      <c r="CA237" s="160"/>
      <c r="CB237" s="160"/>
      <c r="CC237" s="160"/>
      <c r="CD237" s="160"/>
      <c r="CE237" s="168"/>
    </row>
    <row r="238" spans="1:83" ht="12.75" customHeight="1" x14ac:dyDescent="0.25">
      <c r="A238" s="159"/>
      <c r="B238" s="160"/>
      <c r="C238" s="160"/>
      <c r="D238" s="160"/>
      <c r="E238" s="160"/>
      <c r="F238" s="160"/>
      <c r="G238" s="160"/>
      <c r="H238" s="160"/>
      <c r="I238" s="160"/>
      <c r="J238" s="160"/>
      <c r="K238" s="160"/>
      <c r="L238" s="160"/>
      <c r="M238" s="160"/>
      <c r="N238" s="160"/>
      <c r="O238" s="160"/>
      <c r="P238" s="160"/>
      <c r="Q238" s="160"/>
      <c r="R238" s="160"/>
      <c r="S238" s="160"/>
      <c r="T238" s="160"/>
      <c r="U238" s="160"/>
      <c r="V238" s="160"/>
      <c r="W238" s="160"/>
      <c r="X238" s="160"/>
      <c r="Y238" s="160"/>
      <c r="Z238" s="160"/>
      <c r="AA238" s="160"/>
      <c r="AB238" s="160"/>
      <c r="AC238" s="160"/>
      <c r="AD238" s="160"/>
      <c r="AE238" s="160"/>
      <c r="AF238" s="160"/>
      <c r="AG238" s="160"/>
      <c r="AH238" s="160"/>
      <c r="AI238" s="160"/>
      <c r="AJ238" s="160"/>
      <c r="AK238" s="160"/>
      <c r="AL238" s="6"/>
      <c r="AM238" s="6"/>
      <c r="AN238" s="6"/>
      <c r="AO238" s="34"/>
      <c r="AP238" s="6"/>
      <c r="AQ238" s="6"/>
      <c r="AR238" s="6"/>
      <c r="AS238" s="6"/>
      <c r="AT238" s="6"/>
      <c r="AU238" s="6"/>
      <c r="AV238" s="6"/>
      <c r="AW238" s="6"/>
      <c r="AX238" s="34"/>
      <c r="AY238" s="6"/>
      <c r="AZ238" s="6"/>
      <c r="BA238" s="6"/>
      <c r="BB238" s="6"/>
      <c r="BC238" s="6"/>
      <c r="BD238" s="35"/>
      <c r="BE238" s="5"/>
      <c r="BF238" s="5"/>
      <c r="BG238" s="6"/>
      <c r="BH238" s="5"/>
      <c r="BI238" s="160"/>
      <c r="BJ238" s="160"/>
      <c r="BK238" s="160"/>
      <c r="BL238" s="160"/>
      <c r="BM238" s="39"/>
      <c r="BN238" s="39"/>
      <c r="BO238" s="39"/>
      <c r="BP238" s="39"/>
      <c r="BQ238" s="39"/>
      <c r="BR238" s="39"/>
      <c r="BS238" s="39"/>
      <c r="BT238" s="39"/>
      <c r="BU238" s="40"/>
      <c r="BV238" s="40"/>
      <c r="BW238" s="39"/>
      <c r="BX238" s="39"/>
      <c r="BY238" s="39"/>
      <c r="BZ238" s="160"/>
      <c r="CA238" s="160"/>
      <c r="CB238" s="160"/>
      <c r="CC238" s="160"/>
      <c r="CD238" s="160"/>
      <c r="CE238" s="168"/>
    </row>
    <row r="239" spans="1:83" ht="12.75" customHeight="1" x14ac:dyDescent="0.25">
      <c r="A239" s="159"/>
      <c r="B239" s="160"/>
      <c r="C239" s="160"/>
      <c r="D239" s="160"/>
      <c r="E239" s="160"/>
      <c r="F239" s="160"/>
      <c r="G239" s="160"/>
      <c r="H239" s="160"/>
      <c r="I239" s="160"/>
      <c r="J239" s="160"/>
      <c r="K239" s="160"/>
      <c r="L239" s="160"/>
      <c r="M239" s="160"/>
      <c r="N239" s="160"/>
      <c r="O239" s="160"/>
      <c r="P239" s="160"/>
      <c r="Q239" s="160"/>
      <c r="R239" s="160"/>
      <c r="S239" s="160"/>
      <c r="T239" s="160"/>
      <c r="U239" s="160"/>
      <c r="V239" s="160"/>
      <c r="W239" s="160"/>
      <c r="X239" s="160"/>
      <c r="Y239" s="160"/>
      <c r="Z239" s="160"/>
      <c r="AA239" s="160"/>
      <c r="AB239" s="160"/>
      <c r="AC239" s="160"/>
      <c r="AD239" s="160"/>
      <c r="AE239" s="160"/>
      <c r="AF239" s="160"/>
      <c r="AG239" s="160"/>
      <c r="AH239" s="160"/>
      <c r="AI239" s="160"/>
      <c r="AJ239" s="160"/>
      <c r="AK239" s="160"/>
      <c r="AL239" s="6"/>
      <c r="AM239" s="6"/>
      <c r="AN239" s="6"/>
      <c r="AO239" s="34"/>
      <c r="AP239" s="6"/>
      <c r="AQ239" s="6"/>
      <c r="AR239" s="6"/>
      <c r="AS239" s="6"/>
      <c r="AT239" s="6"/>
      <c r="AU239" s="35"/>
      <c r="AV239" s="6"/>
      <c r="AW239" s="46"/>
      <c r="AX239" s="5"/>
      <c r="AY239" s="6"/>
      <c r="AZ239" s="6"/>
      <c r="BA239" s="5"/>
      <c r="BB239" s="5"/>
      <c r="BC239" s="33"/>
      <c r="BD239" s="35"/>
      <c r="BE239" s="5"/>
      <c r="BF239" s="5"/>
      <c r="BG239" s="6"/>
      <c r="BH239" s="5"/>
      <c r="BI239" s="160"/>
      <c r="BJ239" s="160"/>
      <c r="BK239" s="160"/>
      <c r="BL239" s="160"/>
      <c r="BM239" s="39"/>
      <c r="BN239" s="39"/>
      <c r="BO239" s="39"/>
      <c r="BP239" s="39"/>
      <c r="BQ239" s="39"/>
      <c r="BR239" s="39"/>
      <c r="BS239" s="39"/>
      <c r="BT239" s="39"/>
      <c r="BU239" s="40"/>
      <c r="BV239" s="40"/>
      <c r="BW239" s="39"/>
      <c r="BX239" s="39"/>
      <c r="BY239" s="39"/>
      <c r="BZ239" s="160"/>
      <c r="CA239" s="160"/>
      <c r="CB239" s="160"/>
      <c r="CC239" s="160"/>
      <c r="CD239" s="160"/>
      <c r="CE239" s="168"/>
    </row>
    <row r="240" spans="1:83" ht="12.75" customHeight="1" x14ac:dyDescent="0.25">
      <c r="A240" s="159"/>
      <c r="B240" s="160"/>
      <c r="C240" s="160"/>
      <c r="D240" s="160"/>
      <c r="E240" s="160"/>
      <c r="F240" s="160"/>
      <c r="G240" s="160"/>
      <c r="H240" s="160"/>
      <c r="I240" s="160"/>
      <c r="J240" s="160"/>
      <c r="K240" s="160"/>
      <c r="L240" s="160"/>
      <c r="M240" s="160"/>
      <c r="N240" s="160"/>
      <c r="O240" s="160"/>
      <c r="P240" s="160"/>
      <c r="Q240" s="160"/>
      <c r="R240" s="160"/>
      <c r="S240" s="160"/>
      <c r="T240" s="160"/>
      <c r="U240" s="160"/>
      <c r="V240" s="160"/>
      <c r="W240" s="160"/>
      <c r="X240" s="160"/>
      <c r="Y240" s="160"/>
      <c r="Z240" s="160"/>
      <c r="AA240" s="160"/>
      <c r="AB240" s="160"/>
      <c r="AC240" s="160"/>
      <c r="AD240" s="160"/>
      <c r="AE240" s="160"/>
      <c r="AF240" s="160"/>
      <c r="AG240" s="160"/>
      <c r="AH240" s="160"/>
      <c r="AI240" s="160"/>
      <c r="AJ240" s="160"/>
      <c r="AK240" s="160"/>
      <c r="AL240" s="6"/>
      <c r="AM240" s="6"/>
      <c r="AN240" s="6"/>
      <c r="AO240" s="34"/>
      <c r="AP240" s="6"/>
      <c r="AQ240" s="6"/>
      <c r="AR240" s="6"/>
      <c r="AS240" s="6"/>
      <c r="AT240" s="6"/>
      <c r="AU240" s="35"/>
      <c r="AV240" s="6"/>
      <c r="AW240" s="46"/>
      <c r="AX240" s="5"/>
      <c r="AY240" s="6"/>
      <c r="AZ240" s="6"/>
      <c r="BA240" s="5"/>
      <c r="BB240" s="5"/>
      <c r="BC240" s="33"/>
      <c r="BD240" s="35"/>
      <c r="BE240" s="5"/>
      <c r="BF240" s="5"/>
      <c r="BG240" s="6"/>
      <c r="BH240" s="5"/>
      <c r="BI240" s="160"/>
      <c r="BJ240" s="160"/>
      <c r="BK240" s="160"/>
      <c r="BL240" s="160"/>
      <c r="BM240" s="39"/>
      <c r="BN240" s="39"/>
      <c r="BO240" s="39"/>
      <c r="BP240" s="39"/>
      <c r="BQ240" s="39"/>
      <c r="BR240" s="39"/>
      <c r="BS240" s="39"/>
      <c r="BT240" s="39"/>
      <c r="BU240" s="40"/>
      <c r="BV240" s="40"/>
      <c r="BW240" s="39"/>
      <c r="BX240" s="39"/>
      <c r="BY240" s="39"/>
      <c r="BZ240" s="160"/>
      <c r="CA240" s="160"/>
      <c r="CB240" s="160"/>
      <c r="CC240" s="160"/>
      <c r="CD240" s="160"/>
      <c r="CE240" s="168"/>
    </row>
    <row r="241" spans="1:83" ht="12.75" customHeight="1" x14ac:dyDescent="0.25">
      <c r="A241" s="169"/>
      <c r="B241" s="170"/>
      <c r="C241" s="170"/>
      <c r="D241" s="170"/>
      <c r="E241" s="170"/>
      <c r="F241" s="170"/>
      <c r="G241" s="170"/>
      <c r="H241" s="170"/>
      <c r="I241" s="170"/>
      <c r="J241" s="170"/>
      <c r="K241" s="170"/>
      <c r="L241" s="170"/>
      <c r="M241" s="170"/>
      <c r="N241" s="170"/>
      <c r="O241" s="170"/>
      <c r="P241" s="170"/>
      <c r="Q241" s="170"/>
      <c r="R241" s="170"/>
      <c r="S241" s="170"/>
      <c r="T241" s="170"/>
      <c r="U241" s="170"/>
      <c r="V241" s="170"/>
      <c r="W241" s="170"/>
      <c r="X241" s="170"/>
      <c r="Y241" s="170"/>
      <c r="Z241" s="170"/>
      <c r="AA241" s="170"/>
      <c r="AB241" s="170"/>
      <c r="AC241" s="170"/>
      <c r="AD241" s="170"/>
      <c r="AE241" s="170"/>
      <c r="AF241" s="170"/>
      <c r="AG241" s="170"/>
      <c r="AH241" s="170"/>
      <c r="AI241" s="170"/>
      <c r="AJ241" s="170"/>
      <c r="AK241" s="170"/>
      <c r="AL241" s="6"/>
      <c r="AM241" s="6"/>
      <c r="AN241" s="6"/>
      <c r="AO241" s="34"/>
      <c r="AP241" s="6"/>
      <c r="AQ241" s="6"/>
      <c r="AR241" s="6"/>
      <c r="AS241" s="6"/>
      <c r="AT241" s="6"/>
      <c r="AU241" s="6"/>
      <c r="AV241" s="6"/>
      <c r="AW241" s="6"/>
      <c r="AX241" s="34"/>
      <c r="AY241" s="6"/>
      <c r="AZ241" s="6"/>
      <c r="BA241" s="6"/>
      <c r="BB241" s="6"/>
      <c r="BC241" s="6"/>
      <c r="BD241" s="35"/>
      <c r="BE241" s="5"/>
      <c r="BF241" s="5"/>
      <c r="BG241" s="6"/>
      <c r="BH241" s="5"/>
      <c r="BI241" s="170"/>
      <c r="BJ241" s="170"/>
      <c r="BK241" s="170"/>
      <c r="BL241" s="170"/>
      <c r="BM241" s="39"/>
      <c r="BN241" s="39"/>
      <c r="BO241" s="39"/>
      <c r="BP241" s="39"/>
      <c r="BQ241" s="39"/>
      <c r="BR241" s="39"/>
      <c r="BS241" s="39"/>
      <c r="BT241" s="39"/>
      <c r="BU241" s="40"/>
      <c r="BV241" s="40"/>
      <c r="BW241" s="39"/>
      <c r="BX241" s="39"/>
      <c r="BY241" s="39"/>
      <c r="BZ241" s="170"/>
      <c r="CA241" s="170"/>
      <c r="CB241" s="170"/>
      <c r="CC241" s="170"/>
      <c r="CD241" s="170"/>
      <c r="CE241" s="171"/>
    </row>
    <row r="242" spans="1:83" ht="18" customHeight="1" x14ac:dyDescent="0.25">
      <c r="A242" s="27">
        <v>32</v>
      </c>
      <c r="B242" s="28" t="s">
        <v>434</v>
      </c>
      <c r="C242" s="29" t="s">
        <v>435</v>
      </c>
      <c r="D242" s="28" t="s">
        <v>229</v>
      </c>
      <c r="E242" s="28" t="s">
        <v>259</v>
      </c>
      <c r="F242" s="9" t="s">
        <v>436</v>
      </c>
      <c r="G242" s="30" t="s">
        <v>437</v>
      </c>
      <c r="H242" s="30" t="s">
        <v>438</v>
      </c>
      <c r="I242" s="30" t="s">
        <v>182</v>
      </c>
      <c r="J242" s="30" t="s">
        <v>182</v>
      </c>
      <c r="K242" s="30" t="s">
        <v>182</v>
      </c>
      <c r="L242" s="30" t="s">
        <v>182</v>
      </c>
      <c r="M242" s="30" t="s">
        <v>182</v>
      </c>
      <c r="N242" s="30" t="s">
        <v>182</v>
      </c>
      <c r="O242" s="30" t="s">
        <v>182</v>
      </c>
      <c r="P242" s="30" t="s">
        <v>182</v>
      </c>
      <c r="Q242" s="30" t="s">
        <v>439</v>
      </c>
      <c r="R242" s="31">
        <v>45866</v>
      </c>
      <c r="S242" s="31">
        <v>46231</v>
      </c>
      <c r="T242" s="30" t="s">
        <v>440</v>
      </c>
      <c r="U242" s="30" t="s">
        <v>441</v>
      </c>
      <c r="V242" s="30">
        <v>14180</v>
      </c>
      <c r="W242" s="30" t="s">
        <v>442</v>
      </c>
      <c r="X242" s="32">
        <v>1809000</v>
      </c>
      <c r="Y242" s="28" t="s">
        <v>443</v>
      </c>
      <c r="Z242" s="9" t="s">
        <v>444</v>
      </c>
      <c r="AA242" s="28" t="s">
        <v>445</v>
      </c>
      <c r="AB242" s="31">
        <v>46029</v>
      </c>
      <c r="AC242" s="30">
        <v>14184</v>
      </c>
      <c r="AD242" s="31">
        <v>46029</v>
      </c>
      <c r="AE242" s="31">
        <v>46394</v>
      </c>
      <c r="AF242" s="28">
        <v>1500</v>
      </c>
      <c r="AG242" s="28" t="s">
        <v>187</v>
      </c>
      <c r="AH242" s="30" t="s">
        <v>182</v>
      </c>
      <c r="AI242" s="30" t="s">
        <v>182</v>
      </c>
      <c r="AJ242" s="30" t="s">
        <v>182</v>
      </c>
      <c r="AK242" s="32">
        <v>1809000</v>
      </c>
      <c r="AL242" s="3"/>
      <c r="AM242" s="3"/>
      <c r="AN242" s="7"/>
      <c r="AO242" s="51"/>
      <c r="AP242" s="3"/>
      <c r="AQ242" s="7"/>
      <c r="AR242" s="7"/>
      <c r="AS242" s="6"/>
      <c r="AT242" s="6"/>
      <c r="AU242" s="6"/>
      <c r="AV242" s="6"/>
      <c r="AW242" s="6"/>
      <c r="AX242" s="34"/>
      <c r="AY242" s="6"/>
      <c r="AZ242" s="6"/>
      <c r="BA242" s="6"/>
      <c r="BB242" s="6"/>
      <c r="BC242" s="6"/>
      <c r="BD242" s="6"/>
      <c r="BE242" s="5"/>
      <c r="BF242" s="5"/>
      <c r="BG242" s="6"/>
      <c r="BH242" s="5"/>
      <c r="BI242" s="36">
        <v>1809000</v>
      </c>
      <c r="BJ242" s="32">
        <v>0</v>
      </c>
      <c r="BK242" s="37">
        <v>0</v>
      </c>
      <c r="BL242" s="38">
        <f>BJ242++BK242</f>
        <v>0</v>
      </c>
      <c r="BM242" s="39"/>
      <c r="BN242" s="39"/>
      <c r="BO242" s="39"/>
      <c r="BP242" s="39"/>
      <c r="BQ242" s="39"/>
      <c r="BR242" s="39"/>
      <c r="BS242" s="39"/>
      <c r="BT242" s="39"/>
      <c r="BU242" s="40"/>
      <c r="BV242" s="40"/>
      <c r="BW242" s="39"/>
      <c r="BX242" s="39"/>
      <c r="BY242" s="39"/>
      <c r="BZ242" s="41" t="s">
        <v>446</v>
      </c>
      <c r="CA242" s="42">
        <v>14196</v>
      </c>
      <c r="CB242" s="43" t="s">
        <v>447</v>
      </c>
      <c r="CC242" s="41">
        <v>702406</v>
      </c>
      <c r="CD242" s="44" t="s">
        <v>448</v>
      </c>
      <c r="CE242" s="45">
        <v>702975</v>
      </c>
    </row>
    <row r="243" spans="1:83" ht="12.75" customHeight="1" x14ac:dyDescent="0.25">
      <c r="A243" s="159"/>
      <c r="B243" s="160"/>
      <c r="C243" s="160"/>
      <c r="D243" s="160"/>
      <c r="E243" s="160"/>
      <c r="F243" s="160"/>
      <c r="G243" s="160"/>
      <c r="H243" s="160"/>
      <c r="I243" s="160"/>
      <c r="J243" s="160"/>
      <c r="K243" s="160"/>
      <c r="L243" s="160"/>
      <c r="M243" s="160"/>
      <c r="N243" s="160"/>
      <c r="O243" s="160"/>
      <c r="P243" s="160"/>
      <c r="Q243" s="160"/>
      <c r="R243" s="160"/>
      <c r="S243" s="160"/>
      <c r="T243" s="160"/>
      <c r="U243" s="160"/>
      <c r="V243" s="160"/>
      <c r="W243" s="160"/>
      <c r="X243" s="160"/>
      <c r="Y243" s="160"/>
      <c r="Z243" s="160"/>
      <c r="AA243" s="160"/>
      <c r="AB243" s="160"/>
      <c r="AC243" s="160"/>
      <c r="AD243" s="160"/>
      <c r="AE243" s="160"/>
      <c r="AF243" s="160"/>
      <c r="AG243" s="160"/>
      <c r="AH243" s="160"/>
      <c r="AI243" s="160"/>
      <c r="AJ243" s="160"/>
      <c r="AK243" s="172"/>
      <c r="AL243" s="173"/>
      <c r="AM243" s="74"/>
      <c r="AN243" s="7"/>
      <c r="AO243" s="51"/>
      <c r="AP243" s="3"/>
      <c r="AQ243" s="7"/>
      <c r="AR243" s="7"/>
      <c r="AS243" s="6"/>
      <c r="AT243" s="6"/>
      <c r="AU243" s="35"/>
      <c r="AV243" s="6"/>
      <c r="AW243" s="46"/>
      <c r="AX243" s="5"/>
      <c r="AY243" s="6"/>
      <c r="AZ243" s="6"/>
      <c r="BA243" s="5"/>
      <c r="BB243" s="5"/>
      <c r="BC243" s="6"/>
      <c r="BD243" s="6"/>
      <c r="BE243" s="5"/>
      <c r="BF243" s="5"/>
      <c r="BG243" s="6"/>
      <c r="BH243" s="5"/>
      <c r="BI243" s="160"/>
      <c r="BJ243" s="160"/>
      <c r="BK243" s="160"/>
      <c r="BL243" s="160"/>
      <c r="BM243" s="39"/>
      <c r="BN243" s="39"/>
      <c r="BO243" s="39"/>
      <c r="BP243" s="39"/>
      <c r="BQ243" s="39"/>
      <c r="BR243" s="39"/>
      <c r="BS243" s="39"/>
      <c r="BT243" s="39"/>
      <c r="BU243" s="40"/>
      <c r="BV243" s="40"/>
      <c r="BW243" s="39"/>
      <c r="BX243" s="39"/>
      <c r="BY243" s="39"/>
      <c r="BZ243" s="160"/>
      <c r="CA243" s="160"/>
      <c r="CB243" s="160"/>
      <c r="CC243" s="160"/>
      <c r="CD243" s="160"/>
      <c r="CE243" s="168"/>
    </row>
    <row r="244" spans="1:83" ht="12.75" customHeight="1" x14ac:dyDescent="0.25">
      <c r="A244" s="159"/>
      <c r="B244" s="160"/>
      <c r="C244" s="160"/>
      <c r="D244" s="160"/>
      <c r="E244" s="160"/>
      <c r="F244" s="160"/>
      <c r="G244" s="160"/>
      <c r="H244" s="160"/>
      <c r="I244" s="160"/>
      <c r="J244" s="160"/>
      <c r="K244" s="160"/>
      <c r="L244" s="160"/>
      <c r="M244" s="160"/>
      <c r="N244" s="160"/>
      <c r="O244" s="160"/>
      <c r="P244" s="160"/>
      <c r="Q244" s="160"/>
      <c r="R244" s="160"/>
      <c r="S244" s="160"/>
      <c r="T244" s="160"/>
      <c r="U244" s="160"/>
      <c r="V244" s="160"/>
      <c r="W244" s="160"/>
      <c r="X244" s="160"/>
      <c r="Y244" s="160"/>
      <c r="Z244" s="160"/>
      <c r="AA244" s="160"/>
      <c r="AB244" s="160"/>
      <c r="AC244" s="160"/>
      <c r="AD244" s="160"/>
      <c r="AE244" s="160"/>
      <c r="AF244" s="160"/>
      <c r="AG244" s="160"/>
      <c r="AH244" s="160"/>
      <c r="AI244" s="160"/>
      <c r="AJ244" s="160"/>
      <c r="AK244" s="160"/>
      <c r="AL244" s="75"/>
      <c r="AM244" s="6"/>
      <c r="AN244" s="6"/>
      <c r="AO244" s="34"/>
      <c r="AP244" s="6"/>
      <c r="AQ244" s="6"/>
      <c r="AR244" s="6"/>
      <c r="AS244" s="6"/>
      <c r="AT244" s="6"/>
      <c r="AU244" s="6"/>
      <c r="AV244" s="6"/>
      <c r="AW244" s="6"/>
      <c r="AX244" s="34"/>
      <c r="AY244" s="6"/>
      <c r="AZ244" s="6"/>
      <c r="BA244" s="6"/>
      <c r="BB244" s="6"/>
      <c r="BC244" s="6"/>
      <c r="BD244" s="35"/>
      <c r="BE244" s="5"/>
      <c r="BF244" s="5"/>
      <c r="BG244" s="6"/>
      <c r="BH244" s="5"/>
      <c r="BI244" s="160"/>
      <c r="BJ244" s="160"/>
      <c r="BK244" s="160"/>
      <c r="BL244" s="160"/>
      <c r="BM244" s="39"/>
      <c r="BN244" s="39"/>
      <c r="BO244" s="39"/>
      <c r="BP244" s="39"/>
      <c r="BQ244" s="39"/>
      <c r="BR244" s="39"/>
      <c r="BS244" s="39"/>
      <c r="BT244" s="39"/>
      <c r="BU244" s="40"/>
      <c r="BV244" s="40"/>
      <c r="BW244" s="39"/>
      <c r="BX244" s="39"/>
      <c r="BY244" s="39"/>
      <c r="BZ244" s="160"/>
      <c r="CA244" s="160"/>
      <c r="CB244" s="160"/>
      <c r="CC244" s="160"/>
      <c r="CD244" s="160"/>
      <c r="CE244" s="168"/>
    </row>
    <row r="245" spans="1:83" ht="12.75" customHeight="1" x14ac:dyDescent="0.25">
      <c r="A245" s="159"/>
      <c r="B245" s="160"/>
      <c r="C245" s="160"/>
      <c r="D245" s="160"/>
      <c r="E245" s="160"/>
      <c r="F245" s="160"/>
      <c r="G245" s="160"/>
      <c r="H245" s="160"/>
      <c r="I245" s="160"/>
      <c r="J245" s="160"/>
      <c r="K245" s="160"/>
      <c r="L245" s="160"/>
      <c r="M245" s="160"/>
      <c r="N245" s="160"/>
      <c r="O245" s="160"/>
      <c r="P245" s="160"/>
      <c r="Q245" s="160"/>
      <c r="R245" s="160"/>
      <c r="S245" s="160"/>
      <c r="T245" s="160"/>
      <c r="U245" s="160"/>
      <c r="V245" s="160"/>
      <c r="W245" s="160"/>
      <c r="X245" s="160"/>
      <c r="Y245" s="160"/>
      <c r="Z245" s="160"/>
      <c r="AA245" s="160"/>
      <c r="AB245" s="160"/>
      <c r="AC245" s="160"/>
      <c r="AD245" s="160"/>
      <c r="AE245" s="160"/>
      <c r="AF245" s="160"/>
      <c r="AG245" s="160"/>
      <c r="AH245" s="160"/>
      <c r="AI245" s="160"/>
      <c r="AJ245" s="160"/>
      <c r="AK245" s="160"/>
      <c r="AL245" s="6"/>
      <c r="AM245" s="6"/>
      <c r="AN245" s="6"/>
      <c r="AO245" s="34"/>
      <c r="AP245" s="6"/>
      <c r="AQ245" s="6"/>
      <c r="AR245" s="6"/>
      <c r="AS245" s="6"/>
      <c r="AT245" s="6"/>
      <c r="AU245" s="35"/>
      <c r="AV245" s="6"/>
      <c r="AW245" s="46"/>
      <c r="AX245" s="5"/>
      <c r="AY245" s="6"/>
      <c r="AZ245" s="6"/>
      <c r="BA245" s="5"/>
      <c r="BB245" s="5"/>
      <c r="BC245" s="33"/>
      <c r="BD245" s="35"/>
      <c r="BE245" s="5"/>
      <c r="BF245" s="5"/>
      <c r="BG245" s="6"/>
      <c r="BH245" s="5"/>
      <c r="BI245" s="160"/>
      <c r="BJ245" s="160"/>
      <c r="BK245" s="160"/>
      <c r="BL245" s="160"/>
      <c r="BM245" s="39"/>
      <c r="BN245" s="39"/>
      <c r="BO245" s="39"/>
      <c r="BP245" s="39"/>
      <c r="BQ245" s="39"/>
      <c r="BR245" s="39"/>
      <c r="BS245" s="39"/>
      <c r="BT245" s="39"/>
      <c r="BU245" s="40"/>
      <c r="BV245" s="40"/>
      <c r="BW245" s="39"/>
      <c r="BX245" s="39"/>
      <c r="BY245" s="39"/>
      <c r="BZ245" s="160"/>
      <c r="CA245" s="160"/>
      <c r="CB245" s="160"/>
      <c r="CC245" s="160"/>
      <c r="CD245" s="160"/>
      <c r="CE245" s="168"/>
    </row>
    <row r="246" spans="1:83" ht="12.75" customHeight="1" x14ac:dyDescent="0.25">
      <c r="A246" s="159"/>
      <c r="B246" s="160"/>
      <c r="C246" s="160"/>
      <c r="D246" s="160"/>
      <c r="E246" s="160"/>
      <c r="F246" s="160"/>
      <c r="G246" s="160"/>
      <c r="H246" s="160"/>
      <c r="I246" s="160"/>
      <c r="J246" s="160"/>
      <c r="K246" s="160"/>
      <c r="L246" s="160"/>
      <c r="M246" s="160"/>
      <c r="N246" s="160"/>
      <c r="O246" s="160"/>
      <c r="P246" s="160"/>
      <c r="Q246" s="160"/>
      <c r="R246" s="160"/>
      <c r="S246" s="160"/>
      <c r="T246" s="160"/>
      <c r="U246" s="160"/>
      <c r="V246" s="160"/>
      <c r="W246" s="160"/>
      <c r="X246" s="160"/>
      <c r="Y246" s="160"/>
      <c r="Z246" s="160"/>
      <c r="AA246" s="160"/>
      <c r="AB246" s="160"/>
      <c r="AC246" s="160"/>
      <c r="AD246" s="160"/>
      <c r="AE246" s="160"/>
      <c r="AF246" s="160"/>
      <c r="AG246" s="160"/>
      <c r="AH246" s="160"/>
      <c r="AI246" s="160"/>
      <c r="AJ246" s="160"/>
      <c r="AK246" s="160"/>
      <c r="AL246" s="6"/>
      <c r="AM246" s="6"/>
      <c r="AN246" s="6"/>
      <c r="AO246" s="34"/>
      <c r="AP246" s="6"/>
      <c r="AQ246" s="6"/>
      <c r="AR246" s="6"/>
      <c r="AS246" s="6"/>
      <c r="AT246" s="6"/>
      <c r="AU246" s="6"/>
      <c r="AV246" s="6"/>
      <c r="AW246" s="6"/>
      <c r="AX246" s="34"/>
      <c r="AY246" s="6"/>
      <c r="AZ246" s="6"/>
      <c r="BA246" s="6"/>
      <c r="BB246" s="6"/>
      <c r="BC246" s="6"/>
      <c r="BD246" s="35"/>
      <c r="BE246" s="5"/>
      <c r="BF246" s="5"/>
      <c r="BG246" s="6"/>
      <c r="BH246" s="5"/>
      <c r="BI246" s="160"/>
      <c r="BJ246" s="160"/>
      <c r="BK246" s="160"/>
      <c r="BL246" s="160"/>
      <c r="BM246" s="39"/>
      <c r="BN246" s="39"/>
      <c r="BO246" s="39"/>
      <c r="BP246" s="39"/>
      <c r="BQ246" s="39"/>
      <c r="BR246" s="39"/>
      <c r="BS246" s="39"/>
      <c r="BT246" s="39"/>
      <c r="BU246" s="40"/>
      <c r="BV246" s="40"/>
      <c r="BW246" s="39"/>
      <c r="BX246" s="39"/>
      <c r="BY246" s="39"/>
      <c r="BZ246" s="160"/>
      <c r="CA246" s="160"/>
      <c r="CB246" s="160"/>
      <c r="CC246" s="160"/>
      <c r="CD246" s="160"/>
      <c r="CE246" s="168"/>
    </row>
    <row r="247" spans="1:83" ht="12.75" customHeight="1" x14ac:dyDescent="0.25">
      <c r="A247" s="159"/>
      <c r="B247" s="160"/>
      <c r="C247" s="160"/>
      <c r="D247" s="160"/>
      <c r="E247" s="160"/>
      <c r="F247" s="160"/>
      <c r="G247" s="160"/>
      <c r="H247" s="160"/>
      <c r="I247" s="160"/>
      <c r="J247" s="160"/>
      <c r="K247" s="160"/>
      <c r="L247" s="160"/>
      <c r="M247" s="160"/>
      <c r="N247" s="160"/>
      <c r="O247" s="160"/>
      <c r="P247" s="160"/>
      <c r="Q247" s="160"/>
      <c r="R247" s="160"/>
      <c r="S247" s="160"/>
      <c r="T247" s="160"/>
      <c r="U247" s="160"/>
      <c r="V247" s="160"/>
      <c r="W247" s="160"/>
      <c r="X247" s="160"/>
      <c r="Y247" s="160"/>
      <c r="Z247" s="160"/>
      <c r="AA247" s="160"/>
      <c r="AB247" s="160"/>
      <c r="AC247" s="160"/>
      <c r="AD247" s="160"/>
      <c r="AE247" s="160"/>
      <c r="AF247" s="160"/>
      <c r="AG247" s="160"/>
      <c r="AH247" s="160"/>
      <c r="AI247" s="160"/>
      <c r="AJ247" s="160"/>
      <c r="AK247" s="160"/>
      <c r="AL247" s="6"/>
      <c r="AM247" s="6"/>
      <c r="AN247" s="6"/>
      <c r="AO247" s="34"/>
      <c r="AP247" s="6"/>
      <c r="AQ247" s="6"/>
      <c r="AR247" s="6"/>
      <c r="AS247" s="6"/>
      <c r="AT247" s="6"/>
      <c r="AU247" s="35"/>
      <c r="AV247" s="6"/>
      <c r="AW247" s="46"/>
      <c r="AX247" s="5"/>
      <c r="AY247" s="6"/>
      <c r="AZ247" s="6"/>
      <c r="BA247" s="5"/>
      <c r="BB247" s="5"/>
      <c r="BC247" s="33"/>
      <c r="BD247" s="35"/>
      <c r="BE247" s="5"/>
      <c r="BF247" s="5"/>
      <c r="BG247" s="6"/>
      <c r="BH247" s="5"/>
      <c r="BI247" s="160"/>
      <c r="BJ247" s="160"/>
      <c r="BK247" s="160"/>
      <c r="BL247" s="160"/>
      <c r="BM247" s="39"/>
      <c r="BN247" s="39"/>
      <c r="BO247" s="39"/>
      <c r="BP247" s="39"/>
      <c r="BQ247" s="39"/>
      <c r="BR247" s="39"/>
      <c r="BS247" s="39"/>
      <c r="BT247" s="39"/>
      <c r="BU247" s="40"/>
      <c r="BV247" s="40"/>
      <c r="BW247" s="39"/>
      <c r="BX247" s="39"/>
      <c r="BY247" s="39"/>
      <c r="BZ247" s="160"/>
      <c r="CA247" s="160"/>
      <c r="CB247" s="160"/>
      <c r="CC247" s="160"/>
      <c r="CD247" s="160"/>
      <c r="CE247" s="168"/>
    </row>
    <row r="248" spans="1:83" ht="12.75" customHeight="1" x14ac:dyDescent="0.25">
      <c r="A248" s="159"/>
      <c r="B248" s="160"/>
      <c r="C248" s="160"/>
      <c r="D248" s="160"/>
      <c r="E248" s="160"/>
      <c r="F248" s="160"/>
      <c r="G248" s="160"/>
      <c r="H248" s="160"/>
      <c r="I248" s="160"/>
      <c r="J248" s="160"/>
      <c r="K248" s="160"/>
      <c r="L248" s="160"/>
      <c r="M248" s="160"/>
      <c r="N248" s="160"/>
      <c r="O248" s="160"/>
      <c r="P248" s="160"/>
      <c r="Q248" s="160"/>
      <c r="R248" s="160"/>
      <c r="S248" s="160"/>
      <c r="T248" s="160"/>
      <c r="U248" s="160"/>
      <c r="V248" s="160"/>
      <c r="W248" s="160"/>
      <c r="X248" s="160"/>
      <c r="Y248" s="160"/>
      <c r="Z248" s="160"/>
      <c r="AA248" s="160"/>
      <c r="AB248" s="160"/>
      <c r="AC248" s="160"/>
      <c r="AD248" s="160"/>
      <c r="AE248" s="160"/>
      <c r="AF248" s="160"/>
      <c r="AG248" s="160"/>
      <c r="AH248" s="160"/>
      <c r="AI248" s="160"/>
      <c r="AJ248" s="160"/>
      <c r="AK248" s="160"/>
      <c r="AL248" s="6"/>
      <c r="AM248" s="6"/>
      <c r="AN248" s="6"/>
      <c r="AO248" s="34"/>
      <c r="AP248" s="6"/>
      <c r="AQ248" s="6"/>
      <c r="AR248" s="6"/>
      <c r="AS248" s="6"/>
      <c r="AT248" s="6"/>
      <c r="AU248" s="6"/>
      <c r="AV248" s="6"/>
      <c r="AW248" s="6"/>
      <c r="AX248" s="34"/>
      <c r="AY248" s="6"/>
      <c r="AZ248" s="6"/>
      <c r="BA248" s="6"/>
      <c r="BB248" s="6"/>
      <c r="BC248" s="6"/>
      <c r="BD248" s="35"/>
      <c r="BE248" s="5"/>
      <c r="BF248" s="5"/>
      <c r="BG248" s="6"/>
      <c r="BH248" s="5"/>
      <c r="BI248" s="160"/>
      <c r="BJ248" s="160"/>
      <c r="BK248" s="160"/>
      <c r="BL248" s="160"/>
      <c r="BM248" s="39"/>
      <c r="BN248" s="39"/>
      <c r="BO248" s="39"/>
      <c r="BP248" s="39"/>
      <c r="BQ248" s="39"/>
      <c r="BR248" s="39"/>
      <c r="BS248" s="39"/>
      <c r="BT248" s="39"/>
      <c r="BU248" s="40"/>
      <c r="BV248" s="40"/>
      <c r="BW248" s="39"/>
      <c r="BX248" s="39"/>
      <c r="BY248" s="39"/>
      <c r="BZ248" s="160"/>
      <c r="CA248" s="160"/>
      <c r="CB248" s="160"/>
      <c r="CC248" s="160"/>
      <c r="CD248" s="160"/>
      <c r="CE248" s="168"/>
    </row>
    <row r="249" spans="1:83" ht="12.75" customHeight="1" x14ac:dyDescent="0.25">
      <c r="A249" s="159"/>
      <c r="B249" s="160"/>
      <c r="C249" s="160"/>
      <c r="D249" s="160"/>
      <c r="E249" s="160"/>
      <c r="F249" s="160"/>
      <c r="G249" s="160"/>
      <c r="H249" s="160"/>
      <c r="I249" s="160"/>
      <c r="J249" s="160"/>
      <c r="K249" s="160"/>
      <c r="L249" s="160"/>
      <c r="M249" s="160"/>
      <c r="N249" s="160"/>
      <c r="O249" s="160"/>
      <c r="P249" s="160"/>
      <c r="Q249" s="160"/>
      <c r="R249" s="160"/>
      <c r="S249" s="160"/>
      <c r="T249" s="160"/>
      <c r="U249" s="160"/>
      <c r="V249" s="160"/>
      <c r="W249" s="160"/>
      <c r="X249" s="160"/>
      <c r="Y249" s="160"/>
      <c r="Z249" s="160"/>
      <c r="AA249" s="160"/>
      <c r="AB249" s="160"/>
      <c r="AC249" s="160"/>
      <c r="AD249" s="160"/>
      <c r="AE249" s="160"/>
      <c r="AF249" s="160"/>
      <c r="AG249" s="160"/>
      <c r="AH249" s="160"/>
      <c r="AI249" s="160"/>
      <c r="AJ249" s="160"/>
      <c r="AK249" s="160"/>
      <c r="AL249" s="6"/>
      <c r="AM249" s="6"/>
      <c r="AN249" s="6"/>
      <c r="AO249" s="34"/>
      <c r="AP249" s="6"/>
      <c r="AQ249" s="6"/>
      <c r="AR249" s="6"/>
      <c r="AS249" s="6"/>
      <c r="AT249" s="6"/>
      <c r="AU249" s="35"/>
      <c r="AV249" s="6"/>
      <c r="AW249" s="46"/>
      <c r="AX249" s="5"/>
      <c r="AY249" s="6"/>
      <c r="AZ249" s="6"/>
      <c r="BA249" s="5"/>
      <c r="BB249" s="5"/>
      <c r="BC249" s="33"/>
      <c r="BD249" s="35"/>
      <c r="BE249" s="5"/>
      <c r="BF249" s="5"/>
      <c r="BG249" s="6"/>
      <c r="BH249" s="5"/>
      <c r="BI249" s="160"/>
      <c r="BJ249" s="160"/>
      <c r="BK249" s="160"/>
      <c r="BL249" s="160"/>
      <c r="BM249" s="39"/>
      <c r="BN249" s="39"/>
      <c r="BO249" s="39"/>
      <c r="BP249" s="39"/>
      <c r="BQ249" s="39"/>
      <c r="BR249" s="39"/>
      <c r="BS249" s="39"/>
      <c r="BT249" s="39"/>
      <c r="BU249" s="40"/>
      <c r="BV249" s="40"/>
      <c r="BW249" s="39"/>
      <c r="BX249" s="39"/>
      <c r="BY249" s="39"/>
      <c r="BZ249" s="160"/>
      <c r="CA249" s="160"/>
      <c r="CB249" s="160"/>
      <c r="CC249" s="160"/>
      <c r="CD249" s="160"/>
      <c r="CE249" s="168"/>
    </row>
    <row r="250" spans="1:83" ht="12.75" customHeight="1" x14ac:dyDescent="0.25">
      <c r="A250" s="159"/>
      <c r="B250" s="160"/>
      <c r="C250" s="160"/>
      <c r="D250" s="160"/>
      <c r="E250" s="160"/>
      <c r="F250" s="160"/>
      <c r="G250" s="160"/>
      <c r="H250" s="160"/>
      <c r="I250" s="160"/>
      <c r="J250" s="160"/>
      <c r="K250" s="160"/>
      <c r="L250" s="160"/>
      <c r="M250" s="160"/>
      <c r="N250" s="160"/>
      <c r="O250" s="160"/>
      <c r="P250" s="160"/>
      <c r="Q250" s="160"/>
      <c r="R250" s="160"/>
      <c r="S250" s="160"/>
      <c r="T250" s="160"/>
      <c r="U250" s="160"/>
      <c r="V250" s="160"/>
      <c r="W250" s="160"/>
      <c r="X250" s="160"/>
      <c r="Y250" s="160"/>
      <c r="Z250" s="160"/>
      <c r="AA250" s="160"/>
      <c r="AB250" s="160"/>
      <c r="AC250" s="160"/>
      <c r="AD250" s="160"/>
      <c r="AE250" s="160"/>
      <c r="AF250" s="160"/>
      <c r="AG250" s="160"/>
      <c r="AH250" s="160"/>
      <c r="AI250" s="160"/>
      <c r="AJ250" s="160"/>
      <c r="AK250" s="160"/>
      <c r="AL250" s="6"/>
      <c r="AM250" s="6"/>
      <c r="AN250" s="6"/>
      <c r="AO250" s="34"/>
      <c r="AP250" s="6"/>
      <c r="AQ250" s="6"/>
      <c r="AR250" s="6"/>
      <c r="AS250" s="6"/>
      <c r="AT250" s="6"/>
      <c r="AU250" s="35"/>
      <c r="AV250" s="6"/>
      <c r="AW250" s="46"/>
      <c r="AX250" s="5"/>
      <c r="AY250" s="6"/>
      <c r="AZ250" s="6"/>
      <c r="BA250" s="5"/>
      <c r="BB250" s="5"/>
      <c r="BC250" s="33"/>
      <c r="BD250" s="35"/>
      <c r="BE250" s="5"/>
      <c r="BF250" s="5"/>
      <c r="BG250" s="6"/>
      <c r="BH250" s="5"/>
      <c r="BI250" s="160"/>
      <c r="BJ250" s="160"/>
      <c r="BK250" s="160"/>
      <c r="BL250" s="160"/>
      <c r="BM250" s="39"/>
      <c r="BN250" s="39"/>
      <c r="BO250" s="39"/>
      <c r="BP250" s="39"/>
      <c r="BQ250" s="39"/>
      <c r="BR250" s="39"/>
      <c r="BS250" s="39"/>
      <c r="BT250" s="39"/>
      <c r="BU250" s="40"/>
      <c r="BV250" s="40"/>
      <c r="BW250" s="39"/>
      <c r="BX250" s="39"/>
      <c r="BY250" s="39"/>
      <c r="BZ250" s="160"/>
      <c r="CA250" s="160"/>
      <c r="CB250" s="160"/>
      <c r="CC250" s="160"/>
      <c r="CD250" s="160"/>
      <c r="CE250" s="168"/>
    </row>
    <row r="251" spans="1:83" ht="12.75" customHeight="1" x14ac:dyDescent="0.25">
      <c r="A251" s="169"/>
      <c r="B251" s="170"/>
      <c r="C251" s="170"/>
      <c r="D251" s="170"/>
      <c r="E251" s="170"/>
      <c r="F251" s="170"/>
      <c r="G251" s="170"/>
      <c r="H251" s="170"/>
      <c r="I251" s="170"/>
      <c r="J251" s="170"/>
      <c r="K251" s="170"/>
      <c r="L251" s="170"/>
      <c r="M251" s="170"/>
      <c r="N251" s="170"/>
      <c r="O251" s="170"/>
      <c r="P251" s="170"/>
      <c r="Q251" s="170"/>
      <c r="R251" s="170"/>
      <c r="S251" s="170"/>
      <c r="T251" s="170"/>
      <c r="U251" s="170"/>
      <c r="V251" s="170"/>
      <c r="W251" s="170"/>
      <c r="X251" s="170"/>
      <c r="Y251" s="170"/>
      <c r="Z251" s="170"/>
      <c r="AA251" s="170"/>
      <c r="AB251" s="170"/>
      <c r="AC251" s="170"/>
      <c r="AD251" s="170"/>
      <c r="AE251" s="170"/>
      <c r="AF251" s="170"/>
      <c r="AG251" s="170"/>
      <c r="AH251" s="170"/>
      <c r="AI251" s="170"/>
      <c r="AJ251" s="170"/>
      <c r="AK251" s="170"/>
      <c r="AL251" s="6"/>
      <c r="AM251" s="6"/>
      <c r="AN251" s="6"/>
      <c r="AO251" s="34"/>
      <c r="AP251" s="6"/>
      <c r="AQ251" s="6"/>
      <c r="AR251" s="6"/>
      <c r="AS251" s="6"/>
      <c r="AT251" s="6"/>
      <c r="AU251" s="6"/>
      <c r="AV251" s="6"/>
      <c r="AW251" s="6"/>
      <c r="AX251" s="34"/>
      <c r="AY251" s="6"/>
      <c r="AZ251" s="6"/>
      <c r="BA251" s="6"/>
      <c r="BB251" s="6"/>
      <c r="BC251" s="6"/>
      <c r="BD251" s="35"/>
      <c r="BE251" s="5"/>
      <c r="BF251" s="5"/>
      <c r="BG251" s="6"/>
      <c r="BH251" s="5"/>
      <c r="BI251" s="170"/>
      <c r="BJ251" s="170"/>
      <c r="BK251" s="170"/>
      <c r="BL251" s="170"/>
      <c r="BM251" s="39"/>
      <c r="BN251" s="39"/>
      <c r="BO251" s="39"/>
      <c r="BP251" s="39"/>
      <c r="BQ251" s="39"/>
      <c r="BR251" s="39"/>
      <c r="BS251" s="39"/>
      <c r="BT251" s="39"/>
      <c r="BU251" s="40"/>
      <c r="BV251" s="40"/>
      <c r="BW251" s="39"/>
      <c r="BX251" s="39"/>
      <c r="BY251" s="39"/>
      <c r="BZ251" s="170"/>
      <c r="CA251" s="170"/>
      <c r="CB251" s="170"/>
      <c r="CC251" s="170"/>
      <c r="CD251" s="170"/>
      <c r="CE251" s="171"/>
    </row>
    <row r="252" spans="1:83" ht="18" customHeight="1" x14ac:dyDescent="0.25">
      <c r="A252" s="27">
        <v>33</v>
      </c>
      <c r="B252" s="28" t="s">
        <v>449</v>
      </c>
      <c r="C252" s="29" t="s">
        <v>450</v>
      </c>
      <c r="D252" s="28" t="s">
        <v>200</v>
      </c>
      <c r="E252" s="28" t="s">
        <v>180</v>
      </c>
      <c r="F252" s="9" t="s">
        <v>451</v>
      </c>
      <c r="G252" s="30">
        <v>14013</v>
      </c>
      <c r="H252" s="30">
        <v>14046</v>
      </c>
      <c r="I252" s="30" t="s">
        <v>452</v>
      </c>
      <c r="J252" s="31">
        <v>45825</v>
      </c>
      <c r="K252" s="31">
        <v>46190</v>
      </c>
      <c r="L252" s="30">
        <v>14050</v>
      </c>
      <c r="M252" s="30" t="s">
        <v>182</v>
      </c>
      <c r="N252" s="30" t="s">
        <v>182</v>
      </c>
      <c r="O252" s="30" t="s">
        <v>182</v>
      </c>
      <c r="P252" s="30" t="s">
        <v>182</v>
      </c>
      <c r="Q252" s="30" t="s">
        <v>182</v>
      </c>
      <c r="R252" s="30" t="s">
        <v>182</v>
      </c>
      <c r="S252" s="30" t="s">
        <v>182</v>
      </c>
      <c r="T252" s="30" t="s">
        <v>182</v>
      </c>
      <c r="U252" s="30" t="s">
        <v>182</v>
      </c>
      <c r="V252" s="30" t="s">
        <v>182</v>
      </c>
      <c r="W252" s="30" t="s">
        <v>182</v>
      </c>
      <c r="X252" s="30" t="s">
        <v>182</v>
      </c>
      <c r="Y252" s="28" t="s">
        <v>453</v>
      </c>
      <c r="Z252" s="9" t="s">
        <v>454</v>
      </c>
      <c r="AA252" s="28" t="s">
        <v>455</v>
      </c>
      <c r="AB252" s="31">
        <v>46029</v>
      </c>
      <c r="AC252" s="30">
        <v>14182</v>
      </c>
      <c r="AD252" s="31">
        <v>46029</v>
      </c>
      <c r="AE252" s="31">
        <v>46387</v>
      </c>
      <c r="AF252" s="28">
        <v>1500</v>
      </c>
      <c r="AG252" s="28" t="s">
        <v>456</v>
      </c>
      <c r="AH252" s="30" t="s">
        <v>182</v>
      </c>
      <c r="AI252" s="30" t="s">
        <v>182</v>
      </c>
      <c r="AJ252" s="30" t="s">
        <v>182</v>
      </c>
      <c r="AK252" s="32">
        <v>11244</v>
      </c>
      <c r="AL252" s="3"/>
      <c r="AM252" s="3"/>
      <c r="AN252" s="7"/>
      <c r="AO252" s="51"/>
      <c r="AP252" s="3"/>
      <c r="AQ252" s="7"/>
      <c r="AR252" s="7"/>
      <c r="AS252" s="6"/>
      <c r="AT252" s="6"/>
      <c r="AU252" s="6"/>
      <c r="AV252" s="6"/>
      <c r="AW252" s="6"/>
      <c r="AX252" s="34"/>
      <c r="AY252" s="6"/>
      <c r="AZ252" s="6"/>
      <c r="BA252" s="6"/>
      <c r="BB252" s="6"/>
      <c r="BC252" s="6"/>
      <c r="BD252" s="6"/>
      <c r="BE252" s="5"/>
      <c r="BF252" s="5"/>
      <c r="BG252" s="6"/>
      <c r="BH252" s="5"/>
      <c r="BI252" s="36">
        <v>11244</v>
      </c>
      <c r="BJ252" s="32">
        <v>0</v>
      </c>
      <c r="BK252" s="37">
        <v>0</v>
      </c>
      <c r="BL252" s="38">
        <f>BJ252++BK252</f>
        <v>0</v>
      </c>
      <c r="BM252" s="39"/>
      <c r="BN252" s="39"/>
      <c r="BO252" s="39"/>
      <c r="BP252" s="39"/>
      <c r="BQ252" s="39"/>
      <c r="BR252" s="39"/>
      <c r="BS252" s="39"/>
      <c r="BT252" s="39"/>
      <c r="BU252" s="40"/>
      <c r="BV252" s="40"/>
      <c r="BW252" s="39"/>
      <c r="BX252" s="39"/>
      <c r="BY252" s="39"/>
      <c r="BZ252" s="41"/>
      <c r="CA252" s="41"/>
      <c r="CB252" s="43"/>
      <c r="CC252" s="41"/>
      <c r="CD252" s="44"/>
      <c r="CE252" s="45"/>
    </row>
    <row r="253" spans="1:83" ht="12.75" customHeight="1" x14ac:dyDescent="0.25">
      <c r="A253" s="159"/>
      <c r="B253" s="160"/>
      <c r="C253" s="160"/>
      <c r="D253" s="160"/>
      <c r="E253" s="160"/>
      <c r="F253" s="160"/>
      <c r="G253" s="160"/>
      <c r="H253" s="160"/>
      <c r="I253" s="160"/>
      <c r="J253" s="160"/>
      <c r="K253" s="160"/>
      <c r="L253" s="160"/>
      <c r="M253" s="160"/>
      <c r="N253" s="160"/>
      <c r="O253" s="160"/>
      <c r="P253" s="160"/>
      <c r="Q253" s="160"/>
      <c r="R253" s="160"/>
      <c r="S253" s="160"/>
      <c r="T253" s="160"/>
      <c r="U253" s="160"/>
      <c r="V253" s="160"/>
      <c r="W253" s="160"/>
      <c r="X253" s="160"/>
      <c r="Y253" s="160"/>
      <c r="Z253" s="160"/>
      <c r="AA253" s="160"/>
      <c r="AB253" s="160"/>
      <c r="AC253" s="160"/>
      <c r="AD253" s="160"/>
      <c r="AE253" s="160"/>
      <c r="AF253" s="160"/>
      <c r="AG253" s="160"/>
      <c r="AH253" s="160"/>
      <c r="AI253" s="160"/>
      <c r="AJ253" s="160"/>
      <c r="AK253" s="172"/>
      <c r="AL253" s="173"/>
      <c r="AM253" s="74"/>
      <c r="AN253" s="7"/>
      <c r="AO253" s="51"/>
      <c r="AP253" s="3"/>
      <c r="AQ253" s="7"/>
      <c r="AR253" s="7"/>
      <c r="AS253" s="6"/>
      <c r="AT253" s="6"/>
      <c r="AU253" s="35"/>
      <c r="AV253" s="6"/>
      <c r="AW253" s="46"/>
      <c r="AX253" s="5"/>
      <c r="AY253" s="6"/>
      <c r="AZ253" s="6"/>
      <c r="BA253" s="5"/>
      <c r="BB253" s="5"/>
      <c r="BC253" s="6"/>
      <c r="BD253" s="6"/>
      <c r="BE253" s="5"/>
      <c r="BF253" s="5"/>
      <c r="BG253" s="6"/>
      <c r="BH253" s="5"/>
      <c r="BI253" s="160"/>
      <c r="BJ253" s="160"/>
      <c r="BK253" s="160"/>
      <c r="BL253" s="160"/>
      <c r="BM253" s="39"/>
      <c r="BN253" s="39"/>
      <c r="BO253" s="39"/>
      <c r="BP253" s="39"/>
      <c r="BQ253" s="39"/>
      <c r="BR253" s="39"/>
      <c r="BS253" s="39"/>
      <c r="BT253" s="39"/>
      <c r="BU253" s="40"/>
      <c r="BV253" s="40"/>
      <c r="BW253" s="39"/>
      <c r="BX253" s="39"/>
      <c r="BY253" s="39"/>
      <c r="BZ253" s="160"/>
      <c r="CA253" s="160"/>
      <c r="CB253" s="160"/>
      <c r="CC253" s="160"/>
      <c r="CD253" s="160"/>
      <c r="CE253" s="168"/>
    </row>
    <row r="254" spans="1:83" ht="12.75" customHeight="1" x14ac:dyDescent="0.25">
      <c r="A254" s="159"/>
      <c r="B254" s="160"/>
      <c r="C254" s="160"/>
      <c r="D254" s="160"/>
      <c r="E254" s="160"/>
      <c r="F254" s="160"/>
      <c r="G254" s="160"/>
      <c r="H254" s="160"/>
      <c r="I254" s="160"/>
      <c r="J254" s="160"/>
      <c r="K254" s="160"/>
      <c r="L254" s="160"/>
      <c r="M254" s="160"/>
      <c r="N254" s="160"/>
      <c r="O254" s="160"/>
      <c r="P254" s="160"/>
      <c r="Q254" s="160"/>
      <c r="R254" s="160"/>
      <c r="S254" s="160"/>
      <c r="T254" s="160"/>
      <c r="U254" s="160"/>
      <c r="V254" s="160"/>
      <c r="W254" s="160"/>
      <c r="X254" s="160"/>
      <c r="Y254" s="160"/>
      <c r="Z254" s="160"/>
      <c r="AA254" s="160"/>
      <c r="AB254" s="160"/>
      <c r="AC254" s="160"/>
      <c r="AD254" s="160"/>
      <c r="AE254" s="160"/>
      <c r="AF254" s="160"/>
      <c r="AG254" s="160"/>
      <c r="AH254" s="160"/>
      <c r="AI254" s="160"/>
      <c r="AJ254" s="160"/>
      <c r="AK254" s="160"/>
      <c r="AL254" s="75"/>
      <c r="AM254" s="6"/>
      <c r="AN254" s="6"/>
      <c r="AO254" s="34"/>
      <c r="AP254" s="6"/>
      <c r="AQ254" s="6"/>
      <c r="AR254" s="6"/>
      <c r="AS254" s="6"/>
      <c r="AT254" s="6"/>
      <c r="AU254" s="6"/>
      <c r="AV254" s="6"/>
      <c r="AW254" s="6"/>
      <c r="AX254" s="34"/>
      <c r="AY254" s="6"/>
      <c r="AZ254" s="6"/>
      <c r="BA254" s="6"/>
      <c r="BB254" s="6"/>
      <c r="BC254" s="6"/>
      <c r="BD254" s="35"/>
      <c r="BE254" s="5"/>
      <c r="BF254" s="5"/>
      <c r="BG254" s="6"/>
      <c r="BH254" s="5"/>
      <c r="BI254" s="160"/>
      <c r="BJ254" s="160"/>
      <c r="BK254" s="160"/>
      <c r="BL254" s="160"/>
      <c r="BM254" s="39"/>
      <c r="BN254" s="39"/>
      <c r="BO254" s="39"/>
      <c r="BP254" s="39"/>
      <c r="BQ254" s="39"/>
      <c r="BR254" s="39"/>
      <c r="BS254" s="39"/>
      <c r="BT254" s="39"/>
      <c r="BU254" s="40"/>
      <c r="BV254" s="40"/>
      <c r="BW254" s="39"/>
      <c r="BX254" s="39"/>
      <c r="BY254" s="39"/>
      <c r="BZ254" s="160"/>
      <c r="CA254" s="160"/>
      <c r="CB254" s="160"/>
      <c r="CC254" s="160"/>
      <c r="CD254" s="160"/>
      <c r="CE254" s="168"/>
    </row>
    <row r="255" spans="1:83" ht="12.75" customHeight="1" x14ac:dyDescent="0.25">
      <c r="A255" s="159"/>
      <c r="B255" s="160"/>
      <c r="C255" s="160"/>
      <c r="D255" s="160"/>
      <c r="E255" s="160"/>
      <c r="F255" s="160"/>
      <c r="G255" s="160"/>
      <c r="H255" s="160"/>
      <c r="I255" s="160"/>
      <c r="J255" s="160"/>
      <c r="K255" s="160"/>
      <c r="L255" s="160"/>
      <c r="M255" s="160"/>
      <c r="N255" s="160"/>
      <c r="O255" s="160"/>
      <c r="P255" s="160"/>
      <c r="Q255" s="160"/>
      <c r="R255" s="160"/>
      <c r="S255" s="160"/>
      <c r="T255" s="160"/>
      <c r="U255" s="160"/>
      <c r="V255" s="160"/>
      <c r="W255" s="160"/>
      <c r="X255" s="160"/>
      <c r="Y255" s="160"/>
      <c r="Z255" s="160"/>
      <c r="AA255" s="160"/>
      <c r="AB255" s="160"/>
      <c r="AC255" s="160"/>
      <c r="AD255" s="160"/>
      <c r="AE255" s="160"/>
      <c r="AF255" s="160"/>
      <c r="AG255" s="160"/>
      <c r="AH255" s="160"/>
      <c r="AI255" s="160"/>
      <c r="AJ255" s="160"/>
      <c r="AK255" s="160"/>
      <c r="AL255" s="6"/>
      <c r="AM255" s="6"/>
      <c r="AN255" s="6"/>
      <c r="AO255" s="34"/>
      <c r="AP255" s="6"/>
      <c r="AQ255" s="6"/>
      <c r="AR255" s="6"/>
      <c r="AS255" s="6"/>
      <c r="AT255" s="6"/>
      <c r="AU255" s="35"/>
      <c r="AV255" s="6"/>
      <c r="AW255" s="46"/>
      <c r="AX255" s="5"/>
      <c r="AY255" s="6"/>
      <c r="AZ255" s="6"/>
      <c r="BA255" s="5"/>
      <c r="BB255" s="5"/>
      <c r="BC255" s="33"/>
      <c r="BD255" s="35"/>
      <c r="BE255" s="5"/>
      <c r="BF255" s="5"/>
      <c r="BG255" s="6"/>
      <c r="BH255" s="5"/>
      <c r="BI255" s="160"/>
      <c r="BJ255" s="160"/>
      <c r="BK255" s="160"/>
      <c r="BL255" s="160"/>
      <c r="BM255" s="39"/>
      <c r="BN255" s="39"/>
      <c r="BO255" s="39"/>
      <c r="BP255" s="39"/>
      <c r="BQ255" s="39"/>
      <c r="BR255" s="39"/>
      <c r="BS255" s="39"/>
      <c r="BT255" s="39"/>
      <c r="BU255" s="40"/>
      <c r="BV255" s="40"/>
      <c r="BW255" s="39"/>
      <c r="BX255" s="39"/>
      <c r="BY255" s="39"/>
      <c r="BZ255" s="160"/>
      <c r="CA255" s="160"/>
      <c r="CB255" s="160"/>
      <c r="CC255" s="160"/>
      <c r="CD255" s="160"/>
      <c r="CE255" s="168"/>
    </row>
    <row r="256" spans="1:83" ht="12.75" customHeight="1" x14ac:dyDescent="0.25">
      <c r="A256" s="159"/>
      <c r="B256" s="160"/>
      <c r="C256" s="160"/>
      <c r="D256" s="160"/>
      <c r="E256" s="160"/>
      <c r="F256" s="160"/>
      <c r="G256" s="160"/>
      <c r="H256" s="160"/>
      <c r="I256" s="160"/>
      <c r="J256" s="160"/>
      <c r="K256" s="160"/>
      <c r="L256" s="160"/>
      <c r="M256" s="160"/>
      <c r="N256" s="160"/>
      <c r="O256" s="160"/>
      <c r="P256" s="160"/>
      <c r="Q256" s="160"/>
      <c r="R256" s="160"/>
      <c r="S256" s="160"/>
      <c r="T256" s="160"/>
      <c r="U256" s="160"/>
      <c r="V256" s="160"/>
      <c r="W256" s="160"/>
      <c r="X256" s="160"/>
      <c r="Y256" s="160"/>
      <c r="Z256" s="160"/>
      <c r="AA256" s="160"/>
      <c r="AB256" s="160"/>
      <c r="AC256" s="160"/>
      <c r="AD256" s="160"/>
      <c r="AE256" s="160"/>
      <c r="AF256" s="160"/>
      <c r="AG256" s="160"/>
      <c r="AH256" s="160"/>
      <c r="AI256" s="160"/>
      <c r="AJ256" s="160"/>
      <c r="AK256" s="160"/>
      <c r="AL256" s="6"/>
      <c r="AM256" s="6"/>
      <c r="AN256" s="6"/>
      <c r="AO256" s="34"/>
      <c r="AP256" s="6"/>
      <c r="AQ256" s="6"/>
      <c r="AR256" s="6"/>
      <c r="AS256" s="6"/>
      <c r="AT256" s="6"/>
      <c r="AU256" s="6"/>
      <c r="AV256" s="6"/>
      <c r="AW256" s="6"/>
      <c r="AX256" s="34"/>
      <c r="AY256" s="6"/>
      <c r="AZ256" s="6"/>
      <c r="BA256" s="6"/>
      <c r="BB256" s="6"/>
      <c r="BC256" s="6"/>
      <c r="BD256" s="35"/>
      <c r="BE256" s="5"/>
      <c r="BF256" s="5"/>
      <c r="BG256" s="6"/>
      <c r="BH256" s="5"/>
      <c r="BI256" s="160"/>
      <c r="BJ256" s="160"/>
      <c r="BK256" s="160"/>
      <c r="BL256" s="160"/>
      <c r="BM256" s="39"/>
      <c r="BN256" s="39"/>
      <c r="BO256" s="39"/>
      <c r="BP256" s="39"/>
      <c r="BQ256" s="39"/>
      <c r="BR256" s="39"/>
      <c r="BS256" s="39"/>
      <c r="BT256" s="39"/>
      <c r="BU256" s="40"/>
      <c r="BV256" s="40"/>
      <c r="BW256" s="39"/>
      <c r="BX256" s="39"/>
      <c r="BY256" s="39"/>
      <c r="BZ256" s="160"/>
      <c r="CA256" s="160"/>
      <c r="CB256" s="160"/>
      <c r="CC256" s="160"/>
      <c r="CD256" s="160"/>
      <c r="CE256" s="168"/>
    </row>
    <row r="257" spans="1:83" ht="12.75" customHeight="1" x14ac:dyDescent="0.25">
      <c r="A257" s="159"/>
      <c r="B257" s="160"/>
      <c r="C257" s="160"/>
      <c r="D257" s="160"/>
      <c r="E257" s="160"/>
      <c r="F257" s="160"/>
      <c r="G257" s="160"/>
      <c r="H257" s="160"/>
      <c r="I257" s="160"/>
      <c r="J257" s="160"/>
      <c r="K257" s="160"/>
      <c r="L257" s="160"/>
      <c r="M257" s="160"/>
      <c r="N257" s="160"/>
      <c r="O257" s="160"/>
      <c r="P257" s="160"/>
      <c r="Q257" s="160"/>
      <c r="R257" s="160"/>
      <c r="S257" s="160"/>
      <c r="T257" s="160"/>
      <c r="U257" s="160"/>
      <c r="V257" s="160"/>
      <c r="W257" s="160"/>
      <c r="X257" s="160"/>
      <c r="Y257" s="160"/>
      <c r="Z257" s="160"/>
      <c r="AA257" s="160"/>
      <c r="AB257" s="160"/>
      <c r="AC257" s="160"/>
      <c r="AD257" s="160"/>
      <c r="AE257" s="160"/>
      <c r="AF257" s="160"/>
      <c r="AG257" s="160"/>
      <c r="AH257" s="160"/>
      <c r="AI257" s="160"/>
      <c r="AJ257" s="160"/>
      <c r="AK257" s="160"/>
      <c r="AL257" s="6"/>
      <c r="AM257" s="6"/>
      <c r="AN257" s="6"/>
      <c r="AO257" s="34"/>
      <c r="AP257" s="6"/>
      <c r="AQ257" s="6"/>
      <c r="AR257" s="6"/>
      <c r="AS257" s="6"/>
      <c r="AT257" s="6"/>
      <c r="AU257" s="35"/>
      <c r="AV257" s="6"/>
      <c r="AW257" s="46"/>
      <c r="AX257" s="5"/>
      <c r="AY257" s="6"/>
      <c r="AZ257" s="6"/>
      <c r="BA257" s="5"/>
      <c r="BB257" s="5"/>
      <c r="BC257" s="33"/>
      <c r="BD257" s="35"/>
      <c r="BE257" s="5"/>
      <c r="BF257" s="5"/>
      <c r="BG257" s="6"/>
      <c r="BH257" s="5"/>
      <c r="BI257" s="160"/>
      <c r="BJ257" s="160"/>
      <c r="BK257" s="160"/>
      <c r="BL257" s="160"/>
      <c r="BM257" s="39"/>
      <c r="BN257" s="39"/>
      <c r="BO257" s="39"/>
      <c r="BP257" s="39"/>
      <c r="BQ257" s="39"/>
      <c r="BR257" s="39"/>
      <c r="BS257" s="39"/>
      <c r="BT257" s="39"/>
      <c r="BU257" s="40"/>
      <c r="BV257" s="40"/>
      <c r="BW257" s="39"/>
      <c r="BX257" s="39"/>
      <c r="BY257" s="39"/>
      <c r="BZ257" s="160"/>
      <c r="CA257" s="160"/>
      <c r="CB257" s="160"/>
      <c r="CC257" s="160"/>
      <c r="CD257" s="160"/>
      <c r="CE257" s="168"/>
    </row>
    <row r="258" spans="1:83" ht="12.75" customHeight="1" x14ac:dyDescent="0.25">
      <c r="A258" s="159"/>
      <c r="B258" s="160"/>
      <c r="C258" s="160"/>
      <c r="D258" s="160"/>
      <c r="E258" s="160"/>
      <c r="F258" s="160"/>
      <c r="G258" s="160"/>
      <c r="H258" s="160"/>
      <c r="I258" s="160"/>
      <c r="J258" s="160"/>
      <c r="K258" s="160"/>
      <c r="L258" s="160"/>
      <c r="M258" s="160"/>
      <c r="N258" s="160"/>
      <c r="O258" s="160"/>
      <c r="P258" s="160"/>
      <c r="Q258" s="160"/>
      <c r="R258" s="160"/>
      <c r="S258" s="160"/>
      <c r="T258" s="160"/>
      <c r="U258" s="160"/>
      <c r="V258" s="160"/>
      <c r="W258" s="160"/>
      <c r="X258" s="160"/>
      <c r="Y258" s="160"/>
      <c r="Z258" s="160"/>
      <c r="AA258" s="160"/>
      <c r="AB258" s="160"/>
      <c r="AC258" s="160"/>
      <c r="AD258" s="160"/>
      <c r="AE258" s="160"/>
      <c r="AF258" s="160"/>
      <c r="AG258" s="160"/>
      <c r="AH258" s="160"/>
      <c r="AI258" s="160"/>
      <c r="AJ258" s="160"/>
      <c r="AK258" s="160"/>
      <c r="AL258" s="6"/>
      <c r="AM258" s="6"/>
      <c r="AN258" s="6"/>
      <c r="AO258" s="34"/>
      <c r="AP258" s="6"/>
      <c r="AQ258" s="6"/>
      <c r="AR258" s="6"/>
      <c r="AS258" s="6"/>
      <c r="AT258" s="6"/>
      <c r="AU258" s="6"/>
      <c r="AV258" s="6"/>
      <c r="AW258" s="6"/>
      <c r="AX258" s="34"/>
      <c r="AY258" s="6"/>
      <c r="AZ258" s="6"/>
      <c r="BA258" s="6"/>
      <c r="BB258" s="6"/>
      <c r="BC258" s="6"/>
      <c r="BD258" s="35"/>
      <c r="BE258" s="5"/>
      <c r="BF258" s="5"/>
      <c r="BG258" s="6"/>
      <c r="BH258" s="5"/>
      <c r="BI258" s="160"/>
      <c r="BJ258" s="160"/>
      <c r="BK258" s="160"/>
      <c r="BL258" s="160"/>
      <c r="BM258" s="39"/>
      <c r="BN258" s="39"/>
      <c r="BO258" s="39"/>
      <c r="BP258" s="39"/>
      <c r="BQ258" s="39"/>
      <c r="BR258" s="39"/>
      <c r="BS258" s="39"/>
      <c r="BT258" s="39"/>
      <c r="BU258" s="40"/>
      <c r="BV258" s="40"/>
      <c r="BW258" s="39"/>
      <c r="BX258" s="39"/>
      <c r="BY258" s="39"/>
      <c r="BZ258" s="160"/>
      <c r="CA258" s="160"/>
      <c r="CB258" s="160"/>
      <c r="CC258" s="160"/>
      <c r="CD258" s="160"/>
      <c r="CE258" s="168"/>
    </row>
    <row r="259" spans="1:83" ht="12.75" customHeight="1" x14ac:dyDescent="0.25">
      <c r="A259" s="159"/>
      <c r="B259" s="160"/>
      <c r="C259" s="160"/>
      <c r="D259" s="160"/>
      <c r="E259" s="160"/>
      <c r="F259" s="160"/>
      <c r="G259" s="160"/>
      <c r="H259" s="160"/>
      <c r="I259" s="160"/>
      <c r="J259" s="160"/>
      <c r="K259" s="160"/>
      <c r="L259" s="160"/>
      <c r="M259" s="160"/>
      <c r="N259" s="160"/>
      <c r="O259" s="160"/>
      <c r="P259" s="160"/>
      <c r="Q259" s="160"/>
      <c r="R259" s="160"/>
      <c r="S259" s="160"/>
      <c r="T259" s="160"/>
      <c r="U259" s="160"/>
      <c r="V259" s="160"/>
      <c r="W259" s="160"/>
      <c r="X259" s="160"/>
      <c r="Y259" s="160"/>
      <c r="Z259" s="160"/>
      <c r="AA259" s="160"/>
      <c r="AB259" s="160"/>
      <c r="AC259" s="160"/>
      <c r="AD259" s="160"/>
      <c r="AE259" s="160"/>
      <c r="AF259" s="160"/>
      <c r="AG259" s="160"/>
      <c r="AH259" s="160"/>
      <c r="AI259" s="160"/>
      <c r="AJ259" s="160"/>
      <c r="AK259" s="160"/>
      <c r="AL259" s="6"/>
      <c r="AM259" s="6"/>
      <c r="AN259" s="6"/>
      <c r="AO259" s="34"/>
      <c r="AP259" s="6"/>
      <c r="AQ259" s="6"/>
      <c r="AR259" s="6"/>
      <c r="AS259" s="6"/>
      <c r="AT259" s="6"/>
      <c r="AU259" s="35"/>
      <c r="AV259" s="6"/>
      <c r="AW259" s="46"/>
      <c r="AX259" s="5"/>
      <c r="AY259" s="6"/>
      <c r="AZ259" s="6"/>
      <c r="BA259" s="5"/>
      <c r="BB259" s="5"/>
      <c r="BC259" s="33"/>
      <c r="BD259" s="35"/>
      <c r="BE259" s="5"/>
      <c r="BF259" s="5"/>
      <c r="BG259" s="6"/>
      <c r="BH259" s="5"/>
      <c r="BI259" s="160"/>
      <c r="BJ259" s="160"/>
      <c r="BK259" s="160"/>
      <c r="BL259" s="160"/>
      <c r="BM259" s="39"/>
      <c r="BN259" s="39"/>
      <c r="BO259" s="39"/>
      <c r="BP259" s="39"/>
      <c r="BQ259" s="39"/>
      <c r="BR259" s="39"/>
      <c r="BS259" s="39"/>
      <c r="BT259" s="39"/>
      <c r="BU259" s="40"/>
      <c r="BV259" s="40"/>
      <c r="BW259" s="39"/>
      <c r="BX259" s="39"/>
      <c r="BY259" s="39"/>
      <c r="BZ259" s="160"/>
      <c r="CA259" s="160"/>
      <c r="CB259" s="160"/>
      <c r="CC259" s="160"/>
      <c r="CD259" s="160"/>
      <c r="CE259" s="168"/>
    </row>
    <row r="260" spans="1:83" ht="12.75" customHeight="1" x14ac:dyDescent="0.25">
      <c r="A260" s="159"/>
      <c r="B260" s="160"/>
      <c r="C260" s="160"/>
      <c r="D260" s="160"/>
      <c r="E260" s="160"/>
      <c r="F260" s="160"/>
      <c r="G260" s="160"/>
      <c r="H260" s="160"/>
      <c r="I260" s="160"/>
      <c r="J260" s="160"/>
      <c r="K260" s="160"/>
      <c r="L260" s="160"/>
      <c r="M260" s="160"/>
      <c r="N260" s="160"/>
      <c r="O260" s="160"/>
      <c r="P260" s="160"/>
      <c r="Q260" s="160"/>
      <c r="R260" s="160"/>
      <c r="S260" s="160"/>
      <c r="T260" s="160"/>
      <c r="U260" s="160"/>
      <c r="V260" s="160"/>
      <c r="W260" s="160"/>
      <c r="X260" s="160"/>
      <c r="Y260" s="160"/>
      <c r="Z260" s="160"/>
      <c r="AA260" s="160"/>
      <c r="AB260" s="160"/>
      <c r="AC260" s="160"/>
      <c r="AD260" s="160"/>
      <c r="AE260" s="160"/>
      <c r="AF260" s="160"/>
      <c r="AG260" s="160"/>
      <c r="AH260" s="160"/>
      <c r="AI260" s="160"/>
      <c r="AJ260" s="160"/>
      <c r="AK260" s="160"/>
      <c r="AL260" s="6"/>
      <c r="AM260" s="6"/>
      <c r="AN260" s="6"/>
      <c r="AO260" s="34"/>
      <c r="AP260" s="6"/>
      <c r="AQ260" s="6"/>
      <c r="AR260" s="6"/>
      <c r="AS260" s="6"/>
      <c r="AT260" s="6"/>
      <c r="AU260" s="35"/>
      <c r="AV260" s="6"/>
      <c r="AW260" s="46"/>
      <c r="AX260" s="5"/>
      <c r="AY260" s="6"/>
      <c r="AZ260" s="6"/>
      <c r="BA260" s="5"/>
      <c r="BB260" s="5"/>
      <c r="BC260" s="33"/>
      <c r="BD260" s="35"/>
      <c r="BE260" s="5"/>
      <c r="BF260" s="5"/>
      <c r="BG260" s="6"/>
      <c r="BH260" s="5"/>
      <c r="BI260" s="160"/>
      <c r="BJ260" s="160"/>
      <c r="BK260" s="160"/>
      <c r="BL260" s="160"/>
      <c r="BM260" s="39"/>
      <c r="BN260" s="39"/>
      <c r="BO260" s="39"/>
      <c r="BP260" s="39"/>
      <c r="BQ260" s="39"/>
      <c r="BR260" s="39"/>
      <c r="BS260" s="39"/>
      <c r="BT260" s="39"/>
      <c r="BU260" s="40"/>
      <c r="BV260" s="40"/>
      <c r="BW260" s="39"/>
      <c r="BX260" s="39"/>
      <c r="BY260" s="39"/>
      <c r="BZ260" s="160"/>
      <c r="CA260" s="160"/>
      <c r="CB260" s="160"/>
      <c r="CC260" s="160"/>
      <c r="CD260" s="160"/>
      <c r="CE260" s="168"/>
    </row>
    <row r="261" spans="1:83" ht="12.75" customHeight="1" x14ac:dyDescent="0.25">
      <c r="A261" s="169"/>
      <c r="B261" s="170"/>
      <c r="C261" s="170"/>
      <c r="D261" s="170"/>
      <c r="E261" s="170"/>
      <c r="F261" s="170"/>
      <c r="G261" s="170"/>
      <c r="H261" s="170"/>
      <c r="I261" s="170"/>
      <c r="J261" s="170"/>
      <c r="K261" s="170"/>
      <c r="L261" s="170"/>
      <c r="M261" s="170"/>
      <c r="N261" s="170"/>
      <c r="O261" s="170"/>
      <c r="P261" s="170"/>
      <c r="Q261" s="170"/>
      <c r="R261" s="170"/>
      <c r="S261" s="170"/>
      <c r="T261" s="170"/>
      <c r="U261" s="170"/>
      <c r="V261" s="170"/>
      <c r="W261" s="170"/>
      <c r="X261" s="170"/>
      <c r="Y261" s="170"/>
      <c r="Z261" s="170"/>
      <c r="AA261" s="170"/>
      <c r="AB261" s="170"/>
      <c r="AC261" s="170"/>
      <c r="AD261" s="170"/>
      <c r="AE261" s="170"/>
      <c r="AF261" s="170"/>
      <c r="AG261" s="170"/>
      <c r="AH261" s="170"/>
      <c r="AI261" s="170"/>
      <c r="AJ261" s="170"/>
      <c r="AK261" s="170"/>
      <c r="AL261" s="6"/>
      <c r="AM261" s="6"/>
      <c r="AN261" s="6"/>
      <c r="AO261" s="34"/>
      <c r="AP261" s="6"/>
      <c r="AQ261" s="6"/>
      <c r="AR261" s="6"/>
      <c r="AS261" s="6"/>
      <c r="AT261" s="6"/>
      <c r="AU261" s="6"/>
      <c r="AV261" s="6"/>
      <c r="AW261" s="6"/>
      <c r="AX261" s="34"/>
      <c r="AY261" s="6"/>
      <c r="AZ261" s="6"/>
      <c r="BA261" s="6"/>
      <c r="BB261" s="6"/>
      <c r="BC261" s="6"/>
      <c r="BD261" s="35"/>
      <c r="BE261" s="5"/>
      <c r="BF261" s="5"/>
      <c r="BG261" s="6"/>
      <c r="BH261" s="5"/>
      <c r="BI261" s="170"/>
      <c r="BJ261" s="170"/>
      <c r="BK261" s="170"/>
      <c r="BL261" s="170"/>
      <c r="BM261" s="39"/>
      <c r="BN261" s="39"/>
      <c r="BO261" s="39"/>
      <c r="BP261" s="39"/>
      <c r="BQ261" s="39"/>
      <c r="BR261" s="39"/>
      <c r="BS261" s="39"/>
      <c r="BT261" s="39"/>
      <c r="BU261" s="40"/>
      <c r="BV261" s="40"/>
      <c r="BW261" s="39"/>
      <c r="BX261" s="39"/>
      <c r="BY261" s="39"/>
      <c r="BZ261" s="170"/>
      <c r="CA261" s="170"/>
      <c r="CB261" s="170"/>
      <c r="CC261" s="170"/>
      <c r="CD261" s="170"/>
      <c r="CE261" s="171"/>
    </row>
    <row r="262" spans="1:83" ht="18" customHeight="1" x14ac:dyDescent="0.25">
      <c r="A262" s="27">
        <v>34</v>
      </c>
      <c r="B262" s="28" t="s">
        <v>457</v>
      </c>
      <c r="C262" s="29" t="s">
        <v>458</v>
      </c>
      <c r="D262" s="28" t="s">
        <v>290</v>
      </c>
      <c r="E262" s="28" t="s">
        <v>182</v>
      </c>
      <c r="F262" s="9" t="s">
        <v>459</v>
      </c>
      <c r="G262" s="30" t="s">
        <v>182</v>
      </c>
      <c r="H262" s="30" t="s">
        <v>182</v>
      </c>
      <c r="I262" s="30" t="s">
        <v>182</v>
      </c>
      <c r="J262" s="30" t="s">
        <v>182</v>
      </c>
      <c r="K262" s="30" t="s">
        <v>182</v>
      </c>
      <c r="L262" s="30" t="s">
        <v>182</v>
      </c>
      <c r="M262" s="30" t="s">
        <v>458</v>
      </c>
      <c r="N262" s="30" t="s">
        <v>460</v>
      </c>
      <c r="O262" s="30">
        <v>14187</v>
      </c>
      <c r="P262" s="30">
        <v>14187</v>
      </c>
      <c r="Q262" s="30" t="s">
        <v>182</v>
      </c>
      <c r="R262" s="30" t="s">
        <v>182</v>
      </c>
      <c r="S262" s="30" t="s">
        <v>182</v>
      </c>
      <c r="T262" s="30" t="s">
        <v>182</v>
      </c>
      <c r="U262" s="30" t="s">
        <v>182</v>
      </c>
      <c r="V262" s="30" t="s">
        <v>182</v>
      </c>
      <c r="W262" s="30" t="s">
        <v>182</v>
      </c>
      <c r="X262" s="30" t="s">
        <v>182</v>
      </c>
      <c r="Y262" s="28" t="s">
        <v>461</v>
      </c>
      <c r="Z262" s="9" t="s">
        <v>462</v>
      </c>
      <c r="AA262" s="28" t="s">
        <v>463</v>
      </c>
      <c r="AB262" s="31">
        <v>46037</v>
      </c>
      <c r="AC262" s="30">
        <v>14192</v>
      </c>
      <c r="AD262" s="31">
        <v>46037</v>
      </c>
      <c r="AE262" s="31">
        <v>46402</v>
      </c>
      <c r="AF262" s="28">
        <v>1500</v>
      </c>
      <c r="AG262" s="28" t="s">
        <v>187</v>
      </c>
      <c r="AH262" s="30" t="s">
        <v>182</v>
      </c>
      <c r="AI262" s="30" t="s">
        <v>182</v>
      </c>
      <c r="AJ262" s="30" t="s">
        <v>182</v>
      </c>
      <c r="AK262" s="32">
        <v>4476000</v>
      </c>
      <c r="AL262" s="3"/>
      <c r="AM262" s="3"/>
      <c r="AN262" s="7"/>
      <c r="AO262" s="51"/>
      <c r="AP262" s="3"/>
      <c r="AQ262" s="7"/>
      <c r="AR262" s="7"/>
      <c r="AS262" s="6"/>
      <c r="AT262" s="6"/>
      <c r="AU262" s="6"/>
      <c r="AV262" s="6"/>
      <c r="AW262" s="6"/>
      <c r="AX262" s="34"/>
      <c r="AY262" s="6"/>
      <c r="AZ262" s="6"/>
      <c r="BA262" s="6"/>
      <c r="BB262" s="6"/>
      <c r="BC262" s="6"/>
      <c r="BD262" s="6"/>
      <c r="BE262" s="5"/>
      <c r="BF262" s="5"/>
      <c r="BG262" s="6"/>
      <c r="BH262" s="5"/>
      <c r="BI262" s="36">
        <v>4476000</v>
      </c>
      <c r="BJ262" s="32">
        <v>0</v>
      </c>
      <c r="BK262" s="37">
        <v>0</v>
      </c>
      <c r="BL262" s="38">
        <f>BJ262++BK262</f>
        <v>0</v>
      </c>
      <c r="BM262" s="39"/>
      <c r="BN262" s="39"/>
      <c r="BO262" s="39"/>
      <c r="BP262" s="39"/>
      <c r="BQ262" s="39"/>
      <c r="BR262" s="39"/>
      <c r="BS262" s="39"/>
      <c r="BT262" s="39"/>
      <c r="BU262" s="40"/>
      <c r="BV262" s="40"/>
      <c r="BW262" s="39"/>
      <c r="BX262" s="39"/>
      <c r="BY262" s="39"/>
      <c r="BZ262" s="41" t="s">
        <v>464</v>
      </c>
      <c r="CA262" s="42">
        <v>14218</v>
      </c>
      <c r="CB262" s="43" t="s">
        <v>465</v>
      </c>
      <c r="CC262" s="41">
        <v>703587</v>
      </c>
      <c r="CD262" s="44" t="s">
        <v>466</v>
      </c>
      <c r="CE262" s="45">
        <v>701595</v>
      </c>
    </row>
    <row r="263" spans="1:83" ht="12.75" customHeight="1" x14ac:dyDescent="0.25">
      <c r="A263" s="159"/>
      <c r="B263" s="160"/>
      <c r="C263" s="160"/>
      <c r="D263" s="160"/>
      <c r="E263" s="160"/>
      <c r="F263" s="160"/>
      <c r="G263" s="160"/>
      <c r="H263" s="160"/>
      <c r="I263" s="160"/>
      <c r="J263" s="160"/>
      <c r="K263" s="160"/>
      <c r="L263" s="160"/>
      <c r="M263" s="160"/>
      <c r="N263" s="160"/>
      <c r="O263" s="160"/>
      <c r="P263" s="160"/>
      <c r="Q263" s="160"/>
      <c r="R263" s="160"/>
      <c r="S263" s="160"/>
      <c r="T263" s="160"/>
      <c r="U263" s="160"/>
      <c r="V263" s="160"/>
      <c r="W263" s="160"/>
      <c r="X263" s="160"/>
      <c r="Y263" s="160"/>
      <c r="Z263" s="160"/>
      <c r="AA263" s="160"/>
      <c r="AB263" s="160"/>
      <c r="AC263" s="160"/>
      <c r="AD263" s="160"/>
      <c r="AE263" s="160"/>
      <c r="AF263" s="160"/>
      <c r="AG263" s="160"/>
      <c r="AH263" s="160"/>
      <c r="AI263" s="160"/>
      <c r="AJ263" s="160"/>
      <c r="AK263" s="172"/>
      <c r="AL263" s="173"/>
      <c r="AM263" s="74"/>
      <c r="AN263" s="7"/>
      <c r="AO263" s="51"/>
      <c r="AP263" s="3"/>
      <c r="AQ263" s="7"/>
      <c r="AR263" s="7"/>
      <c r="AS263" s="6"/>
      <c r="AT263" s="6"/>
      <c r="AU263" s="35"/>
      <c r="AV263" s="6"/>
      <c r="AW263" s="46"/>
      <c r="AX263" s="5"/>
      <c r="AY263" s="6"/>
      <c r="AZ263" s="6"/>
      <c r="BA263" s="5"/>
      <c r="BB263" s="5"/>
      <c r="BC263" s="6"/>
      <c r="BD263" s="6"/>
      <c r="BE263" s="5"/>
      <c r="BF263" s="5"/>
      <c r="BG263" s="6"/>
      <c r="BH263" s="5"/>
      <c r="BI263" s="160"/>
      <c r="BJ263" s="160"/>
      <c r="BK263" s="160"/>
      <c r="BL263" s="160"/>
      <c r="BM263" s="39"/>
      <c r="BN263" s="39"/>
      <c r="BO263" s="39"/>
      <c r="BP263" s="39"/>
      <c r="BQ263" s="39"/>
      <c r="BR263" s="39"/>
      <c r="BS263" s="39"/>
      <c r="BT263" s="39"/>
      <c r="BU263" s="40"/>
      <c r="BV263" s="40"/>
      <c r="BW263" s="39"/>
      <c r="BX263" s="39"/>
      <c r="BY263" s="39"/>
      <c r="BZ263" s="160"/>
      <c r="CA263" s="160"/>
      <c r="CB263" s="160"/>
      <c r="CC263" s="160"/>
      <c r="CD263" s="160"/>
      <c r="CE263" s="168"/>
    </row>
    <row r="264" spans="1:83" ht="12.75" customHeight="1" x14ac:dyDescent="0.25">
      <c r="A264" s="159"/>
      <c r="B264" s="160"/>
      <c r="C264" s="160"/>
      <c r="D264" s="160"/>
      <c r="E264" s="160"/>
      <c r="F264" s="160"/>
      <c r="G264" s="160"/>
      <c r="H264" s="160"/>
      <c r="I264" s="160"/>
      <c r="J264" s="160"/>
      <c r="K264" s="160"/>
      <c r="L264" s="160"/>
      <c r="M264" s="160"/>
      <c r="N264" s="160"/>
      <c r="O264" s="160"/>
      <c r="P264" s="160"/>
      <c r="Q264" s="160"/>
      <c r="R264" s="160"/>
      <c r="S264" s="160"/>
      <c r="T264" s="160"/>
      <c r="U264" s="160"/>
      <c r="V264" s="160"/>
      <c r="W264" s="160"/>
      <c r="X264" s="160"/>
      <c r="Y264" s="160"/>
      <c r="Z264" s="160"/>
      <c r="AA264" s="160"/>
      <c r="AB264" s="160"/>
      <c r="AC264" s="160"/>
      <c r="AD264" s="160"/>
      <c r="AE264" s="160"/>
      <c r="AF264" s="160"/>
      <c r="AG264" s="160"/>
      <c r="AH264" s="160"/>
      <c r="AI264" s="160"/>
      <c r="AJ264" s="160"/>
      <c r="AK264" s="160"/>
      <c r="AL264" s="75"/>
      <c r="AM264" s="6"/>
      <c r="AN264" s="6"/>
      <c r="AO264" s="34"/>
      <c r="AP264" s="6"/>
      <c r="AQ264" s="6"/>
      <c r="AR264" s="6"/>
      <c r="AS264" s="6"/>
      <c r="AT264" s="6"/>
      <c r="AU264" s="6"/>
      <c r="AV264" s="6"/>
      <c r="AW264" s="6"/>
      <c r="AX264" s="34"/>
      <c r="AY264" s="6"/>
      <c r="AZ264" s="6"/>
      <c r="BA264" s="6"/>
      <c r="BB264" s="6"/>
      <c r="BC264" s="6"/>
      <c r="BD264" s="35"/>
      <c r="BE264" s="5"/>
      <c r="BF264" s="5"/>
      <c r="BG264" s="6"/>
      <c r="BH264" s="5"/>
      <c r="BI264" s="160"/>
      <c r="BJ264" s="160"/>
      <c r="BK264" s="160"/>
      <c r="BL264" s="160"/>
      <c r="BM264" s="39"/>
      <c r="BN264" s="39"/>
      <c r="BO264" s="39"/>
      <c r="BP264" s="39"/>
      <c r="BQ264" s="39"/>
      <c r="BR264" s="39"/>
      <c r="BS264" s="39"/>
      <c r="BT264" s="39"/>
      <c r="BU264" s="40"/>
      <c r="BV264" s="40"/>
      <c r="BW264" s="39"/>
      <c r="BX264" s="39"/>
      <c r="BY264" s="39"/>
      <c r="BZ264" s="160"/>
      <c r="CA264" s="160"/>
      <c r="CB264" s="160"/>
      <c r="CC264" s="160"/>
      <c r="CD264" s="160"/>
      <c r="CE264" s="168"/>
    </row>
    <row r="265" spans="1:83" ht="12.75" customHeight="1" x14ac:dyDescent="0.25">
      <c r="A265" s="159"/>
      <c r="B265" s="160"/>
      <c r="C265" s="160"/>
      <c r="D265" s="160"/>
      <c r="E265" s="160"/>
      <c r="F265" s="160"/>
      <c r="G265" s="160"/>
      <c r="H265" s="160"/>
      <c r="I265" s="160"/>
      <c r="J265" s="160"/>
      <c r="K265" s="160"/>
      <c r="L265" s="160"/>
      <c r="M265" s="160"/>
      <c r="N265" s="160"/>
      <c r="O265" s="160"/>
      <c r="P265" s="160"/>
      <c r="Q265" s="160"/>
      <c r="R265" s="160"/>
      <c r="S265" s="160"/>
      <c r="T265" s="160"/>
      <c r="U265" s="160"/>
      <c r="V265" s="160"/>
      <c r="W265" s="160"/>
      <c r="X265" s="160"/>
      <c r="Y265" s="160"/>
      <c r="Z265" s="160"/>
      <c r="AA265" s="160"/>
      <c r="AB265" s="160"/>
      <c r="AC265" s="160"/>
      <c r="AD265" s="160"/>
      <c r="AE265" s="160"/>
      <c r="AF265" s="160"/>
      <c r="AG265" s="160"/>
      <c r="AH265" s="160"/>
      <c r="AI265" s="160"/>
      <c r="AJ265" s="160"/>
      <c r="AK265" s="160"/>
      <c r="AL265" s="6"/>
      <c r="AM265" s="6"/>
      <c r="AN265" s="6"/>
      <c r="AO265" s="34"/>
      <c r="AP265" s="6"/>
      <c r="AQ265" s="6"/>
      <c r="AR265" s="6"/>
      <c r="AS265" s="6"/>
      <c r="AT265" s="6"/>
      <c r="AU265" s="35"/>
      <c r="AV265" s="6"/>
      <c r="AW265" s="46"/>
      <c r="AX265" s="5"/>
      <c r="AY265" s="6"/>
      <c r="AZ265" s="6"/>
      <c r="BA265" s="5"/>
      <c r="BB265" s="5"/>
      <c r="BC265" s="33"/>
      <c r="BD265" s="35"/>
      <c r="BE265" s="5"/>
      <c r="BF265" s="5"/>
      <c r="BG265" s="6"/>
      <c r="BH265" s="5"/>
      <c r="BI265" s="160"/>
      <c r="BJ265" s="160"/>
      <c r="BK265" s="160"/>
      <c r="BL265" s="160"/>
      <c r="BM265" s="39"/>
      <c r="BN265" s="39"/>
      <c r="BO265" s="39"/>
      <c r="BP265" s="39"/>
      <c r="BQ265" s="39"/>
      <c r="BR265" s="39"/>
      <c r="BS265" s="39"/>
      <c r="BT265" s="39"/>
      <c r="BU265" s="40"/>
      <c r="BV265" s="40"/>
      <c r="BW265" s="39"/>
      <c r="BX265" s="39"/>
      <c r="BY265" s="39"/>
      <c r="BZ265" s="160"/>
      <c r="CA265" s="160"/>
      <c r="CB265" s="160"/>
      <c r="CC265" s="160"/>
      <c r="CD265" s="160"/>
      <c r="CE265" s="168"/>
    </row>
    <row r="266" spans="1:83" ht="12.75" customHeight="1" x14ac:dyDescent="0.25">
      <c r="A266" s="159"/>
      <c r="B266" s="160"/>
      <c r="C266" s="160"/>
      <c r="D266" s="160"/>
      <c r="E266" s="160"/>
      <c r="F266" s="160"/>
      <c r="G266" s="160"/>
      <c r="H266" s="160"/>
      <c r="I266" s="160"/>
      <c r="J266" s="160"/>
      <c r="K266" s="160"/>
      <c r="L266" s="160"/>
      <c r="M266" s="160"/>
      <c r="N266" s="160"/>
      <c r="O266" s="160"/>
      <c r="P266" s="160"/>
      <c r="Q266" s="160"/>
      <c r="R266" s="160"/>
      <c r="S266" s="160"/>
      <c r="T266" s="160"/>
      <c r="U266" s="160"/>
      <c r="V266" s="160"/>
      <c r="W266" s="160"/>
      <c r="X266" s="160"/>
      <c r="Y266" s="160"/>
      <c r="Z266" s="160"/>
      <c r="AA266" s="160"/>
      <c r="AB266" s="160"/>
      <c r="AC266" s="160"/>
      <c r="AD266" s="160"/>
      <c r="AE266" s="160"/>
      <c r="AF266" s="160"/>
      <c r="AG266" s="160"/>
      <c r="AH266" s="160"/>
      <c r="AI266" s="160"/>
      <c r="AJ266" s="160"/>
      <c r="AK266" s="160"/>
      <c r="AL266" s="6"/>
      <c r="AM266" s="6"/>
      <c r="AN266" s="6"/>
      <c r="AO266" s="34"/>
      <c r="AP266" s="6"/>
      <c r="AQ266" s="6"/>
      <c r="AR266" s="6"/>
      <c r="AS266" s="6"/>
      <c r="AT266" s="6"/>
      <c r="AU266" s="6"/>
      <c r="AV266" s="6"/>
      <c r="AW266" s="6"/>
      <c r="AX266" s="34"/>
      <c r="AY266" s="6"/>
      <c r="AZ266" s="6"/>
      <c r="BA266" s="6"/>
      <c r="BB266" s="6"/>
      <c r="BC266" s="6"/>
      <c r="BD266" s="35"/>
      <c r="BE266" s="5"/>
      <c r="BF266" s="5"/>
      <c r="BG266" s="6"/>
      <c r="BH266" s="5"/>
      <c r="BI266" s="160"/>
      <c r="BJ266" s="160"/>
      <c r="BK266" s="160"/>
      <c r="BL266" s="160"/>
      <c r="BM266" s="39"/>
      <c r="BN266" s="39"/>
      <c r="BO266" s="39"/>
      <c r="BP266" s="39"/>
      <c r="BQ266" s="39"/>
      <c r="BR266" s="39"/>
      <c r="BS266" s="39"/>
      <c r="BT266" s="39"/>
      <c r="BU266" s="40"/>
      <c r="BV266" s="40"/>
      <c r="BW266" s="39"/>
      <c r="BX266" s="39"/>
      <c r="BY266" s="39"/>
      <c r="BZ266" s="160"/>
      <c r="CA266" s="160"/>
      <c r="CB266" s="160"/>
      <c r="CC266" s="160"/>
      <c r="CD266" s="160"/>
      <c r="CE266" s="168"/>
    </row>
    <row r="267" spans="1:83" ht="12.75" customHeight="1" x14ac:dyDescent="0.25">
      <c r="A267" s="159"/>
      <c r="B267" s="160"/>
      <c r="C267" s="160"/>
      <c r="D267" s="160"/>
      <c r="E267" s="160"/>
      <c r="F267" s="160"/>
      <c r="G267" s="160"/>
      <c r="H267" s="160"/>
      <c r="I267" s="160"/>
      <c r="J267" s="160"/>
      <c r="K267" s="160"/>
      <c r="L267" s="160"/>
      <c r="M267" s="160"/>
      <c r="N267" s="160"/>
      <c r="O267" s="160"/>
      <c r="P267" s="160"/>
      <c r="Q267" s="160"/>
      <c r="R267" s="160"/>
      <c r="S267" s="160"/>
      <c r="T267" s="160"/>
      <c r="U267" s="160"/>
      <c r="V267" s="160"/>
      <c r="W267" s="160"/>
      <c r="X267" s="160"/>
      <c r="Y267" s="160"/>
      <c r="Z267" s="160"/>
      <c r="AA267" s="160"/>
      <c r="AB267" s="160"/>
      <c r="AC267" s="160"/>
      <c r="AD267" s="160"/>
      <c r="AE267" s="160"/>
      <c r="AF267" s="160"/>
      <c r="AG267" s="160"/>
      <c r="AH267" s="160"/>
      <c r="AI267" s="160"/>
      <c r="AJ267" s="160"/>
      <c r="AK267" s="160"/>
      <c r="AL267" s="6"/>
      <c r="AM267" s="6"/>
      <c r="AN267" s="6"/>
      <c r="AO267" s="34"/>
      <c r="AP267" s="6"/>
      <c r="AQ267" s="6"/>
      <c r="AR267" s="6"/>
      <c r="AS267" s="6"/>
      <c r="AT267" s="6"/>
      <c r="AU267" s="35"/>
      <c r="AV267" s="6"/>
      <c r="AW267" s="46"/>
      <c r="AX267" s="5"/>
      <c r="AY267" s="6"/>
      <c r="AZ267" s="6"/>
      <c r="BA267" s="5"/>
      <c r="BB267" s="5"/>
      <c r="BC267" s="33"/>
      <c r="BD267" s="35"/>
      <c r="BE267" s="5"/>
      <c r="BF267" s="5"/>
      <c r="BG267" s="6"/>
      <c r="BH267" s="5"/>
      <c r="BI267" s="160"/>
      <c r="BJ267" s="160"/>
      <c r="BK267" s="160"/>
      <c r="BL267" s="160"/>
      <c r="BM267" s="39"/>
      <c r="BN267" s="39"/>
      <c r="BO267" s="39"/>
      <c r="BP267" s="39"/>
      <c r="BQ267" s="39"/>
      <c r="BR267" s="39"/>
      <c r="BS267" s="39"/>
      <c r="BT267" s="39"/>
      <c r="BU267" s="40"/>
      <c r="BV267" s="40"/>
      <c r="BW267" s="39"/>
      <c r="BX267" s="39"/>
      <c r="BY267" s="39"/>
      <c r="BZ267" s="160"/>
      <c r="CA267" s="160"/>
      <c r="CB267" s="160"/>
      <c r="CC267" s="160"/>
      <c r="CD267" s="160"/>
      <c r="CE267" s="168"/>
    </row>
    <row r="268" spans="1:83" ht="12.75" customHeight="1" x14ac:dyDescent="0.25">
      <c r="A268" s="159"/>
      <c r="B268" s="160"/>
      <c r="C268" s="160"/>
      <c r="D268" s="160"/>
      <c r="E268" s="160"/>
      <c r="F268" s="160"/>
      <c r="G268" s="160"/>
      <c r="H268" s="160"/>
      <c r="I268" s="160"/>
      <c r="J268" s="160"/>
      <c r="K268" s="160"/>
      <c r="L268" s="160"/>
      <c r="M268" s="160"/>
      <c r="N268" s="160"/>
      <c r="O268" s="160"/>
      <c r="P268" s="160"/>
      <c r="Q268" s="160"/>
      <c r="R268" s="160"/>
      <c r="S268" s="160"/>
      <c r="T268" s="160"/>
      <c r="U268" s="160"/>
      <c r="V268" s="160"/>
      <c r="W268" s="160"/>
      <c r="X268" s="160"/>
      <c r="Y268" s="160"/>
      <c r="Z268" s="160"/>
      <c r="AA268" s="160"/>
      <c r="AB268" s="160"/>
      <c r="AC268" s="160"/>
      <c r="AD268" s="160"/>
      <c r="AE268" s="160"/>
      <c r="AF268" s="160"/>
      <c r="AG268" s="160"/>
      <c r="AH268" s="160"/>
      <c r="AI268" s="160"/>
      <c r="AJ268" s="160"/>
      <c r="AK268" s="160"/>
      <c r="AL268" s="6"/>
      <c r="AM268" s="6"/>
      <c r="AN268" s="6"/>
      <c r="AO268" s="34"/>
      <c r="AP268" s="6"/>
      <c r="AQ268" s="6"/>
      <c r="AR268" s="6"/>
      <c r="AS268" s="6"/>
      <c r="AT268" s="6"/>
      <c r="AU268" s="6"/>
      <c r="AV268" s="6"/>
      <c r="AW268" s="6"/>
      <c r="AX268" s="34"/>
      <c r="AY268" s="6"/>
      <c r="AZ268" s="6"/>
      <c r="BA268" s="6"/>
      <c r="BB268" s="6"/>
      <c r="BC268" s="6"/>
      <c r="BD268" s="35"/>
      <c r="BE268" s="5"/>
      <c r="BF268" s="5"/>
      <c r="BG268" s="6"/>
      <c r="BH268" s="5"/>
      <c r="BI268" s="160"/>
      <c r="BJ268" s="160"/>
      <c r="BK268" s="160"/>
      <c r="BL268" s="160"/>
      <c r="BM268" s="39"/>
      <c r="BN268" s="39"/>
      <c r="BO268" s="39"/>
      <c r="BP268" s="39"/>
      <c r="BQ268" s="39"/>
      <c r="BR268" s="39"/>
      <c r="BS268" s="39"/>
      <c r="BT268" s="39"/>
      <c r="BU268" s="40"/>
      <c r="BV268" s="40"/>
      <c r="BW268" s="39"/>
      <c r="BX268" s="39"/>
      <c r="BY268" s="39"/>
      <c r="BZ268" s="160"/>
      <c r="CA268" s="160"/>
      <c r="CB268" s="160"/>
      <c r="CC268" s="160"/>
      <c r="CD268" s="160"/>
      <c r="CE268" s="168"/>
    </row>
    <row r="269" spans="1:83" ht="12.75" customHeight="1" x14ac:dyDescent="0.25">
      <c r="A269" s="159"/>
      <c r="B269" s="160"/>
      <c r="C269" s="160"/>
      <c r="D269" s="160"/>
      <c r="E269" s="160"/>
      <c r="F269" s="160"/>
      <c r="G269" s="160"/>
      <c r="H269" s="160"/>
      <c r="I269" s="160"/>
      <c r="J269" s="160"/>
      <c r="K269" s="160"/>
      <c r="L269" s="160"/>
      <c r="M269" s="160"/>
      <c r="N269" s="160"/>
      <c r="O269" s="160"/>
      <c r="P269" s="160"/>
      <c r="Q269" s="160"/>
      <c r="R269" s="160"/>
      <c r="S269" s="160"/>
      <c r="T269" s="160"/>
      <c r="U269" s="160"/>
      <c r="V269" s="160"/>
      <c r="W269" s="160"/>
      <c r="X269" s="160"/>
      <c r="Y269" s="160"/>
      <c r="Z269" s="160"/>
      <c r="AA269" s="160"/>
      <c r="AB269" s="160"/>
      <c r="AC269" s="160"/>
      <c r="AD269" s="160"/>
      <c r="AE269" s="160"/>
      <c r="AF269" s="160"/>
      <c r="AG269" s="160"/>
      <c r="AH269" s="160"/>
      <c r="AI269" s="160"/>
      <c r="AJ269" s="160"/>
      <c r="AK269" s="160"/>
      <c r="AL269" s="6"/>
      <c r="AM269" s="6"/>
      <c r="AN269" s="6"/>
      <c r="AO269" s="34"/>
      <c r="AP269" s="6"/>
      <c r="AQ269" s="6"/>
      <c r="AR269" s="6"/>
      <c r="AS269" s="6"/>
      <c r="AT269" s="6"/>
      <c r="AU269" s="35"/>
      <c r="AV269" s="6"/>
      <c r="AW269" s="46"/>
      <c r="AX269" s="5"/>
      <c r="AY269" s="6"/>
      <c r="AZ269" s="6"/>
      <c r="BA269" s="5"/>
      <c r="BB269" s="5"/>
      <c r="BC269" s="33"/>
      <c r="BD269" s="35"/>
      <c r="BE269" s="5"/>
      <c r="BF269" s="5"/>
      <c r="BG269" s="6"/>
      <c r="BH269" s="5"/>
      <c r="BI269" s="160"/>
      <c r="BJ269" s="160"/>
      <c r="BK269" s="160"/>
      <c r="BL269" s="160"/>
      <c r="BM269" s="39"/>
      <c r="BN269" s="39"/>
      <c r="BO269" s="39"/>
      <c r="BP269" s="39"/>
      <c r="BQ269" s="39"/>
      <c r="BR269" s="39"/>
      <c r="BS269" s="39"/>
      <c r="BT269" s="39"/>
      <c r="BU269" s="40"/>
      <c r="BV269" s="40"/>
      <c r="BW269" s="39"/>
      <c r="BX269" s="39"/>
      <c r="BY269" s="39"/>
      <c r="BZ269" s="160"/>
      <c r="CA269" s="160"/>
      <c r="CB269" s="160"/>
      <c r="CC269" s="160"/>
      <c r="CD269" s="160"/>
      <c r="CE269" s="168"/>
    </row>
    <row r="270" spans="1:83" ht="12.75" customHeight="1" x14ac:dyDescent="0.25">
      <c r="A270" s="159"/>
      <c r="B270" s="160"/>
      <c r="C270" s="160"/>
      <c r="D270" s="160"/>
      <c r="E270" s="160"/>
      <c r="F270" s="160"/>
      <c r="G270" s="160"/>
      <c r="H270" s="160"/>
      <c r="I270" s="160"/>
      <c r="J270" s="160"/>
      <c r="K270" s="160"/>
      <c r="L270" s="160"/>
      <c r="M270" s="160"/>
      <c r="N270" s="160"/>
      <c r="O270" s="160"/>
      <c r="P270" s="160"/>
      <c r="Q270" s="160"/>
      <c r="R270" s="160"/>
      <c r="S270" s="160"/>
      <c r="T270" s="160"/>
      <c r="U270" s="160"/>
      <c r="V270" s="160"/>
      <c r="W270" s="160"/>
      <c r="X270" s="160"/>
      <c r="Y270" s="160"/>
      <c r="Z270" s="160"/>
      <c r="AA270" s="160"/>
      <c r="AB270" s="160"/>
      <c r="AC270" s="160"/>
      <c r="AD270" s="160"/>
      <c r="AE270" s="160"/>
      <c r="AF270" s="160"/>
      <c r="AG270" s="160"/>
      <c r="AH270" s="160"/>
      <c r="AI270" s="160"/>
      <c r="AJ270" s="160"/>
      <c r="AK270" s="160"/>
      <c r="AL270" s="6"/>
      <c r="AM270" s="6"/>
      <c r="AN270" s="6"/>
      <c r="AO270" s="34"/>
      <c r="AP270" s="6"/>
      <c r="AQ270" s="6"/>
      <c r="AR270" s="6"/>
      <c r="AS270" s="6"/>
      <c r="AT270" s="6"/>
      <c r="AU270" s="35"/>
      <c r="AV270" s="6"/>
      <c r="AW270" s="46"/>
      <c r="AX270" s="5"/>
      <c r="AY270" s="6"/>
      <c r="AZ270" s="6"/>
      <c r="BA270" s="5"/>
      <c r="BB270" s="5"/>
      <c r="BC270" s="33"/>
      <c r="BD270" s="35"/>
      <c r="BE270" s="5"/>
      <c r="BF270" s="5"/>
      <c r="BG270" s="6"/>
      <c r="BH270" s="5"/>
      <c r="BI270" s="160"/>
      <c r="BJ270" s="160"/>
      <c r="BK270" s="160"/>
      <c r="BL270" s="160"/>
      <c r="BM270" s="39"/>
      <c r="BN270" s="39"/>
      <c r="BO270" s="39"/>
      <c r="BP270" s="39"/>
      <c r="BQ270" s="39"/>
      <c r="BR270" s="39"/>
      <c r="BS270" s="39"/>
      <c r="BT270" s="39"/>
      <c r="BU270" s="40"/>
      <c r="BV270" s="40"/>
      <c r="BW270" s="39"/>
      <c r="BX270" s="39"/>
      <c r="BY270" s="39"/>
      <c r="BZ270" s="160"/>
      <c r="CA270" s="160"/>
      <c r="CB270" s="160"/>
      <c r="CC270" s="160"/>
      <c r="CD270" s="160"/>
      <c r="CE270" s="168"/>
    </row>
    <row r="271" spans="1:83" ht="12.75" customHeight="1" x14ac:dyDescent="0.25">
      <c r="A271" s="169"/>
      <c r="B271" s="170"/>
      <c r="C271" s="170"/>
      <c r="D271" s="170"/>
      <c r="E271" s="170"/>
      <c r="F271" s="170"/>
      <c r="G271" s="170"/>
      <c r="H271" s="170"/>
      <c r="I271" s="170"/>
      <c r="J271" s="170"/>
      <c r="K271" s="170"/>
      <c r="L271" s="170"/>
      <c r="M271" s="170"/>
      <c r="N271" s="170"/>
      <c r="O271" s="170"/>
      <c r="P271" s="170"/>
      <c r="Q271" s="170"/>
      <c r="R271" s="170"/>
      <c r="S271" s="170"/>
      <c r="T271" s="170"/>
      <c r="U271" s="170"/>
      <c r="V271" s="170"/>
      <c r="W271" s="170"/>
      <c r="X271" s="170"/>
      <c r="Y271" s="170"/>
      <c r="Z271" s="170"/>
      <c r="AA271" s="170"/>
      <c r="AB271" s="170"/>
      <c r="AC271" s="170"/>
      <c r="AD271" s="170"/>
      <c r="AE271" s="170"/>
      <c r="AF271" s="170"/>
      <c r="AG271" s="170"/>
      <c r="AH271" s="170"/>
      <c r="AI271" s="170"/>
      <c r="AJ271" s="170"/>
      <c r="AK271" s="170"/>
      <c r="AL271" s="6"/>
      <c r="AM271" s="6"/>
      <c r="AN271" s="6"/>
      <c r="AO271" s="34"/>
      <c r="AP271" s="6"/>
      <c r="AQ271" s="6"/>
      <c r="AR271" s="6"/>
      <c r="AS271" s="6"/>
      <c r="AT271" s="6"/>
      <c r="AU271" s="6"/>
      <c r="AV271" s="6"/>
      <c r="AW271" s="6"/>
      <c r="AX271" s="34"/>
      <c r="AY271" s="6"/>
      <c r="AZ271" s="6"/>
      <c r="BA271" s="6"/>
      <c r="BB271" s="6"/>
      <c r="BC271" s="6"/>
      <c r="BD271" s="35"/>
      <c r="BE271" s="5"/>
      <c r="BF271" s="5"/>
      <c r="BG271" s="6"/>
      <c r="BH271" s="5"/>
      <c r="BI271" s="170"/>
      <c r="BJ271" s="170"/>
      <c r="BK271" s="170"/>
      <c r="BL271" s="170"/>
      <c r="BM271" s="39"/>
      <c r="BN271" s="39"/>
      <c r="BO271" s="39"/>
      <c r="BP271" s="39"/>
      <c r="BQ271" s="39"/>
      <c r="BR271" s="39"/>
      <c r="BS271" s="39"/>
      <c r="BT271" s="39"/>
      <c r="BU271" s="40"/>
      <c r="BV271" s="40"/>
      <c r="BW271" s="39"/>
      <c r="BX271" s="39"/>
      <c r="BY271" s="39"/>
      <c r="BZ271" s="170"/>
      <c r="CA271" s="170"/>
      <c r="CB271" s="170"/>
      <c r="CC271" s="170"/>
      <c r="CD271" s="170"/>
      <c r="CE271" s="171"/>
    </row>
    <row r="272" spans="1:83" ht="18" customHeight="1" x14ac:dyDescent="0.25">
      <c r="A272" s="27">
        <v>35</v>
      </c>
      <c r="B272" s="28" t="s">
        <v>467</v>
      </c>
      <c r="C272" s="29" t="s">
        <v>468</v>
      </c>
      <c r="D272" s="28" t="s">
        <v>200</v>
      </c>
      <c r="E272" s="28" t="s">
        <v>180</v>
      </c>
      <c r="F272" s="9" t="s">
        <v>469</v>
      </c>
      <c r="G272" s="30">
        <v>14165</v>
      </c>
      <c r="H272" s="30">
        <v>14192</v>
      </c>
      <c r="I272" s="30" t="s">
        <v>458</v>
      </c>
      <c r="J272" s="31">
        <v>46048</v>
      </c>
      <c r="K272" s="31">
        <v>46048</v>
      </c>
      <c r="L272" s="30">
        <v>14196</v>
      </c>
      <c r="M272" s="30" t="s">
        <v>182</v>
      </c>
      <c r="N272" s="30" t="s">
        <v>182</v>
      </c>
      <c r="O272" s="30" t="s">
        <v>182</v>
      </c>
      <c r="P272" s="30" t="s">
        <v>182</v>
      </c>
      <c r="Q272" s="30" t="s">
        <v>182</v>
      </c>
      <c r="R272" s="30" t="s">
        <v>182</v>
      </c>
      <c r="S272" s="30" t="s">
        <v>182</v>
      </c>
      <c r="T272" s="30" t="s">
        <v>182</v>
      </c>
      <c r="U272" s="30" t="s">
        <v>182</v>
      </c>
      <c r="V272" s="30" t="s">
        <v>182</v>
      </c>
      <c r="W272" s="30" t="s">
        <v>182</v>
      </c>
      <c r="X272" s="30" t="s">
        <v>182</v>
      </c>
      <c r="Y272" s="28" t="s">
        <v>470</v>
      </c>
      <c r="Z272" s="9" t="s">
        <v>471</v>
      </c>
      <c r="AA272" s="28" t="s">
        <v>472</v>
      </c>
      <c r="AB272" s="31">
        <v>46052</v>
      </c>
      <c r="AC272" s="30">
        <v>14203</v>
      </c>
      <c r="AD272" s="31">
        <v>46052</v>
      </c>
      <c r="AE272" s="31">
        <v>46387</v>
      </c>
      <c r="AF272" s="28">
        <v>1500</v>
      </c>
      <c r="AG272" s="28" t="s">
        <v>473</v>
      </c>
      <c r="AH272" s="30" t="s">
        <v>182</v>
      </c>
      <c r="AI272" s="30" t="s">
        <v>182</v>
      </c>
      <c r="AJ272" s="30" t="s">
        <v>182</v>
      </c>
      <c r="AK272" s="32">
        <v>100000</v>
      </c>
      <c r="AL272" s="3"/>
      <c r="AM272" s="3"/>
      <c r="AN272" s="7"/>
      <c r="AO272" s="51"/>
      <c r="AP272" s="3"/>
      <c r="AQ272" s="7"/>
      <c r="AR272" s="7"/>
      <c r="AS272" s="6"/>
      <c r="AT272" s="6"/>
      <c r="AU272" s="6"/>
      <c r="AV272" s="6"/>
      <c r="AW272" s="6"/>
      <c r="AX272" s="34"/>
      <c r="AY272" s="6"/>
      <c r="AZ272" s="6"/>
      <c r="BA272" s="6"/>
      <c r="BB272" s="6"/>
      <c r="BC272" s="6"/>
      <c r="BD272" s="6"/>
      <c r="BE272" s="5"/>
      <c r="BF272" s="5"/>
      <c r="BG272" s="6"/>
      <c r="BH272" s="5"/>
      <c r="BI272" s="36">
        <v>100000</v>
      </c>
      <c r="BJ272" s="32">
        <v>0</v>
      </c>
      <c r="BK272" s="37">
        <v>0</v>
      </c>
      <c r="BL272" s="38">
        <f>BJ272++BK272</f>
        <v>0</v>
      </c>
      <c r="BM272" s="39"/>
      <c r="BN272" s="39"/>
      <c r="BO272" s="39"/>
      <c r="BP272" s="39"/>
      <c r="BQ272" s="39"/>
      <c r="BR272" s="39"/>
      <c r="BS272" s="39"/>
      <c r="BT272" s="39"/>
      <c r="BU272" s="40"/>
      <c r="BV272" s="40"/>
      <c r="BW272" s="39"/>
      <c r="BX272" s="39"/>
      <c r="BY272" s="39"/>
      <c r="BZ272" s="41"/>
      <c r="CA272" s="42"/>
      <c r="CB272" s="43"/>
      <c r="CC272" s="41"/>
      <c r="CD272" s="44"/>
      <c r="CE272" s="45"/>
    </row>
    <row r="273" spans="1:83" ht="12.75" customHeight="1" x14ac:dyDescent="0.25">
      <c r="A273" s="159"/>
      <c r="B273" s="160"/>
      <c r="C273" s="160"/>
      <c r="D273" s="160"/>
      <c r="E273" s="160"/>
      <c r="F273" s="160"/>
      <c r="G273" s="160"/>
      <c r="H273" s="160"/>
      <c r="I273" s="160"/>
      <c r="J273" s="160"/>
      <c r="K273" s="160"/>
      <c r="L273" s="160"/>
      <c r="M273" s="160"/>
      <c r="N273" s="160"/>
      <c r="O273" s="160"/>
      <c r="P273" s="160"/>
      <c r="Q273" s="160"/>
      <c r="R273" s="160"/>
      <c r="S273" s="160"/>
      <c r="T273" s="160"/>
      <c r="U273" s="160"/>
      <c r="V273" s="160"/>
      <c r="W273" s="160"/>
      <c r="X273" s="160"/>
      <c r="Y273" s="160"/>
      <c r="Z273" s="160"/>
      <c r="AA273" s="160"/>
      <c r="AB273" s="160"/>
      <c r="AC273" s="160"/>
      <c r="AD273" s="160"/>
      <c r="AE273" s="160"/>
      <c r="AF273" s="160"/>
      <c r="AG273" s="160"/>
      <c r="AH273" s="160"/>
      <c r="AI273" s="160"/>
      <c r="AJ273" s="160"/>
      <c r="AK273" s="172"/>
      <c r="AL273" s="173"/>
      <c r="AM273" s="74"/>
      <c r="AN273" s="7"/>
      <c r="AO273" s="51"/>
      <c r="AP273" s="3"/>
      <c r="AQ273" s="7"/>
      <c r="AR273" s="7"/>
      <c r="AS273" s="6"/>
      <c r="AT273" s="6"/>
      <c r="AU273" s="35"/>
      <c r="AV273" s="6"/>
      <c r="AW273" s="46"/>
      <c r="AX273" s="5"/>
      <c r="AY273" s="6"/>
      <c r="AZ273" s="6"/>
      <c r="BA273" s="5"/>
      <c r="BB273" s="5"/>
      <c r="BC273" s="6"/>
      <c r="BD273" s="6"/>
      <c r="BE273" s="5"/>
      <c r="BF273" s="5"/>
      <c r="BG273" s="6"/>
      <c r="BH273" s="5"/>
      <c r="BI273" s="160"/>
      <c r="BJ273" s="160"/>
      <c r="BK273" s="160"/>
      <c r="BL273" s="160"/>
      <c r="BM273" s="39"/>
      <c r="BN273" s="39"/>
      <c r="BO273" s="39"/>
      <c r="BP273" s="39"/>
      <c r="BQ273" s="39"/>
      <c r="BR273" s="39"/>
      <c r="BS273" s="39"/>
      <c r="BT273" s="39"/>
      <c r="BU273" s="40"/>
      <c r="BV273" s="40"/>
      <c r="BW273" s="39"/>
      <c r="BX273" s="39"/>
      <c r="BY273" s="39"/>
      <c r="BZ273" s="160"/>
      <c r="CA273" s="160"/>
      <c r="CB273" s="160"/>
      <c r="CC273" s="160"/>
      <c r="CD273" s="160"/>
      <c r="CE273" s="168"/>
    </row>
    <row r="274" spans="1:83" ht="12.75" customHeight="1" x14ac:dyDescent="0.25">
      <c r="A274" s="159"/>
      <c r="B274" s="160"/>
      <c r="C274" s="160"/>
      <c r="D274" s="160"/>
      <c r="E274" s="160"/>
      <c r="F274" s="160"/>
      <c r="G274" s="160"/>
      <c r="H274" s="160"/>
      <c r="I274" s="160"/>
      <c r="J274" s="160"/>
      <c r="K274" s="160"/>
      <c r="L274" s="160"/>
      <c r="M274" s="160"/>
      <c r="N274" s="160"/>
      <c r="O274" s="160"/>
      <c r="P274" s="160"/>
      <c r="Q274" s="160"/>
      <c r="R274" s="160"/>
      <c r="S274" s="160"/>
      <c r="T274" s="160"/>
      <c r="U274" s="160"/>
      <c r="V274" s="160"/>
      <c r="W274" s="160"/>
      <c r="X274" s="160"/>
      <c r="Y274" s="160"/>
      <c r="Z274" s="160"/>
      <c r="AA274" s="160"/>
      <c r="AB274" s="160"/>
      <c r="AC274" s="160"/>
      <c r="AD274" s="160"/>
      <c r="AE274" s="160"/>
      <c r="AF274" s="160"/>
      <c r="AG274" s="160"/>
      <c r="AH274" s="160"/>
      <c r="AI274" s="160"/>
      <c r="AJ274" s="160"/>
      <c r="AK274" s="160"/>
      <c r="AL274" s="75"/>
      <c r="AM274" s="6"/>
      <c r="AN274" s="6"/>
      <c r="AO274" s="34"/>
      <c r="AP274" s="6"/>
      <c r="AQ274" s="6"/>
      <c r="AR274" s="6"/>
      <c r="AS274" s="6"/>
      <c r="AT274" s="6"/>
      <c r="AU274" s="6"/>
      <c r="AV274" s="6"/>
      <c r="AW274" s="6"/>
      <c r="AX274" s="34"/>
      <c r="AY274" s="6"/>
      <c r="AZ274" s="6"/>
      <c r="BA274" s="6"/>
      <c r="BB274" s="6"/>
      <c r="BC274" s="6"/>
      <c r="BD274" s="35"/>
      <c r="BE274" s="5"/>
      <c r="BF274" s="5"/>
      <c r="BG274" s="6"/>
      <c r="BH274" s="5"/>
      <c r="BI274" s="160"/>
      <c r="BJ274" s="160"/>
      <c r="BK274" s="160"/>
      <c r="BL274" s="160"/>
      <c r="BM274" s="39"/>
      <c r="BN274" s="39"/>
      <c r="BO274" s="39"/>
      <c r="BP274" s="39"/>
      <c r="BQ274" s="39"/>
      <c r="BR274" s="39"/>
      <c r="BS274" s="39"/>
      <c r="BT274" s="39"/>
      <c r="BU274" s="40"/>
      <c r="BV274" s="40"/>
      <c r="BW274" s="39"/>
      <c r="BX274" s="39"/>
      <c r="BY274" s="39"/>
      <c r="BZ274" s="160"/>
      <c r="CA274" s="160"/>
      <c r="CB274" s="160"/>
      <c r="CC274" s="160"/>
      <c r="CD274" s="160"/>
      <c r="CE274" s="168"/>
    </row>
    <row r="275" spans="1:83" ht="12.75" customHeight="1" x14ac:dyDescent="0.25">
      <c r="A275" s="159"/>
      <c r="B275" s="160"/>
      <c r="C275" s="160"/>
      <c r="D275" s="160"/>
      <c r="E275" s="160"/>
      <c r="F275" s="160"/>
      <c r="G275" s="160"/>
      <c r="H275" s="160"/>
      <c r="I275" s="160"/>
      <c r="J275" s="160"/>
      <c r="K275" s="160"/>
      <c r="L275" s="160"/>
      <c r="M275" s="160"/>
      <c r="N275" s="160"/>
      <c r="O275" s="160"/>
      <c r="P275" s="160"/>
      <c r="Q275" s="160"/>
      <c r="R275" s="160"/>
      <c r="S275" s="160"/>
      <c r="T275" s="160"/>
      <c r="U275" s="160"/>
      <c r="V275" s="160"/>
      <c r="W275" s="160"/>
      <c r="X275" s="160"/>
      <c r="Y275" s="160"/>
      <c r="Z275" s="160"/>
      <c r="AA275" s="160"/>
      <c r="AB275" s="160"/>
      <c r="AC275" s="160"/>
      <c r="AD275" s="160"/>
      <c r="AE275" s="160"/>
      <c r="AF275" s="160"/>
      <c r="AG275" s="160"/>
      <c r="AH275" s="160"/>
      <c r="AI275" s="160"/>
      <c r="AJ275" s="160"/>
      <c r="AK275" s="160"/>
      <c r="AL275" s="6"/>
      <c r="AM275" s="6"/>
      <c r="AN275" s="6"/>
      <c r="AO275" s="34"/>
      <c r="AP275" s="6"/>
      <c r="AQ275" s="6"/>
      <c r="AR275" s="6"/>
      <c r="AS275" s="6"/>
      <c r="AT275" s="6"/>
      <c r="AU275" s="35"/>
      <c r="AV275" s="6"/>
      <c r="AW275" s="46"/>
      <c r="AX275" s="5"/>
      <c r="AY275" s="6"/>
      <c r="AZ275" s="6"/>
      <c r="BA275" s="5"/>
      <c r="BB275" s="5"/>
      <c r="BC275" s="33"/>
      <c r="BD275" s="35"/>
      <c r="BE275" s="5"/>
      <c r="BF275" s="5"/>
      <c r="BG275" s="6"/>
      <c r="BH275" s="5"/>
      <c r="BI275" s="160"/>
      <c r="BJ275" s="160"/>
      <c r="BK275" s="160"/>
      <c r="BL275" s="160"/>
      <c r="BM275" s="39"/>
      <c r="BN275" s="39"/>
      <c r="BO275" s="39"/>
      <c r="BP275" s="39"/>
      <c r="BQ275" s="39"/>
      <c r="BR275" s="39"/>
      <c r="BS275" s="39"/>
      <c r="BT275" s="39"/>
      <c r="BU275" s="40"/>
      <c r="BV275" s="40"/>
      <c r="BW275" s="39"/>
      <c r="BX275" s="39"/>
      <c r="BY275" s="39"/>
      <c r="BZ275" s="160"/>
      <c r="CA275" s="160"/>
      <c r="CB275" s="160"/>
      <c r="CC275" s="160"/>
      <c r="CD275" s="160"/>
      <c r="CE275" s="168"/>
    </row>
    <row r="276" spans="1:83" ht="12.75" customHeight="1" x14ac:dyDescent="0.25">
      <c r="A276" s="159"/>
      <c r="B276" s="160"/>
      <c r="C276" s="160"/>
      <c r="D276" s="160"/>
      <c r="E276" s="160"/>
      <c r="F276" s="160"/>
      <c r="G276" s="160"/>
      <c r="H276" s="160"/>
      <c r="I276" s="160"/>
      <c r="J276" s="160"/>
      <c r="K276" s="160"/>
      <c r="L276" s="160"/>
      <c r="M276" s="160"/>
      <c r="N276" s="160"/>
      <c r="O276" s="160"/>
      <c r="P276" s="160"/>
      <c r="Q276" s="160"/>
      <c r="R276" s="160"/>
      <c r="S276" s="160"/>
      <c r="T276" s="160"/>
      <c r="U276" s="160"/>
      <c r="V276" s="160"/>
      <c r="W276" s="160"/>
      <c r="X276" s="160"/>
      <c r="Y276" s="160"/>
      <c r="Z276" s="160"/>
      <c r="AA276" s="160"/>
      <c r="AB276" s="160"/>
      <c r="AC276" s="160"/>
      <c r="AD276" s="160"/>
      <c r="AE276" s="160"/>
      <c r="AF276" s="160"/>
      <c r="AG276" s="160"/>
      <c r="AH276" s="160"/>
      <c r="AI276" s="160"/>
      <c r="AJ276" s="160"/>
      <c r="AK276" s="160"/>
      <c r="AL276" s="6"/>
      <c r="AM276" s="6"/>
      <c r="AN276" s="6"/>
      <c r="AO276" s="34"/>
      <c r="AP276" s="6"/>
      <c r="AQ276" s="6"/>
      <c r="AR276" s="6"/>
      <c r="AS276" s="6"/>
      <c r="AT276" s="6"/>
      <c r="AU276" s="6"/>
      <c r="AV276" s="6"/>
      <c r="AW276" s="6"/>
      <c r="AX276" s="34"/>
      <c r="AY276" s="6"/>
      <c r="AZ276" s="6"/>
      <c r="BA276" s="6"/>
      <c r="BB276" s="6"/>
      <c r="BC276" s="6"/>
      <c r="BD276" s="35"/>
      <c r="BE276" s="5"/>
      <c r="BF276" s="5"/>
      <c r="BG276" s="6"/>
      <c r="BH276" s="5"/>
      <c r="BI276" s="160"/>
      <c r="BJ276" s="160"/>
      <c r="BK276" s="160"/>
      <c r="BL276" s="160"/>
      <c r="BM276" s="39"/>
      <c r="BN276" s="39"/>
      <c r="BO276" s="39"/>
      <c r="BP276" s="39"/>
      <c r="BQ276" s="39"/>
      <c r="BR276" s="39"/>
      <c r="BS276" s="39"/>
      <c r="BT276" s="39"/>
      <c r="BU276" s="40"/>
      <c r="BV276" s="40"/>
      <c r="BW276" s="39"/>
      <c r="BX276" s="39"/>
      <c r="BY276" s="39"/>
      <c r="BZ276" s="160"/>
      <c r="CA276" s="160"/>
      <c r="CB276" s="160"/>
      <c r="CC276" s="160"/>
      <c r="CD276" s="160"/>
      <c r="CE276" s="168"/>
    </row>
    <row r="277" spans="1:83" ht="12.75" customHeight="1" x14ac:dyDescent="0.25">
      <c r="A277" s="159"/>
      <c r="B277" s="160"/>
      <c r="C277" s="160"/>
      <c r="D277" s="160"/>
      <c r="E277" s="160"/>
      <c r="F277" s="160"/>
      <c r="G277" s="160"/>
      <c r="H277" s="160"/>
      <c r="I277" s="160"/>
      <c r="J277" s="160"/>
      <c r="K277" s="160"/>
      <c r="L277" s="160"/>
      <c r="M277" s="160"/>
      <c r="N277" s="160"/>
      <c r="O277" s="160"/>
      <c r="P277" s="160"/>
      <c r="Q277" s="160"/>
      <c r="R277" s="160"/>
      <c r="S277" s="160"/>
      <c r="T277" s="160"/>
      <c r="U277" s="160"/>
      <c r="V277" s="160"/>
      <c r="W277" s="160"/>
      <c r="X277" s="160"/>
      <c r="Y277" s="160"/>
      <c r="Z277" s="160"/>
      <c r="AA277" s="160"/>
      <c r="AB277" s="160"/>
      <c r="AC277" s="160"/>
      <c r="AD277" s="160"/>
      <c r="AE277" s="160"/>
      <c r="AF277" s="160"/>
      <c r="AG277" s="160"/>
      <c r="AH277" s="160"/>
      <c r="AI277" s="160"/>
      <c r="AJ277" s="160"/>
      <c r="AK277" s="160"/>
      <c r="AL277" s="6"/>
      <c r="AM277" s="6"/>
      <c r="AN277" s="6"/>
      <c r="AO277" s="34"/>
      <c r="AP277" s="6"/>
      <c r="AQ277" s="6"/>
      <c r="AR277" s="6"/>
      <c r="AS277" s="6"/>
      <c r="AT277" s="6"/>
      <c r="AU277" s="35"/>
      <c r="AV277" s="6"/>
      <c r="AW277" s="46"/>
      <c r="AX277" s="5"/>
      <c r="AY277" s="6"/>
      <c r="AZ277" s="6"/>
      <c r="BA277" s="5"/>
      <c r="BB277" s="5"/>
      <c r="BC277" s="33"/>
      <c r="BD277" s="35"/>
      <c r="BE277" s="5"/>
      <c r="BF277" s="5"/>
      <c r="BG277" s="6"/>
      <c r="BH277" s="5"/>
      <c r="BI277" s="160"/>
      <c r="BJ277" s="160"/>
      <c r="BK277" s="160"/>
      <c r="BL277" s="160"/>
      <c r="BM277" s="39"/>
      <c r="BN277" s="39"/>
      <c r="BO277" s="39"/>
      <c r="BP277" s="39"/>
      <c r="BQ277" s="39"/>
      <c r="BR277" s="39"/>
      <c r="BS277" s="39"/>
      <c r="BT277" s="39"/>
      <c r="BU277" s="40"/>
      <c r="BV277" s="40"/>
      <c r="BW277" s="39"/>
      <c r="BX277" s="39"/>
      <c r="BY277" s="39"/>
      <c r="BZ277" s="160"/>
      <c r="CA277" s="160"/>
      <c r="CB277" s="160"/>
      <c r="CC277" s="160"/>
      <c r="CD277" s="160"/>
      <c r="CE277" s="168"/>
    </row>
    <row r="278" spans="1:83" ht="12.75" customHeight="1" x14ac:dyDescent="0.25">
      <c r="A278" s="159"/>
      <c r="B278" s="160"/>
      <c r="C278" s="160"/>
      <c r="D278" s="160"/>
      <c r="E278" s="160"/>
      <c r="F278" s="160"/>
      <c r="G278" s="160"/>
      <c r="H278" s="160"/>
      <c r="I278" s="160"/>
      <c r="J278" s="160"/>
      <c r="K278" s="160"/>
      <c r="L278" s="160"/>
      <c r="M278" s="160"/>
      <c r="N278" s="160"/>
      <c r="O278" s="160"/>
      <c r="P278" s="160"/>
      <c r="Q278" s="160"/>
      <c r="R278" s="160"/>
      <c r="S278" s="160"/>
      <c r="T278" s="160"/>
      <c r="U278" s="160"/>
      <c r="V278" s="160"/>
      <c r="W278" s="160"/>
      <c r="X278" s="160"/>
      <c r="Y278" s="160"/>
      <c r="Z278" s="160"/>
      <c r="AA278" s="160"/>
      <c r="AB278" s="160"/>
      <c r="AC278" s="160"/>
      <c r="AD278" s="160"/>
      <c r="AE278" s="160"/>
      <c r="AF278" s="160"/>
      <c r="AG278" s="160"/>
      <c r="AH278" s="160"/>
      <c r="AI278" s="160"/>
      <c r="AJ278" s="160"/>
      <c r="AK278" s="160"/>
      <c r="AL278" s="6"/>
      <c r="AM278" s="6"/>
      <c r="AN278" s="6"/>
      <c r="AO278" s="34"/>
      <c r="AP278" s="6"/>
      <c r="AQ278" s="6"/>
      <c r="AR278" s="6"/>
      <c r="AS278" s="6"/>
      <c r="AT278" s="6"/>
      <c r="AU278" s="6"/>
      <c r="AV278" s="6"/>
      <c r="AW278" s="6"/>
      <c r="AX278" s="34"/>
      <c r="AY278" s="6"/>
      <c r="AZ278" s="6"/>
      <c r="BA278" s="6"/>
      <c r="BB278" s="6"/>
      <c r="BC278" s="6"/>
      <c r="BD278" s="35"/>
      <c r="BE278" s="5"/>
      <c r="BF278" s="5"/>
      <c r="BG278" s="6"/>
      <c r="BH278" s="5"/>
      <c r="BI278" s="160"/>
      <c r="BJ278" s="160"/>
      <c r="BK278" s="160"/>
      <c r="BL278" s="160"/>
      <c r="BM278" s="39"/>
      <c r="BN278" s="39"/>
      <c r="BO278" s="39"/>
      <c r="BP278" s="39"/>
      <c r="BQ278" s="39"/>
      <c r="BR278" s="39"/>
      <c r="BS278" s="39"/>
      <c r="BT278" s="39"/>
      <c r="BU278" s="40"/>
      <c r="BV278" s="40"/>
      <c r="BW278" s="39"/>
      <c r="BX278" s="39"/>
      <c r="BY278" s="39"/>
      <c r="BZ278" s="160"/>
      <c r="CA278" s="160"/>
      <c r="CB278" s="160"/>
      <c r="CC278" s="160"/>
      <c r="CD278" s="160"/>
      <c r="CE278" s="168"/>
    </row>
    <row r="279" spans="1:83" ht="12.75" customHeight="1" x14ac:dyDescent="0.25">
      <c r="A279" s="159"/>
      <c r="B279" s="160"/>
      <c r="C279" s="160"/>
      <c r="D279" s="160"/>
      <c r="E279" s="160"/>
      <c r="F279" s="160"/>
      <c r="G279" s="160"/>
      <c r="H279" s="160"/>
      <c r="I279" s="160"/>
      <c r="J279" s="160"/>
      <c r="K279" s="160"/>
      <c r="L279" s="160"/>
      <c r="M279" s="160"/>
      <c r="N279" s="160"/>
      <c r="O279" s="160"/>
      <c r="P279" s="160"/>
      <c r="Q279" s="160"/>
      <c r="R279" s="160"/>
      <c r="S279" s="160"/>
      <c r="T279" s="160"/>
      <c r="U279" s="160"/>
      <c r="V279" s="160"/>
      <c r="W279" s="160"/>
      <c r="X279" s="160"/>
      <c r="Y279" s="160"/>
      <c r="Z279" s="160"/>
      <c r="AA279" s="160"/>
      <c r="AB279" s="160"/>
      <c r="AC279" s="160"/>
      <c r="AD279" s="160"/>
      <c r="AE279" s="160"/>
      <c r="AF279" s="160"/>
      <c r="AG279" s="160"/>
      <c r="AH279" s="160"/>
      <c r="AI279" s="160"/>
      <c r="AJ279" s="160"/>
      <c r="AK279" s="160"/>
      <c r="AL279" s="6"/>
      <c r="AM279" s="6"/>
      <c r="AN279" s="6"/>
      <c r="AO279" s="34"/>
      <c r="AP279" s="6"/>
      <c r="AQ279" s="6"/>
      <c r="AR279" s="6"/>
      <c r="AS279" s="6"/>
      <c r="AT279" s="6"/>
      <c r="AU279" s="35"/>
      <c r="AV279" s="6"/>
      <c r="AW279" s="46"/>
      <c r="AX279" s="5"/>
      <c r="AY279" s="6"/>
      <c r="AZ279" s="6"/>
      <c r="BA279" s="5"/>
      <c r="BB279" s="5"/>
      <c r="BC279" s="33"/>
      <c r="BD279" s="35"/>
      <c r="BE279" s="5"/>
      <c r="BF279" s="5"/>
      <c r="BG279" s="6"/>
      <c r="BH279" s="5"/>
      <c r="BI279" s="160"/>
      <c r="BJ279" s="160"/>
      <c r="BK279" s="160"/>
      <c r="BL279" s="160"/>
      <c r="BM279" s="39"/>
      <c r="BN279" s="39"/>
      <c r="BO279" s="39"/>
      <c r="BP279" s="39"/>
      <c r="BQ279" s="39"/>
      <c r="BR279" s="39"/>
      <c r="BS279" s="39"/>
      <c r="BT279" s="39"/>
      <c r="BU279" s="40"/>
      <c r="BV279" s="40"/>
      <c r="BW279" s="39"/>
      <c r="BX279" s="39"/>
      <c r="BY279" s="39"/>
      <c r="BZ279" s="160"/>
      <c r="CA279" s="160"/>
      <c r="CB279" s="160"/>
      <c r="CC279" s="160"/>
      <c r="CD279" s="160"/>
      <c r="CE279" s="168"/>
    </row>
    <row r="280" spans="1:83" ht="12.75" customHeight="1" x14ac:dyDescent="0.25">
      <c r="A280" s="159"/>
      <c r="B280" s="160"/>
      <c r="C280" s="160"/>
      <c r="D280" s="160"/>
      <c r="E280" s="160"/>
      <c r="F280" s="160"/>
      <c r="G280" s="160"/>
      <c r="H280" s="160"/>
      <c r="I280" s="160"/>
      <c r="J280" s="160"/>
      <c r="K280" s="160"/>
      <c r="L280" s="160"/>
      <c r="M280" s="160"/>
      <c r="N280" s="160"/>
      <c r="O280" s="160"/>
      <c r="P280" s="160"/>
      <c r="Q280" s="160"/>
      <c r="R280" s="160"/>
      <c r="S280" s="160"/>
      <c r="T280" s="160"/>
      <c r="U280" s="160"/>
      <c r="V280" s="160"/>
      <c r="W280" s="160"/>
      <c r="X280" s="160"/>
      <c r="Y280" s="160"/>
      <c r="Z280" s="160"/>
      <c r="AA280" s="160"/>
      <c r="AB280" s="160"/>
      <c r="AC280" s="160"/>
      <c r="AD280" s="160"/>
      <c r="AE280" s="160"/>
      <c r="AF280" s="160"/>
      <c r="AG280" s="160"/>
      <c r="AH280" s="160"/>
      <c r="AI280" s="160"/>
      <c r="AJ280" s="160"/>
      <c r="AK280" s="160"/>
      <c r="AL280" s="6"/>
      <c r="AM280" s="6"/>
      <c r="AN280" s="6"/>
      <c r="AO280" s="34"/>
      <c r="AP280" s="6"/>
      <c r="AQ280" s="6"/>
      <c r="AR280" s="6"/>
      <c r="AS280" s="6"/>
      <c r="AT280" s="6"/>
      <c r="AU280" s="35"/>
      <c r="AV280" s="6"/>
      <c r="AW280" s="46"/>
      <c r="AX280" s="5"/>
      <c r="AY280" s="6"/>
      <c r="AZ280" s="6"/>
      <c r="BA280" s="5"/>
      <c r="BB280" s="5"/>
      <c r="BC280" s="33"/>
      <c r="BD280" s="35"/>
      <c r="BE280" s="5"/>
      <c r="BF280" s="5"/>
      <c r="BG280" s="6"/>
      <c r="BH280" s="5"/>
      <c r="BI280" s="160"/>
      <c r="BJ280" s="160"/>
      <c r="BK280" s="160"/>
      <c r="BL280" s="160"/>
      <c r="BM280" s="39"/>
      <c r="BN280" s="39"/>
      <c r="BO280" s="39"/>
      <c r="BP280" s="39"/>
      <c r="BQ280" s="39"/>
      <c r="BR280" s="39"/>
      <c r="BS280" s="39"/>
      <c r="BT280" s="39"/>
      <c r="BU280" s="40"/>
      <c r="BV280" s="40"/>
      <c r="BW280" s="39"/>
      <c r="BX280" s="39"/>
      <c r="BY280" s="39"/>
      <c r="BZ280" s="160"/>
      <c r="CA280" s="160"/>
      <c r="CB280" s="160"/>
      <c r="CC280" s="160"/>
      <c r="CD280" s="160"/>
      <c r="CE280" s="168"/>
    </row>
    <row r="281" spans="1:83" ht="12.75" customHeight="1" x14ac:dyDescent="0.25">
      <c r="A281" s="169"/>
      <c r="B281" s="170"/>
      <c r="C281" s="170"/>
      <c r="D281" s="170"/>
      <c r="E281" s="170"/>
      <c r="F281" s="170"/>
      <c r="G281" s="170"/>
      <c r="H281" s="170"/>
      <c r="I281" s="170"/>
      <c r="J281" s="170"/>
      <c r="K281" s="170"/>
      <c r="L281" s="170"/>
      <c r="M281" s="170"/>
      <c r="N281" s="170"/>
      <c r="O281" s="170"/>
      <c r="P281" s="170"/>
      <c r="Q281" s="170"/>
      <c r="R281" s="170"/>
      <c r="S281" s="170"/>
      <c r="T281" s="170"/>
      <c r="U281" s="170"/>
      <c r="V281" s="170"/>
      <c r="W281" s="170"/>
      <c r="X281" s="170"/>
      <c r="Y281" s="170"/>
      <c r="Z281" s="170"/>
      <c r="AA281" s="170"/>
      <c r="AB281" s="170"/>
      <c r="AC281" s="170"/>
      <c r="AD281" s="170"/>
      <c r="AE281" s="170"/>
      <c r="AF281" s="170"/>
      <c r="AG281" s="170"/>
      <c r="AH281" s="170"/>
      <c r="AI281" s="170"/>
      <c r="AJ281" s="170"/>
      <c r="AK281" s="170"/>
      <c r="AL281" s="6"/>
      <c r="AM281" s="6"/>
      <c r="AN281" s="6"/>
      <c r="AO281" s="34"/>
      <c r="AP281" s="6"/>
      <c r="AQ281" s="6"/>
      <c r="AR281" s="6"/>
      <c r="AS281" s="6"/>
      <c r="AT281" s="6"/>
      <c r="AU281" s="6"/>
      <c r="AV281" s="6"/>
      <c r="AW281" s="6"/>
      <c r="AX281" s="34"/>
      <c r="AY281" s="6"/>
      <c r="AZ281" s="6"/>
      <c r="BA281" s="6"/>
      <c r="BB281" s="6"/>
      <c r="BC281" s="6"/>
      <c r="BD281" s="35"/>
      <c r="BE281" s="5"/>
      <c r="BF281" s="5"/>
      <c r="BG281" s="6"/>
      <c r="BH281" s="5"/>
      <c r="BI281" s="170"/>
      <c r="BJ281" s="170"/>
      <c r="BK281" s="170"/>
      <c r="BL281" s="170"/>
      <c r="BM281" s="39"/>
      <c r="BN281" s="39"/>
      <c r="BO281" s="39"/>
      <c r="BP281" s="39"/>
      <c r="BQ281" s="39"/>
      <c r="BR281" s="39"/>
      <c r="BS281" s="39"/>
      <c r="BT281" s="39"/>
      <c r="BU281" s="40"/>
      <c r="BV281" s="40"/>
      <c r="BW281" s="39"/>
      <c r="BX281" s="39"/>
      <c r="BY281" s="39"/>
      <c r="BZ281" s="170"/>
      <c r="CA281" s="170"/>
      <c r="CB281" s="170"/>
      <c r="CC281" s="170"/>
      <c r="CD281" s="170"/>
      <c r="CE281" s="171"/>
    </row>
    <row r="282" spans="1:83" ht="64.5" customHeight="1" thickBot="1" x14ac:dyDescent="0.3">
      <c r="A282" s="76">
        <v>36</v>
      </c>
      <c r="B282" s="177" t="s">
        <v>474</v>
      </c>
      <c r="C282" s="178" t="s">
        <v>450</v>
      </c>
      <c r="D282" s="177" t="s">
        <v>200</v>
      </c>
      <c r="E282" s="177" t="s">
        <v>180</v>
      </c>
      <c r="F282" s="179" t="s">
        <v>475</v>
      </c>
      <c r="G282" s="180">
        <v>14013</v>
      </c>
      <c r="H282" s="180">
        <v>14046</v>
      </c>
      <c r="I282" s="177" t="s">
        <v>452</v>
      </c>
      <c r="J282" s="181">
        <v>45825</v>
      </c>
      <c r="K282" s="181">
        <v>46190</v>
      </c>
      <c r="L282" s="180">
        <v>14050</v>
      </c>
      <c r="M282" s="177" t="s">
        <v>182</v>
      </c>
      <c r="N282" s="177" t="s">
        <v>182</v>
      </c>
      <c r="O282" s="177" t="s">
        <v>182</v>
      </c>
      <c r="P282" s="177" t="s">
        <v>182</v>
      </c>
      <c r="Q282" s="177" t="s">
        <v>182</v>
      </c>
      <c r="R282" s="177" t="s">
        <v>182</v>
      </c>
      <c r="S282" s="177" t="s">
        <v>182</v>
      </c>
      <c r="T282" s="177" t="s">
        <v>182</v>
      </c>
      <c r="U282" s="177" t="s">
        <v>182</v>
      </c>
      <c r="V282" s="177" t="s">
        <v>182</v>
      </c>
      <c r="W282" s="177" t="s">
        <v>182</v>
      </c>
      <c r="X282" s="177" t="s">
        <v>182</v>
      </c>
      <c r="Y282" s="182" t="s">
        <v>476</v>
      </c>
      <c r="Z282" s="179" t="s">
        <v>477</v>
      </c>
      <c r="AA282" s="177" t="s">
        <v>478</v>
      </c>
      <c r="AB282" s="181">
        <v>46078</v>
      </c>
      <c r="AC282" s="180">
        <v>14213</v>
      </c>
      <c r="AD282" s="181">
        <v>46078</v>
      </c>
      <c r="AE282" s="181">
        <v>46387</v>
      </c>
      <c r="AF282" s="177">
        <v>1500</v>
      </c>
      <c r="AG282" s="177" t="s">
        <v>456</v>
      </c>
      <c r="AH282" s="183" t="s">
        <v>182</v>
      </c>
      <c r="AI282" s="183" t="s">
        <v>182</v>
      </c>
      <c r="AJ282" s="183" t="s">
        <v>182</v>
      </c>
      <c r="AK282" s="183">
        <v>5580</v>
      </c>
      <c r="AL282" s="177"/>
      <c r="AM282" s="177"/>
      <c r="AN282" s="181"/>
      <c r="AO282" s="180"/>
      <c r="AP282" s="177"/>
      <c r="AQ282" s="181"/>
      <c r="AR282" s="181"/>
      <c r="AS282" s="177"/>
      <c r="AT282" s="177"/>
      <c r="AU282" s="177"/>
      <c r="AV282" s="177"/>
      <c r="AW282" s="183"/>
      <c r="AX282" s="183"/>
      <c r="AY282" s="177"/>
      <c r="AZ282" s="177"/>
      <c r="BA282" s="183"/>
      <c r="BB282" s="183"/>
      <c r="BC282" s="177"/>
      <c r="BD282" s="177"/>
      <c r="BE282" s="183"/>
      <c r="BF282" s="183"/>
      <c r="BG282" s="177"/>
      <c r="BH282" s="183"/>
      <c r="BI282" s="69">
        <f t="shared" si="2"/>
        <v>5580</v>
      </c>
      <c r="BJ282" s="183">
        <v>0</v>
      </c>
      <c r="BK282" s="70">
        <v>0</v>
      </c>
      <c r="BL282" s="184">
        <f t="shared" si="3"/>
        <v>0</v>
      </c>
      <c r="BM282" s="182"/>
      <c r="BN282" s="182"/>
      <c r="BO282" s="182"/>
      <c r="BP282" s="182"/>
      <c r="BQ282" s="182"/>
      <c r="BR282" s="182"/>
      <c r="BS282" s="182"/>
      <c r="BT282" s="182"/>
      <c r="BU282" s="185"/>
      <c r="BV282" s="185"/>
      <c r="BW282" s="182"/>
      <c r="BX282" s="54"/>
      <c r="BY282" s="182"/>
      <c r="BZ282" s="182"/>
      <c r="CA282" s="186"/>
      <c r="CB282" s="187"/>
      <c r="CC282" s="182"/>
      <c r="CD282" s="188"/>
      <c r="CE282" s="73"/>
    </row>
    <row r="283" spans="1:83" ht="13.5" customHeight="1" thickBot="1" x14ac:dyDescent="0.3">
      <c r="A283" s="189" t="s">
        <v>479</v>
      </c>
      <c r="B283" s="190"/>
      <c r="C283" s="190"/>
      <c r="D283" s="190"/>
      <c r="E283" s="190"/>
      <c r="F283" s="190"/>
      <c r="G283" s="190"/>
      <c r="H283" s="190"/>
      <c r="I283" s="190"/>
      <c r="J283" s="190"/>
      <c r="K283" s="190"/>
      <c r="L283" s="190"/>
      <c r="M283" s="190"/>
      <c r="N283" s="190"/>
      <c r="O283" s="190"/>
      <c r="P283" s="190"/>
      <c r="Q283" s="190"/>
      <c r="R283" s="190"/>
      <c r="S283" s="190"/>
      <c r="T283" s="190"/>
      <c r="U283" s="190"/>
      <c r="V283" s="190"/>
      <c r="W283" s="191"/>
      <c r="X283" s="192">
        <f>SUM(X21:X282)</f>
        <v>2750357.52</v>
      </c>
      <c r="Y283" s="193"/>
      <c r="Z283" s="193"/>
      <c r="AA283" s="193"/>
      <c r="AB283" s="193"/>
      <c r="AC283" s="193"/>
      <c r="AD283" s="193"/>
      <c r="AE283" s="193"/>
      <c r="AF283" s="193"/>
      <c r="AG283" s="193"/>
      <c r="AH283" s="193"/>
      <c r="AI283" s="192">
        <f>SUM(AI21:AI282)</f>
        <v>0</v>
      </c>
      <c r="AJ283" s="192">
        <f>SUM(AJ21:AJ282)</f>
        <v>0</v>
      </c>
      <c r="AK283" s="192">
        <f>SUM(AK21:AK282)</f>
        <v>17947753.850000001</v>
      </c>
      <c r="AL283" s="193"/>
      <c r="AM283" s="193"/>
      <c r="AN283" s="193"/>
      <c r="AO283" s="193"/>
      <c r="AP283" s="193"/>
      <c r="AQ283" s="193"/>
      <c r="AR283" s="193"/>
      <c r="AS283" s="193"/>
      <c r="AT283" s="193"/>
      <c r="AU283" s="193"/>
      <c r="AV283" s="193"/>
      <c r="AW283" s="192">
        <f>SUM(AW21:AW282)</f>
        <v>2050172.4</v>
      </c>
      <c r="AX283" s="192">
        <f>SUM(AX21:AX282)</f>
        <v>0</v>
      </c>
      <c r="AY283" s="193"/>
      <c r="AZ283" s="193"/>
      <c r="BA283" s="192">
        <f>SUM(BA21:BA282)</f>
        <v>0</v>
      </c>
      <c r="BB283" s="192">
        <f>SUM(BB21:BB282)</f>
        <v>0</v>
      </c>
      <c r="BC283" s="193"/>
      <c r="BD283" s="193"/>
      <c r="BE283" s="192">
        <f>SUM(BE21:BE282)</f>
        <v>0</v>
      </c>
      <c r="BF283" s="192">
        <f>SUM(BF21:BF282)</f>
        <v>0</v>
      </c>
      <c r="BG283" s="193"/>
      <c r="BH283" s="192">
        <f>SUM(BH21:BH282)</f>
        <v>0</v>
      </c>
      <c r="BI283" s="194">
        <f>SUM(BI21:BI282)</f>
        <v>19997926.25</v>
      </c>
      <c r="BJ283" s="192">
        <f>SUM(BJ21:BJ282)</f>
        <v>20029472.310000006</v>
      </c>
      <c r="BK283" s="192">
        <f>SUM(BK21:BK282)</f>
        <v>1354573.2</v>
      </c>
      <c r="BL283" s="195">
        <f>SUM(BL21:BL282)</f>
        <v>21384045.510000005</v>
      </c>
      <c r="BM283" s="196"/>
      <c r="BN283" s="197"/>
      <c r="BO283" s="197"/>
      <c r="BP283" s="197"/>
      <c r="BQ283" s="197"/>
      <c r="BR283" s="197"/>
      <c r="BS283" s="197"/>
      <c r="BT283" s="197"/>
      <c r="BU283" s="192">
        <f>SUM(BU21:BU282)</f>
        <v>0</v>
      </c>
      <c r="BV283" s="192">
        <f>SUM(BV21:BV282)</f>
        <v>0</v>
      </c>
      <c r="BW283" s="197"/>
      <c r="BX283" s="197"/>
      <c r="BY283" s="197"/>
      <c r="BZ283" s="197"/>
      <c r="CA283" s="198"/>
      <c r="CB283" s="198"/>
      <c r="CC283" s="198"/>
      <c r="CD283" s="198"/>
      <c r="CE283" s="199"/>
    </row>
    <row r="284" spans="1:83" ht="12.75" customHeight="1" x14ac:dyDescent="0.25">
      <c r="A284" s="77"/>
      <c r="B284" s="77"/>
      <c r="C284" s="77"/>
      <c r="D284" s="77"/>
      <c r="E284" s="77"/>
      <c r="F284" s="77"/>
      <c r="G284" s="77"/>
      <c r="H284" s="77"/>
      <c r="I284" s="77"/>
      <c r="J284" s="77"/>
      <c r="K284" s="77"/>
      <c r="L284" s="77"/>
      <c r="M284" s="77"/>
      <c r="N284" s="77"/>
      <c r="O284" s="77"/>
      <c r="P284" s="77"/>
      <c r="Q284" s="77"/>
      <c r="R284" s="77"/>
      <c r="S284" s="77"/>
      <c r="T284" s="77"/>
      <c r="U284" s="77"/>
      <c r="V284" s="77"/>
      <c r="W284" s="77"/>
      <c r="X284" s="78"/>
      <c r="Y284" s="77"/>
      <c r="Z284" s="77"/>
      <c r="AA284" s="77"/>
      <c r="AB284" s="77"/>
      <c r="AC284" s="77"/>
      <c r="AD284" s="77"/>
      <c r="AE284" s="77"/>
      <c r="AF284" s="77"/>
      <c r="AG284" s="77"/>
      <c r="AH284" s="77"/>
      <c r="AI284" s="78"/>
      <c r="AJ284" s="78"/>
      <c r="AK284" s="77"/>
      <c r="AL284" s="77"/>
      <c r="AM284" s="77"/>
      <c r="AN284" s="77"/>
      <c r="AO284" s="77"/>
      <c r="AP284" s="77"/>
      <c r="AQ284" s="77"/>
      <c r="AR284" s="77"/>
      <c r="AS284" s="77"/>
      <c r="AT284" s="77"/>
      <c r="AU284" s="77"/>
      <c r="AV284" s="77"/>
      <c r="AW284" s="78"/>
      <c r="AX284" s="78"/>
      <c r="AY284" s="77"/>
      <c r="AZ284" s="77"/>
      <c r="BA284" s="78"/>
      <c r="BB284" s="78"/>
      <c r="BC284" s="77"/>
      <c r="BD284" s="77"/>
      <c r="BE284" s="78"/>
      <c r="BF284" s="78"/>
      <c r="BG284" s="77"/>
      <c r="BH284" s="78"/>
      <c r="BI284" s="78"/>
      <c r="BJ284" s="79"/>
      <c r="BK284" s="79"/>
      <c r="BL284" s="79"/>
      <c r="BM284" s="80"/>
      <c r="BN284" s="12"/>
      <c r="BO284" s="12"/>
      <c r="BP284" s="12"/>
      <c r="BQ284" s="12"/>
      <c r="BR284" s="12"/>
      <c r="BS284" s="12"/>
      <c r="BT284" s="12"/>
      <c r="BU284" s="14"/>
      <c r="BV284" s="14"/>
      <c r="BW284" s="12"/>
      <c r="BX284" s="12"/>
      <c r="BY284" s="12"/>
      <c r="BZ284" s="12"/>
    </row>
    <row r="285" spans="1:83" ht="37.5" customHeight="1" x14ac:dyDescent="0.25">
      <c r="A285" s="77" t="s">
        <v>480</v>
      </c>
      <c r="B285" s="81" t="s">
        <v>481</v>
      </c>
      <c r="C285" s="142"/>
      <c r="D285" s="142"/>
      <c r="E285" s="142"/>
      <c r="F285" s="142"/>
      <c r="G285" s="142"/>
      <c r="H285" s="142"/>
      <c r="I285" s="142"/>
      <c r="J285" s="142"/>
      <c r="K285" s="142"/>
      <c r="L285" s="142"/>
      <c r="M285" s="77"/>
      <c r="N285" s="77"/>
      <c r="O285" s="77"/>
      <c r="P285" s="77"/>
      <c r="Q285" s="77"/>
      <c r="R285" s="77"/>
      <c r="S285" s="77"/>
      <c r="T285" s="77"/>
      <c r="U285" s="77"/>
      <c r="V285" s="77"/>
      <c r="W285" s="77"/>
      <c r="X285" s="78"/>
      <c r="Y285" s="77"/>
      <c r="Z285" s="77"/>
      <c r="AA285" s="77"/>
      <c r="AB285" s="77"/>
      <c r="AC285" s="77"/>
      <c r="AD285" s="77"/>
      <c r="AE285" s="77"/>
      <c r="AF285" s="77"/>
      <c r="AG285" s="77"/>
      <c r="AH285" s="77"/>
      <c r="AI285" s="78"/>
      <c r="AJ285" s="78"/>
      <c r="AK285" s="77"/>
      <c r="AL285" s="77"/>
      <c r="AM285" s="77"/>
      <c r="AN285" s="77"/>
      <c r="AO285" s="77"/>
      <c r="AP285" s="77"/>
      <c r="AQ285" s="77"/>
      <c r="AR285" s="77"/>
      <c r="AS285" s="77"/>
      <c r="AT285" s="77"/>
      <c r="AU285" s="77"/>
      <c r="AV285" s="77"/>
      <c r="AW285" s="78"/>
      <c r="AX285" s="78"/>
      <c r="AY285" s="77"/>
      <c r="AZ285" s="77"/>
      <c r="BA285" s="78"/>
      <c r="BB285" s="78"/>
      <c r="BC285" s="77"/>
      <c r="BD285" s="77"/>
      <c r="BE285" s="78"/>
      <c r="BF285" s="78"/>
      <c r="BG285" s="77"/>
      <c r="BH285" s="78"/>
      <c r="BI285" s="78"/>
      <c r="BJ285" s="79"/>
      <c r="BK285" s="79"/>
      <c r="BL285" s="79"/>
      <c r="BM285" s="80"/>
      <c r="BN285" s="12"/>
      <c r="BO285" s="12"/>
      <c r="BP285" s="12"/>
      <c r="BQ285" s="12"/>
      <c r="BR285" s="12"/>
      <c r="BS285" s="12"/>
      <c r="BT285" s="12"/>
      <c r="BU285" s="14"/>
      <c r="BV285" s="14"/>
      <c r="BW285" s="12"/>
      <c r="BX285" s="12"/>
      <c r="BY285" s="12"/>
      <c r="BZ285" s="12"/>
    </row>
    <row r="286" spans="1:83" ht="12.75" customHeight="1" x14ac:dyDescent="0.25">
      <c r="A286" s="77"/>
      <c r="B286" s="77"/>
      <c r="C286" s="77"/>
      <c r="D286" s="77"/>
      <c r="E286" s="77"/>
      <c r="F286" s="77"/>
      <c r="G286" s="77"/>
      <c r="H286" s="77"/>
      <c r="I286" s="77"/>
      <c r="J286" s="77"/>
      <c r="K286" s="77"/>
      <c r="L286" s="77"/>
      <c r="M286" s="77"/>
      <c r="N286" s="77"/>
      <c r="O286" s="77"/>
      <c r="P286" s="77"/>
      <c r="Q286" s="77"/>
      <c r="R286" s="77"/>
      <c r="S286" s="77"/>
      <c r="T286" s="77"/>
      <c r="U286" s="77"/>
      <c r="V286" s="77"/>
      <c r="W286" s="77"/>
      <c r="X286" s="78"/>
      <c r="Y286" s="77"/>
      <c r="Z286" s="77"/>
      <c r="AA286" s="77"/>
      <c r="AB286" s="77"/>
      <c r="AC286" s="77"/>
      <c r="AD286" s="77"/>
      <c r="AE286" s="77"/>
      <c r="AF286" s="77"/>
      <c r="AG286" s="77"/>
      <c r="AH286" s="77"/>
      <c r="AI286" s="78"/>
      <c r="AJ286" s="78"/>
      <c r="AK286" s="77"/>
      <c r="AL286" s="77"/>
      <c r="AM286" s="77"/>
      <c r="AN286" s="77"/>
      <c r="AO286" s="77"/>
      <c r="AP286" s="77"/>
      <c r="AQ286" s="77"/>
      <c r="AR286" s="77"/>
      <c r="AS286" s="77"/>
      <c r="AT286" s="77"/>
      <c r="AU286" s="77"/>
      <c r="AV286" s="77"/>
      <c r="AW286" s="78"/>
      <c r="AX286" s="78"/>
      <c r="AY286" s="77"/>
      <c r="AZ286" s="77"/>
      <c r="BA286" s="78"/>
      <c r="BB286" s="78"/>
      <c r="BC286" s="77"/>
      <c r="BD286" s="77"/>
      <c r="BE286" s="78"/>
      <c r="BF286" s="78"/>
      <c r="BG286" s="77"/>
      <c r="BH286" s="78"/>
      <c r="BI286" s="78"/>
      <c r="BJ286" s="79"/>
      <c r="BK286" s="79"/>
      <c r="BL286" s="79"/>
      <c r="BM286" s="80"/>
      <c r="BN286" s="12"/>
      <c r="BO286" s="12"/>
      <c r="BP286" s="12"/>
      <c r="BQ286" s="12"/>
      <c r="BR286" s="12"/>
      <c r="BS286" s="12"/>
      <c r="BT286" s="12"/>
      <c r="BU286" s="14"/>
      <c r="BV286" s="14"/>
      <c r="BW286" s="12"/>
      <c r="BX286" s="12"/>
      <c r="BY286" s="12"/>
      <c r="BZ286" s="12"/>
    </row>
    <row r="287" spans="1:83" ht="12.75" customHeight="1" x14ac:dyDescent="0.25">
      <c r="A287" s="1" t="s">
        <v>482</v>
      </c>
      <c r="B287" s="1"/>
      <c r="C287" s="1"/>
      <c r="D287" s="1"/>
      <c r="E287" s="1"/>
      <c r="F287" s="1"/>
      <c r="G287" s="1"/>
      <c r="H287" s="1"/>
      <c r="I287" s="1"/>
      <c r="J287" s="1"/>
      <c r="K287" s="1"/>
      <c r="L287" s="1"/>
      <c r="M287" s="1"/>
      <c r="N287" s="1"/>
      <c r="O287" s="1"/>
      <c r="P287" s="1"/>
      <c r="Q287" s="1"/>
      <c r="R287" s="1"/>
      <c r="S287" s="1"/>
      <c r="T287" s="1"/>
      <c r="U287" s="1"/>
      <c r="V287" s="1"/>
      <c r="W287" s="1"/>
      <c r="X287" s="13"/>
      <c r="Y287" s="1"/>
      <c r="Z287" s="1"/>
      <c r="AA287" s="1"/>
      <c r="AB287" s="1"/>
      <c r="AC287" s="1"/>
      <c r="AD287" s="1"/>
      <c r="AE287" s="1"/>
      <c r="AF287" s="1"/>
      <c r="AG287" s="1"/>
      <c r="AH287" s="1"/>
      <c r="AI287" s="13"/>
      <c r="AJ287" s="13"/>
      <c r="AK287" s="1"/>
      <c r="AL287" s="1"/>
      <c r="AM287" s="1"/>
      <c r="AN287" s="1"/>
      <c r="AO287" s="1"/>
      <c r="AP287" s="1"/>
      <c r="AQ287" s="1"/>
      <c r="AR287" s="1"/>
      <c r="AS287" s="1"/>
      <c r="AT287" s="1"/>
      <c r="AU287" s="1"/>
      <c r="AV287" s="1"/>
      <c r="AW287" s="13"/>
      <c r="AX287" s="13"/>
      <c r="AY287" s="1"/>
      <c r="AZ287" s="1"/>
      <c r="BA287" s="13"/>
      <c r="BB287" s="13"/>
      <c r="BC287" s="1"/>
      <c r="BD287" s="1"/>
      <c r="BE287" s="13"/>
      <c r="BF287" s="13"/>
      <c r="BG287" s="1"/>
      <c r="BH287" s="13"/>
      <c r="BI287" s="13"/>
      <c r="BJ287" s="13"/>
      <c r="BK287" s="13"/>
      <c r="BL287" s="13"/>
      <c r="BM287" s="1"/>
      <c r="BU287" s="11"/>
      <c r="BV287" s="11"/>
      <c r="BZ287" s="12"/>
    </row>
    <row r="288" spans="1:83" ht="12.75" customHeight="1" x14ac:dyDescent="0.25">
      <c r="A288" s="82" t="s">
        <v>483</v>
      </c>
      <c r="B288" s="82"/>
      <c r="C288" s="82"/>
      <c r="D288" s="82"/>
      <c r="E288" s="1"/>
      <c r="F288" s="1"/>
      <c r="G288" s="1"/>
      <c r="H288" s="1"/>
      <c r="I288" s="1"/>
      <c r="J288" s="1"/>
      <c r="K288" s="1"/>
      <c r="L288" s="1"/>
      <c r="M288" s="1"/>
      <c r="N288" s="1"/>
      <c r="O288" s="1"/>
      <c r="P288" s="1"/>
      <c r="Q288" s="1"/>
      <c r="R288" s="1"/>
      <c r="S288" s="1"/>
      <c r="T288" s="1"/>
      <c r="U288" s="1"/>
      <c r="V288" s="1"/>
      <c r="W288" s="1"/>
      <c r="X288" s="13"/>
      <c r="Y288" s="1"/>
      <c r="Z288" s="1"/>
      <c r="AA288" s="1"/>
      <c r="AB288" s="1"/>
      <c r="AC288" s="1"/>
      <c r="AD288" s="1"/>
      <c r="AE288" s="1"/>
      <c r="AF288" s="1"/>
      <c r="AG288" s="1"/>
      <c r="AH288" s="1"/>
      <c r="AI288" s="13"/>
      <c r="AJ288" s="13"/>
      <c r="AK288" s="1"/>
      <c r="AL288" s="1"/>
      <c r="AM288" s="1"/>
      <c r="AN288" s="1"/>
      <c r="AO288" s="1"/>
      <c r="AP288" s="1"/>
      <c r="AQ288" s="1"/>
      <c r="AR288" s="1"/>
      <c r="AS288" s="1"/>
      <c r="AT288" s="1"/>
      <c r="AU288" s="1"/>
      <c r="AV288" s="1"/>
      <c r="AW288" s="13"/>
      <c r="AX288" s="13"/>
      <c r="AY288" s="1"/>
      <c r="AZ288" s="1"/>
      <c r="BA288" s="13"/>
      <c r="BB288" s="13"/>
      <c r="BC288" s="1"/>
      <c r="BD288" s="1"/>
      <c r="BE288" s="13"/>
      <c r="BF288" s="13"/>
      <c r="BG288" s="1"/>
      <c r="BH288" s="13"/>
      <c r="BI288" s="13"/>
      <c r="BJ288" s="13"/>
      <c r="BK288" s="13"/>
      <c r="BL288" s="13"/>
      <c r="BM288" s="1"/>
      <c r="BU288" s="11"/>
      <c r="BV288" s="11"/>
      <c r="BZ288" s="12"/>
    </row>
    <row r="289" spans="1:78" ht="12.75" customHeight="1" thickBot="1" x14ac:dyDescent="0.3">
      <c r="A289" s="1" t="s">
        <v>484</v>
      </c>
      <c r="B289" s="1"/>
      <c r="C289" s="1"/>
      <c r="D289" s="1"/>
      <c r="E289" s="1"/>
      <c r="F289" s="1"/>
      <c r="G289" s="1"/>
      <c r="H289" s="82"/>
      <c r="I289" s="82"/>
      <c r="J289" s="82"/>
      <c r="K289" s="82"/>
      <c r="L289" s="82"/>
      <c r="M289" s="82"/>
      <c r="N289" s="82"/>
      <c r="O289" s="82"/>
      <c r="P289" s="82"/>
      <c r="Q289" s="82"/>
      <c r="R289" s="82"/>
      <c r="S289" s="82"/>
      <c r="T289" s="82"/>
      <c r="U289" s="82"/>
      <c r="V289" s="82"/>
      <c r="W289" s="82"/>
      <c r="X289" s="83"/>
      <c r="Y289" s="82"/>
      <c r="Z289" s="82"/>
      <c r="AA289" s="82"/>
      <c r="AB289" s="82"/>
      <c r="AC289" s="82"/>
      <c r="AD289" s="82"/>
      <c r="AE289" s="82"/>
      <c r="AF289" s="82"/>
      <c r="AG289" s="82"/>
      <c r="AH289" s="82"/>
      <c r="AI289" s="83"/>
      <c r="AJ289" s="83"/>
      <c r="AK289" s="82"/>
      <c r="AL289" s="82"/>
      <c r="AM289" s="82"/>
      <c r="AN289" s="82"/>
      <c r="AO289" s="82"/>
      <c r="AP289" s="82"/>
      <c r="AQ289" s="82"/>
      <c r="AR289" s="82"/>
      <c r="AS289" s="82"/>
      <c r="AT289" s="82"/>
      <c r="AU289" s="82"/>
      <c r="AV289" s="82"/>
      <c r="AW289" s="83"/>
      <c r="AX289" s="83"/>
      <c r="AY289" s="82"/>
      <c r="AZ289" s="82"/>
      <c r="BA289" s="83"/>
      <c r="BB289" s="83"/>
      <c r="BC289" s="82"/>
      <c r="BD289" s="82"/>
      <c r="BE289" s="83"/>
      <c r="BF289" s="83"/>
      <c r="BG289" s="82"/>
      <c r="BH289" s="83"/>
      <c r="BI289" s="83"/>
      <c r="BJ289" s="13"/>
      <c r="BK289" s="13"/>
      <c r="BL289" s="13"/>
      <c r="BM289" s="1"/>
      <c r="BU289" s="11"/>
      <c r="BV289" s="11"/>
      <c r="BZ289" s="12"/>
    </row>
    <row r="290" spans="1:78" ht="12.75" customHeight="1" thickBot="1" x14ac:dyDescent="0.3">
      <c r="A290" s="16"/>
      <c r="B290" s="16"/>
      <c r="C290" s="16"/>
      <c r="D290" s="16"/>
      <c r="E290" s="16"/>
      <c r="F290" s="16"/>
      <c r="G290" s="16"/>
      <c r="H290" s="16"/>
      <c r="I290" s="16"/>
      <c r="J290" s="16"/>
      <c r="K290" s="16"/>
      <c r="L290" s="16"/>
      <c r="M290" s="16"/>
      <c r="N290" s="16"/>
      <c r="Q290" s="16"/>
      <c r="R290" s="16"/>
      <c r="S290" s="16"/>
      <c r="T290" s="16"/>
      <c r="U290" s="16"/>
      <c r="V290" s="16"/>
      <c r="W290" s="16"/>
      <c r="X290" s="15"/>
      <c r="Y290" s="16"/>
      <c r="Z290" s="16"/>
      <c r="AA290" s="16"/>
      <c r="AB290" s="16"/>
      <c r="AC290" s="16"/>
      <c r="AD290" s="16"/>
      <c r="AE290" s="16"/>
      <c r="AF290" s="16"/>
      <c r="AG290" s="16"/>
      <c r="AH290" s="16"/>
      <c r="AI290" s="15"/>
      <c r="AJ290" s="15"/>
      <c r="AK290" s="16"/>
      <c r="AL290" s="16"/>
      <c r="AM290" s="16"/>
      <c r="AN290" s="16"/>
      <c r="AO290" s="16"/>
      <c r="AP290" s="16"/>
      <c r="AQ290" s="16"/>
      <c r="AR290" s="16"/>
      <c r="AS290" s="16"/>
      <c r="AT290" s="16"/>
      <c r="AU290" s="16"/>
      <c r="AV290" s="16"/>
      <c r="AW290" s="15"/>
      <c r="AX290" s="15"/>
      <c r="AY290" s="16"/>
      <c r="AZ290" s="16"/>
      <c r="BA290" s="15"/>
      <c r="BB290" s="15"/>
      <c r="BC290" s="16"/>
      <c r="BD290" s="16"/>
      <c r="BE290" s="15"/>
      <c r="BF290" s="15"/>
      <c r="BG290" s="16"/>
      <c r="BH290" s="15"/>
      <c r="BI290" s="15"/>
      <c r="BJ290" s="135"/>
      <c r="BK290" s="11"/>
      <c r="BL290" s="11"/>
      <c r="BU290" s="11"/>
      <c r="BV290" s="11"/>
      <c r="BZ290" s="12"/>
    </row>
    <row r="291" spans="1:78" ht="12.75" customHeight="1" x14ac:dyDescent="0.25">
      <c r="X291" s="11"/>
      <c r="AI291" s="11"/>
      <c r="AJ291" s="11"/>
      <c r="AW291" s="11"/>
      <c r="AX291" s="11"/>
      <c r="BA291" s="11"/>
      <c r="BB291" s="11"/>
      <c r="BE291" s="11"/>
      <c r="BF291" s="11"/>
      <c r="BH291" s="11"/>
      <c r="BI291" s="11"/>
      <c r="BJ291" s="11"/>
      <c r="BK291" s="11"/>
      <c r="BL291" s="11"/>
      <c r="BU291" s="11"/>
      <c r="BV291" s="11"/>
      <c r="BZ291" s="12"/>
    </row>
    <row r="292" spans="1:78" ht="12.75" customHeight="1" x14ac:dyDescent="0.25">
      <c r="X292" s="11"/>
      <c r="AI292" s="11"/>
      <c r="AJ292" s="11"/>
      <c r="AW292" s="11"/>
      <c r="AX292" s="11"/>
      <c r="BA292" s="11"/>
      <c r="BB292" s="11"/>
      <c r="BE292" s="11"/>
      <c r="BF292" s="11"/>
      <c r="BH292" s="11"/>
      <c r="BI292" s="11"/>
      <c r="BJ292" s="11"/>
      <c r="BK292" s="11"/>
      <c r="BL292" s="11"/>
      <c r="BU292" s="11"/>
      <c r="BV292" s="11"/>
      <c r="BZ292" s="12"/>
    </row>
    <row r="293" spans="1:78" ht="12.75" customHeight="1" x14ac:dyDescent="0.25">
      <c r="X293" s="11"/>
      <c r="AI293" s="11"/>
      <c r="AJ293" s="11"/>
      <c r="AW293" s="11"/>
      <c r="AX293" s="11"/>
      <c r="BA293" s="11"/>
      <c r="BB293" s="11"/>
      <c r="BE293" s="11"/>
      <c r="BF293" s="11"/>
      <c r="BH293" s="11"/>
      <c r="BI293" s="11"/>
      <c r="BJ293" s="11"/>
      <c r="BK293" s="11"/>
      <c r="BL293" s="11"/>
      <c r="BU293" s="11"/>
      <c r="BV293" s="11"/>
      <c r="BZ293" s="12"/>
    </row>
    <row r="294" spans="1:78" ht="12.75" customHeight="1" x14ac:dyDescent="0.25">
      <c r="X294" s="11"/>
      <c r="AI294" s="11"/>
      <c r="AJ294" s="11"/>
      <c r="AW294" s="11"/>
      <c r="AX294" s="11"/>
      <c r="BA294" s="11"/>
      <c r="BB294" s="11"/>
      <c r="BE294" s="11"/>
      <c r="BF294" s="11"/>
      <c r="BH294" s="11"/>
      <c r="BI294" s="11"/>
      <c r="BJ294" s="11"/>
      <c r="BK294" s="11"/>
      <c r="BL294" s="11"/>
      <c r="BU294" s="11"/>
      <c r="BV294" s="11"/>
      <c r="BZ294" s="12"/>
    </row>
    <row r="295" spans="1:78" ht="12.75" customHeight="1" x14ac:dyDescent="0.25">
      <c r="X295" s="11"/>
      <c r="AI295" s="11"/>
      <c r="AJ295" s="11"/>
      <c r="AW295" s="11"/>
      <c r="AX295" s="11"/>
      <c r="BA295" s="11"/>
      <c r="BB295" s="11"/>
      <c r="BE295" s="11"/>
      <c r="BF295" s="11"/>
      <c r="BH295" s="11"/>
      <c r="BI295" s="11"/>
      <c r="BJ295" s="11"/>
      <c r="BK295" s="11"/>
      <c r="BL295" s="11"/>
      <c r="BU295" s="11"/>
      <c r="BV295" s="11"/>
      <c r="BZ295" s="12"/>
    </row>
    <row r="296" spans="1:78" ht="12.75" customHeight="1" x14ac:dyDescent="0.25">
      <c r="X296" s="11"/>
      <c r="AI296" s="11"/>
      <c r="AJ296" s="11"/>
      <c r="AW296" s="11"/>
      <c r="AX296" s="11"/>
      <c r="BA296" s="11"/>
      <c r="BB296" s="11"/>
      <c r="BE296" s="11"/>
      <c r="BF296" s="11"/>
      <c r="BH296" s="11"/>
      <c r="BI296" s="11"/>
      <c r="BJ296" s="11"/>
      <c r="BK296" s="11"/>
      <c r="BL296" s="11"/>
      <c r="BU296" s="11"/>
      <c r="BV296" s="11"/>
      <c r="BZ296" s="12"/>
    </row>
    <row r="297" spans="1:78" ht="12.75" customHeight="1" x14ac:dyDescent="0.25">
      <c r="X297" s="11"/>
      <c r="AI297" s="11"/>
      <c r="AJ297" s="11"/>
      <c r="AW297" s="11"/>
      <c r="AX297" s="11"/>
      <c r="BA297" s="11"/>
      <c r="BB297" s="11"/>
      <c r="BE297" s="11"/>
      <c r="BF297" s="11"/>
      <c r="BH297" s="11"/>
      <c r="BI297" s="11"/>
      <c r="BJ297" s="11"/>
      <c r="BK297" s="11"/>
      <c r="BL297" s="11"/>
      <c r="BU297" s="11"/>
      <c r="BV297" s="11"/>
      <c r="BZ297" s="12"/>
    </row>
    <row r="298" spans="1:78" ht="12.75" customHeight="1" x14ac:dyDescent="0.25">
      <c r="X298" s="11"/>
      <c r="AI298" s="11"/>
      <c r="AJ298" s="11"/>
      <c r="AW298" s="11"/>
      <c r="AX298" s="11"/>
      <c r="BA298" s="11"/>
      <c r="BB298" s="11"/>
      <c r="BE298" s="11"/>
      <c r="BF298" s="11"/>
      <c r="BH298" s="11"/>
      <c r="BI298" s="11"/>
      <c r="BJ298" s="11"/>
      <c r="BK298" s="11"/>
      <c r="BL298" s="11"/>
      <c r="BU298" s="11"/>
      <c r="BV298" s="11"/>
      <c r="BZ298" s="12"/>
    </row>
    <row r="299" spans="1:78" ht="12.75" customHeight="1" x14ac:dyDescent="0.25">
      <c r="X299" s="11"/>
      <c r="AI299" s="11"/>
      <c r="AJ299" s="11"/>
      <c r="AW299" s="11"/>
      <c r="AX299" s="11"/>
      <c r="BA299" s="11"/>
      <c r="BB299" s="11"/>
      <c r="BE299" s="11"/>
      <c r="BF299" s="11"/>
      <c r="BH299" s="11"/>
      <c r="BI299" s="11"/>
      <c r="BJ299" s="11"/>
      <c r="BK299" s="11"/>
      <c r="BL299" s="11"/>
      <c r="BU299" s="11"/>
      <c r="BV299" s="11"/>
      <c r="BZ299" s="12"/>
    </row>
    <row r="300" spans="1:78" ht="12.75" customHeight="1" x14ac:dyDescent="0.25">
      <c r="X300" s="11"/>
      <c r="AI300" s="11"/>
      <c r="AJ300" s="11"/>
      <c r="AW300" s="11"/>
      <c r="AX300" s="11"/>
      <c r="BA300" s="11"/>
      <c r="BB300" s="11"/>
      <c r="BE300" s="11"/>
      <c r="BF300" s="11"/>
      <c r="BH300" s="11"/>
      <c r="BI300" s="11"/>
      <c r="BJ300" s="11"/>
      <c r="BK300" s="11"/>
      <c r="BL300" s="11"/>
      <c r="BU300" s="11"/>
      <c r="BV300" s="11"/>
      <c r="BZ300" s="12"/>
    </row>
    <row r="301" spans="1:78" ht="12.75" customHeight="1" x14ac:dyDescent="0.25">
      <c r="X301" s="11"/>
      <c r="AI301" s="11"/>
      <c r="AJ301" s="11"/>
      <c r="AW301" s="11"/>
      <c r="AX301" s="11"/>
      <c r="BA301" s="11"/>
      <c r="BB301" s="11"/>
      <c r="BE301" s="11"/>
      <c r="BF301" s="11"/>
      <c r="BH301" s="11"/>
      <c r="BI301" s="11"/>
      <c r="BJ301" s="11"/>
      <c r="BK301" s="11"/>
      <c r="BL301" s="11"/>
      <c r="BU301" s="11"/>
      <c r="BV301" s="11"/>
      <c r="BZ301" s="12"/>
    </row>
    <row r="302" spans="1:78" ht="12.75" customHeight="1" x14ac:dyDescent="0.25">
      <c r="X302" s="11"/>
      <c r="AI302" s="11"/>
      <c r="AJ302" s="11"/>
      <c r="AW302" s="11"/>
      <c r="AX302" s="11"/>
      <c r="BA302" s="11"/>
      <c r="BB302" s="11"/>
      <c r="BE302" s="11"/>
      <c r="BF302" s="11"/>
      <c r="BH302" s="11"/>
      <c r="BI302" s="11"/>
      <c r="BJ302" s="11"/>
      <c r="BK302" s="11"/>
      <c r="BL302" s="11"/>
      <c r="BU302" s="11"/>
      <c r="BV302" s="11"/>
      <c r="BZ302" s="12"/>
    </row>
    <row r="303" spans="1:78" ht="12.75" customHeight="1" x14ac:dyDescent="0.25">
      <c r="X303" s="11"/>
      <c r="AI303" s="11"/>
      <c r="AJ303" s="11"/>
      <c r="AW303" s="11"/>
      <c r="AX303" s="11"/>
      <c r="BA303" s="11"/>
      <c r="BB303" s="11"/>
      <c r="BE303" s="11"/>
      <c r="BF303" s="11"/>
      <c r="BH303" s="11"/>
      <c r="BI303" s="11"/>
      <c r="BJ303" s="11"/>
      <c r="BK303" s="11"/>
      <c r="BL303" s="11"/>
      <c r="BU303" s="11"/>
      <c r="BV303" s="11"/>
      <c r="BZ303" s="12"/>
    </row>
    <row r="304" spans="1:78" ht="12.75" customHeight="1" x14ac:dyDescent="0.25">
      <c r="X304" s="11"/>
      <c r="AI304" s="11"/>
      <c r="AJ304" s="11"/>
      <c r="AW304" s="11"/>
      <c r="AX304" s="11"/>
      <c r="BA304" s="11"/>
      <c r="BB304" s="11"/>
      <c r="BE304" s="11"/>
      <c r="BF304" s="11"/>
      <c r="BH304" s="11"/>
      <c r="BI304" s="11"/>
      <c r="BJ304" s="11"/>
      <c r="BK304" s="11"/>
      <c r="BL304" s="11"/>
      <c r="BU304" s="11"/>
      <c r="BV304" s="11"/>
      <c r="BZ304" s="12"/>
    </row>
    <row r="305" spans="24:78" ht="12.75" customHeight="1" x14ac:dyDescent="0.25">
      <c r="X305" s="11"/>
      <c r="AI305" s="11"/>
      <c r="AJ305" s="11"/>
      <c r="AW305" s="11"/>
      <c r="AX305" s="11"/>
      <c r="BA305" s="11"/>
      <c r="BB305" s="11"/>
      <c r="BE305" s="11"/>
      <c r="BF305" s="11"/>
      <c r="BH305" s="11"/>
      <c r="BI305" s="11"/>
      <c r="BJ305" s="11"/>
      <c r="BK305" s="11"/>
      <c r="BL305" s="11"/>
      <c r="BU305" s="11"/>
      <c r="BV305" s="11"/>
      <c r="BZ305" s="12"/>
    </row>
    <row r="306" spans="24:78" ht="12.75" customHeight="1" x14ac:dyDescent="0.25">
      <c r="X306" s="11"/>
      <c r="AI306" s="11"/>
      <c r="AJ306" s="11"/>
      <c r="AW306" s="11"/>
      <c r="AX306" s="11"/>
      <c r="BA306" s="11"/>
      <c r="BB306" s="11"/>
      <c r="BE306" s="11"/>
      <c r="BF306" s="11"/>
      <c r="BH306" s="11"/>
      <c r="BI306" s="11"/>
      <c r="BJ306" s="11"/>
      <c r="BK306" s="11"/>
      <c r="BL306" s="11"/>
      <c r="BU306" s="11"/>
      <c r="BV306" s="11"/>
      <c r="BZ306" s="12"/>
    </row>
    <row r="307" spans="24:78" ht="12.75" customHeight="1" x14ac:dyDescent="0.25">
      <c r="X307" s="11"/>
      <c r="AI307" s="11"/>
      <c r="AJ307" s="11"/>
      <c r="AW307" s="11"/>
      <c r="AX307" s="11"/>
      <c r="BA307" s="11"/>
      <c r="BB307" s="11"/>
      <c r="BE307" s="11"/>
      <c r="BF307" s="11"/>
      <c r="BH307" s="11"/>
      <c r="BI307" s="11"/>
      <c r="BJ307" s="11"/>
      <c r="BK307" s="11"/>
      <c r="BL307" s="11"/>
      <c r="BU307" s="11"/>
      <c r="BV307" s="11"/>
      <c r="BZ307" s="12"/>
    </row>
    <row r="308" spans="24:78" ht="12.75" customHeight="1" x14ac:dyDescent="0.25">
      <c r="X308" s="11"/>
      <c r="AI308" s="11"/>
      <c r="AJ308" s="11"/>
      <c r="AW308" s="11"/>
      <c r="AX308" s="11"/>
      <c r="BA308" s="11"/>
      <c r="BB308" s="11"/>
      <c r="BE308" s="11"/>
      <c r="BF308" s="11"/>
      <c r="BH308" s="11"/>
      <c r="BI308" s="11"/>
      <c r="BJ308" s="11"/>
      <c r="BK308" s="11"/>
      <c r="BL308" s="11"/>
      <c r="BU308" s="11"/>
      <c r="BV308" s="11"/>
      <c r="BZ308" s="12"/>
    </row>
    <row r="309" spans="24:78" ht="12.75" customHeight="1" x14ac:dyDescent="0.25">
      <c r="X309" s="11"/>
      <c r="AI309" s="11"/>
      <c r="AJ309" s="11"/>
      <c r="AW309" s="11"/>
      <c r="AX309" s="11"/>
      <c r="BA309" s="11"/>
      <c r="BB309" s="11"/>
      <c r="BE309" s="11"/>
      <c r="BF309" s="11"/>
      <c r="BH309" s="11"/>
      <c r="BI309" s="11"/>
      <c r="BJ309" s="11"/>
      <c r="BK309" s="11"/>
      <c r="BL309" s="11"/>
      <c r="BU309" s="11"/>
      <c r="BV309" s="11"/>
      <c r="BZ309" s="12"/>
    </row>
    <row r="310" spans="24:78" ht="12.75" customHeight="1" x14ac:dyDescent="0.25">
      <c r="X310" s="11"/>
      <c r="AI310" s="11"/>
      <c r="AJ310" s="11"/>
      <c r="AW310" s="11"/>
      <c r="AX310" s="11"/>
      <c r="BA310" s="11"/>
      <c r="BB310" s="11"/>
      <c r="BE310" s="11"/>
      <c r="BF310" s="11"/>
      <c r="BH310" s="11"/>
      <c r="BI310" s="11"/>
      <c r="BJ310" s="11"/>
      <c r="BK310" s="11"/>
      <c r="BL310" s="11"/>
      <c r="BU310" s="11"/>
      <c r="BV310" s="11"/>
      <c r="BZ310" s="12"/>
    </row>
    <row r="311" spans="24:78" ht="12.75" customHeight="1" x14ac:dyDescent="0.25">
      <c r="X311" s="11"/>
      <c r="AI311" s="11"/>
      <c r="AJ311" s="11"/>
      <c r="AW311" s="11"/>
      <c r="AX311" s="11"/>
      <c r="BA311" s="11"/>
      <c r="BB311" s="11"/>
      <c r="BE311" s="11"/>
      <c r="BF311" s="11"/>
      <c r="BH311" s="11"/>
      <c r="BI311" s="11"/>
      <c r="BJ311" s="11"/>
      <c r="BK311" s="11"/>
      <c r="BL311" s="11"/>
      <c r="BU311" s="11"/>
      <c r="BV311" s="11"/>
      <c r="BZ311" s="12"/>
    </row>
    <row r="312" spans="24:78" ht="12.75" customHeight="1" x14ac:dyDescent="0.25">
      <c r="X312" s="11"/>
      <c r="AI312" s="11"/>
      <c r="AJ312" s="11"/>
      <c r="AW312" s="11"/>
      <c r="AX312" s="11"/>
      <c r="BA312" s="11"/>
      <c r="BB312" s="11"/>
      <c r="BE312" s="11"/>
      <c r="BF312" s="11"/>
      <c r="BH312" s="11"/>
      <c r="BI312" s="11"/>
      <c r="BJ312" s="11"/>
      <c r="BK312" s="11"/>
      <c r="BL312" s="11"/>
      <c r="BU312" s="11"/>
      <c r="BV312" s="11"/>
      <c r="BZ312" s="12"/>
    </row>
    <row r="313" spans="24:78" ht="12.75" customHeight="1" x14ac:dyDescent="0.25">
      <c r="X313" s="11"/>
      <c r="AI313" s="11"/>
      <c r="AJ313" s="11"/>
      <c r="AW313" s="11"/>
      <c r="AX313" s="11"/>
      <c r="BA313" s="11"/>
      <c r="BB313" s="11"/>
      <c r="BE313" s="11"/>
      <c r="BF313" s="11"/>
      <c r="BH313" s="11"/>
      <c r="BI313" s="11"/>
      <c r="BJ313" s="11"/>
      <c r="BK313" s="11"/>
      <c r="BL313" s="11"/>
      <c r="BU313" s="11"/>
      <c r="BV313" s="11"/>
      <c r="BZ313" s="12"/>
    </row>
    <row r="314" spans="24:78" ht="12.75" customHeight="1" x14ac:dyDescent="0.25">
      <c r="X314" s="11"/>
      <c r="AI314" s="11"/>
      <c r="AJ314" s="11"/>
      <c r="AW314" s="11"/>
      <c r="AX314" s="11"/>
      <c r="BA314" s="11"/>
      <c r="BB314" s="11"/>
      <c r="BE314" s="11"/>
      <c r="BF314" s="11"/>
      <c r="BH314" s="11"/>
      <c r="BI314" s="11"/>
      <c r="BJ314" s="11"/>
      <c r="BK314" s="11"/>
      <c r="BL314" s="11"/>
      <c r="BU314" s="11"/>
      <c r="BV314" s="11"/>
      <c r="BZ314" s="12"/>
    </row>
    <row r="315" spans="24:78" ht="12.75" customHeight="1" x14ac:dyDescent="0.25">
      <c r="X315" s="11"/>
      <c r="AI315" s="11"/>
      <c r="AJ315" s="11"/>
      <c r="AW315" s="11"/>
      <c r="AX315" s="11"/>
      <c r="BA315" s="11"/>
      <c r="BB315" s="11"/>
      <c r="BE315" s="11"/>
      <c r="BF315" s="11"/>
      <c r="BH315" s="11"/>
      <c r="BI315" s="11"/>
      <c r="BJ315" s="11"/>
      <c r="BK315" s="11"/>
      <c r="BL315" s="11"/>
      <c r="BU315" s="11"/>
      <c r="BV315" s="11"/>
      <c r="BZ315" s="12"/>
    </row>
    <row r="316" spans="24:78" ht="12.75" customHeight="1" x14ac:dyDescent="0.25">
      <c r="X316" s="11"/>
      <c r="AI316" s="11"/>
      <c r="AJ316" s="11"/>
      <c r="AW316" s="11"/>
      <c r="AX316" s="11"/>
      <c r="BA316" s="11"/>
      <c r="BB316" s="11"/>
      <c r="BE316" s="11"/>
      <c r="BF316" s="11"/>
      <c r="BH316" s="11"/>
      <c r="BI316" s="11"/>
      <c r="BJ316" s="11"/>
      <c r="BK316" s="11"/>
      <c r="BL316" s="11"/>
      <c r="BU316" s="11"/>
      <c r="BV316" s="11"/>
      <c r="BZ316" s="12"/>
    </row>
    <row r="317" spans="24:78" ht="12.75" customHeight="1" x14ac:dyDescent="0.25">
      <c r="X317" s="11"/>
      <c r="AI317" s="11"/>
      <c r="AJ317" s="11"/>
      <c r="AW317" s="11"/>
      <c r="AX317" s="11"/>
      <c r="BA317" s="11"/>
      <c r="BB317" s="11"/>
      <c r="BE317" s="11"/>
      <c r="BF317" s="11"/>
      <c r="BH317" s="11"/>
      <c r="BI317" s="11"/>
      <c r="BJ317" s="11"/>
      <c r="BK317" s="11"/>
      <c r="BL317" s="11"/>
      <c r="BU317" s="11"/>
      <c r="BV317" s="11"/>
      <c r="BZ317" s="12"/>
    </row>
    <row r="318" spans="24:78" ht="12.75" customHeight="1" x14ac:dyDescent="0.25">
      <c r="X318" s="11"/>
      <c r="AI318" s="11"/>
      <c r="AJ318" s="11"/>
      <c r="AW318" s="11"/>
      <c r="AX318" s="11"/>
      <c r="BA318" s="11"/>
      <c r="BB318" s="11"/>
      <c r="BE318" s="11"/>
      <c r="BF318" s="11"/>
      <c r="BH318" s="11"/>
      <c r="BI318" s="11"/>
      <c r="BJ318" s="11"/>
      <c r="BK318" s="11"/>
      <c r="BL318" s="11"/>
      <c r="BU318" s="11"/>
      <c r="BV318" s="11"/>
      <c r="BZ318" s="12"/>
    </row>
    <row r="319" spans="24:78" ht="12.75" customHeight="1" x14ac:dyDescent="0.25">
      <c r="X319" s="11"/>
      <c r="AI319" s="11"/>
      <c r="AJ319" s="11"/>
      <c r="AW319" s="11"/>
      <c r="AX319" s="11"/>
      <c r="BA319" s="11"/>
      <c r="BB319" s="11"/>
      <c r="BE319" s="11"/>
      <c r="BF319" s="11"/>
      <c r="BH319" s="11"/>
      <c r="BI319" s="11"/>
      <c r="BJ319" s="11"/>
      <c r="BK319" s="11"/>
      <c r="BL319" s="11"/>
      <c r="BU319" s="11"/>
      <c r="BV319" s="11"/>
      <c r="BZ319" s="12"/>
    </row>
    <row r="320" spans="24:78" ht="12.75" customHeight="1" x14ac:dyDescent="0.25">
      <c r="X320" s="11"/>
      <c r="AI320" s="11"/>
      <c r="AJ320" s="11"/>
      <c r="AW320" s="11"/>
      <c r="AX320" s="11"/>
      <c r="BA320" s="11"/>
      <c r="BB320" s="11"/>
      <c r="BE320" s="11"/>
      <c r="BF320" s="11"/>
      <c r="BH320" s="11"/>
      <c r="BI320" s="11"/>
      <c r="BJ320" s="11"/>
      <c r="BK320" s="11"/>
      <c r="BL320" s="11"/>
      <c r="BU320" s="11"/>
      <c r="BV320" s="11"/>
      <c r="BZ320" s="12"/>
    </row>
    <row r="321" spans="24:78" ht="12.75" customHeight="1" x14ac:dyDescent="0.25">
      <c r="X321" s="11"/>
      <c r="AI321" s="11"/>
      <c r="AJ321" s="11"/>
      <c r="AW321" s="11"/>
      <c r="AX321" s="11"/>
      <c r="BA321" s="11"/>
      <c r="BB321" s="11"/>
      <c r="BE321" s="11"/>
      <c r="BF321" s="11"/>
      <c r="BH321" s="11"/>
      <c r="BI321" s="11"/>
      <c r="BJ321" s="11"/>
      <c r="BK321" s="11"/>
      <c r="BL321" s="11"/>
      <c r="BU321" s="11"/>
      <c r="BV321" s="11"/>
      <c r="BZ321" s="12"/>
    </row>
    <row r="322" spans="24:78" ht="12.75" customHeight="1" x14ac:dyDescent="0.25">
      <c r="X322" s="11"/>
      <c r="AI322" s="11"/>
      <c r="AJ322" s="11"/>
      <c r="AW322" s="11"/>
      <c r="AX322" s="11"/>
      <c r="BA322" s="11"/>
      <c r="BB322" s="11"/>
      <c r="BE322" s="11"/>
      <c r="BF322" s="11"/>
      <c r="BH322" s="11"/>
      <c r="BI322" s="11"/>
      <c r="BJ322" s="11"/>
      <c r="BK322" s="11"/>
      <c r="BL322" s="11"/>
      <c r="BU322" s="11"/>
      <c r="BV322" s="11"/>
      <c r="BZ322" s="12"/>
    </row>
    <row r="323" spans="24:78" ht="12.75" customHeight="1" x14ac:dyDescent="0.25">
      <c r="X323" s="11"/>
      <c r="AI323" s="11"/>
      <c r="AJ323" s="11"/>
      <c r="AW323" s="11"/>
      <c r="AX323" s="11"/>
      <c r="BA323" s="11"/>
      <c r="BB323" s="11"/>
      <c r="BE323" s="11"/>
      <c r="BF323" s="11"/>
      <c r="BH323" s="11"/>
      <c r="BI323" s="11"/>
      <c r="BJ323" s="11"/>
      <c r="BK323" s="11"/>
      <c r="BL323" s="11"/>
      <c r="BU323" s="11"/>
      <c r="BV323" s="11"/>
      <c r="BZ323" s="12"/>
    </row>
    <row r="324" spans="24:78" ht="12.75" customHeight="1" x14ac:dyDescent="0.25">
      <c r="X324" s="11"/>
      <c r="AI324" s="11"/>
      <c r="AJ324" s="11"/>
      <c r="AW324" s="11"/>
      <c r="AX324" s="11"/>
      <c r="BA324" s="11"/>
      <c r="BB324" s="11"/>
      <c r="BE324" s="11"/>
      <c r="BF324" s="11"/>
      <c r="BH324" s="11"/>
      <c r="BI324" s="11"/>
      <c r="BJ324" s="11"/>
      <c r="BK324" s="11"/>
      <c r="BL324" s="11"/>
      <c r="BU324" s="11"/>
      <c r="BV324" s="11"/>
      <c r="BZ324" s="12"/>
    </row>
    <row r="325" spans="24:78" ht="12.75" customHeight="1" x14ac:dyDescent="0.25">
      <c r="X325" s="11"/>
      <c r="AI325" s="11"/>
      <c r="AJ325" s="11"/>
      <c r="AW325" s="11"/>
      <c r="AX325" s="11"/>
      <c r="BA325" s="11"/>
      <c r="BB325" s="11"/>
      <c r="BE325" s="11"/>
      <c r="BF325" s="11"/>
      <c r="BH325" s="11"/>
      <c r="BI325" s="11"/>
      <c r="BJ325" s="11"/>
      <c r="BK325" s="11"/>
      <c r="BL325" s="11"/>
      <c r="BU325" s="11"/>
      <c r="BV325" s="11"/>
      <c r="BZ325" s="12"/>
    </row>
    <row r="326" spans="24:78" ht="12.75" customHeight="1" x14ac:dyDescent="0.25">
      <c r="X326" s="11"/>
      <c r="AI326" s="11"/>
      <c r="AJ326" s="11"/>
      <c r="AW326" s="11"/>
      <c r="AX326" s="11"/>
      <c r="BA326" s="11"/>
      <c r="BB326" s="11"/>
      <c r="BE326" s="11"/>
      <c r="BF326" s="11"/>
      <c r="BH326" s="11"/>
      <c r="BI326" s="11"/>
      <c r="BJ326" s="11"/>
      <c r="BK326" s="11"/>
      <c r="BL326" s="11"/>
      <c r="BU326" s="11"/>
      <c r="BV326" s="11"/>
      <c r="BZ326" s="12"/>
    </row>
    <row r="327" spans="24:78" ht="12.75" customHeight="1" x14ac:dyDescent="0.25">
      <c r="X327" s="11"/>
      <c r="AI327" s="11"/>
      <c r="AJ327" s="11"/>
      <c r="AW327" s="11"/>
      <c r="AX327" s="11"/>
      <c r="BA327" s="11"/>
      <c r="BB327" s="11"/>
      <c r="BE327" s="11"/>
      <c r="BF327" s="11"/>
      <c r="BH327" s="11"/>
      <c r="BI327" s="11"/>
      <c r="BJ327" s="11"/>
      <c r="BK327" s="11"/>
      <c r="BL327" s="11"/>
      <c r="BU327" s="11"/>
      <c r="BV327" s="11"/>
      <c r="BZ327" s="12"/>
    </row>
    <row r="328" spans="24:78" ht="12.75" customHeight="1" x14ac:dyDescent="0.25">
      <c r="X328" s="11"/>
      <c r="AI328" s="11"/>
      <c r="AJ328" s="11"/>
      <c r="AW328" s="11"/>
      <c r="AX328" s="11"/>
      <c r="BA328" s="11"/>
      <c r="BB328" s="11"/>
      <c r="BE328" s="11"/>
      <c r="BF328" s="11"/>
      <c r="BH328" s="11"/>
      <c r="BI328" s="11"/>
      <c r="BJ328" s="11"/>
      <c r="BK328" s="11"/>
      <c r="BL328" s="11"/>
      <c r="BU328" s="11"/>
      <c r="BV328" s="11"/>
      <c r="BZ328" s="12"/>
    </row>
    <row r="329" spans="24:78" ht="12.75" customHeight="1" x14ac:dyDescent="0.25">
      <c r="X329" s="11"/>
      <c r="AI329" s="11"/>
      <c r="AJ329" s="11"/>
      <c r="AW329" s="11"/>
      <c r="AX329" s="11"/>
      <c r="BA329" s="11"/>
      <c r="BB329" s="11"/>
      <c r="BE329" s="11"/>
      <c r="BF329" s="11"/>
      <c r="BH329" s="11"/>
      <c r="BI329" s="11"/>
      <c r="BJ329" s="11"/>
      <c r="BK329" s="11"/>
      <c r="BL329" s="11"/>
      <c r="BU329" s="11"/>
      <c r="BV329" s="11"/>
      <c r="BZ329" s="12"/>
    </row>
    <row r="330" spans="24:78" ht="12.75" customHeight="1" x14ac:dyDescent="0.25">
      <c r="X330" s="11"/>
      <c r="AI330" s="11"/>
      <c r="AJ330" s="11"/>
      <c r="AW330" s="11"/>
      <c r="AX330" s="11"/>
      <c r="BA330" s="11"/>
      <c r="BB330" s="11"/>
      <c r="BE330" s="11"/>
      <c r="BF330" s="11"/>
      <c r="BH330" s="11"/>
      <c r="BI330" s="11"/>
      <c r="BJ330" s="11"/>
      <c r="BK330" s="11"/>
      <c r="BL330" s="11"/>
      <c r="BU330" s="11"/>
      <c r="BV330" s="11"/>
      <c r="BZ330" s="12"/>
    </row>
    <row r="331" spans="24:78" ht="12.75" customHeight="1" x14ac:dyDescent="0.25">
      <c r="X331" s="11"/>
      <c r="AI331" s="11"/>
      <c r="AJ331" s="11"/>
      <c r="AW331" s="11"/>
      <c r="AX331" s="11"/>
      <c r="BA331" s="11"/>
      <c r="BB331" s="11"/>
      <c r="BE331" s="11"/>
      <c r="BF331" s="11"/>
      <c r="BH331" s="11"/>
      <c r="BI331" s="11"/>
      <c r="BJ331" s="11"/>
      <c r="BK331" s="11"/>
      <c r="BL331" s="11"/>
      <c r="BU331" s="11"/>
      <c r="BV331" s="11"/>
      <c r="BZ331" s="12"/>
    </row>
    <row r="332" spans="24:78" ht="12.75" customHeight="1" x14ac:dyDescent="0.25">
      <c r="X332" s="11"/>
      <c r="AI332" s="11"/>
      <c r="AJ332" s="11"/>
      <c r="AW332" s="11"/>
      <c r="AX332" s="11"/>
      <c r="BA332" s="11"/>
      <c r="BB332" s="11"/>
      <c r="BE332" s="11"/>
      <c r="BF332" s="11"/>
      <c r="BH332" s="11"/>
      <c r="BI332" s="11"/>
      <c r="BJ332" s="11"/>
      <c r="BK332" s="11"/>
      <c r="BL332" s="11"/>
      <c r="BU332" s="11"/>
      <c r="BV332" s="11"/>
      <c r="BZ332" s="12"/>
    </row>
    <row r="333" spans="24:78" ht="12.75" customHeight="1" x14ac:dyDescent="0.25">
      <c r="X333" s="11"/>
      <c r="AI333" s="11"/>
      <c r="AJ333" s="11"/>
      <c r="AW333" s="11"/>
      <c r="AX333" s="11"/>
      <c r="BA333" s="11"/>
      <c r="BB333" s="11"/>
      <c r="BE333" s="11"/>
      <c r="BF333" s="11"/>
      <c r="BH333" s="11"/>
      <c r="BI333" s="11"/>
      <c r="BJ333" s="11"/>
      <c r="BK333" s="11"/>
      <c r="BL333" s="11"/>
      <c r="BU333" s="11"/>
      <c r="BV333" s="11"/>
      <c r="BZ333" s="12"/>
    </row>
    <row r="334" spans="24:78" ht="12.75" customHeight="1" x14ac:dyDescent="0.25">
      <c r="X334" s="11"/>
      <c r="AI334" s="11"/>
      <c r="AJ334" s="11"/>
      <c r="AW334" s="11"/>
      <c r="AX334" s="11"/>
      <c r="BA334" s="11"/>
      <c r="BB334" s="11"/>
      <c r="BE334" s="11"/>
      <c r="BF334" s="11"/>
      <c r="BH334" s="11"/>
      <c r="BI334" s="11"/>
      <c r="BJ334" s="11"/>
      <c r="BK334" s="11"/>
      <c r="BL334" s="11"/>
      <c r="BU334" s="11"/>
      <c r="BV334" s="11"/>
      <c r="BZ334" s="12"/>
    </row>
    <row r="335" spans="24:78" ht="12.75" customHeight="1" x14ac:dyDescent="0.25">
      <c r="X335" s="11"/>
      <c r="AI335" s="11"/>
      <c r="AJ335" s="11"/>
      <c r="AW335" s="11"/>
      <c r="AX335" s="11"/>
      <c r="BA335" s="11"/>
      <c r="BB335" s="11"/>
      <c r="BE335" s="11"/>
      <c r="BF335" s="11"/>
      <c r="BH335" s="11"/>
      <c r="BI335" s="11"/>
      <c r="BJ335" s="11"/>
      <c r="BK335" s="11"/>
      <c r="BL335" s="11"/>
      <c r="BU335" s="11"/>
      <c r="BV335" s="11"/>
      <c r="BZ335" s="12"/>
    </row>
    <row r="336" spans="24:78" ht="12.75" customHeight="1" x14ac:dyDescent="0.25">
      <c r="X336" s="11"/>
      <c r="AI336" s="11"/>
      <c r="AJ336" s="11"/>
      <c r="AW336" s="11"/>
      <c r="AX336" s="11"/>
      <c r="BA336" s="11"/>
      <c r="BB336" s="11"/>
      <c r="BE336" s="11"/>
      <c r="BF336" s="11"/>
      <c r="BH336" s="11"/>
      <c r="BI336" s="11"/>
      <c r="BJ336" s="11"/>
      <c r="BK336" s="11"/>
      <c r="BL336" s="11"/>
      <c r="BU336" s="11"/>
      <c r="BV336" s="11"/>
      <c r="BZ336" s="12"/>
    </row>
    <row r="337" spans="24:78" ht="12.75" customHeight="1" x14ac:dyDescent="0.25">
      <c r="X337" s="11"/>
      <c r="AI337" s="11"/>
      <c r="AJ337" s="11"/>
      <c r="AW337" s="11"/>
      <c r="AX337" s="11"/>
      <c r="BA337" s="11"/>
      <c r="BB337" s="11"/>
      <c r="BE337" s="11"/>
      <c r="BF337" s="11"/>
      <c r="BH337" s="11"/>
      <c r="BI337" s="11"/>
      <c r="BJ337" s="11"/>
      <c r="BK337" s="11"/>
      <c r="BL337" s="11"/>
      <c r="BU337" s="11"/>
      <c r="BV337" s="11"/>
      <c r="BZ337" s="12"/>
    </row>
    <row r="338" spans="24:78" ht="12.75" customHeight="1" x14ac:dyDescent="0.25">
      <c r="X338" s="11"/>
      <c r="AI338" s="11"/>
      <c r="AJ338" s="11"/>
      <c r="AW338" s="11"/>
      <c r="AX338" s="11"/>
      <c r="BA338" s="11"/>
      <c r="BB338" s="11"/>
      <c r="BE338" s="11"/>
      <c r="BF338" s="11"/>
      <c r="BH338" s="11"/>
      <c r="BI338" s="11"/>
      <c r="BJ338" s="11"/>
      <c r="BK338" s="11"/>
      <c r="BL338" s="11"/>
      <c r="BU338" s="11"/>
      <c r="BV338" s="11"/>
      <c r="BZ338" s="12"/>
    </row>
    <row r="339" spans="24:78" ht="12.75" customHeight="1" x14ac:dyDescent="0.25">
      <c r="X339" s="11"/>
      <c r="AI339" s="11"/>
      <c r="AJ339" s="11"/>
      <c r="AW339" s="11"/>
      <c r="AX339" s="11"/>
      <c r="BA339" s="11"/>
      <c r="BB339" s="11"/>
      <c r="BE339" s="11"/>
      <c r="BF339" s="11"/>
      <c r="BH339" s="11"/>
      <c r="BI339" s="11"/>
      <c r="BJ339" s="11"/>
      <c r="BK339" s="11"/>
      <c r="BL339" s="11"/>
      <c r="BU339" s="11"/>
      <c r="BV339" s="11"/>
      <c r="BZ339" s="12"/>
    </row>
    <row r="340" spans="24:78" ht="12.75" customHeight="1" x14ac:dyDescent="0.25">
      <c r="X340" s="11"/>
      <c r="AI340" s="11"/>
      <c r="AJ340" s="11"/>
      <c r="AW340" s="11"/>
      <c r="AX340" s="11"/>
      <c r="BA340" s="11"/>
      <c r="BB340" s="11"/>
      <c r="BE340" s="11"/>
      <c r="BF340" s="11"/>
      <c r="BH340" s="11"/>
      <c r="BI340" s="11"/>
      <c r="BJ340" s="11"/>
      <c r="BK340" s="11"/>
      <c r="BL340" s="11"/>
      <c r="BU340" s="11"/>
      <c r="BV340" s="11"/>
      <c r="BZ340" s="12"/>
    </row>
    <row r="341" spans="24:78" ht="12.75" customHeight="1" x14ac:dyDescent="0.25">
      <c r="X341" s="11"/>
      <c r="AI341" s="11"/>
      <c r="AJ341" s="11"/>
      <c r="AW341" s="11"/>
      <c r="AX341" s="11"/>
      <c r="BA341" s="11"/>
      <c r="BB341" s="11"/>
      <c r="BE341" s="11"/>
      <c r="BF341" s="11"/>
      <c r="BH341" s="11"/>
      <c r="BI341" s="11"/>
      <c r="BJ341" s="11"/>
      <c r="BK341" s="11"/>
      <c r="BL341" s="11"/>
      <c r="BU341" s="11"/>
      <c r="BV341" s="11"/>
      <c r="BZ341" s="12"/>
    </row>
    <row r="342" spans="24:78" ht="12.75" customHeight="1" x14ac:dyDescent="0.25">
      <c r="X342" s="11"/>
      <c r="AI342" s="11"/>
      <c r="AJ342" s="11"/>
      <c r="AW342" s="11"/>
      <c r="AX342" s="11"/>
      <c r="BA342" s="11"/>
      <c r="BB342" s="11"/>
      <c r="BE342" s="11"/>
      <c r="BF342" s="11"/>
      <c r="BH342" s="11"/>
      <c r="BI342" s="11"/>
      <c r="BJ342" s="11"/>
      <c r="BK342" s="11"/>
      <c r="BL342" s="11"/>
      <c r="BU342" s="11"/>
      <c r="BV342" s="11"/>
      <c r="BZ342" s="12"/>
    </row>
    <row r="343" spans="24:78" ht="12.75" customHeight="1" x14ac:dyDescent="0.25">
      <c r="X343" s="11"/>
      <c r="AI343" s="11"/>
      <c r="AJ343" s="11"/>
      <c r="AW343" s="11"/>
      <c r="AX343" s="11"/>
      <c r="BA343" s="11"/>
      <c r="BB343" s="11"/>
      <c r="BE343" s="11"/>
      <c r="BF343" s="11"/>
      <c r="BH343" s="11"/>
      <c r="BI343" s="11"/>
      <c r="BJ343" s="11"/>
      <c r="BK343" s="11"/>
      <c r="BL343" s="11"/>
      <c r="BU343" s="11"/>
      <c r="BV343" s="11"/>
      <c r="BZ343" s="12"/>
    </row>
    <row r="344" spans="24:78" ht="12.75" customHeight="1" x14ac:dyDescent="0.25">
      <c r="X344" s="11"/>
      <c r="AI344" s="11"/>
      <c r="AJ344" s="11"/>
      <c r="AW344" s="11"/>
      <c r="AX344" s="11"/>
      <c r="BA344" s="11"/>
      <c r="BB344" s="11"/>
      <c r="BE344" s="11"/>
      <c r="BF344" s="11"/>
      <c r="BH344" s="11"/>
      <c r="BI344" s="11"/>
      <c r="BJ344" s="11"/>
      <c r="BK344" s="11"/>
      <c r="BL344" s="11"/>
      <c r="BU344" s="11"/>
      <c r="BV344" s="11"/>
      <c r="BZ344" s="12"/>
    </row>
    <row r="345" spans="24:78" ht="12.75" customHeight="1" x14ac:dyDescent="0.25">
      <c r="X345" s="11"/>
      <c r="AI345" s="11"/>
      <c r="AJ345" s="11"/>
      <c r="AW345" s="11"/>
      <c r="AX345" s="11"/>
      <c r="BA345" s="11"/>
      <c r="BB345" s="11"/>
      <c r="BE345" s="11"/>
      <c r="BF345" s="11"/>
      <c r="BH345" s="11"/>
      <c r="BI345" s="11"/>
      <c r="BJ345" s="11"/>
      <c r="BK345" s="11"/>
      <c r="BL345" s="11"/>
      <c r="BU345" s="11"/>
      <c r="BV345" s="11"/>
      <c r="BZ345" s="12"/>
    </row>
    <row r="346" spans="24:78" ht="12.75" customHeight="1" x14ac:dyDescent="0.25">
      <c r="X346" s="11"/>
      <c r="AI346" s="11"/>
      <c r="AJ346" s="11"/>
      <c r="AW346" s="11"/>
      <c r="AX346" s="11"/>
      <c r="BA346" s="11"/>
      <c r="BB346" s="11"/>
      <c r="BE346" s="11"/>
      <c r="BF346" s="11"/>
      <c r="BH346" s="11"/>
      <c r="BI346" s="11"/>
      <c r="BJ346" s="11"/>
      <c r="BK346" s="11"/>
      <c r="BL346" s="11"/>
      <c r="BU346" s="11"/>
      <c r="BV346" s="11"/>
      <c r="BZ346" s="12"/>
    </row>
    <row r="347" spans="24:78" ht="12.75" customHeight="1" x14ac:dyDescent="0.25">
      <c r="X347" s="11"/>
      <c r="AI347" s="11"/>
      <c r="AJ347" s="11"/>
      <c r="AW347" s="11"/>
      <c r="AX347" s="11"/>
      <c r="BA347" s="11"/>
      <c r="BB347" s="11"/>
      <c r="BE347" s="11"/>
      <c r="BF347" s="11"/>
      <c r="BH347" s="11"/>
      <c r="BI347" s="11"/>
      <c r="BJ347" s="11"/>
      <c r="BK347" s="11"/>
      <c r="BL347" s="11"/>
      <c r="BU347" s="11"/>
      <c r="BV347" s="11"/>
      <c r="BZ347" s="12"/>
    </row>
    <row r="348" spans="24:78" ht="12.75" customHeight="1" x14ac:dyDescent="0.25">
      <c r="X348" s="11"/>
      <c r="AI348" s="11"/>
      <c r="AJ348" s="11"/>
      <c r="AW348" s="11"/>
      <c r="AX348" s="11"/>
      <c r="BA348" s="11"/>
      <c r="BB348" s="11"/>
      <c r="BE348" s="11"/>
      <c r="BF348" s="11"/>
      <c r="BH348" s="11"/>
      <c r="BI348" s="11"/>
      <c r="BJ348" s="11"/>
      <c r="BK348" s="11"/>
      <c r="BL348" s="11"/>
      <c r="BU348" s="11"/>
      <c r="BV348" s="11"/>
      <c r="BZ348" s="12"/>
    </row>
    <row r="349" spans="24:78" ht="12.75" customHeight="1" x14ac:dyDescent="0.25">
      <c r="X349" s="11"/>
      <c r="AI349" s="11"/>
      <c r="AJ349" s="11"/>
      <c r="AW349" s="11"/>
      <c r="AX349" s="11"/>
      <c r="BA349" s="11"/>
      <c r="BB349" s="11"/>
      <c r="BE349" s="11"/>
      <c r="BF349" s="11"/>
      <c r="BH349" s="11"/>
      <c r="BI349" s="11"/>
      <c r="BJ349" s="11"/>
      <c r="BK349" s="11"/>
      <c r="BL349" s="11"/>
      <c r="BU349" s="11"/>
      <c r="BV349" s="11"/>
      <c r="BZ349" s="12"/>
    </row>
    <row r="350" spans="24:78" ht="12.75" customHeight="1" x14ac:dyDescent="0.25">
      <c r="X350" s="11"/>
      <c r="AI350" s="11"/>
      <c r="AJ350" s="11"/>
      <c r="AW350" s="11"/>
      <c r="AX350" s="11"/>
      <c r="BA350" s="11"/>
      <c r="BB350" s="11"/>
      <c r="BE350" s="11"/>
      <c r="BF350" s="11"/>
      <c r="BH350" s="11"/>
      <c r="BI350" s="11"/>
      <c r="BJ350" s="11"/>
      <c r="BK350" s="11"/>
      <c r="BL350" s="11"/>
      <c r="BU350" s="11"/>
      <c r="BV350" s="11"/>
      <c r="BZ350" s="12"/>
    </row>
    <row r="351" spans="24:78" ht="12.75" customHeight="1" x14ac:dyDescent="0.25">
      <c r="X351" s="11"/>
      <c r="AI351" s="11"/>
      <c r="AJ351" s="11"/>
      <c r="AW351" s="11"/>
      <c r="AX351" s="11"/>
      <c r="BA351" s="11"/>
      <c r="BB351" s="11"/>
      <c r="BE351" s="11"/>
      <c r="BF351" s="11"/>
      <c r="BH351" s="11"/>
      <c r="BI351" s="11"/>
      <c r="BJ351" s="11"/>
      <c r="BK351" s="11"/>
      <c r="BL351" s="11"/>
      <c r="BU351" s="11"/>
      <c r="BV351" s="11"/>
      <c r="BZ351" s="12"/>
    </row>
    <row r="352" spans="24:78" ht="12.75" customHeight="1" x14ac:dyDescent="0.25">
      <c r="X352" s="11"/>
      <c r="AI352" s="11"/>
      <c r="AJ352" s="11"/>
      <c r="AW352" s="11"/>
      <c r="AX352" s="11"/>
      <c r="BA352" s="11"/>
      <c r="BB352" s="11"/>
      <c r="BE352" s="11"/>
      <c r="BF352" s="11"/>
      <c r="BH352" s="11"/>
      <c r="BI352" s="11"/>
      <c r="BJ352" s="11"/>
      <c r="BK352" s="11"/>
      <c r="BL352" s="11"/>
      <c r="BU352" s="11"/>
      <c r="BV352" s="11"/>
      <c r="BZ352" s="12"/>
    </row>
    <row r="353" spans="24:78" ht="12.75" customHeight="1" x14ac:dyDescent="0.25">
      <c r="X353" s="11"/>
      <c r="AI353" s="11"/>
      <c r="AJ353" s="11"/>
      <c r="AW353" s="11"/>
      <c r="AX353" s="11"/>
      <c r="BA353" s="11"/>
      <c r="BB353" s="11"/>
      <c r="BE353" s="11"/>
      <c r="BF353" s="11"/>
      <c r="BH353" s="11"/>
      <c r="BI353" s="11"/>
      <c r="BJ353" s="11"/>
      <c r="BK353" s="11"/>
      <c r="BL353" s="11"/>
      <c r="BU353" s="11"/>
      <c r="BV353" s="11"/>
      <c r="BZ353" s="12"/>
    </row>
    <row r="354" spans="24:78" ht="12.75" customHeight="1" x14ac:dyDescent="0.25">
      <c r="X354" s="11"/>
      <c r="AI354" s="11"/>
      <c r="AJ354" s="11"/>
      <c r="AW354" s="11"/>
      <c r="AX354" s="11"/>
      <c r="BA354" s="11"/>
      <c r="BB354" s="11"/>
      <c r="BE354" s="11"/>
      <c r="BF354" s="11"/>
      <c r="BH354" s="11"/>
      <c r="BI354" s="11"/>
      <c r="BJ354" s="11"/>
      <c r="BK354" s="11"/>
      <c r="BL354" s="11"/>
      <c r="BU354" s="11"/>
      <c r="BV354" s="11"/>
      <c r="BZ354" s="12"/>
    </row>
    <row r="355" spans="24:78" ht="12.75" customHeight="1" x14ac:dyDescent="0.25">
      <c r="X355" s="11"/>
      <c r="AI355" s="11"/>
      <c r="AJ355" s="11"/>
      <c r="AW355" s="11"/>
      <c r="AX355" s="11"/>
      <c r="BA355" s="11"/>
      <c r="BB355" s="11"/>
      <c r="BE355" s="11"/>
      <c r="BF355" s="11"/>
      <c r="BH355" s="11"/>
      <c r="BI355" s="11"/>
      <c r="BJ355" s="11"/>
      <c r="BK355" s="11"/>
      <c r="BL355" s="11"/>
      <c r="BU355" s="11"/>
      <c r="BV355" s="11"/>
      <c r="BZ355" s="12"/>
    </row>
    <row r="356" spans="24:78" ht="12.75" customHeight="1" x14ac:dyDescent="0.25">
      <c r="X356" s="11"/>
      <c r="AI356" s="11"/>
      <c r="AJ356" s="11"/>
      <c r="AW356" s="11"/>
      <c r="AX356" s="11"/>
      <c r="BA356" s="11"/>
      <c r="BB356" s="11"/>
      <c r="BE356" s="11"/>
      <c r="BF356" s="11"/>
      <c r="BH356" s="11"/>
      <c r="BI356" s="11"/>
      <c r="BJ356" s="11"/>
      <c r="BK356" s="11"/>
      <c r="BL356" s="11"/>
      <c r="BU356" s="11"/>
      <c r="BV356" s="11"/>
      <c r="BZ356" s="12"/>
    </row>
    <row r="357" spans="24:78" ht="12.75" customHeight="1" x14ac:dyDescent="0.25">
      <c r="X357" s="11"/>
      <c r="AI357" s="11"/>
      <c r="AJ357" s="11"/>
      <c r="AW357" s="11"/>
      <c r="AX357" s="11"/>
      <c r="BA357" s="11"/>
      <c r="BB357" s="11"/>
      <c r="BE357" s="11"/>
      <c r="BF357" s="11"/>
      <c r="BH357" s="11"/>
      <c r="BI357" s="11"/>
      <c r="BJ357" s="11"/>
      <c r="BK357" s="11"/>
      <c r="BL357" s="11"/>
      <c r="BU357" s="11"/>
      <c r="BV357" s="11"/>
      <c r="BZ357" s="12"/>
    </row>
    <row r="358" spans="24:78" ht="12.75" customHeight="1" x14ac:dyDescent="0.25">
      <c r="X358" s="11"/>
      <c r="AI358" s="11"/>
      <c r="AJ358" s="11"/>
      <c r="AW358" s="11"/>
      <c r="AX358" s="11"/>
      <c r="BA358" s="11"/>
      <c r="BB358" s="11"/>
      <c r="BE358" s="11"/>
      <c r="BF358" s="11"/>
      <c r="BH358" s="11"/>
      <c r="BI358" s="11"/>
      <c r="BJ358" s="11"/>
      <c r="BK358" s="11"/>
      <c r="BL358" s="11"/>
      <c r="BU358" s="11"/>
      <c r="BV358" s="11"/>
      <c r="BZ358" s="12"/>
    </row>
    <row r="359" spans="24:78" ht="12.75" customHeight="1" x14ac:dyDescent="0.25">
      <c r="X359" s="11"/>
      <c r="AI359" s="11"/>
      <c r="AJ359" s="11"/>
      <c r="AW359" s="11"/>
      <c r="AX359" s="11"/>
      <c r="BA359" s="11"/>
      <c r="BB359" s="11"/>
      <c r="BE359" s="11"/>
      <c r="BF359" s="11"/>
      <c r="BH359" s="11"/>
      <c r="BI359" s="11"/>
      <c r="BJ359" s="11"/>
      <c r="BK359" s="11"/>
      <c r="BL359" s="11"/>
      <c r="BU359" s="11"/>
      <c r="BV359" s="11"/>
      <c r="BZ359" s="12"/>
    </row>
    <row r="360" spans="24:78" ht="12.75" customHeight="1" x14ac:dyDescent="0.25">
      <c r="X360" s="11"/>
      <c r="AI360" s="11"/>
      <c r="AJ360" s="11"/>
      <c r="AW360" s="11"/>
      <c r="AX360" s="11"/>
      <c r="BA360" s="11"/>
      <c r="BB360" s="11"/>
      <c r="BE360" s="11"/>
      <c r="BF360" s="11"/>
      <c r="BH360" s="11"/>
      <c r="BI360" s="11"/>
      <c r="BJ360" s="11"/>
      <c r="BK360" s="11"/>
      <c r="BL360" s="11"/>
      <c r="BU360" s="11"/>
      <c r="BV360" s="11"/>
      <c r="BZ360" s="12"/>
    </row>
    <row r="361" spans="24:78" ht="12.75" customHeight="1" x14ac:dyDescent="0.25">
      <c r="X361" s="11"/>
      <c r="AI361" s="11"/>
      <c r="AJ361" s="11"/>
      <c r="AW361" s="11"/>
      <c r="AX361" s="11"/>
      <c r="BA361" s="11"/>
      <c r="BB361" s="11"/>
      <c r="BE361" s="11"/>
      <c r="BF361" s="11"/>
      <c r="BH361" s="11"/>
      <c r="BI361" s="11"/>
      <c r="BJ361" s="11"/>
      <c r="BK361" s="11"/>
      <c r="BL361" s="11"/>
      <c r="BU361" s="11"/>
      <c r="BV361" s="11"/>
      <c r="BZ361" s="12"/>
    </row>
    <row r="362" spans="24:78" ht="12.75" customHeight="1" x14ac:dyDescent="0.25">
      <c r="X362" s="11"/>
      <c r="AI362" s="11"/>
      <c r="AJ362" s="11"/>
      <c r="AW362" s="11"/>
      <c r="AX362" s="11"/>
      <c r="BA362" s="11"/>
      <c r="BB362" s="11"/>
      <c r="BE362" s="11"/>
      <c r="BF362" s="11"/>
      <c r="BH362" s="11"/>
      <c r="BI362" s="11"/>
      <c r="BJ362" s="11"/>
      <c r="BK362" s="11"/>
      <c r="BL362" s="11"/>
      <c r="BU362" s="11"/>
      <c r="BV362" s="11"/>
      <c r="BZ362" s="12"/>
    </row>
    <row r="363" spans="24:78" ht="12.75" customHeight="1" x14ac:dyDescent="0.25">
      <c r="X363" s="11"/>
      <c r="AI363" s="11"/>
      <c r="AJ363" s="11"/>
      <c r="AW363" s="11"/>
      <c r="AX363" s="11"/>
      <c r="BA363" s="11"/>
      <c r="BB363" s="11"/>
      <c r="BE363" s="11"/>
      <c r="BF363" s="11"/>
      <c r="BH363" s="11"/>
      <c r="BI363" s="11"/>
      <c r="BJ363" s="11"/>
      <c r="BK363" s="11"/>
      <c r="BL363" s="11"/>
      <c r="BU363" s="11"/>
      <c r="BV363" s="11"/>
      <c r="BZ363" s="12"/>
    </row>
    <row r="364" spans="24:78" ht="12.75" customHeight="1" x14ac:dyDescent="0.25">
      <c r="X364" s="11"/>
      <c r="AI364" s="11"/>
      <c r="AJ364" s="11"/>
      <c r="AW364" s="11"/>
      <c r="AX364" s="11"/>
      <c r="BA364" s="11"/>
      <c r="BB364" s="11"/>
      <c r="BE364" s="11"/>
      <c r="BF364" s="11"/>
      <c r="BH364" s="11"/>
      <c r="BI364" s="11"/>
      <c r="BJ364" s="11"/>
      <c r="BK364" s="11"/>
      <c r="BL364" s="11"/>
      <c r="BU364" s="11"/>
      <c r="BV364" s="11"/>
      <c r="BZ364" s="12"/>
    </row>
    <row r="365" spans="24:78" ht="12.75" customHeight="1" x14ac:dyDescent="0.25">
      <c r="X365" s="11"/>
      <c r="AI365" s="11"/>
      <c r="AJ365" s="11"/>
      <c r="AW365" s="11"/>
      <c r="AX365" s="11"/>
      <c r="BA365" s="11"/>
      <c r="BB365" s="11"/>
      <c r="BE365" s="11"/>
      <c r="BF365" s="11"/>
      <c r="BH365" s="11"/>
      <c r="BI365" s="11"/>
      <c r="BJ365" s="11"/>
      <c r="BK365" s="11"/>
      <c r="BL365" s="11"/>
      <c r="BU365" s="11"/>
      <c r="BV365" s="11"/>
      <c r="BZ365" s="12"/>
    </row>
    <row r="366" spans="24:78" ht="12.75" customHeight="1" x14ac:dyDescent="0.25">
      <c r="X366" s="11"/>
      <c r="AI366" s="11"/>
      <c r="AJ366" s="11"/>
      <c r="AW366" s="11"/>
      <c r="AX366" s="11"/>
      <c r="BA366" s="11"/>
      <c r="BB366" s="11"/>
      <c r="BE366" s="11"/>
      <c r="BF366" s="11"/>
      <c r="BH366" s="11"/>
      <c r="BI366" s="11"/>
      <c r="BJ366" s="11"/>
      <c r="BK366" s="11"/>
      <c r="BL366" s="11"/>
      <c r="BU366" s="11"/>
      <c r="BV366" s="11"/>
      <c r="BZ366" s="12"/>
    </row>
    <row r="367" spans="24:78" ht="12.75" customHeight="1" x14ac:dyDescent="0.25">
      <c r="X367" s="11"/>
      <c r="AI367" s="11"/>
      <c r="AJ367" s="11"/>
      <c r="AW367" s="11"/>
      <c r="AX367" s="11"/>
      <c r="BA367" s="11"/>
      <c r="BB367" s="11"/>
      <c r="BE367" s="11"/>
      <c r="BF367" s="11"/>
      <c r="BH367" s="11"/>
      <c r="BI367" s="11"/>
      <c r="BJ367" s="11"/>
      <c r="BK367" s="11"/>
      <c r="BL367" s="11"/>
      <c r="BU367" s="11"/>
      <c r="BV367" s="11"/>
      <c r="BZ367" s="12"/>
    </row>
    <row r="368" spans="24:78" ht="12.75" customHeight="1" x14ac:dyDescent="0.25">
      <c r="X368" s="11"/>
      <c r="AI368" s="11"/>
      <c r="AJ368" s="11"/>
      <c r="AW368" s="11"/>
      <c r="AX368" s="11"/>
      <c r="BA368" s="11"/>
      <c r="BB368" s="11"/>
      <c r="BE368" s="11"/>
      <c r="BF368" s="11"/>
      <c r="BH368" s="11"/>
      <c r="BI368" s="11"/>
      <c r="BJ368" s="11"/>
      <c r="BK368" s="11"/>
      <c r="BL368" s="11"/>
      <c r="BU368" s="11"/>
      <c r="BV368" s="11"/>
      <c r="BZ368" s="12"/>
    </row>
    <row r="369" spans="24:78" ht="12.75" customHeight="1" x14ac:dyDescent="0.25">
      <c r="X369" s="11"/>
      <c r="AI369" s="11"/>
      <c r="AJ369" s="11"/>
      <c r="AW369" s="11"/>
      <c r="AX369" s="11"/>
      <c r="BA369" s="11"/>
      <c r="BB369" s="11"/>
      <c r="BE369" s="11"/>
      <c r="BF369" s="11"/>
      <c r="BH369" s="11"/>
      <c r="BI369" s="11"/>
      <c r="BJ369" s="11"/>
      <c r="BK369" s="11"/>
      <c r="BL369" s="11"/>
      <c r="BU369" s="11"/>
      <c r="BV369" s="11"/>
      <c r="BZ369" s="12"/>
    </row>
    <row r="370" spans="24:78" ht="12.75" customHeight="1" x14ac:dyDescent="0.25">
      <c r="X370" s="11"/>
      <c r="AI370" s="11"/>
      <c r="AJ370" s="11"/>
      <c r="AW370" s="11"/>
      <c r="AX370" s="11"/>
      <c r="BA370" s="11"/>
      <c r="BB370" s="11"/>
      <c r="BE370" s="11"/>
      <c r="BF370" s="11"/>
      <c r="BH370" s="11"/>
      <c r="BI370" s="11"/>
      <c r="BJ370" s="11"/>
      <c r="BK370" s="11"/>
      <c r="BL370" s="11"/>
      <c r="BU370" s="11"/>
      <c r="BV370" s="11"/>
      <c r="BZ370" s="12"/>
    </row>
    <row r="371" spans="24:78" ht="12.75" customHeight="1" x14ac:dyDescent="0.25">
      <c r="X371" s="11"/>
      <c r="AI371" s="11"/>
      <c r="AJ371" s="11"/>
      <c r="AW371" s="11"/>
      <c r="AX371" s="11"/>
      <c r="BA371" s="11"/>
      <c r="BB371" s="11"/>
      <c r="BE371" s="11"/>
      <c r="BF371" s="11"/>
      <c r="BH371" s="11"/>
      <c r="BI371" s="11"/>
      <c r="BJ371" s="11"/>
      <c r="BK371" s="11"/>
      <c r="BL371" s="11"/>
      <c r="BU371" s="11"/>
      <c r="BV371" s="11"/>
      <c r="BZ371" s="12"/>
    </row>
    <row r="372" spans="24:78" ht="12.75" customHeight="1" x14ac:dyDescent="0.25">
      <c r="X372" s="11"/>
      <c r="AI372" s="11"/>
      <c r="AJ372" s="11"/>
      <c r="AW372" s="11"/>
      <c r="AX372" s="11"/>
      <c r="BA372" s="11"/>
      <c r="BB372" s="11"/>
      <c r="BE372" s="11"/>
      <c r="BF372" s="11"/>
      <c r="BH372" s="11"/>
      <c r="BI372" s="11"/>
      <c r="BJ372" s="11"/>
      <c r="BK372" s="11"/>
      <c r="BL372" s="11"/>
      <c r="BU372" s="11"/>
      <c r="BV372" s="11"/>
      <c r="BZ372" s="12"/>
    </row>
    <row r="373" spans="24:78" ht="12.75" customHeight="1" x14ac:dyDescent="0.25">
      <c r="X373" s="11"/>
      <c r="AI373" s="11"/>
      <c r="AJ373" s="11"/>
      <c r="AW373" s="11"/>
      <c r="AX373" s="11"/>
      <c r="BA373" s="11"/>
      <c r="BB373" s="11"/>
      <c r="BE373" s="11"/>
      <c r="BF373" s="11"/>
      <c r="BH373" s="11"/>
      <c r="BI373" s="11"/>
      <c r="BJ373" s="11"/>
      <c r="BK373" s="11"/>
      <c r="BL373" s="11"/>
      <c r="BU373" s="11"/>
      <c r="BV373" s="11"/>
      <c r="BZ373" s="12"/>
    </row>
    <row r="374" spans="24:78" ht="12.75" customHeight="1" x14ac:dyDescent="0.25">
      <c r="X374" s="11"/>
      <c r="AI374" s="11"/>
      <c r="AJ374" s="11"/>
      <c r="AW374" s="11"/>
      <c r="AX374" s="11"/>
      <c r="BA374" s="11"/>
      <c r="BB374" s="11"/>
      <c r="BE374" s="11"/>
      <c r="BF374" s="11"/>
      <c r="BH374" s="11"/>
      <c r="BI374" s="11"/>
      <c r="BJ374" s="11"/>
      <c r="BK374" s="11"/>
      <c r="BL374" s="11"/>
      <c r="BU374" s="11"/>
      <c r="BV374" s="11"/>
      <c r="BZ374" s="12"/>
    </row>
    <row r="375" spans="24:78" ht="12.75" customHeight="1" x14ac:dyDescent="0.25">
      <c r="X375" s="11"/>
      <c r="AI375" s="11"/>
      <c r="AJ375" s="11"/>
      <c r="AW375" s="11"/>
      <c r="AX375" s="11"/>
      <c r="BA375" s="11"/>
      <c r="BB375" s="11"/>
      <c r="BE375" s="11"/>
      <c r="BF375" s="11"/>
      <c r="BH375" s="11"/>
      <c r="BI375" s="11"/>
      <c r="BJ375" s="11"/>
      <c r="BK375" s="11"/>
      <c r="BL375" s="11"/>
      <c r="BU375" s="11"/>
      <c r="BV375" s="11"/>
      <c r="BZ375" s="12"/>
    </row>
    <row r="376" spans="24:78" ht="12.75" customHeight="1" x14ac:dyDescent="0.25">
      <c r="X376" s="11"/>
      <c r="AI376" s="11"/>
      <c r="AJ376" s="11"/>
      <c r="AW376" s="11"/>
      <c r="AX376" s="11"/>
      <c r="BA376" s="11"/>
      <c r="BB376" s="11"/>
      <c r="BE376" s="11"/>
      <c r="BF376" s="11"/>
      <c r="BH376" s="11"/>
      <c r="BI376" s="11"/>
      <c r="BJ376" s="11"/>
      <c r="BK376" s="11"/>
      <c r="BL376" s="11"/>
      <c r="BU376" s="11"/>
      <c r="BV376" s="11"/>
      <c r="BZ376" s="12"/>
    </row>
    <row r="377" spans="24:78" ht="12.75" customHeight="1" x14ac:dyDescent="0.25">
      <c r="X377" s="11"/>
      <c r="AI377" s="11"/>
      <c r="AJ377" s="11"/>
      <c r="AW377" s="11"/>
      <c r="AX377" s="11"/>
      <c r="BA377" s="11"/>
      <c r="BB377" s="11"/>
      <c r="BE377" s="11"/>
      <c r="BF377" s="11"/>
      <c r="BH377" s="11"/>
      <c r="BI377" s="11"/>
      <c r="BJ377" s="11"/>
      <c r="BK377" s="11"/>
      <c r="BL377" s="11"/>
      <c r="BU377" s="11"/>
      <c r="BV377" s="11"/>
      <c r="BZ377" s="12"/>
    </row>
    <row r="378" spans="24:78" ht="12.75" customHeight="1" x14ac:dyDescent="0.25">
      <c r="X378" s="11"/>
      <c r="AI378" s="11"/>
      <c r="AJ378" s="11"/>
      <c r="AW378" s="11"/>
      <c r="AX378" s="11"/>
      <c r="BA378" s="11"/>
      <c r="BB378" s="11"/>
      <c r="BE378" s="11"/>
      <c r="BF378" s="11"/>
      <c r="BH378" s="11"/>
      <c r="BI378" s="11"/>
      <c r="BJ378" s="11"/>
      <c r="BK378" s="11"/>
      <c r="BL378" s="11"/>
      <c r="BU378" s="11"/>
      <c r="BV378" s="11"/>
      <c r="BZ378" s="12"/>
    </row>
    <row r="379" spans="24:78" ht="12.75" customHeight="1" x14ac:dyDescent="0.25">
      <c r="X379" s="11"/>
      <c r="AI379" s="11"/>
      <c r="AJ379" s="11"/>
      <c r="AW379" s="11"/>
      <c r="AX379" s="11"/>
      <c r="BA379" s="11"/>
      <c r="BB379" s="11"/>
      <c r="BE379" s="11"/>
      <c r="BF379" s="11"/>
      <c r="BH379" s="11"/>
      <c r="BI379" s="11"/>
      <c r="BJ379" s="11"/>
      <c r="BK379" s="11"/>
      <c r="BL379" s="11"/>
      <c r="BU379" s="11"/>
      <c r="BV379" s="11"/>
      <c r="BZ379" s="12"/>
    </row>
    <row r="380" spans="24:78" ht="12.75" customHeight="1" x14ac:dyDescent="0.25">
      <c r="X380" s="11"/>
      <c r="AI380" s="11"/>
      <c r="AJ380" s="11"/>
      <c r="AW380" s="11"/>
      <c r="AX380" s="11"/>
      <c r="BA380" s="11"/>
      <c r="BB380" s="11"/>
      <c r="BE380" s="11"/>
      <c r="BF380" s="11"/>
      <c r="BH380" s="11"/>
      <c r="BI380" s="11"/>
      <c r="BJ380" s="11"/>
      <c r="BK380" s="11"/>
      <c r="BL380" s="11"/>
      <c r="BU380" s="11"/>
      <c r="BV380" s="11"/>
      <c r="BZ380" s="12"/>
    </row>
    <row r="381" spans="24:78" ht="12.75" customHeight="1" x14ac:dyDescent="0.25">
      <c r="X381" s="11"/>
      <c r="AI381" s="11"/>
      <c r="AJ381" s="11"/>
      <c r="AW381" s="11"/>
      <c r="AX381" s="11"/>
      <c r="BA381" s="11"/>
      <c r="BB381" s="11"/>
      <c r="BE381" s="11"/>
      <c r="BF381" s="11"/>
      <c r="BH381" s="11"/>
      <c r="BI381" s="11"/>
      <c r="BJ381" s="11"/>
      <c r="BK381" s="11"/>
      <c r="BL381" s="11"/>
      <c r="BU381" s="11"/>
      <c r="BV381" s="11"/>
      <c r="BZ381" s="12"/>
    </row>
    <row r="382" spans="24:78" ht="12.75" customHeight="1" x14ac:dyDescent="0.25">
      <c r="X382" s="11"/>
      <c r="AI382" s="11"/>
      <c r="AJ382" s="11"/>
      <c r="AW382" s="11"/>
      <c r="AX382" s="11"/>
      <c r="BA382" s="11"/>
      <c r="BB382" s="11"/>
      <c r="BE382" s="11"/>
      <c r="BF382" s="11"/>
      <c r="BH382" s="11"/>
      <c r="BI382" s="11"/>
      <c r="BJ382" s="11"/>
      <c r="BK382" s="11"/>
      <c r="BL382" s="11"/>
      <c r="BU382" s="11"/>
      <c r="BV382" s="11"/>
      <c r="BZ382" s="12"/>
    </row>
    <row r="383" spans="24:78" ht="12.75" customHeight="1" x14ac:dyDescent="0.25">
      <c r="X383" s="11"/>
      <c r="AI383" s="11"/>
      <c r="AJ383" s="11"/>
      <c r="AW383" s="11"/>
      <c r="AX383" s="11"/>
      <c r="BA383" s="11"/>
      <c r="BB383" s="11"/>
      <c r="BE383" s="11"/>
      <c r="BF383" s="11"/>
      <c r="BH383" s="11"/>
      <c r="BI383" s="11"/>
      <c r="BJ383" s="11"/>
      <c r="BK383" s="11"/>
      <c r="BL383" s="11"/>
      <c r="BU383" s="11"/>
      <c r="BV383" s="11"/>
      <c r="BZ383" s="12"/>
    </row>
    <row r="384" spans="24:78" ht="12.75" customHeight="1" x14ac:dyDescent="0.25">
      <c r="X384" s="11"/>
      <c r="AI384" s="11"/>
      <c r="AJ384" s="11"/>
      <c r="AW384" s="11"/>
      <c r="AX384" s="11"/>
      <c r="BA384" s="11"/>
      <c r="BB384" s="11"/>
      <c r="BE384" s="11"/>
      <c r="BF384" s="11"/>
      <c r="BH384" s="11"/>
      <c r="BI384" s="11"/>
      <c r="BJ384" s="11"/>
      <c r="BK384" s="11"/>
      <c r="BL384" s="11"/>
      <c r="BU384" s="11"/>
      <c r="BV384" s="11"/>
      <c r="BZ384" s="12"/>
    </row>
    <row r="385" spans="24:78" ht="12.75" customHeight="1" x14ac:dyDescent="0.25">
      <c r="X385" s="11"/>
      <c r="AI385" s="11"/>
      <c r="AJ385" s="11"/>
      <c r="AW385" s="11"/>
      <c r="AX385" s="11"/>
      <c r="BA385" s="11"/>
      <c r="BB385" s="11"/>
      <c r="BE385" s="11"/>
      <c r="BF385" s="11"/>
      <c r="BH385" s="11"/>
      <c r="BI385" s="11"/>
      <c r="BJ385" s="11"/>
      <c r="BK385" s="11"/>
      <c r="BL385" s="11"/>
      <c r="BU385" s="11"/>
      <c r="BV385" s="11"/>
      <c r="BZ385" s="12"/>
    </row>
    <row r="386" spans="24:78" ht="12.75" customHeight="1" x14ac:dyDescent="0.25">
      <c r="X386" s="11"/>
      <c r="AI386" s="11"/>
      <c r="AJ386" s="11"/>
      <c r="AW386" s="11"/>
      <c r="AX386" s="11"/>
      <c r="BA386" s="11"/>
      <c r="BB386" s="11"/>
      <c r="BE386" s="11"/>
      <c r="BF386" s="11"/>
      <c r="BH386" s="11"/>
      <c r="BI386" s="11"/>
      <c r="BJ386" s="11"/>
      <c r="BK386" s="11"/>
      <c r="BL386" s="11"/>
      <c r="BU386" s="11"/>
      <c r="BV386" s="11"/>
      <c r="BZ386" s="12"/>
    </row>
    <row r="387" spans="24:78" ht="12.75" customHeight="1" x14ac:dyDescent="0.25">
      <c r="X387" s="11"/>
      <c r="AI387" s="11"/>
      <c r="AJ387" s="11"/>
      <c r="AW387" s="11"/>
      <c r="AX387" s="11"/>
      <c r="BA387" s="11"/>
      <c r="BB387" s="11"/>
      <c r="BE387" s="11"/>
      <c r="BF387" s="11"/>
      <c r="BH387" s="11"/>
      <c r="BI387" s="11"/>
      <c r="BJ387" s="11"/>
      <c r="BK387" s="11"/>
      <c r="BL387" s="11"/>
      <c r="BU387" s="11"/>
      <c r="BV387" s="11"/>
      <c r="BZ387" s="12"/>
    </row>
    <row r="388" spans="24:78" ht="12.75" customHeight="1" x14ac:dyDescent="0.25">
      <c r="X388" s="11"/>
      <c r="AI388" s="11"/>
      <c r="AJ388" s="11"/>
      <c r="AW388" s="11"/>
      <c r="AX388" s="11"/>
      <c r="BA388" s="11"/>
      <c r="BB388" s="11"/>
      <c r="BE388" s="11"/>
      <c r="BF388" s="11"/>
      <c r="BH388" s="11"/>
      <c r="BI388" s="11"/>
      <c r="BJ388" s="11"/>
      <c r="BK388" s="11"/>
      <c r="BL388" s="11"/>
      <c r="BU388" s="11"/>
      <c r="BV388" s="11"/>
      <c r="BZ388" s="12"/>
    </row>
    <row r="389" spans="24:78" ht="12.75" customHeight="1" x14ac:dyDescent="0.25">
      <c r="X389" s="11"/>
      <c r="AI389" s="11"/>
      <c r="AJ389" s="11"/>
      <c r="AW389" s="11"/>
      <c r="AX389" s="11"/>
      <c r="BA389" s="11"/>
      <c r="BB389" s="11"/>
      <c r="BE389" s="11"/>
      <c r="BF389" s="11"/>
      <c r="BH389" s="11"/>
      <c r="BI389" s="11"/>
      <c r="BJ389" s="11"/>
      <c r="BK389" s="11"/>
      <c r="BL389" s="11"/>
      <c r="BU389" s="11"/>
      <c r="BV389" s="11"/>
      <c r="BZ389" s="12"/>
    </row>
    <row r="390" spans="24:78" ht="12.75" customHeight="1" x14ac:dyDescent="0.25">
      <c r="X390" s="11"/>
      <c r="AI390" s="11"/>
      <c r="AJ390" s="11"/>
      <c r="AW390" s="11"/>
      <c r="AX390" s="11"/>
      <c r="BA390" s="11"/>
      <c r="BB390" s="11"/>
      <c r="BE390" s="11"/>
      <c r="BF390" s="11"/>
      <c r="BH390" s="11"/>
      <c r="BI390" s="11"/>
      <c r="BJ390" s="11"/>
      <c r="BK390" s="11"/>
      <c r="BL390" s="11"/>
      <c r="BU390" s="11"/>
      <c r="BV390" s="11"/>
      <c r="BZ390" s="12"/>
    </row>
    <row r="391" spans="24:78" ht="12.75" customHeight="1" x14ac:dyDescent="0.25">
      <c r="X391" s="11"/>
      <c r="AI391" s="11"/>
      <c r="AJ391" s="11"/>
      <c r="AW391" s="11"/>
      <c r="AX391" s="11"/>
      <c r="BA391" s="11"/>
      <c r="BB391" s="11"/>
      <c r="BE391" s="11"/>
      <c r="BF391" s="11"/>
      <c r="BH391" s="11"/>
      <c r="BI391" s="11"/>
      <c r="BJ391" s="11"/>
      <c r="BK391" s="11"/>
      <c r="BL391" s="11"/>
      <c r="BU391" s="11"/>
      <c r="BV391" s="11"/>
      <c r="BZ391" s="12"/>
    </row>
    <row r="392" spans="24:78" ht="12.75" customHeight="1" x14ac:dyDescent="0.25">
      <c r="X392" s="11"/>
      <c r="AI392" s="11"/>
      <c r="AJ392" s="11"/>
      <c r="AW392" s="11"/>
      <c r="AX392" s="11"/>
      <c r="BA392" s="11"/>
      <c r="BB392" s="11"/>
      <c r="BE392" s="11"/>
      <c r="BF392" s="11"/>
      <c r="BH392" s="11"/>
      <c r="BI392" s="11"/>
      <c r="BJ392" s="11"/>
      <c r="BK392" s="11"/>
      <c r="BL392" s="11"/>
      <c r="BU392" s="11"/>
      <c r="BV392" s="11"/>
      <c r="BZ392" s="12"/>
    </row>
    <row r="393" spans="24:78" ht="12.75" customHeight="1" x14ac:dyDescent="0.25">
      <c r="X393" s="11"/>
      <c r="AI393" s="11"/>
      <c r="AJ393" s="11"/>
      <c r="AW393" s="11"/>
      <c r="AX393" s="11"/>
      <c r="BA393" s="11"/>
      <c r="BB393" s="11"/>
      <c r="BE393" s="11"/>
      <c r="BF393" s="11"/>
      <c r="BH393" s="11"/>
      <c r="BI393" s="11"/>
      <c r="BJ393" s="11"/>
      <c r="BK393" s="11"/>
      <c r="BL393" s="11"/>
      <c r="BU393" s="11"/>
      <c r="BV393" s="11"/>
      <c r="BZ393" s="12"/>
    </row>
    <row r="394" spans="24:78" ht="12.75" customHeight="1" x14ac:dyDescent="0.25">
      <c r="X394" s="11"/>
      <c r="AI394" s="11"/>
      <c r="AJ394" s="11"/>
      <c r="AW394" s="11"/>
      <c r="AX394" s="11"/>
      <c r="BA394" s="11"/>
      <c r="BB394" s="11"/>
      <c r="BE394" s="11"/>
      <c r="BF394" s="11"/>
      <c r="BH394" s="11"/>
      <c r="BI394" s="11"/>
      <c r="BJ394" s="11"/>
      <c r="BK394" s="11"/>
      <c r="BL394" s="11"/>
      <c r="BU394" s="11"/>
      <c r="BV394" s="11"/>
      <c r="BZ394" s="12"/>
    </row>
    <row r="395" spans="24:78" ht="12.75" customHeight="1" x14ac:dyDescent="0.25">
      <c r="X395" s="11"/>
      <c r="AI395" s="11"/>
      <c r="AJ395" s="11"/>
      <c r="AW395" s="11"/>
      <c r="AX395" s="11"/>
      <c r="BA395" s="11"/>
      <c r="BB395" s="11"/>
      <c r="BE395" s="11"/>
      <c r="BF395" s="11"/>
      <c r="BH395" s="11"/>
      <c r="BI395" s="11"/>
      <c r="BJ395" s="11"/>
      <c r="BK395" s="11"/>
      <c r="BL395" s="11"/>
      <c r="BU395" s="11"/>
      <c r="BV395" s="11"/>
      <c r="BZ395" s="12"/>
    </row>
    <row r="396" spans="24:78" ht="12.75" customHeight="1" x14ac:dyDescent="0.25">
      <c r="X396" s="11"/>
      <c r="AI396" s="11"/>
      <c r="AJ396" s="11"/>
      <c r="AW396" s="11"/>
      <c r="AX396" s="11"/>
      <c r="BA396" s="11"/>
      <c r="BB396" s="11"/>
      <c r="BE396" s="11"/>
      <c r="BF396" s="11"/>
      <c r="BH396" s="11"/>
      <c r="BI396" s="11"/>
      <c r="BJ396" s="11"/>
      <c r="BK396" s="11"/>
      <c r="BL396" s="11"/>
      <c r="BU396" s="11"/>
      <c r="BV396" s="11"/>
      <c r="BZ396" s="12"/>
    </row>
    <row r="397" spans="24:78" ht="12.75" customHeight="1" x14ac:dyDescent="0.25">
      <c r="X397" s="11"/>
      <c r="AI397" s="11"/>
      <c r="AJ397" s="11"/>
      <c r="AW397" s="11"/>
      <c r="AX397" s="11"/>
      <c r="BA397" s="11"/>
      <c r="BB397" s="11"/>
      <c r="BE397" s="11"/>
      <c r="BF397" s="11"/>
      <c r="BH397" s="11"/>
      <c r="BI397" s="11"/>
      <c r="BJ397" s="11"/>
      <c r="BK397" s="11"/>
      <c r="BL397" s="11"/>
      <c r="BU397" s="11"/>
      <c r="BV397" s="11"/>
      <c r="BZ397" s="12"/>
    </row>
    <row r="398" spans="24:78" ht="12.75" customHeight="1" x14ac:dyDescent="0.25">
      <c r="X398" s="11"/>
      <c r="AI398" s="11"/>
      <c r="AJ398" s="11"/>
      <c r="AW398" s="11"/>
      <c r="AX398" s="11"/>
      <c r="BA398" s="11"/>
      <c r="BB398" s="11"/>
      <c r="BE398" s="11"/>
      <c r="BF398" s="11"/>
      <c r="BH398" s="11"/>
      <c r="BI398" s="11"/>
      <c r="BJ398" s="11"/>
      <c r="BK398" s="11"/>
      <c r="BL398" s="11"/>
      <c r="BU398" s="11"/>
      <c r="BV398" s="11"/>
      <c r="BZ398" s="12"/>
    </row>
    <row r="399" spans="24:78" ht="12.75" customHeight="1" x14ac:dyDescent="0.25">
      <c r="X399" s="11"/>
      <c r="AI399" s="11"/>
      <c r="AJ399" s="11"/>
      <c r="AW399" s="11"/>
      <c r="AX399" s="11"/>
      <c r="BA399" s="11"/>
      <c r="BB399" s="11"/>
      <c r="BE399" s="11"/>
      <c r="BF399" s="11"/>
      <c r="BH399" s="11"/>
      <c r="BI399" s="11"/>
      <c r="BJ399" s="11"/>
      <c r="BK399" s="11"/>
      <c r="BL399" s="11"/>
      <c r="BU399" s="11"/>
      <c r="BV399" s="11"/>
      <c r="BZ399" s="12"/>
    </row>
    <row r="400" spans="24:78" ht="12.75" customHeight="1" x14ac:dyDescent="0.25">
      <c r="X400" s="11"/>
      <c r="AI400" s="11"/>
      <c r="AJ400" s="11"/>
      <c r="AW400" s="11"/>
      <c r="AX400" s="11"/>
      <c r="BA400" s="11"/>
      <c r="BB400" s="11"/>
      <c r="BE400" s="11"/>
      <c r="BF400" s="11"/>
      <c r="BH400" s="11"/>
      <c r="BI400" s="11"/>
      <c r="BJ400" s="11"/>
      <c r="BK400" s="11"/>
      <c r="BL400" s="11"/>
      <c r="BU400" s="11"/>
      <c r="BV400" s="11"/>
      <c r="BZ400" s="12"/>
    </row>
    <row r="401" spans="24:78" ht="12.75" customHeight="1" x14ac:dyDescent="0.25">
      <c r="X401" s="11"/>
      <c r="AI401" s="11"/>
      <c r="AJ401" s="11"/>
      <c r="AW401" s="11"/>
      <c r="AX401" s="11"/>
      <c r="BA401" s="11"/>
      <c r="BB401" s="11"/>
      <c r="BE401" s="11"/>
      <c r="BF401" s="11"/>
      <c r="BH401" s="11"/>
      <c r="BI401" s="11"/>
      <c r="BJ401" s="11"/>
      <c r="BK401" s="11"/>
      <c r="BL401" s="11"/>
      <c r="BU401" s="11"/>
      <c r="BV401" s="11"/>
      <c r="BZ401" s="12"/>
    </row>
    <row r="402" spans="24:78" ht="12.75" customHeight="1" x14ac:dyDescent="0.25">
      <c r="X402" s="11"/>
      <c r="AI402" s="11"/>
      <c r="AJ402" s="11"/>
      <c r="AW402" s="11"/>
      <c r="AX402" s="11"/>
      <c r="BA402" s="11"/>
      <c r="BB402" s="11"/>
      <c r="BE402" s="11"/>
      <c r="BF402" s="11"/>
      <c r="BH402" s="11"/>
      <c r="BI402" s="11"/>
      <c r="BJ402" s="11"/>
      <c r="BK402" s="11"/>
      <c r="BL402" s="11"/>
      <c r="BU402" s="11"/>
      <c r="BV402" s="11"/>
      <c r="BZ402" s="12"/>
    </row>
    <row r="403" spans="24:78" ht="12.75" customHeight="1" x14ac:dyDescent="0.25">
      <c r="X403" s="11"/>
      <c r="AI403" s="11"/>
      <c r="AJ403" s="11"/>
      <c r="AW403" s="11"/>
      <c r="AX403" s="11"/>
      <c r="BA403" s="11"/>
      <c r="BB403" s="11"/>
      <c r="BE403" s="11"/>
      <c r="BF403" s="11"/>
      <c r="BH403" s="11"/>
      <c r="BI403" s="11"/>
      <c r="BJ403" s="11"/>
      <c r="BK403" s="11"/>
      <c r="BL403" s="11"/>
      <c r="BU403" s="11"/>
      <c r="BV403" s="11"/>
      <c r="BZ403" s="12"/>
    </row>
    <row r="404" spans="24:78" ht="12.75" customHeight="1" x14ac:dyDescent="0.25">
      <c r="X404" s="11"/>
      <c r="AI404" s="11"/>
      <c r="AJ404" s="11"/>
      <c r="AW404" s="11"/>
      <c r="AX404" s="11"/>
      <c r="BA404" s="11"/>
      <c r="BB404" s="11"/>
      <c r="BE404" s="11"/>
      <c r="BF404" s="11"/>
      <c r="BH404" s="11"/>
      <c r="BI404" s="11"/>
      <c r="BJ404" s="11"/>
      <c r="BK404" s="11"/>
      <c r="BL404" s="11"/>
      <c r="BU404" s="11"/>
      <c r="BV404" s="11"/>
      <c r="BZ404" s="12"/>
    </row>
    <row r="405" spans="24:78" ht="12.75" customHeight="1" x14ac:dyDescent="0.25">
      <c r="X405" s="11"/>
      <c r="AI405" s="11"/>
      <c r="AJ405" s="11"/>
      <c r="AW405" s="11"/>
      <c r="AX405" s="11"/>
      <c r="BA405" s="11"/>
      <c r="BB405" s="11"/>
      <c r="BE405" s="11"/>
      <c r="BF405" s="11"/>
      <c r="BH405" s="11"/>
      <c r="BI405" s="11"/>
      <c r="BJ405" s="11"/>
      <c r="BK405" s="11"/>
      <c r="BL405" s="11"/>
      <c r="BU405" s="11"/>
      <c r="BV405" s="11"/>
      <c r="BZ405" s="12"/>
    </row>
    <row r="406" spans="24:78" ht="12.75" customHeight="1" x14ac:dyDescent="0.25">
      <c r="X406" s="11"/>
      <c r="AI406" s="11"/>
      <c r="AJ406" s="11"/>
      <c r="AW406" s="11"/>
      <c r="AX406" s="11"/>
      <c r="BA406" s="11"/>
      <c r="BB406" s="11"/>
      <c r="BE406" s="11"/>
      <c r="BF406" s="11"/>
      <c r="BH406" s="11"/>
      <c r="BI406" s="11"/>
      <c r="BJ406" s="11"/>
      <c r="BK406" s="11"/>
      <c r="BL406" s="11"/>
      <c r="BU406" s="11"/>
      <c r="BV406" s="11"/>
      <c r="BZ406" s="12"/>
    </row>
    <row r="407" spans="24:78" ht="12.75" customHeight="1" x14ac:dyDescent="0.25">
      <c r="X407" s="11"/>
      <c r="AI407" s="11"/>
      <c r="AJ407" s="11"/>
      <c r="AW407" s="11"/>
      <c r="AX407" s="11"/>
      <c r="BA407" s="11"/>
      <c r="BB407" s="11"/>
      <c r="BE407" s="11"/>
      <c r="BF407" s="11"/>
      <c r="BH407" s="11"/>
      <c r="BI407" s="11"/>
      <c r="BJ407" s="11"/>
      <c r="BK407" s="11"/>
      <c r="BL407" s="11"/>
      <c r="BU407" s="11"/>
      <c r="BV407" s="11"/>
      <c r="BZ407" s="12"/>
    </row>
    <row r="408" spans="24:78" ht="12.75" customHeight="1" x14ac:dyDescent="0.25">
      <c r="X408" s="11"/>
      <c r="AI408" s="11"/>
      <c r="AJ408" s="11"/>
      <c r="AW408" s="11"/>
      <c r="AX408" s="11"/>
      <c r="BA408" s="11"/>
      <c r="BB408" s="11"/>
      <c r="BE408" s="11"/>
      <c r="BF408" s="11"/>
      <c r="BH408" s="11"/>
      <c r="BI408" s="11"/>
      <c r="BJ408" s="11"/>
      <c r="BK408" s="11"/>
      <c r="BL408" s="11"/>
      <c r="BU408" s="11"/>
      <c r="BV408" s="11"/>
      <c r="BZ408" s="12"/>
    </row>
    <row r="409" spans="24:78" ht="12.75" customHeight="1" x14ac:dyDescent="0.25">
      <c r="X409" s="11"/>
      <c r="AI409" s="11"/>
      <c r="AJ409" s="11"/>
      <c r="AW409" s="11"/>
      <c r="AX409" s="11"/>
      <c r="BA409" s="11"/>
      <c r="BB409" s="11"/>
      <c r="BE409" s="11"/>
      <c r="BF409" s="11"/>
      <c r="BH409" s="11"/>
      <c r="BI409" s="11"/>
      <c r="BJ409" s="11"/>
      <c r="BK409" s="11"/>
      <c r="BL409" s="11"/>
      <c r="BU409" s="11"/>
      <c r="BV409" s="11"/>
      <c r="BZ409" s="12"/>
    </row>
    <row r="410" spans="24:78" ht="12.75" customHeight="1" x14ac:dyDescent="0.25">
      <c r="X410" s="11"/>
      <c r="AI410" s="11"/>
      <c r="AJ410" s="11"/>
      <c r="AW410" s="11"/>
      <c r="AX410" s="11"/>
      <c r="BA410" s="11"/>
      <c r="BB410" s="11"/>
      <c r="BE410" s="11"/>
      <c r="BF410" s="11"/>
      <c r="BH410" s="11"/>
      <c r="BI410" s="11"/>
      <c r="BJ410" s="11"/>
      <c r="BK410" s="11"/>
      <c r="BL410" s="11"/>
      <c r="BU410" s="11"/>
      <c r="BV410" s="11"/>
      <c r="BZ410" s="12"/>
    </row>
    <row r="411" spans="24:78" ht="12.75" customHeight="1" x14ac:dyDescent="0.25">
      <c r="X411" s="11"/>
      <c r="AI411" s="11"/>
      <c r="AJ411" s="11"/>
      <c r="AW411" s="11"/>
      <c r="AX411" s="11"/>
      <c r="BA411" s="11"/>
      <c r="BB411" s="11"/>
      <c r="BE411" s="11"/>
      <c r="BF411" s="11"/>
      <c r="BH411" s="11"/>
      <c r="BI411" s="11"/>
      <c r="BJ411" s="11"/>
      <c r="BK411" s="11"/>
      <c r="BL411" s="11"/>
      <c r="BU411" s="11"/>
      <c r="BV411" s="11"/>
      <c r="BZ411" s="12"/>
    </row>
    <row r="412" spans="24:78" ht="12.75" customHeight="1" x14ac:dyDescent="0.25">
      <c r="X412" s="11"/>
      <c r="AI412" s="11"/>
      <c r="AJ412" s="11"/>
      <c r="AW412" s="11"/>
      <c r="AX412" s="11"/>
      <c r="BA412" s="11"/>
      <c r="BB412" s="11"/>
      <c r="BE412" s="11"/>
      <c r="BF412" s="11"/>
      <c r="BH412" s="11"/>
      <c r="BI412" s="11"/>
      <c r="BJ412" s="11"/>
      <c r="BK412" s="11"/>
      <c r="BL412" s="11"/>
      <c r="BU412" s="11"/>
      <c r="BV412" s="11"/>
      <c r="BZ412" s="12"/>
    </row>
    <row r="413" spans="24:78" ht="12.75" customHeight="1" x14ac:dyDescent="0.25">
      <c r="X413" s="11"/>
      <c r="AI413" s="11"/>
      <c r="AJ413" s="11"/>
      <c r="AW413" s="11"/>
      <c r="AX413" s="11"/>
      <c r="BA413" s="11"/>
      <c r="BB413" s="11"/>
      <c r="BE413" s="11"/>
      <c r="BF413" s="11"/>
      <c r="BH413" s="11"/>
      <c r="BI413" s="11"/>
      <c r="BJ413" s="11"/>
      <c r="BK413" s="11"/>
      <c r="BL413" s="11"/>
      <c r="BU413" s="11"/>
      <c r="BV413" s="11"/>
      <c r="BZ413" s="12"/>
    </row>
    <row r="414" spans="24:78" ht="12.75" customHeight="1" x14ac:dyDescent="0.25">
      <c r="X414" s="11"/>
      <c r="AI414" s="11"/>
      <c r="AJ414" s="11"/>
      <c r="AW414" s="11"/>
      <c r="AX414" s="11"/>
      <c r="BA414" s="11"/>
      <c r="BB414" s="11"/>
      <c r="BE414" s="11"/>
      <c r="BF414" s="11"/>
      <c r="BH414" s="11"/>
      <c r="BI414" s="11"/>
      <c r="BJ414" s="11"/>
      <c r="BK414" s="11"/>
      <c r="BL414" s="11"/>
      <c r="BU414" s="11"/>
      <c r="BV414" s="11"/>
      <c r="BZ414" s="12"/>
    </row>
    <row r="415" spans="24:78" ht="12.75" customHeight="1" x14ac:dyDescent="0.25">
      <c r="X415" s="11"/>
      <c r="AI415" s="11"/>
      <c r="AJ415" s="11"/>
      <c r="AW415" s="11"/>
      <c r="AX415" s="11"/>
      <c r="BA415" s="11"/>
      <c r="BB415" s="11"/>
      <c r="BE415" s="11"/>
      <c r="BF415" s="11"/>
      <c r="BH415" s="11"/>
      <c r="BI415" s="11"/>
      <c r="BJ415" s="11"/>
      <c r="BK415" s="11"/>
      <c r="BL415" s="11"/>
      <c r="BU415" s="11"/>
      <c r="BV415" s="11"/>
      <c r="BZ415" s="12"/>
    </row>
    <row r="416" spans="24:78" ht="12.75" customHeight="1" x14ac:dyDescent="0.25">
      <c r="X416" s="11"/>
      <c r="AI416" s="11"/>
      <c r="AJ416" s="11"/>
      <c r="AW416" s="11"/>
      <c r="AX416" s="11"/>
      <c r="BA416" s="11"/>
      <c r="BB416" s="11"/>
      <c r="BE416" s="11"/>
      <c r="BF416" s="11"/>
      <c r="BH416" s="11"/>
      <c r="BI416" s="11"/>
      <c r="BJ416" s="11"/>
      <c r="BK416" s="11"/>
      <c r="BL416" s="11"/>
      <c r="BU416" s="11"/>
      <c r="BV416" s="11"/>
      <c r="BZ416" s="12"/>
    </row>
    <row r="417" spans="24:78" ht="12.75" customHeight="1" x14ac:dyDescent="0.25">
      <c r="X417" s="11"/>
      <c r="AI417" s="11"/>
      <c r="AJ417" s="11"/>
      <c r="AW417" s="11"/>
      <c r="AX417" s="11"/>
      <c r="BA417" s="11"/>
      <c r="BB417" s="11"/>
      <c r="BE417" s="11"/>
      <c r="BF417" s="11"/>
      <c r="BH417" s="11"/>
      <c r="BI417" s="11"/>
      <c r="BJ417" s="11"/>
      <c r="BK417" s="11"/>
      <c r="BL417" s="11"/>
      <c r="BU417" s="11"/>
      <c r="BV417" s="11"/>
      <c r="BZ417" s="12"/>
    </row>
    <row r="418" spans="24:78" ht="12.75" customHeight="1" x14ac:dyDescent="0.25">
      <c r="X418" s="11"/>
      <c r="AI418" s="11"/>
      <c r="AJ418" s="11"/>
      <c r="AW418" s="11"/>
      <c r="AX418" s="11"/>
      <c r="BA418" s="11"/>
      <c r="BB418" s="11"/>
      <c r="BE418" s="11"/>
      <c r="BF418" s="11"/>
      <c r="BH418" s="11"/>
      <c r="BI418" s="11"/>
      <c r="BJ418" s="11"/>
      <c r="BK418" s="11"/>
      <c r="BL418" s="11"/>
      <c r="BU418" s="11"/>
      <c r="BV418" s="11"/>
      <c r="BZ418" s="12"/>
    </row>
    <row r="419" spans="24:78" ht="12.75" customHeight="1" x14ac:dyDescent="0.25">
      <c r="X419" s="11"/>
      <c r="AI419" s="11"/>
      <c r="AJ419" s="11"/>
      <c r="AW419" s="11"/>
      <c r="AX419" s="11"/>
      <c r="BA419" s="11"/>
      <c r="BB419" s="11"/>
      <c r="BE419" s="11"/>
      <c r="BF419" s="11"/>
      <c r="BH419" s="11"/>
      <c r="BI419" s="11"/>
      <c r="BJ419" s="11"/>
      <c r="BK419" s="11"/>
      <c r="BL419" s="11"/>
      <c r="BU419" s="11"/>
      <c r="BV419" s="11"/>
      <c r="BZ419" s="12"/>
    </row>
    <row r="420" spans="24:78" ht="12.75" customHeight="1" x14ac:dyDescent="0.25">
      <c r="X420" s="11"/>
      <c r="AI420" s="11"/>
      <c r="AJ420" s="11"/>
      <c r="AW420" s="11"/>
      <c r="AX420" s="11"/>
      <c r="BA420" s="11"/>
      <c r="BB420" s="11"/>
      <c r="BE420" s="11"/>
      <c r="BF420" s="11"/>
      <c r="BH420" s="11"/>
      <c r="BI420" s="11"/>
      <c r="BJ420" s="11"/>
      <c r="BK420" s="11"/>
      <c r="BL420" s="11"/>
      <c r="BU420" s="11"/>
      <c r="BV420" s="11"/>
      <c r="BZ420" s="12"/>
    </row>
    <row r="421" spans="24:78" ht="12.75" customHeight="1" x14ac:dyDescent="0.25">
      <c r="X421" s="11"/>
      <c r="AI421" s="11"/>
      <c r="AJ421" s="11"/>
      <c r="AW421" s="11"/>
      <c r="AX421" s="11"/>
      <c r="BA421" s="11"/>
      <c r="BB421" s="11"/>
      <c r="BE421" s="11"/>
      <c r="BF421" s="11"/>
      <c r="BH421" s="11"/>
      <c r="BI421" s="11"/>
      <c r="BJ421" s="11"/>
      <c r="BK421" s="11"/>
      <c r="BL421" s="11"/>
      <c r="BU421" s="11"/>
      <c r="BV421" s="11"/>
      <c r="BZ421" s="12"/>
    </row>
    <row r="422" spans="24:78" ht="12.75" customHeight="1" x14ac:dyDescent="0.25">
      <c r="X422" s="11"/>
      <c r="AI422" s="11"/>
      <c r="AJ422" s="11"/>
      <c r="AW422" s="11"/>
      <c r="AX422" s="11"/>
      <c r="BA422" s="11"/>
      <c r="BB422" s="11"/>
      <c r="BE422" s="11"/>
      <c r="BF422" s="11"/>
      <c r="BH422" s="11"/>
      <c r="BI422" s="11"/>
      <c r="BJ422" s="11"/>
      <c r="BK422" s="11"/>
      <c r="BL422" s="11"/>
      <c r="BU422" s="11"/>
      <c r="BV422" s="11"/>
      <c r="BZ422" s="12"/>
    </row>
    <row r="423" spans="24:78" ht="12.75" customHeight="1" x14ac:dyDescent="0.25">
      <c r="X423" s="11"/>
      <c r="AI423" s="11"/>
      <c r="AJ423" s="11"/>
      <c r="AW423" s="11"/>
      <c r="AX423" s="11"/>
      <c r="BA423" s="11"/>
      <c r="BB423" s="11"/>
      <c r="BE423" s="11"/>
      <c r="BF423" s="11"/>
      <c r="BH423" s="11"/>
      <c r="BI423" s="11"/>
      <c r="BJ423" s="11"/>
      <c r="BK423" s="11"/>
      <c r="BL423" s="11"/>
      <c r="BU423" s="11"/>
      <c r="BV423" s="11"/>
      <c r="BZ423" s="12"/>
    </row>
    <row r="424" spans="24:78" ht="12.75" customHeight="1" x14ac:dyDescent="0.25">
      <c r="X424" s="11"/>
      <c r="AI424" s="11"/>
      <c r="AJ424" s="11"/>
      <c r="AW424" s="11"/>
      <c r="AX424" s="11"/>
      <c r="BA424" s="11"/>
      <c r="BB424" s="11"/>
      <c r="BE424" s="11"/>
      <c r="BF424" s="11"/>
      <c r="BH424" s="11"/>
      <c r="BI424" s="11"/>
      <c r="BJ424" s="11"/>
      <c r="BK424" s="11"/>
      <c r="BL424" s="11"/>
      <c r="BU424" s="11"/>
      <c r="BV424" s="11"/>
      <c r="BZ424" s="12"/>
    </row>
    <row r="425" spans="24:78" ht="12.75" customHeight="1" x14ac:dyDescent="0.25">
      <c r="X425" s="11"/>
      <c r="AI425" s="11"/>
      <c r="AJ425" s="11"/>
      <c r="AW425" s="11"/>
      <c r="AX425" s="11"/>
      <c r="BA425" s="11"/>
      <c r="BB425" s="11"/>
      <c r="BE425" s="11"/>
      <c r="BF425" s="11"/>
      <c r="BH425" s="11"/>
      <c r="BI425" s="11"/>
      <c r="BJ425" s="11"/>
      <c r="BK425" s="11"/>
      <c r="BL425" s="11"/>
      <c r="BU425" s="11"/>
      <c r="BV425" s="11"/>
      <c r="BZ425" s="12"/>
    </row>
    <row r="426" spans="24:78" ht="12.75" customHeight="1" x14ac:dyDescent="0.25">
      <c r="X426" s="11"/>
      <c r="AI426" s="11"/>
      <c r="AJ426" s="11"/>
      <c r="AW426" s="11"/>
      <c r="AX426" s="11"/>
      <c r="BA426" s="11"/>
      <c r="BB426" s="11"/>
      <c r="BE426" s="11"/>
      <c r="BF426" s="11"/>
      <c r="BH426" s="11"/>
      <c r="BI426" s="11"/>
      <c r="BJ426" s="11"/>
      <c r="BK426" s="11"/>
      <c r="BL426" s="11"/>
      <c r="BU426" s="11"/>
      <c r="BV426" s="11"/>
      <c r="BZ426" s="12"/>
    </row>
    <row r="427" spans="24:78" ht="12.75" customHeight="1" x14ac:dyDescent="0.25">
      <c r="X427" s="11"/>
      <c r="AI427" s="11"/>
      <c r="AJ427" s="11"/>
      <c r="AW427" s="11"/>
      <c r="AX427" s="11"/>
      <c r="BA427" s="11"/>
      <c r="BB427" s="11"/>
      <c r="BE427" s="11"/>
      <c r="BF427" s="11"/>
      <c r="BH427" s="11"/>
      <c r="BI427" s="11"/>
      <c r="BJ427" s="11"/>
      <c r="BK427" s="11"/>
      <c r="BL427" s="11"/>
      <c r="BU427" s="11"/>
      <c r="BV427" s="11"/>
      <c r="BZ427" s="12"/>
    </row>
    <row r="428" spans="24:78" ht="12.75" customHeight="1" x14ac:dyDescent="0.25">
      <c r="X428" s="11"/>
      <c r="AI428" s="11"/>
      <c r="AJ428" s="11"/>
      <c r="AW428" s="11"/>
      <c r="AX428" s="11"/>
      <c r="BA428" s="11"/>
      <c r="BB428" s="11"/>
      <c r="BE428" s="11"/>
      <c r="BF428" s="11"/>
      <c r="BH428" s="11"/>
      <c r="BI428" s="11"/>
      <c r="BJ428" s="11"/>
      <c r="BK428" s="11"/>
      <c r="BL428" s="11"/>
      <c r="BU428" s="11"/>
      <c r="BV428" s="11"/>
      <c r="BZ428" s="12"/>
    </row>
    <row r="429" spans="24:78" ht="12.75" customHeight="1" x14ac:dyDescent="0.25">
      <c r="X429" s="11"/>
      <c r="AI429" s="11"/>
      <c r="AJ429" s="11"/>
      <c r="AW429" s="11"/>
      <c r="AX429" s="11"/>
      <c r="BA429" s="11"/>
      <c r="BB429" s="11"/>
      <c r="BE429" s="11"/>
      <c r="BF429" s="11"/>
      <c r="BH429" s="11"/>
      <c r="BI429" s="11"/>
      <c r="BJ429" s="11"/>
      <c r="BK429" s="11"/>
      <c r="BL429" s="11"/>
      <c r="BU429" s="11"/>
      <c r="BV429" s="11"/>
      <c r="BZ429" s="12"/>
    </row>
    <row r="430" spans="24:78" ht="12.75" customHeight="1" x14ac:dyDescent="0.25">
      <c r="X430" s="11"/>
      <c r="AI430" s="11"/>
      <c r="AJ430" s="11"/>
      <c r="AW430" s="11"/>
      <c r="AX430" s="11"/>
      <c r="BA430" s="11"/>
      <c r="BB430" s="11"/>
      <c r="BE430" s="11"/>
      <c r="BF430" s="11"/>
      <c r="BH430" s="11"/>
      <c r="BI430" s="11"/>
      <c r="BJ430" s="11"/>
      <c r="BK430" s="11"/>
      <c r="BL430" s="11"/>
      <c r="BU430" s="11"/>
      <c r="BV430" s="11"/>
      <c r="BZ430" s="12"/>
    </row>
    <row r="431" spans="24:78" ht="12.75" customHeight="1" x14ac:dyDescent="0.25">
      <c r="X431" s="11"/>
      <c r="AI431" s="11"/>
      <c r="AJ431" s="11"/>
      <c r="AW431" s="11"/>
      <c r="AX431" s="11"/>
      <c r="BA431" s="11"/>
      <c r="BB431" s="11"/>
      <c r="BE431" s="11"/>
      <c r="BF431" s="11"/>
      <c r="BH431" s="11"/>
      <c r="BI431" s="11"/>
      <c r="BJ431" s="11"/>
      <c r="BK431" s="11"/>
      <c r="BL431" s="11"/>
      <c r="BU431" s="11"/>
      <c r="BV431" s="11"/>
      <c r="BZ431" s="12"/>
    </row>
    <row r="432" spans="24:78" ht="12.75" customHeight="1" x14ac:dyDescent="0.25">
      <c r="X432" s="11"/>
      <c r="AI432" s="11"/>
      <c r="AJ432" s="11"/>
      <c r="AW432" s="11"/>
      <c r="AX432" s="11"/>
      <c r="BA432" s="11"/>
      <c r="BB432" s="11"/>
      <c r="BE432" s="11"/>
      <c r="BF432" s="11"/>
      <c r="BH432" s="11"/>
      <c r="BI432" s="11"/>
      <c r="BJ432" s="11"/>
      <c r="BK432" s="11"/>
      <c r="BL432" s="11"/>
      <c r="BU432" s="11"/>
      <c r="BV432" s="11"/>
      <c r="BZ432" s="12"/>
    </row>
    <row r="433" spans="24:78" ht="12.75" customHeight="1" x14ac:dyDescent="0.25">
      <c r="X433" s="11"/>
      <c r="AI433" s="11"/>
      <c r="AJ433" s="11"/>
      <c r="AW433" s="11"/>
      <c r="AX433" s="11"/>
      <c r="BA433" s="11"/>
      <c r="BB433" s="11"/>
      <c r="BE433" s="11"/>
      <c r="BF433" s="11"/>
      <c r="BH433" s="11"/>
      <c r="BI433" s="11"/>
      <c r="BJ433" s="11"/>
      <c r="BK433" s="11"/>
      <c r="BL433" s="11"/>
      <c r="BU433" s="11"/>
      <c r="BV433" s="11"/>
      <c r="BZ433" s="12"/>
    </row>
    <row r="434" spans="24:78" ht="12.75" customHeight="1" x14ac:dyDescent="0.25">
      <c r="X434" s="11"/>
      <c r="AI434" s="11"/>
      <c r="AJ434" s="11"/>
      <c r="AW434" s="11"/>
      <c r="AX434" s="11"/>
      <c r="BA434" s="11"/>
      <c r="BB434" s="11"/>
      <c r="BE434" s="11"/>
      <c r="BF434" s="11"/>
      <c r="BH434" s="11"/>
      <c r="BI434" s="11"/>
      <c r="BJ434" s="11"/>
      <c r="BK434" s="11"/>
      <c r="BL434" s="11"/>
      <c r="BU434" s="11"/>
      <c r="BV434" s="11"/>
      <c r="BZ434" s="12"/>
    </row>
    <row r="435" spans="24:78" ht="12.75" customHeight="1" x14ac:dyDescent="0.25">
      <c r="X435" s="11"/>
      <c r="AI435" s="11"/>
      <c r="AJ435" s="11"/>
      <c r="AW435" s="11"/>
      <c r="AX435" s="11"/>
      <c r="BA435" s="11"/>
      <c r="BB435" s="11"/>
      <c r="BE435" s="11"/>
      <c r="BF435" s="11"/>
      <c r="BH435" s="11"/>
      <c r="BI435" s="11"/>
      <c r="BJ435" s="11"/>
      <c r="BK435" s="11"/>
      <c r="BL435" s="11"/>
      <c r="BU435" s="11"/>
      <c r="BV435" s="11"/>
      <c r="BZ435" s="12"/>
    </row>
    <row r="436" spans="24:78" ht="12.75" customHeight="1" x14ac:dyDescent="0.25">
      <c r="X436" s="11"/>
      <c r="AI436" s="11"/>
      <c r="AJ436" s="11"/>
      <c r="AW436" s="11"/>
      <c r="AX436" s="11"/>
      <c r="BA436" s="11"/>
      <c r="BB436" s="11"/>
      <c r="BE436" s="11"/>
      <c r="BF436" s="11"/>
      <c r="BH436" s="11"/>
      <c r="BI436" s="11"/>
      <c r="BJ436" s="11"/>
      <c r="BK436" s="11"/>
      <c r="BL436" s="11"/>
      <c r="BU436" s="11"/>
      <c r="BV436" s="11"/>
      <c r="BZ436" s="12"/>
    </row>
    <row r="437" spans="24:78" ht="12.75" customHeight="1" x14ac:dyDescent="0.25">
      <c r="X437" s="11"/>
      <c r="AI437" s="11"/>
      <c r="AJ437" s="11"/>
      <c r="AW437" s="11"/>
      <c r="AX437" s="11"/>
      <c r="BA437" s="11"/>
      <c r="BB437" s="11"/>
      <c r="BE437" s="11"/>
      <c r="BF437" s="11"/>
      <c r="BH437" s="11"/>
      <c r="BI437" s="11"/>
      <c r="BJ437" s="11"/>
      <c r="BK437" s="11"/>
      <c r="BL437" s="11"/>
      <c r="BU437" s="11"/>
      <c r="BV437" s="11"/>
      <c r="BZ437" s="12"/>
    </row>
    <row r="438" spans="24:78" ht="12.75" customHeight="1" x14ac:dyDescent="0.25">
      <c r="X438" s="11"/>
      <c r="AI438" s="11"/>
      <c r="AJ438" s="11"/>
      <c r="AW438" s="11"/>
      <c r="AX438" s="11"/>
      <c r="BA438" s="11"/>
      <c r="BB438" s="11"/>
      <c r="BE438" s="11"/>
      <c r="BF438" s="11"/>
      <c r="BH438" s="11"/>
      <c r="BI438" s="11"/>
      <c r="BJ438" s="11"/>
      <c r="BK438" s="11"/>
      <c r="BL438" s="11"/>
      <c r="BU438" s="11"/>
      <c r="BV438" s="11"/>
      <c r="BZ438" s="12"/>
    </row>
    <row r="439" spans="24:78" ht="12.75" customHeight="1" x14ac:dyDescent="0.25">
      <c r="X439" s="11"/>
      <c r="AI439" s="11"/>
      <c r="AJ439" s="11"/>
      <c r="AW439" s="11"/>
      <c r="AX439" s="11"/>
      <c r="BA439" s="11"/>
      <c r="BB439" s="11"/>
      <c r="BE439" s="11"/>
      <c r="BF439" s="11"/>
      <c r="BH439" s="11"/>
      <c r="BI439" s="11"/>
      <c r="BJ439" s="11"/>
      <c r="BK439" s="11"/>
      <c r="BL439" s="11"/>
      <c r="BU439" s="11"/>
      <c r="BV439" s="11"/>
      <c r="BZ439" s="12"/>
    </row>
    <row r="440" spans="24:78" ht="12.75" customHeight="1" x14ac:dyDescent="0.25">
      <c r="X440" s="11"/>
      <c r="AI440" s="11"/>
      <c r="AJ440" s="11"/>
      <c r="AW440" s="11"/>
      <c r="AX440" s="11"/>
      <c r="BA440" s="11"/>
      <c r="BB440" s="11"/>
      <c r="BE440" s="11"/>
      <c r="BF440" s="11"/>
      <c r="BH440" s="11"/>
      <c r="BI440" s="11"/>
      <c r="BJ440" s="11"/>
      <c r="BK440" s="11"/>
      <c r="BL440" s="11"/>
      <c r="BU440" s="11"/>
      <c r="BV440" s="11"/>
      <c r="BZ440" s="12"/>
    </row>
    <row r="441" spans="24:78" ht="12.75" customHeight="1" x14ac:dyDescent="0.25">
      <c r="X441" s="11"/>
      <c r="AI441" s="11"/>
      <c r="AJ441" s="11"/>
      <c r="AW441" s="11"/>
      <c r="AX441" s="11"/>
      <c r="BA441" s="11"/>
      <c r="BB441" s="11"/>
      <c r="BE441" s="11"/>
      <c r="BF441" s="11"/>
      <c r="BH441" s="11"/>
      <c r="BI441" s="11"/>
      <c r="BJ441" s="11"/>
      <c r="BK441" s="11"/>
      <c r="BL441" s="11"/>
      <c r="BU441" s="11"/>
      <c r="BV441" s="11"/>
      <c r="BZ441" s="12"/>
    </row>
    <row r="442" spans="24:78" ht="12.75" customHeight="1" x14ac:dyDescent="0.25">
      <c r="X442" s="11"/>
      <c r="AI442" s="11"/>
      <c r="AJ442" s="11"/>
      <c r="AW442" s="11"/>
      <c r="AX442" s="11"/>
      <c r="BA442" s="11"/>
      <c r="BB442" s="11"/>
      <c r="BE442" s="11"/>
      <c r="BF442" s="11"/>
      <c r="BH442" s="11"/>
      <c r="BI442" s="11"/>
      <c r="BJ442" s="11"/>
      <c r="BK442" s="11"/>
      <c r="BL442" s="11"/>
      <c r="BU442" s="11"/>
      <c r="BV442" s="11"/>
      <c r="BZ442" s="12"/>
    </row>
    <row r="443" spans="24:78" ht="12.75" customHeight="1" x14ac:dyDescent="0.25">
      <c r="X443" s="11"/>
      <c r="AI443" s="11"/>
      <c r="AJ443" s="11"/>
      <c r="AW443" s="11"/>
      <c r="AX443" s="11"/>
      <c r="BA443" s="11"/>
      <c r="BB443" s="11"/>
      <c r="BE443" s="11"/>
      <c r="BF443" s="11"/>
      <c r="BH443" s="11"/>
      <c r="BI443" s="11"/>
      <c r="BJ443" s="11"/>
      <c r="BK443" s="11"/>
      <c r="BL443" s="11"/>
      <c r="BU443" s="11"/>
      <c r="BV443" s="11"/>
      <c r="BZ443" s="12"/>
    </row>
    <row r="444" spans="24:78" ht="12.75" customHeight="1" x14ac:dyDescent="0.25">
      <c r="X444" s="11"/>
      <c r="AI444" s="11"/>
      <c r="AJ444" s="11"/>
      <c r="AW444" s="11"/>
      <c r="AX444" s="11"/>
      <c r="BA444" s="11"/>
      <c r="BB444" s="11"/>
      <c r="BE444" s="11"/>
      <c r="BF444" s="11"/>
      <c r="BH444" s="11"/>
      <c r="BI444" s="11"/>
      <c r="BJ444" s="11"/>
      <c r="BK444" s="11"/>
      <c r="BL444" s="11"/>
      <c r="BU444" s="11"/>
      <c r="BV444" s="11"/>
      <c r="BZ444" s="12"/>
    </row>
    <row r="445" spans="24:78" ht="12.75" customHeight="1" x14ac:dyDescent="0.25">
      <c r="X445" s="11"/>
      <c r="AI445" s="11"/>
      <c r="AJ445" s="11"/>
      <c r="AW445" s="11"/>
      <c r="AX445" s="11"/>
      <c r="BA445" s="11"/>
      <c r="BB445" s="11"/>
      <c r="BE445" s="11"/>
      <c r="BF445" s="11"/>
      <c r="BH445" s="11"/>
      <c r="BI445" s="11"/>
      <c r="BJ445" s="11"/>
      <c r="BK445" s="11"/>
      <c r="BL445" s="11"/>
      <c r="BU445" s="11"/>
      <c r="BV445" s="11"/>
      <c r="BZ445" s="12"/>
    </row>
    <row r="446" spans="24:78" ht="12.75" customHeight="1" x14ac:dyDescent="0.25">
      <c r="X446" s="11"/>
      <c r="AI446" s="11"/>
      <c r="AJ446" s="11"/>
      <c r="AW446" s="11"/>
      <c r="AX446" s="11"/>
      <c r="BA446" s="11"/>
      <c r="BB446" s="11"/>
      <c r="BE446" s="11"/>
      <c r="BF446" s="11"/>
      <c r="BH446" s="11"/>
      <c r="BI446" s="11"/>
      <c r="BJ446" s="11"/>
      <c r="BK446" s="11"/>
      <c r="BL446" s="11"/>
      <c r="BU446" s="11"/>
      <c r="BV446" s="11"/>
      <c r="BZ446" s="12"/>
    </row>
    <row r="447" spans="24:78" ht="12.75" customHeight="1" x14ac:dyDescent="0.25">
      <c r="X447" s="11"/>
      <c r="AI447" s="11"/>
      <c r="AJ447" s="11"/>
      <c r="AW447" s="11"/>
      <c r="AX447" s="11"/>
      <c r="BA447" s="11"/>
      <c r="BB447" s="11"/>
      <c r="BE447" s="11"/>
      <c r="BF447" s="11"/>
      <c r="BH447" s="11"/>
      <c r="BI447" s="11"/>
      <c r="BJ447" s="11"/>
      <c r="BK447" s="11"/>
      <c r="BL447" s="11"/>
      <c r="BU447" s="11"/>
      <c r="BV447" s="11"/>
      <c r="BZ447" s="12"/>
    </row>
    <row r="448" spans="24:78" ht="12.75" customHeight="1" x14ac:dyDescent="0.25">
      <c r="X448" s="11"/>
      <c r="AI448" s="11"/>
      <c r="AJ448" s="11"/>
      <c r="AW448" s="11"/>
      <c r="AX448" s="11"/>
      <c r="BA448" s="11"/>
      <c r="BB448" s="11"/>
      <c r="BE448" s="11"/>
      <c r="BF448" s="11"/>
      <c r="BH448" s="11"/>
      <c r="BI448" s="11"/>
      <c r="BJ448" s="11"/>
      <c r="BK448" s="11"/>
      <c r="BL448" s="11"/>
      <c r="BU448" s="11"/>
      <c r="BV448" s="11"/>
      <c r="BZ448" s="12"/>
    </row>
    <row r="449" spans="24:78" ht="12.75" customHeight="1" x14ac:dyDescent="0.25">
      <c r="X449" s="11"/>
      <c r="AI449" s="11"/>
      <c r="AJ449" s="11"/>
      <c r="AW449" s="11"/>
      <c r="AX449" s="11"/>
      <c r="BA449" s="11"/>
      <c r="BB449" s="11"/>
      <c r="BE449" s="11"/>
      <c r="BF449" s="11"/>
      <c r="BH449" s="11"/>
      <c r="BI449" s="11"/>
      <c r="BJ449" s="11"/>
      <c r="BK449" s="11"/>
      <c r="BL449" s="11"/>
      <c r="BU449" s="11"/>
      <c r="BV449" s="11"/>
      <c r="BZ449" s="12"/>
    </row>
    <row r="450" spans="24:78" ht="12.75" customHeight="1" x14ac:dyDescent="0.25">
      <c r="X450" s="11"/>
      <c r="AI450" s="11"/>
      <c r="AJ450" s="11"/>
      <c r="AW450" s="11"/>
      <c r="AX450" s="11"/>
      <c r="BA450" s="11"/>
      <c r="BB450" s="11"/>
      <c r="BE450" s="11"/>
      <c r="BF450" s="11"/>
      <c r="BH450" s="11"/>
      <c r="BI450" s="11"/>
      <c r="BJ450" s="11"/>
      <c r="BK450" s="11"/>
      <c r="BL450" s="11"/>
      <c r="BU450" s="11"/>
      <c r="BV450" s="11"/>
      <c r="BZ450" s="12"/>
    </row>
    <row r="451" spans="24:78" ht="12.75" customHeight="1" x14ac:dyDescent="0.25">
      <c r="X451" s="11"/>
      <c r="AI451" s="11"/>
      <c r="AJ451" s="11"/>
      <c r="AW451" s="11"/>
      <c r="AX451" s="11"/>
      <c r="BA451" s="11"/>
      <c r="BB451" s="11"/>
      <c r="BE451" s="11"/>
      <c r="BF451" s="11"/>
      <c r="BH451" s="11"/>
      <c r="BI451" s="11"/>
      <c r="BJ451" s="11"/>
      <c r="BK451" s="11"/>
      <c r="BL451" s="11"/>
      <c r="BU451" s="11"/>
      <c r="BV451" s="11"/>
      <c r="BZ451" s="12"/>
    </row>
    <row r="452" spans="24:78" ht="12.75" customHeight="1" x14ac:dyDescent="0.25">
      <c r="X452" s="11"/>
      <c r="AI452" s="11"/>
      <c r="AJ452" s="11"/>
      <c r="AW452" s="11"/>
      <c r="AX452" s="11"/>
      <c r="BA452" s="11"/>
      <c r="BB452" s="11"/>
      <c r="BE452" s="11"/>
      <c r="BF452" s="11"/>
      <c r="BH452" s="11"/>
      <c r="BI452" s="11"/>
      <c r="BJ452" s="11"/>
      <c r="BK452" s="11"/>
      <c r="BL452" s="11"/>
      <c r="BU452" s="11"/>
      <c r="BV452" s="11"/>
      <c r="BZ452" s="12"/>
    </row>
    <row r="453" spans="24:78" ht="12.75" customHeight="1" x14ac:dyDescent="0.25">
      <c r="X453" s="11"/>
      <c r="AI453" s="11"/>
      <c r="AJ453" s="11"/>
      <c r="AW453" s="11"/>
      <c r="AX453" s="11"/>
      <c r="BA453" s="11"/>
      <c r="BB453" s="11"/>
      <c r="BE453" s="11"/>
      <c r="BF453" s="11"/>
      <c r="BH453" s="11"/>
      <c r="BI453" s="11"/>
      <c r="BJ453" s="11"/>
      <c r="BK453" s="11"/>
      <c r="BL453" s="11"/>
      <c r="BU453" s="11"/>
      <c r="BV453" s="11"/>
      <c r="BZ453" s="12"/>
    </row>
    <row r="454" spans="24:78" ht="12.75" customHeight="1" x14ac:dyDescent="0.25">
      <c r="X454" s="11"/>
      <c r="AI454" s="11"/>
      <c r="AJ454" s="11"/>
      <c r="AW454" s="11"/>
      <c r="AX454" s="11"/>
      <c r="BA454" s="11"/>
      <c r="BB454" s="11"/>
      <c r="BE454" s="11"/>
      <c r="BF454" s="11"/>
      <c r="BH454" s="11"/>
      <c r="BI454" s="11"/>
      <c r="BJ454" s="11"/>
      <c r="BK454" s="11"/>
      <c r="BL454" s="11"/>
      <c r="BU454" s="11"/>
      <c r="BV454" s="11"/>
      <c r="BZ454" s="12"/>
    </row>
    <row r="455" spans="24:78" ht="12.75" customHeight="1" x14ac:dyDescent="0.25">
      <c r="X455" s="11"/>
      <c r="AI455" s="11"/>
      <c r="AJ455" s="11"/>
      <c r="AW455" s="11"/>
      <c r="AX455" s="11"/>
      <c r="BA455" s="11"/>
      <c r="BB455" s="11"/>
      <c r="BE455" s="11"/>
      <c r="BF455" s="11"/>
      <c r="BH455" s="11"/>
      <c r="BI455" s="11"/>
      <c r="BJ455" s="11"/>
      <c r="BK455" s="11"/>
      <c r="BL455" s="11"/>
      <c r="BU455" s="11"/>
      <c r="BV455" s="11"/>
      <c r="BZ455" s="12"/>
    </row>
    <row r="456" spans="24:78" ht="12.75" customHeight="1" x14ac:dyDescent="0.25">
      <c r="X456" s="11"/>
      <c r="AI456" s="11"/>
      <c r="AJ456" s="11"/>
      <c r="AW456" s="11"/>
      <c r="AX456" s="11"/>
      <c r="BA456" s="11"/>
      <c r="BB456" s="11"/>
      <c r="BE456" s="11"/>
      <c r="BF456" s="11"/>
      <c r="BH456" s="11"/>
      <c r="BI456" s="11"/>
      <c r="BJ456" s="11"/>
      <c r="BK456" s="11"/>
      <c r="BL456" s="11"/>
      <c r="BU456" s="11"/>
      <c r="BV456" s="11"/>
      <c r="BZ456" s="12"/>
    </row>
    <row r="457" spans="24:78" ht="12.75" customHeight="1" x14ac:dyDescent="0.25">
      <c r="X457" s="11"/>
      <c r="AI457" s="11"/>
      <c r="AJ457" s="11"/>
      <c r="AW457" s="11"/>
      <c r="AX457" s="11"/>
      <c r="BA457" s="11"/>
      <c r="BB457" s="11"/>
      <c r="BE457" s="11"/>
      <c r="BF457" s="11"/>
      <c r="BH457" s="11"/>
      <c r="BI457" s="11"/>
      <c r="BJ457" s="11"/>
      <c r="BK457" s="11"/>
      <c r="BL457" s="11"/>
      <c r="BU457" s="11"/>
      <c r="BV457" s="11"/>
      <c r="BZ457" s="12"/>
    </row>
    <row r="458" spans="24:78" ht="12.75" customHeight="1" x14ac:dyDescent="0.25">
      <c r="X458" s="11"/>
      <c r="AI458" s="11"/>
      <c r="AJ458" s="11"/>
      <c r="AW458" s="11"/>
      <c r="AX458" s="11"/>
      <c r="BA458" s="11"/>
      <c r="BB458" s="11"/>
      <c r="BE458" s="11"/>
      <c r="BF458" s="11"/>
      <c r="BH458" s="11"/>
      <c r="BI458" s="11"/>
      <c r="BJ458" s="11"/>
      <c r="BK458" s="11"/>
      <c r="BL458" s="11"/>
      <c r="BU458" s="11"/>
      <c r="BV458" s="11"/>
      <c r="BZ458" s="12"/>
    </row>
    <row r="459" spans="24:78" ht="12.75" customHeight="1" x14ac:dyDescent="0.25">
      <c r="X459" s="11"/>
      <c r="AI459" s="11"/>
      <c r="AJ459" s="11"/>
      <c r="AW459" s="11"/>
      <c r="AX459" s="11"/>
      <c r="BA459" s="11"/>
      <c r="BB459" s="11"/>
      <c r="BE459" s="11"/>
      <c r="BF459" s="11"/>
      <c r="BH459" s="11"/>
      <c r="BI459" s="11"/>
      <c r="BJ459" s="11"/>
      <c r="BK459" s="11"/>
      <c r="BL459" s="11"/>
      <c r="BU459" s="11"/>
      <c r="BV459" s="11"/>
      <c r="BZ459" s="12"/>
    </row>
    <row r="460" spans="24:78" ht="12.75" customHeight="1" x14ac:dyDescent="0.25">
      <c r="X460" s="11"/>
      <c r="AI460" s="11"/>
      <c r="AJ460" s="11"/>
      <c r="AW460" s="11"/>
      <c r="AX460" s="11"/>
      <c r="BA460" s="11"/>
      <c r="BB460" s="11"/>
      <c r="BE460" s="11"/>
      <c r="BF460" s="11"/>
      <c r="BH460" s="11"/>
      <c r="BI460" s="11"/>
      <c r="BJ460" s="11"/>
      <c r="BK460" s="11"/>
      <c r="BL460" s="11"/>
      <c r="BU460" s="11"/>
      <c r="BV460" s="11"/>
      <c r="BZ460" s="12"/>
    </row>
    <row r="461" spans="24:78" ht="12.75" customHeight="1" x14ac:dyDescent="0.25">
      <c r="X461" s="11"/>
      <c r="AI461" s="11"/>
      <c r="AJ461" s="11"/>
      <c r="AW461" s="11"/>
      <c r="AX461" s="11"/>
      <c r="BA461" s="11"/>
      <c r="BB461" s="11"/>
      <c r="BE461" s="11"/>
      <c r="BF461" s="11"/>
      <c r="BH461" s="11"/>
      <c r="BI461" s="11"/>
      <c r="BJ461" s="11"/>
      <c r="BK461" s="11"/>
      <c r="BL461" s="11"/>
      <c r="BU461" s="11"/>
      <c r="BV461" s="11"/>
      <c r="BZ461" s="12"/>
    </row>
    <row r="462" spans="24:78" ht="12.75" customHeight="1" x14ac:dyDescent="0.25">
      <c r="X462" s="11"/>
      <c r="AI462" s="11"/>
      <c r="AJ462" s="11"/>
      <c r="AW462" s="11"/>
      <c r="AX462" s="11"/>
      <c r="BA462" s="11"/>
      <c r="BB462" s="11"/>
      <c r="BE462" s="11"/>
      <c r="BF462" s="11"/>
      <c r="BH462" s="11"/>
      <c r="BI462" s="11"/>
      <c r="BJ462" s="11"/>
      <c r="BK462" s="11"/>
      <c r="BL462" s="11"/>
      <c r="BU462" s="11"/>
      <c r="BV462" s="11"/>
      <c r="BZ462" s="12"/>
    </row>
    <row r="463" spans="24:78" ht="12.75" customHeight="1" x14ac:dyDescent="0.25">
      <c r="X463" s="11"/>
      <c r="AI463" s="11"/>
      <c r="AJ463" s="11"/>
      <c r="AW463" s="11"/>
      <c r="AX463" s="11"/>
      <c r="BA463" s="11"/>
      <c r="BB463" s="11"/>
      <c r="BE463" s="11"/>
      <c r="BF463" s="11"/>
      <c r="BH463" s="11"/>
      <c r="BI463" s="11"/>
      <c r="BJ463" s="11"/>
      <c r="BK463" s="11"/>
      <c r="BL463" s="11"/>
      <c r="BU463" s="11"/>
      <c r="BV463" s="11"/>
      <c r="BZ463" s="12"/>
    </row>
    <row r="464" spans="24:78" ht="12.75" customHeight="1" x14ac:dyDescent="0.25">
      <c r="X464" s="11"/>
      <c r="AI464" s="11"/>
      <c r="AJ464" s="11"/>
      <c r="AW464" s="11"/>
      <c r="AX464" s="11"/>
      <c r="BA464" s="11"/>
      <c r="BB464" s="11"/>
      <c r="BE464" s="11"/>
      <c r="BF464" s="11"/>
      <c r="BH464" s="11"/>
      <c r="BI464" s="11"/>
      <c r="BJ464" s="11"/>
      <c r="BK464" s="11"/>
      <c r="BL464" s="11"/>
      <c r="BU464" s="11"/>
      <c r="BV464" s="11"/>
      <c r="BZ464" s="12"/>
    </row>
    <row r="465" spans="24:78" ht="12.75" customHeight="1" x14ac:dyDescent="0.25">
      <c r="X465" s="11"/>
      <c r="AI465" s="11"/>
      <c r="AJ465" s="11"/>
      <c r="AW465" s="11"/>
      <c r="AX465" s="11"/>
      <c r="BA465" s="11"/>
      <c r="BB465" s="11"/>
      <c r="BE465" s="11"/>
      <c r="BF465" s="11"/>
      <c r="BH465" s="11"/>
      <c r="BI465" s="11"/>
      <c r="BJ465" s="11"/>
      <c r="BK465" s="11"/>
      <c r="BL465" s="11"/>
      <c r="BU465" s="11"/>
      <c r="BV465" s="11"/>
      <c r="BZ465" s="12"/>
    </row>
    <row r="466" spans="24:78" ht="12.75" customHeight="1" x14ac:dyDescent="0.25">
      <c r="X466" s="11"/>
      <c r="AI466" s="11"/>
      <c r="AJ466" s="11"/>
      <c r="AW466" s="11"/>
      <c r="AX466" s="11"/>
      <c r="BA466" s="11"/>
      <c r="BB466" s="11"/>
      <c r="BE466" s="11"/>
      <c r="BF466" s="11"/>
      <c r="BH466" s="11"/>
      <c r="BI466" s="11"/>
      <c r="BJ466" s="11"/>
      <c r="BK466" s="11"/>
      <c r="BL466" s="11"/>
      <c r="BU466" s="11"/>
      <c r="BV466" s="11"/>
      <c r="BZ466" s="12"/>
    </row>
    <row r="467" spans="24:78" ht="12.75" customHeight="1" x14ac:dyDescent="0.25">
      <c r="X467" s="11"/>
      <c r="AI467" s="11"/>
      <c r="AJ467" s="11"/>
      <c r="AW467" s="11"/>
      <c r="AX467" s="11"/>
      <c r="BA467" s="11"/>
      <c r="BB467" s="11"/>
      <c r="BE467" s="11"/>
      <c r="BF467" s="11"/>
      <c r="BH467" s="11"/>
      <c r="BI467" s="11"/>
      <c r="BJ467" s="11"/>
      <c r="BK467" s="11"/>
      <c r="BL467" s="11"/>
      <c r="BU467" s="11"/>
      <c r="BV467" s="11"/>
      <c r="BZ467" s="12"/>
    </row>
    <row r="468" spans="24:78" ht="12.75" customHeight="1" x14ac:dyDescent="0.25">
      <c r="X468" s="11"/>
      <c r="AI468" s="11"/>
      <c r="AJ468" s="11"/>
      <c r="AW468" s="11"/>
      <c r="AX468" s="11"/>
      <c r="BA468" s="11"/>
      <c r="BB468" s="11"/>
      <c r="BE468" s="11"/>
      <c r="BF468" s="11"/>
      <c r="BH468" s="11"/>
      <c r="BI468" s="11"/>
      <c r="BJ468" s="11"/>
      <c r="BK468" s="11"/>
      <c r="BL468" s="11"/>
      <c r="BU468" s="11"/>
      <c r="BV468" s="11"/>
      <c r="BZ468" s="12"/>
    </row>
    <row r="469" spans="24:78" ht="12.75" customHeight="1" x14ac:dyDescent="0.25">
      <c r="X469" s="11"/>
      <c r="AI469" s="11"/>
      <c r="AJ469" s="11"/>
      <c r="AW469" s="11"/>
      <c r="AX469" s="11"/>
      <c r="BA469" s="11"/>
      <c r="BB469" s="11"/>
      <c r="BE469" s="11"/>
      <c r="BF469" s="11"/>
      <c r="BH469" s="11"/>
      <c r="BI469" s="11"/>
      <c r="BJ469" s="11"/>
      <c r="BK469" s="11"/>
      <c r="BL469" s="11"/>
      <c r="BU469" s="11"/>
      <c r="BV469" s="11"/>
      <c r="BZ469" s="12"/>
    </row>
    <row r="470" spans="24:78" ht="12.75" customHeight="1" x14ac:dyDescent="0.25">
      <c r="X470" s="11"/>
      <c r="AI470" s="11"/>
      <c r="AJ470" s="11"/>
      <c r="AW470" s="11"/>
      <c r="AX470" s="11"/>
      <c r="BA470" s="11"/>
      <c r="BB470" s="11"/>
      <c r="BE470" s="11"/>
      <c r="BF470" s="11"/>
      <c r="BH470" s="11"/>
      <c r="BI470" s="11"/>
      <c r="BJ470" s="11"/>
      <c r="BK470" s="11"/>
      <c r="BL470" s="11"/>
      <c r="BU470" s="11"/>
      <c r="BV470" s="11"/>
      <c r="BZ470" s="12"/>
    </row>
    <row r="471" spans="24:78" ht="12.75" customHeight="1" x14ac:dyDescent="0.25">
      <c r="X471" s="11"/>
      <c r="AI471" s="11"/>
      <c r="AJ471" s="11"/>
      <c r="AW471" s="11"/>
      <c r="AX471" s="11"/>
      <c r="BA471" s="11"/>
      <c r="BB471" s="11"/>
      <c r="BE471" s="11"/>
      <c r="BF471" s="11"/>
      <c r="BH471" s="11"/>
      <c r="BI471" s="11"/>
      <c r="BJ471" s="11"/>
      <c r="BK471" s="11"/>
      <c r="BL471" s="11"/>
      <c r="BU471" s="11"/>
      <c r="BV471" s="11"/>
      <c r="BZ471" s="12"/>
    </row>
    <row r="472" spans="24:78" ht="12.75" customHeight="1" x14ac:dyDescent="0.25">
      <c r="X472" s="11"/>
      <c r="AI472" s="11"/>
      <c r="AJ472" s="11"/>
      <c r="AW472" s="11"/>
      <c r="AX472" s="11"/>
      <c r="BA472" s="11"/>
      <c r="BB472" s="11"/>
      <c r="BE472" s="11"/>
      <c r="BF472" s="11"/>
      <c r="BH472" s="11"/>
      <c r="BI472" s="11"/>
      <c r="BJ472" s="11"/>
      <c r="BK472" s="11"/>
      <c r="BL472" s="11"/>
      <c r="BU472" s="11"/>
      <c r="BV472" s="11"/>
      <c r="BZ472" s="12"/>
    </row>
    <row r="473" spans="24:78" ht="12.75" customHeight="1" x14ac:dyDescent="0.25">
      <c r="X473" s="11"/>
      <c r="AI473" s="11"/>
      <c r="AJ473" s="11"/>
      <c r="AW473" s="11"/>
      <c r="AX473" s="11"/>
      <c r="BA473" s="11"/>
      <c r="BB473" s="11"/>
      <c r="BE473" s="11"/>
      <c r="BF473" s="11"/>
      <c r="BH473" s="11"/>
      <c r="BI473" s="11"/>
      <c r="BJ473" s="11"/>
      <c r="BK473" s="11"/>
      <c r="BL473" s="11"/>
      <c r="BU473" s="11"/>
      <c r="BV473" s="11"/>
      <c r="BZ473" s="12"/>
    </row>
    <row r="474" spans="24:78" ht="12.75" customHeight="1" x14ac:dyDescent="0.25">
      <c r="X474" s="11"/>
      <c r="AI474" s="11"/>
      <c r="AJ474" s="11"/>
      <c r="AW474" s="11"/>
      <c r="AX474" s="11"/>
      <c r="BA474" s="11"/>
      <c r="BB474" s="11"/>
      <c r="BE474" s="11"/>
      <c r="BF474" s="11"/>
      <c r="BH474" s="11"/>
      <c r="BI474" s="11"/>
      <c r="BJ474" s="11"/>
      <c r="BK474" s="11"/>
      <c r="BL474" s="11"/>
      <c r="BU474" s="11"/>
      <c r="BV474" s="11"/>
      <c r="BZ474" s="12"/>
    </row>
    <row r="475" spans="24:78" ht="12.75" customHeight="1" x14ac:dyDescent="0.25">
      <c r="X475" s="11"/>
      <c r="AI475" s="11"/>
      <c r="AJ475" s="11"/>
      <c r="AW475" s="11"/>
      <c r="AX475" s="11"/>
      <c r="BA475" s="11"/>
      <c r="BB475" s="11"/>
      <c r="BE475" s="11"/>
      <c r="BF475" s="11"/>
      <c r="BH475" s="11"/>
      <c r="BI475" s="11"/>
      <c r="BJ475" s="11"/>
      <c r="BK475" s="11"/>
      <c r="BL475" s="11"/>
      <c r="BU475" s="11"/>
      <c r="BV475" s="11"/>
      <c r="BZ475" s="12"/>
    </row>
    <row r="476" spans="24:78" ht="12.75" customHeight="1" x14ac:dyDescent="0.25">
      <c r="X476" s="11"/>
      <c r="AI476" s="11"/>
      <c r="AJ476" s="11"/>
      <c r="AW476" s="11"/>
      <c r="AX476" s="11"/>
      <c r="BA476" s="11"/>
      <c r="BB476" s="11"/>
      <c r="BE476" s="11"/>
      <c r="BF476" s="11"/>
      <c r="BH476" s="11"/>
      <c r="BI476" s="11"/>
      <c r="BJ476" s="11"/>
      <c r="BK476" s="11"/>
      <c r="BL476" s="11"/>
      <c r="BU476" s="11"/>
      <c r="BV476" s="11"/>
      <c r="BZ476" s="12"/>
    </row>
    <row r="477" spans="24:78" ht="12.75" customHeight="1" x14ac:dyDescent="0.25">
      <c r="X477" s="11"/>
      <c r="AI477" s="11"/>
      <c r="AJ477" s="11"/>
      <c r="AW477" s="11"/>
      <c r="AX477" s="11"/>
      <c r="BA477" s="11"/>
      <c r="BB477" s="11"/>
      <c r="BE477" s="11"/>
      <c r="BF477" s="11"/>
      <c r="BH477" s="11"/>
      <c r="BI477" s="11"/>
      <c r="BJ477" s="11"/>
      <c r="BK477" s="11"/>
      <c r="BL477" s="11"/>
      <c r="BU477" s="11"/>
      <c r="BV477" s="11"/>
      <c r="BZ477" s="12"/>
    </row>
    <row r="478" spans="24:78" ht="12.75" customHeight="1" x14ac:dyDescent="0.25">
      <c r="X478" s="11"/>
      <c r="AI478" s="11"/>
      <c r="AJ478" s="11"/>
      <c r="AW478" s="11"/>
      <c r="AX478" s="11"/>
      <c r="BA478" s="11"/>
      <c r="BB478" s="11"/>
      <c r="BE478" s="11"/>
      <c r="BF478" s="11"/>
      <c r="BH478" s="11"/>
      <c r="BI478" s="11"/>
      <c r="BJ478" s="11"/>
      <c r="BK478" s="11"/>
      <c r="BL478" s="11"/>
      <c r="BU478" s="11"/>
      <c r="BV478" s="11"/>
      <c r="BZ478" s="12"/>
    </row>
    <row r="479" spans="24:78" ht="12.75" customHeight="1" x14ac:dyDescent="0.25">
      <c r="X479" s="11"/>
      <c r="AI479" s="11"/>
      <c r="AJ479" s="11"/>
      <c r="AW479" s="11"/>
      <c r="AX479" s="11"/>
      <c r="BA479" s="11"/>
      <c r="BB479" s="11"/>
      <c r="BE479" s="11"/>
      <c r="BF479" s="11"/>
      <c r="BH479" s="11"/>
      <c r="BI479" s="11"/>
      <c r="BJ479" s="11"/>
      <c r="BK479" s="11"/>
      <c r="BL479" s="11"/>
      <c r="BU479" s="11"/>
      <c r="BV479" s="11"/>
      <c r="BZ479" s="12"/>
    </row>
    <row r="480" spans="24:78" ht="12.75" customHeight="1" x14ac:dyDescent="0.25">
      <c r="X480" s="11"/>
      <c r="AI480" s="11"/>
      <c r="AJ480" s="11"/>
      <c r="AW480" s="11"/>
      <c r="AX480" s="11"/>
      <c r="BA480" s="11"/>
      <c r="BB480" s="11"/>
      <c r="BE480" s="11"/>
      <c r="BF480" s="11"/>
      <c r="BH480" s="11"/>
      <c r="BI480" s="11"/>
      <c r="BJ480" s="11"/>
      <c r="BK480" s="11"/>
      <c r="BL480" s="11"/>
      <c r="BU480" s="11"/>
      <c r="BV480" s="11"/>
      <c r="BZ480" s="12"/>
    </row>
    <row r="481" spans="24:78" ht="12.75" customHeight="1" x14ac:dyDescent="0.25">
      <c r="X481" s="11"/>
      <c r="AI481" s="11"/>
      <c r="AJ481" s="11"/>
      <c r="AW481" s="11"/>
      <c r="AX481" s="11"/>
      <c r="BA481" s="11"/>
      <c r="BB481" s="11"/>
      <c r="BE481" s="11"/>
      <c r="BF481" s="11"/>
      <c r="BH481" s="11"/>
      <c r="BI481" s="11"/>
      <c r="BJ481" s="11"/>
      <c r="BK481" s="11"/>
      <c r="BL481" s="11"/>
      <c r="BU481" s="11"/>
      <c r="BV481" s="11"/>
      <c r="BZ481" s="12"/>
    </row>
    <row r="482" spans="24:78" ht="12.75" customHeight="1" x14ac:dyDescent="0.25">
      <c r="X482" s="11"/>
      <c r="AI482" s="11"/>
      <c r="AJ482" s="11"/>
      <c r="AW482" s="11"/>
      <c r="AX482" s="11"/>
      <c r="BA482" s="11"/>
      <c r="BB482" s="11"/>
      <c r="BE482" s="11"/>
      <c r="BF482" s="11"/>
      <c r="BH482" s="11"/>
      <c r="BI482" s="11"/>
      <c r="BJ482" s="11"/>
      <c r="BK482" s="11"/>
      <c r="BL482" s="11"/>
      <c r="BU482" s="11"/>
      <c r="BV482" s="11"/>
      <c r="BZ482" s="12"/>
    </row>
    <row r="483" spans="24:78" ht="12.75" customHeight="1" x14ac:dyDescent="0.25">
      <c r="X483" s="11"/>
      <c r="AI483" s="11"/>
      <c r="AJ483" s="11"/>
      <c r="AW483" s="11"/>
      <c r="AX483" s="11"/>
      <c r="BA483" s="11"/>
      <c r="BB483" s="11"/>
      <c r="BE483" s="11"/>
      <c r="BF483" s="11"/>
      <c r="BH483" s="11"/>
      <c r="BI483" s="11"/>
      <c r="BJ483" s="11"/>
      <c r="BK483" s="11"/>
      <c r="BL483" s="11"/>
      <c r="BU483" s="11"/>
      <c r="BV483" s="11"/>
      <c r="BZ483" s="12"/>
    </row>
    <row r="484" spans="24:78" ht="12.75" customHeight="1" x14ac:dyDescent="0.25">
      <c r="X484" s="11"/>
      <c r="AI484" s="11"/>
      <c r="AJ484" s="11"/>
      <c r="AW484" s="11"/>
      <c r="AX484" s="11"/>
      <c r="BA484" s="11"/>
      <c r="BB484" s="11"/>
      <c r="BE484" s="11"/>
      <c r="BF484" s="11"/>
      <c r="BH484" s="11"/>
      <c r="BI484" s="11"/>
      <c r="BJ484" s="11"/>
      <c r="BK484" s="11"/>
      <c r="BL484" s="11"/>
      <c r="BU484" s="11"/>
      <c r="BV484" s="11"/>
      <c r="BZ484" s="12"/>
    </row>
    <row r="485" spans="24:78" ht="12.75" customHeight="1" x14ac:dyDescent="0.25">
      <c r="X485" s="11"/>
      <c r="AI485" s="11"/>
      <c r="AJ485" s="11"/>
      <c r="AW485" s="11"/>
      <c r="AX485" s="11"/>
      <c r="BA485" s="11"/>
      <c r="BB485" s="11"/>
      <c r="BE485" s="11"/>
      <c r="BF485" s="11"/>
      <c r="BH485" s="11"/>
      <c r="BI485" s="11"/>
      <c r="BJ485" s="11"/>
      <c r="BK485" s="11"/>
      <c r="BL485" s="11"/>
      <c r="BU485" s="11"/>
      <c r="BV485" s="11"/>
      <c r="BZ485" s="12"/>
    </row>
    <row r="486" spans="24:78" ht="12.75" customHeight="1" x14ac:dyDescent="0.25">
      <c r="X486" s="11"/>
      <c r="AI486" s="11"/>
      <c r="AJ486" s="11"/>
      <c r="AW486" s="11"/>
      <c r="AX486" s="11"/>
      <c r="BA486" s="11"/>
      <c r="BB486" s="11"/>
      <c r="BE486" s="11"/>
      <c r="BF486" s="11"/>
      <c r="BH486" s="11"/>
      <c r="BI486" s="11"/>
      <c r="BJ486" s="11"/>
      <c r="BK486" s="11"/>
      <c r="BL486" s="11"/>
      <c r="BU486" s="11"/>
      <c r="BV486" s="11"/>
      <c r="BZ486" s="12"/>
    </row>
    <row r="487" spans="24:78" ht="12.75" customHeight="1" x14ac:dyDescent="0.25">
      <c r="X487" s="11"/>
      <c r="AI487" s="11"/>
      <c r="AJ487" s="11"/>
      <c r="AW487" s="11"/>
      <c r="AX487" s="11"/>
      <c r="BA487" s="11"/>
      <c r="BB487" s="11"/>
      <c r="BE487" s="11"/>
      <c r="BF487" s="11"/>
      <c r="BH487" s="11"/>
      <c r="BI487" s="11"/>
      <c r="BJ487" s="11"/>
      <c r="BK487" s="11"/>
      <c r="BL487" s="11"/>
      <c r="BU487" s="11"/>
      <c r="BV487" s="11"/>
      <c r="BZ487" s="12"/>
    </row>
    <row r="488" spans="24:78" ht="12.75" customHeight="1" x14ac:dyDescent="0.25">
      <c r="X488" s="11"/>
      <c r="AI488" s="11"/>
      <c r="AJ488" s="11"/>
      <c r="AW488" s="11"/>
      <c r="AX488" s="11"/>
      <c r="BA488" s="11"/>
      <c r="BB488" s="11"/>
      <c r="BE488" s="11"/>
      <c r="BF488" s="11"/>
      <c r="BH488" s="11"/>
      <c r="BI488" s="11"/>
      <c r="BJ488" s="11"/>
      <c r="BK488" s="11"/>
      <c r="BL488" s="11"/>
      <c r="BU488" s="11"/>
      <c r="BV488" s="11"/>
      <c r="BZ488" s="12"/>
    </row>
    <row r="489" spans="24:78" ht="12.75" customHeight="1" x14ac:dyDescent="0.25">
      <c r="X489" s="11"/>
      <c r="AI489" s="11"/>
      <c r="AJ489" s="11"/>
      <c r="AW489" s="11"/>
      <c r="AX489" s="11"/>
      <c r="BA489" s="11"/>
      <c r="BB489" s="11"/>
      <c r="BE489" s="11"/>
      <c r="BF489" s="11"/>
      <c r="BH489" s="11"/>
      <c r="BI489" s="11"/>
      <c r="BJ489" s="11"/>
      <c r="BK489" s="11"/>
      <c r="BL489" s="11"/>
      <c r="BU489" s="11"/>
      <c r="BV489" s="11"/>
      <c r="BZ489" s="12"/>
    </row>
    <row r="490" spans="24:78" ht="12.75" customHeight="1" x14ac:dyDescent="0.25">
      <c r="X490" s="11"/>
      <c r="AI490" s="11"/>
      <c r="AJ490" s="11"/>
      <c r="AW490" s="11"/>
      <c r="AX490" s="11"/>
      <c r="BA490" s="11"/>
      <c r="BB490" s="11"/>
      <c r="BE490" s="11"/>
      <c r="BF490" s="11"/>
      <c r="BH490" s="11"/>
      <c r="BI490" s="11"/>
      <c r="BJ490" s="11"/>
      <c r="BK490" s="11"/>
      <c r="BL490" s="11"/>
      <c r="BU490" s="11"/>
      <c r="BV490" s="11"/>
      <c r="BZ490" s="12"/>
    </row>
    <row r="491" spans="24:78" ht="12.75" customHeight="1" x14ac:dyDescent="0.25">
      <c r="X491" s="11"/>
      <c r="AI491" s="11"/>
      <c r="AJ491" s="11"/>
      <c r="AW491" s="11"/>
      <c r="AX491" s="11"/>
      <c r="BA491" s="11"/>
      <c r="BB491" s="11"/>
      <c r="BE491" s="11"/>
      <c r="BF491" s="11"/>
      <c r="BH491" s="11"/>
      <c r="BI491" s="11"/>
      <c r="BJ491" s="11"/>
      <c r="BK491" s="11"/>
      <c r="BL491" s="11"/>
      <c r="BU491" s="11"/>
      <c r="BV491" s="11"/>
      <c r="BZ491" s="12"/>
    </row>
    <row r="492" spans="24:78" ht="12.75" customHeight="1" x14ac:dyDescent="0.25">
      <c r="X492" s="11"/>
      <c r="AI492" s="11"/>
      <c r="AJ492" s="11"/>
      <c r="AW492" s="11"/>
      <c r="AX492" s="11"/>
      <c r="BA492" s="11"/>
      <c r="BB492" s="11"/>
      <c r="BE492" s="11"/>
      <c r="BF492" s="11"/>
      <c r="BH492" s="11"/>
      <c r="BI492" s="11"/>
      <c r="BJ492" s="11"/>
      <c r="BK492" s="11"/>
      <c r="BL492" s="11"/>
      <c r="BU492" s="11"/>
      <c r="BV492" s="11"/>
      <c r="BZ492" s="12"/>
    </row>
    <row r="493" spans="24:78" ht="12.75" customHeight="1" x14ac:dyDescent="0.25">
      <c r="X493" s="11"/>
      <c r="AI493" s="11"/>
      <c r="AJ493" s="11"/>
      <c r="AW493" s="11"/>
      <c r="AX493" s="11"/>
      <c r="BA493" s="11"/>
      <c r="BB493" s="11"/>
      <c r="BE493" s="11"/>
      <c r="BF493" s="11"/>
      <c r="BH493" s="11"/>
      <c r="BI493" s="11"/>
      <c r="BJ493" s="11"/>
      <c r="BK493" s="11"/>
      <c r="BL493" s="11"/>
      <c r="BU493" s="11"/>
      <c r="BV493" s="11"/>
      <c r="BZ493" s="12"/>
    </row>
    <row r="494" spans="24:78" ht="12.75" customHeight="1" x14ac:dyDescent="0.25">
      <c r="X494" s="11"/>
      <c r="AI494" s="11"/>
      <c r="AJ494" s="11"/>
      <c r="AW494" s="11"/>
      <c r="AX494" s="11"/>
      <c r="BA494" s="11"/>
      <c r="BB494" s="11"/>
      <c r="BE494" s="11"/>
      <c r="BF494" s="11"/>
      <c r="BH494" s="11"/>
      <c r="BI494" s="11"/>
      <c r="BJ494" s="11"/>
      <c r="BK494" s="11"/>
      <c r="BL494" s="11"/>
      <c r="BU494" s="11"/>
      <c r="BV494" s="11"/>
      <c r="BZ494" s="12"/>
    </row>
    <row r="495" spans="24:78" ht="12.75" customHeight="1" x14ac:dyDescent="0.25">
      <c r="X495" s="11"/>
      <c r="AI495" s="11"/>
      <c r="AJ495" s="11"/>
      <c r="AW495" s="11"/>
      <c r="AX495" s="11"/>
      <c r="BA495" s="11"/>
      <c r="BB495" s="11"/>
      <c r="BE495" s="11"/>
      <c r="BF495" s="11"/>
      <c r="BH495" s="11"/>
      <c r="BI495" s="11"/>
      <c r="BJ495" s="11"/>
      <c r="BK495" s="11"/>
      <c r="BL495" s="11"/>
      <c r="BU495" s="11"/>
      <c r="BV495" s="11"/>
      <c r="BZ495" s="12"/>
    </row>
    <row r="496" spans="24:78" ht="12.75" customHeight="1" x14ac:dyDescent="0.25">
      <c r="X496" s="11"/>
      <c r="AI496" s="11"/>
      <c r="AJ496" s="11"/>
      <c r="AW496" s="11"/>
      <c r="AX496" s="11"/>
      <c r="BA496" s="11"/>
      <c r="BB496" s="11"/>
      <c r="BE496" s="11"/>
      <c r="BF496" s="11"/>
      <c r="BH496" s="11"/>
      <c r="BI496" s="11"/>
      <c r="BJ496" s="11"/>
      <c r="BK496" s="11"/>
      <c r="BL496" s="11"/>
      <c r="BU496" s="11"/>
      <c r="BV496" s="11"/>
      <c r="BZ496" s="12"/>
    </row>
    <row r="497" spans="24:78" ht="12.75" customHeight="1" x14ac:dyDescent="0.25">
      <c r="X497" s="11"/>
      <c r="AI497" s="11"/>
      <c r="AJ497" s="11"/>
      <c r="AW497" s="11"/>
      <c r="AX497" s="11"/>
      <c r="BA497" s="11"/>
      <c r="BB497" s="11"/>
      <c r="BE497" s="11"/>
      <c r="BF497" s="11"/>
      <c r="BH497" s="11"/>
      <c r="BI497" s="11"/>
      <c r="BJ497" s="11"/>
      <c r="BK497" s="11"/>
      <c r="BL497" s="11"/>
      <c r="BU497" s="11"/>
      <c r="BV497" s="11"/>
      <c r="BZ497" s="12"/>
    </row>
    <row r="498" spans="24:78" ht="12.75" customHeight="1" x14ac:dyDescent="0.25">
      <c r="X498" s="11"/>
      <c r="AI498" s="11"/>
      <c r="AJ498" s="11"/>
      <c r="AW498" s="11"/>
      <c r="AX498" s="11"/>
      <c r="BA498" s="11"/>
      <c r="BB498" s="11"/>
      <c r="BE498" s="11"/>
      <c r="BF498" s="11"/>
      <c r="BH498" s="11"/>
      <c r="BI498" s="11"/>
      <c r="BJ498" s="11"/>
      <c r="BK498" s="11"/>
      <c r="BL498" s="11"/>
      <c r="BU498" s="11"/>
      <c r="BV498" s="11"/>
      <c r="BZ498" s="12"/>
    </row>
    <row r="499" spans="24:78" ht="12.75" customHeight="1" x14ac:dyDescent="0.25">
      <c r="X499" s="11"/>
      <c r="AI499" s="11"/>
      <c r="AJ499" s="11"/>
      <c r="AW499" s="11"/>
      <c r="AX499" s="11"/>
      <c r="BA499" s="11"/>
      <c r="BB499" s="11"/>
      <c r="BE499" s="11"/>
      <c r="BF499" s="11"/>
      <c r="BH499" s="11"/>
      <c r="BI499" s="11"/>
      <c r="BJ499" s="11"/>
      <c r="BK499" s="11"/>
      <c r="BL499" s="11"/>
      <c r="BU499" s="11"/>
      <c r="BV499" s="11"/>
      <c r="BZ499" s="12"/>
    </row>
    <row r="500" spans="24:78" ht="12.75" customHeight="1" x14ac:dyDescent="0.25">
      <c r="X500" s="11"/>
      <c r="AI500" s="11"/>
      <c r="AJ500" s="11"/>
      <c r="AW500" s="11"/>
      <c r="AX500" s="11"/>
      <c r="BA500" s="11"/>
      <c r="BB500" s="11"/>
      <c r="BE500" s="11"/>
      <c r="BF500" s="11"/>
      <c r="BH500" s="11"/>
      <c r="BI500" s="11"/>
      <c r="BJ500" s="11"/>
      <c r="BK500" s="11"/>
      <c r="BL500" s="11"/>
      <c r="BU500" s="11"/>
      <c r="BV500" s="11"/>
      <c r="BZ500" s="12"/>
    </row>
    <row r="501" spans="24:78" ht="12.75" customHeight="1" x14ac:dyDescent="0.25">
      <c r="X501" s="11"/>
      <c r="AI501" s="11"/>
      <c r="AJ501" s="11"/>
      <c r="AW501" s="11"/>
      <c r="AX501" s="11"/>
      <c r="BA501" s="11"/>
      <c r="BB501" s="11"/>
      <c r="BE501" s="11"/>
      <c r="BF501" s="11"/>
      <c r="BH501" s="11"/>
      <c r="BI501" s="11"/>
      <c r="BJ501" s="11"/>
      <c r="BK501" s="11"/>
      <c r="BL501" s="11"/>
      <c r="BU501" s="11"/>
      <c r="BV501" s="11"/>
      <c r="BZ501" s="12"/>
    </row>
    <row r="502" spans="24:78" ht="12.75" customHeight="1" x14ac:dyDescent="0.25">
      <c r="X502" s="11"/>
      <c r="AI502" s="11"/>
      <c r="AJ502" s="11"/>
      <c r="AW502" s="11"/>
      <c r="AX502" s="11"/>
      <c r="BA502" s="11"/>
      <c r="BB502" s="11"/>
      <c r="BE502" s="11"/>
      <c r="BF502" s="11"/>
      <c r="BH502" s="11"/>
      <c r="BI502" s="11"/>
      <c r="BJ502" s="11"/>
      <c r="BK502" s="11"/>
      <c r="BL502" s="11"/>
      <c r="BU502" s="11"/>
      <c r="BV502" s="11"/>
      <c r="BZ502" s="12"/>
    </row>
    <row r="503" spans="24:78" ht="12.75" customHeight="1" x14ac:dyDescent="0.25">
      <c r="X503" s="11"/>
      <c r="AI503" s="11"/>
      <c r="AJ503" s="11"/>
      <c r="AW503" s="11"/>
      <c r="AX503" s="11"/>
      <c r="BA503" s="11"/>
      <c r="BB503" s="11"/>
      <c r="BE503" s="11"/>
      <c r="BF503" s="11"/>
      <c r="BH503" s="11"/>
      <c r="BI503" s="11"/>
      <c r="BJ503" s="11"/>
      <c r="BK503" s="11"/>
      <c r="BL503" s="11"/>
      <c r="BU503" s="11"/>
      <c r="BV503" s="11"/>
      <c r="BZ503" s="12"/>
    </row>
    <row r="504" spans="24:78" ht="12.75" customHeight="1" x14ac:dyDescent="0.25">
      <c r="X504" s="11"/>
      <c r="AI504" s="11"/>
      <c r="AJ504" s="11"/>
      <c r="AW504" s="11"/>
      <c r="AX504" s="11"/>
      <c r="BA504" s="11"/>
      <c r="BB504" s="11"/>
      <c r="BE504" s="11"/>
      <c r="BF504" s="11"/>
      <c r="BH504" s="11"/>
      <c r="BI504" s="11"/>
      <c r="BJ504" s="11"/>
      <c r="BK504" s="11"/>
      <c r="BL504" s="11"/>
      <c r="BU504" s="11"/>
      <c r="BV504" s="11"/>
      <c r="BZ504" s="12"/>
    </row>
    <row r="505" spans="24:78" ht="12.75" customHeight="1" x14ac:dyDescent="0.25">
      <c r="X505" s="11"/>
      <c r="AI505" s="11"/>
      <c r="AJ505" s="11"/>
      <c r="AW505" s="11"/>
      <c r="AX505" s="11"/>
      <c r="BA505" s="11"/>
      <c r="BB505" s="11"/>
      <c r="BE505" s="11"/>
      <c r="BF505" s="11"/>
      <c r="BH505" s="11"/>
      <c r="BI505" s="11"/>
      <c r="BJ505" s="11"/>
      <c r="BK505" s="11"/>
      <c r="BL505" s="11"/>
      <c r="BU505" s="11"/>
      <c r="BV505" s="11"/>
      <c r="BZ505" s="12"/>
    </row>
    <row r="506" spans="24:78" ht="12.75" customHeight="1" x14ac:dyDescent="0.25">
      <c r="X506" s="11"/>
      <c r="AI506" s="11"/>
      <c r="AJ506" s="11"/>
      <c r="AW506" s="11"/>
      <c r="AX506" s="11"/>
      <c r="BA506" s="11"/>
      <c r="BB506" s="11"/>
      <c r="BE506" s="11"/>
      <c r="BF506" s="11"/>
      <c r="BH506" s="11"/>
      <c r="BI506" s="11"/>
      <c r="BJ506" s="11"/>
      <c r="BK506" s="11"/>
      <c r="BL506" s="11"/>
      <c r="BU506" s="11"/>
      <c r="BV506" s="11"/>
      <c r="BZ506" s="12"/>
    </row>
    <row r="507" spans="24:78" ht="12.75" customHeight="1" x14ac:dyDescent="0.25">
      <c r="X507" s="11"/>
      <c r="AI507" s="11"/>
      <c r="AJ507" s="11"/>
      <c r="AW507" s="11"/>
      <c r="AX507" s="11"/>
      <c r="BA507" s="11"/>
      <c r="BB507" s="11"/>
      <c r="BE507" s="11"/>
      <c r="BF507" s="11"/>
      <c r="BH507" s="11"/>
      <c r="BI507" s="11"/>
      <c r="BJ507" s="11"/>
      <c r="BK507" s="11"/>
      <c r="BL507" s="11"/>
      <c r="BU507" s="11"/>
      <c r="BV507" s="11"/>
      <c r="BZ507" s="12"/>
    </row>
    <row r="508" spans="24:78" ht="12.75" customHeight="1" x14ac:dyDescent="0.25">
      <c r="X508" s="11"/>
      <c r="AI508" s="11"/>
      <c r="AJ508" s="11"/>
      <c r="AW508" s="11"/>
      <c r="AX508" s="11"/>
      <c r="BA508" s="11"/>
      <c r="BB508" s="11"/>
      <c r="BE508" s="11"/>
      <c r="BF508" s="11"/>
      <c r="BH508" s="11"/>
      <c r="BI508" s="11"/>
      <c r="BJ508" s="11"/>
      <c r="BK508" s="11"/>
      <c r="BL508" s="11"/>
      <c r="BU508" s="11"/>
      <c r="BV508" s="11"/>
      <c r="BZ508" s="12"/>
    </row>
    <row r="509" spans="24:78" ht="12.75" customHeight="1" x14ac:dyDescent="0.25">
      <c r="X509" s="11"/>
      <c r="AI509" s="11"/>
      <c r="AJ509" s="11"/>
      <c r="AW509" s="11"/>
      <c r="AX509" s="11"/>
      <c r="BA509" s="11"/>
      <c r="BB509" s="11"/>
      <c r="BE509" s="11"/>
      <c r="BF509" s="11"/>
      <c r="BH509" s="11"/>
      <c r="BI509" s="11"/>
      <c r="BJ509" s="11"/>
      <c r="BK509" s="11"/>
      <c r="BL509" s="11"/>
      <c r="BU509" s="11"/>
      <c r="BV509" s="11"/>
      <c r="BZ509" s="12"/>
    </row>
    <row r="510" spans="24:78" ht="12.75" customHeight="1" x14ac:dyDescent="0.25">
      <c r="X510" s="11"/>
      <c r="AI510" s="11"/>
      <c r="AJ510" s="11"/>
      <c r="AW510" s="11"/>
      <c r="AX510" s="11"/>
      <c r="BA510" s="11"/>
      <c r="BB510" s="11"/>
      <c r="BE510" s="11"/>
      <c r="BF510" s="11"/>
      <c r="BH510" s="11"/>
      <c r="BI510" s="11"/>
      <c r="BJ510" s="11"/>
      <c r="BK510" s="11"/>
      <c r="BL510" s="11"/>
      <c r="BU510" s="11"/>
      <c r="BV510" s="11"/>
      <c r="BZ510" s="12"/>
    </row>
    <row r="511" spans="24:78" ht="12.75" customHeight="1" x14ac:dyDescent="0.25">
      <c r="X511" s="11"/>
      <c r="AI511" s="11"/>
      <c r="AJ511" s="11"/>
      <c r="AW511" s="11"/>
      <c r="AX511" s="11"/>
      <c r="BA511" s="11"/>
      <c r="BB511" s="11"/>
      <c r="BE511" s="11"/>
      <c r="BF511" s="11"/>
      <c r="BH511" s="11"/>
      <c r="BI511" s="11"/>
      <c r="BJ511" s="11"/>
      <c r="BK511" s="11"/>
      <c r="BL511" s="11"/>
      <c r="BU511" s="11"/>
      <c r="BV511" s="11"/>
      <c r="BZ511" s="12"/>
    </row>
    <row r="512" spans="24:78" ht="12.75" customHeight="1" x14ac:dyDescent="0.25">
      <c r="X512" s="11"/>
      <c r="AI512" s="11"/>
      <c r="AJ512" s="11"/>
      <c r="AW512" s="11"/>
      <c r="AX512" s="11"/>
      <c r="BA512" s="11"/>
      <c r="BB512" s="11"/>
      <c r="BE512" s="11"/>
      <c r="BF512" s="11"/>
      <c r="BH512" s="11"/>
      <c r="BI512" s="11"/>
      <c r="BJ512" s="11"/>
      <c r="BK512" s="11"/>
      <c r="BL512" s="11"/>
      <c r="BU512" s="11"/>
      <c r="BV512" s="11"/>
      <c r="BZ512" s="12"/>
    </row>
    <row r="513" spans="24:78" ht="12.75" customHeight="1" x14ac:dyDescent="0.25">
      <c r="X513" s="11"/>
      <c r="AI513" s="11"/>
      <c r="AJ513" s="11"/>
      <c r="AW513" s="11"/>
      <c r="AX513" s="11"/>
      <c r="BA513" s="11"/>
      <c r="BB513" s="11"/>
      <c r="BE513" s="11"/>
      <c r="BF513" s="11"/>
      <c r="BH513" s="11"/>
      <c r="BI513" s="11"/>
      <c r="BJ513" s="11"/>
      <c r="BK513" s="11"/>
      <c r="BL513" s="11"/>
      <c r="BU513" s="11"/>
      <c r="BV513" s="11"/>
      <c r="BZ513" s="12"/>
    </row>
    <row r="514" spans="24:78" ht="12.75" customHeight="1" x14ac:dyDescent="0.25">
      <c r="X514" s="11"/>
      <c r="AI514" s="11"/>
      <c r="AJ514" s="11"/>
      <c r="AW514" s="11"/>
      <c r="AX514" s="11"/>
      <c r="BA514" s="11"/>
      <c r="BB514" s="11"/>
      <c r="BE514" s="11"/>
      <c r="BF514" s="11"/>
      <c r="BH514" s="11"/>
      <c r="BI514" s="11"/>
      <c r="BJ514" s="11"/>
      <c r="BK514" s="11"/>
      <c r="BL514" s="11"/>
      <c r="BU514" s="11"/>
      <c r="BV514" s="11"/>
      <c r="BZ514" s="12"/>
    </row>
    <row r="515" spans="24:78" ht="12.75" customHeight="1" x14ac:dyDescent="0.25">
      <c r="X515" s="11"/>
      <c r="AI515" s="11"/>
      <c r="AJ515" s="11"/>
      <c r="AW515" s="11"/>
      <c r="AX515" s="11"/>
      <c r="BA515" s="11"/>
      <c r="BB515" s="11"/>
      <c r="BE515" s="11"/>
      <c r="BF515" s="11"/>
      <c r="BH515" s="11"/>
      <c r="BI515" s="11"/>
      <c r="BJ515" s="11"/>
      <c r="BK515" s="11"/>
      <c r="BL515" s="11"/>
      <c r="BU515" s="11"/>
      <c r="BV515" s="11"/>
      <c r="BZ515" s="12"/>
    </row>
    <row r="516" spans="24:78" ht="12.75" customHeight="1" x14ac:dyDescent="0.25">
      <c r="X516" s="11"/>
      <c r="AI516" s="11"/>
      <c r="AJ516" s="11"/>
      <c r="AW516" s="11"/>
      <c r="AX516" s="11"/>
      <c r="BA516" s="11"/>
      <c r="BB516" s="11"/>
      <c r="BE516" s="11"/>
      <c r="BF516" s="11"/>
      <c r="BH516" s="11"/>
      <c r="BI516" s="11"/>
      <c r="BJ516" s="11"/>
      <c r="BK516" s="11"/>
      <c r="BL516" s="11"/>
      <c r="BU516" s="11"/>
      <c r="BV516" s="11"/>
      <c r="BZ516" s="12"/>
    </row>
    <row r="517" spans="24:78" ht="12.75" customHeight="1" x14ac:dyDescent="0.25">
      <c r="X517" s="11"/>
      <c r="AI517" s="11"/>
      <c r="AJ517" s="11"/>
      <c r="AW517" s="11"/>
      <c r="AX517" s="11"/>
      <c r="BA517" s="11"/>
      <c r="BB517" s="11"/>
      <c r="BE517" s="11"/>
      <c r="BF517" s="11"/>
      <c r="BH517" s="11"/>
      <c r="BI517" s="11"/>
      <c r="BJ517" s="11"/>
      <c r="BK517" s="11"/>
      <c r="BL517" s="11"/>
      <c r="BU517" s="11"/>
      <c r="BV517" s="11"/>
      <c r="BZ517" s="12"/>
    </row>
    <row r="518" spans="24:78" ht="12.75" customHeight="1" x14ac:dyDescent="0.25">
      <c r="X518" s="11"/>
      <c r="AI518" s="11"/>
      <c r="AJ518" s="11"/>
      <c r="AW518" s="11"/>
      <c r="AX518" s="11"/>
      <c r="BA518" s="11"/>
      <c r="BB518" s="11"/>
      <c r="BE518" s="11"/>
      <c r="BF518" s="11"/>
      <c r="BH518" s="11"/>
      <c r="BI518" s="11"/>
      <c r="BJ518" s="11"/>
      <c r="BK518" s="11"/>
      <c r="BL518" s="11"/>
      <c r="BU518" s="11"/>
      <c r="BV518" s="11"/>
      <c r="BZ518" s="12"/>
    </row>
    <row r="519" spans="24:78" ht="12.75" customHeight="1" x14ac:dyDescent="0.25">
      <c r="X519" s="11"/>
      <c r="AI519" s="11"/>
      <c r="AJ519" s="11"/>
      <c r="AW519" s="11"/>
      <c r="AX519" s="11"/>
      <c r="BA519" s="11"/>
      <c r="BB519" s="11"/>
      <c r="BE519" s="11"/>
      <c r="BF519" s="11"/>
      <c r="BH519" s="11"/>
      <c r="BI519" s="11"/>
      <c r="BJ519" s="11"/>
      <c r="BK519" s="11"/>
      <c r="BL519" s="11"/>
      <c r="BU519" s="11"/>
      <c r="BV519" s="11"/>
      <c r="BZ519" s="12"/>
    </row>
    <row r="520" spans="24:78" ht="12.75" customHeight="1" x14ac:dyDescent="0.25">
      <c r="X520" s="11"/>
      <c r="AI520" s="11"/>
      <c r="AJ520" s="11"/>
      <c r="AW520" s="11"/>
      <c r="AX520" s="11"/>
      <c r="BA520" s="11"/>
      <c r="BB520" s="11"/>
      <c r="BE520" s="11"/>
      <c r="BF520" s="11"/>
      <c r="BH520" s="11"/>
      <c r="BI520" s="11"/>
      <c r="BJ520" s="11"/>
      <c r="BK520" s="11"/>
      <c r="BL520" s="11"/>
      <c r="BU520" s="11"/>
      <c r="BV520" s="11"/>
      <c r="BZ520" s="12"/>
    </row>
    <row r="521" spans="24:78" ht="12.75" customHeight="1" x14ac:dyDescent="0.25">
      <c r="X521" s="11"/>
      <c r="AI521" s="11"/>
      <c r="AJ521" s="11"/>
      <c r="AW521" s="11"/>
      <c r="AX521" s="11"/>
      <c r="BA521" s="11"/>
      <c r="BB521" s="11"/>
      <c r="BE521" s="11"/>
      <c r="BF521" s="11"/>
      <c r="BH521" s="11"/>
      <c r="BI521" s="11"/>
      <c r="BJ521" s="11"/>
      <c r="BK521" s="11"/>
      <c r="BL521" s="11"/>
      <c r="BU521" s="11"/>
      <c r="BV521" s="11"/>
      <c r="BZ521" s="12"/>
    </row>
    <row r="522" spans="24:78" ht="12.75" customHeight="1" x14ac:dyDescent="0.25">
      <c r="X522" s="11"/>
      <c r="AI522" s="11"/>
      <c r="AJ522" s="11"/>
      <c r="AW522" s="11"/>
      <c r="AX522" s="11"/>
      <c r="BA522" s="11"/>
      <c r="BB522" s="11"/>
      <c r="BE522" s="11"/>
      <c r="BF522" s="11"/>
      <c r="BH522" s="11"/>
      <c r="BI522" s="11"/>
      <c r="BJ522" s="11"/>
      <c r="BK522" s="11"/>
      <c r="BL522" s="11"/>
      <c r="BU522" s="11"/>
      <c r="BV522" s="11"/>
      <c r="BZ522" s="12"/>
    </row>
    <row r="523" spans="24:78" ht="12.75" customHeight="1" x14ac:dyDescent="0.25">
      <c r="X523" s="11"/>
      <c r="AI523" s="11"/>
      <c r="AJ523" s="11"/>
      <c r="AW523" s="11"/>
      <c r="AX523" s="11"/>
      <c r="BA523" s="11"/>
      <c r="BB523" s="11"/>
      <c r="BE523" s="11"/>
      <c r="BF523" s="11"/>
      <c r="BH523" s="11"/>
      <c r="BI523" s="11"/>
      <c r="BJ523" s="11"/>
      <c r="BK523" s="11"/>
      <c r="BL523" s="11"/>
      <c r="BU523" s="11"/>
      <c r="BV523" s="11"/>
      <c r="BZ523" s="12"/>
    </row>
    <row r="524" spans="24:78" ht="12.75" customHeight="1" x14ac:dyDescent="0.25">
      <c r="X524" s="11"/>
      <c r="AI524" s="11"/>
      <c r="AJ524" s="11"/>
      <c r="AW524" s="11"/>
      <c r="AX524" s="11"/>
      <c r="BA524" s="11"/>
      <c r="BB524" s="11"/>
      <c r="BE524" s="11"/>
      <c r="BF524" s="11"/>
      <c r="BH524" s="11"/>
      <c r="BI524" s="11"/>
      <c r="BJ524" s="11"/>
      <c r="BK524" s="11"/>
      <c r="BL524" s="11"/>
      <c r="BU524" s="11"/>
      <c r="BV524" s="11"/>
      <c r="BZ524" s="12"/>
    </row>
    <row r="525" spans="24:78" ht="12.75" customHeight="1" x14ac:dyDescent="0.25">
      <c r="X525" s="11"/>
      <c r="AI525" s="11"/>
      <c r="AJ525" s="11"/>
      <c r="AW525" s="11"/>
      <c r="AX525" s="11"/>
      <c r="BA525" s="11"/>
      <c r="BB525" s="11"/>
      <c r="BE525" s="11"/>
      <c r="BF525" s="11"/>
      <c r="BH525" s="11"/>
      <c r="BI525" s="11"/>
      <c r="BJ525" s="11"/>
      <c r="BK525" s="11"/>
      <c r="BL525" s="11"/>
      <c r="BU525" s="11"/>
      <c r="BV525" s="11"/>
      <c r="BZ525" s="12"/>
    </row>
    <row r="526" spans="24:78" ht="12.75" customHeight="1" x14ac:dyDescent="0.25">
      <c r="X526" s="11"/>
      <c r="AI526" s="11"/>
      <c r="AJ526" s="11"/>
      <c r="AW526" s="11"/>
      <c r="AX526" s="11"/>
      <c r="BA526" s="11"/>
      <c r="BB526" s="11"/>
      <c r="BE526" s="11"/>
      <c r="BF526" s="11"/>
      <c r="BH526" s="11"/>
      <c r="BI526" s="11"/>
      <c r="BJ526" s="11"/>
      <c r="BK526" s="11"/>
      <c r="BL526" s="11"/>
      <c r="BU526" s="11"/>
      <c r="BV526" s="11"/>
      <c r="BZ526" s="12"/>
    </row>
    <row r="527" spans="24:78" ht="12.75" customHeight="1" x14ac:dyDescent="0.25">
      <c r="X527" s="11"/>
      <c r="AI527" s="11"/>
      <c r="AJ527" s="11"/>
      <c r="AW527" s="11"/>
      <c r="AX527" s="11"/>
      <c r="BA527" s="11"/>
      <c r="BB527" s="11"/>
      <c r="BE527" s="11"/>
      <c r="BF527" s="11"/>
      <c r="BH527" s="11"/>
      <c r="BI527" s="11"/>
      <c r="BJ527" s="11"/>
      <c r="BK527" s="11"/>
      <c r="BL527" s="11"/>
      <c r="BU527" s="11"/>
      <c r="BV527" s="11"/>
      <c r="BZ527" s="12"/>
    </row>
    <row r="528" spans="24:78" ht="12.75" customHeight="1" x14ac:dyDescent="0.25">
      <c r="X528" s="11"/>
      <c r="AI528" s="11"/>
      <c r="AJ528" s="11"/>
      <c r="AW528" s="11"/>
      <c r="AX528" s="11"/>
      <c r="BA528" s="11"/>
      <c r="BB528" s="11"/>
      <c r="BE528" s="11"/>
      <c r="BF528" s="11"/>
      <c r="BH528" s="11"/>
      <c r="BI528" s="11"/>
      <c r="BJ528" s="11"/>
      <c r="BK528" s="11"/>
      <c r="BL528" s="11"/>
      <c r="BU528" s="11"/>
      <c r="BV528" s="11"/>
      <c r="BZ528" s="12"/>
    </row>
    <row r="529" spans="24:78" ht="12.75" customHeight="1" x14ac:dyDescent="0.25">
      <c r="X529" s="11"/>
      <c r="AI529" s="11"/>
      <c r="AJ529" s="11"/>
      <c r="AW529" s="11"/>
      <c r="AX529" s="11"/>
      <c r="BA529" s="11"/>
      <c r="BB529" s="11"/>
      <c r="BE529" s="11"/>
      <c r="BF529" s="11"/>
      <c r="BH529" s="11"/>
      <c r="BI529" s="11"/>
      <c r="BJ529" s="11"/>
      <c r="BK529" s="11"/>
      <c r="BL529" s="11"/>
      <c r="BU529" s="11"/>
      <c r="BV529" s="11"/>
      <c r="BZ529" s="12"/>
    </row>
    <row r="530" spans="24:78" ht="12.75" customHeight="1" x14ac:dyDescent="0.25">
      <c r="X530" s="11"/>
      <c r="AI530" s="11"/>
      <c r="AJ530" s="11"/>
      <c r="AW530" s="11"/>
      <c r="AX530" s="11"/>
      <c r="BA530" s="11"/>
      <c r="BB530" s="11"/>
      <c r="BE530" s="11"/>
      <c r="BF530" s="11"/>
      <c r="BH530" s="11"/>
      <c r="BI530" s="11"/>
      <c r="BJ530" s="11"/>
      <c r="BK530" s="11"/>
      <c r="BL530" s="11"/>
      <c r="BU530" s="11"/>
      <c r="BV530" s="11"/>
      <c r="BZ530" s="12"/>
    </row>
    <row r="531" spans="24:78" ht="12.75" customHeight="1" x14ac:dyDescent="0.25">
      <c r="X531" s="11"/>
      <c r="AI531" s="11"/>
      <c r="AJ531" s="11"/>
      <c r="AW531" s="11"/>
      <c r="AX531" s="11"/>
      <c r="BA531" s="11"/>
      <c r="BB531" s="11"/>
      <c r="BE531" s="11"/>
      <c r="BF531" s="11"/>
      <c r="BH531" s="11"/>
      <c r="BI531" s="11"/>
      <c r="BJ531" s="11"/>
      <c r="BK531" s="11"/>
      <c r="BL531" s="11"/>
      <c r="BU531" s="11"/>
      <c r="BV531" s="11"/>
      <c r="BZ531" s="12"/>
    </row>
    <row r="532" spans="24:78" ht="12.75" customHeight="1" x14ac:dyDescent="0.25">
      <c r="X532" s="11"/>
      <c r="AI532" s="11"/>
      <c r="AJ532" s="11"/>
      <c r="AW532" s="11"/>
      <c r="AX532" s="11"/>
      <c r="BA532" s="11"/>
      <c r="BB532" s="11"/>
      <c r="BE532" s="11"/>
      <c r="BF532" s="11"/>
      <c r="BH532" s="11"/>
      <c r="BI532" s="11"/>
      <c r="BJ532" s="11"/>
      <c r="BK532" s="11"/>
      <c r="BL532" s="11"/>
      <c r="BU532" s="11"/>
      <c r="BV532" s="11"/>
      <c r="BZ532" s="12"/>
    </row>
    <row r="533" spans="24:78" ht="12.75" customHeight="1" x14ac:dyDescent="0.25">
      <c r="X533" s="11"/>
      <c r="AI533" s="11"/>
      <c r="AJ533" s="11"/>
      <c r="AW533" s="11"/>
      <c r="AX533" s="11"/>
      <c r="BA533" s="11"/>
      <c r="BB533" s="11"/>
      <c r="BE533" s="11"/>
      <c r="BF533" s="11"/>
      <c r="BH533" s="11"/>
      <c r="BI533" s="11"/>
      <c r="BJ533" s="11"/>
      <c r="BK533" s="11"/>
      <c r="BL533" s="11"/>
      <c r="BU533" s="11"/>
      <c r="BV533" s="11"/>
      <c r="BZ533" s="12"/>
    </row>
    <row r="534" spans="24:78" ht="12.75" customHeight="1" x14ac:dyDescent="0.25">
      <c r="X534" s="11"/>
      <c r="AI534" s="11"/>
      <c r="AJ534" s="11"/>
      <c r="AW534" s="11"/>
      <c r="AX534" s="11"/>
      <c r="BA534" s="11"/>
      <c r="BB534" s="11"/>
      <c r="BE534" s="11"/>
      <c r="BF534" s="11"/>
      <c r="BH534" s="11"/>
      <c r="BI534" s="11"/>
      <c r="BJ534" s="11"/>
      <c r="BK534" s="11"/>
      <c r="BL534" s="11"/>
      <c r="BU534" s="11"/>
      <c r="BV534" s="11"/>
      <c r="BZ534" s="12"/>
    </row>
    <row r="535" spans="24:78" ht="12.75" customHeight="1" x14ac:dyDescent="0.25">
      <c r="X535" s="11"/>
      <c r="AI535" s="11"/>
      <c r="AJ535" s="11"/>
      <c r="AW535" s="11"/>
      <c r="AX535" s="11"/>
      <c r="BA535" s="11"/>
      <c r="BB535" s="11"/>
      <c r="BE535" s="11"/>
      <c r="BF535" s="11"/>
      <c r="BH535" s="11"/>
      <c r="BI535" s="11"/>
      <c r="BJ535" s="11"/>
      <c r="BK535" s="11"/>
      <c r="BL535" s="11"/>
      <c r="BU535" s="11"/>
      <c r="BV535" s="11"/>
      <c r="BZ535" s="12"/>
    </row>
    <row r="536" spans="24:78" ht="12.75" customHeight="1" x14ac:dyDescent="0.25">
      <c r="X536" s="11"/>
      <c r="AI536" s="11"/>
      <c r="AJ536" s="11"/>
      <c r="AW536" s="11"/>
      <c r="AX536" s="11"/>
      <c r="BA536" s="11"/>
      <c r="BB536" s="11"/>
      <c r="BE536" s="11"/>
      <c r="BF536" s="11"/>
      <c r="BH536" s="11"/>
      <c r="BI536" s="11"/>
      <c r="BJ536" s="11"/>
      <c r="BK536" s="11"/>
      <c r="BL536" s="11"/>
      <c r="BU536" s="11"/>
      <c r="BV536" s="11"/>
      <c r="BZ536" s="12"/>
    </row>
    <row r="537" spans="24:78" ht="12.75" customHeight="1" x14ac:dyDescent="0.25">
      <c r="X537" s="11"/>
      <c r="AI537" s="11"/>
      <c r="AJ537" s="11"/>
      <c r="AW537" s="11"/>
      <c r="AX537" s="11"/>
      <c r="BA537" s="11"/>
      <c r="BB537" s="11"/>
      <c r="BE537" s="11"/>
      <c r="BF537" s="11"/>
      <c r="BH537" s="11"/>
      <c r="BI537" s="11"/>
      <c r="BJ537" s="11"/>
      <c r="BK537" s="11"/>
      <c r="BL537" s="11"/>
      <c r="BU537" s="11"/>
      <c r="BV537" s="11"/>
      <c r="BZ537" s="12"/>
    </row>
    <row r="538" spans="24:78" ht="12.75" customHeight="1" x14ac:dyDescent="0.25">
      <c r="X538" s="11"/>
      <c r="AI538" s="11"/>
      <c r="AJ538" s="11"/>
      <c r="AW538" s="11"/>
      <c r="AX538" s="11"/>
      <c r="BA538" s="11"/>
      <c r="BB538" s="11"/>
      <c r="BE538" s="11"/>
      <c r="BF538" s="11"/>
      <c r="BH538" s="11"/>
      <c r="BI538" s="11"/>
      <c r="BJ538" s="11"/>
      <c r="BK538" s="11"/>
      <c r="BL538" s="11"/>
      <c r="BU538" s="11"/>
      <c r="BV538" s="11"/>
      <c r="BZ538" s="12"/>
    </row>
    <row r="539" spans="24:78" ht="12.75" customHeight="1" x14ac:dyDescent="0.25">
      <c r="X539" s="11"/>
      <c r="AI539" s="11"/>
      <c r="AJ539" s="11"/>
      <c r="AW539" s="11"/>
      <c r="AX539" s="11"/>
      <c r="BA539" s="11"/>
      <c r="BB539" s="11"/>
      <c r="BE539" s="11"/>
      <c r="BF539" s="11"/>
      <c r="BH539" s="11"/>
      <c r="BI539" s="11"/>
      <c r="BJ539" s="11"/>
      <c r="BK539" s="11"/>
      <c r="BL539" s="11"/>
      <c r="BU539" s="11"/>
      <c r="BV539" s="11"/>
      <c r="BZ539" s="12"/>
    </row>
    <row r="540" spans="24:78" ht="12.75" customHeight="1" x14ac:dyDescent="0.25">
      <c r="X540" s="11"/>
      <c r="AI540" s="11"/>
      <c r="AJ540" s="11"/>
      <c r="AW540" s="11"/>
      <c r="AX540" s="11"/>
      <c r="BA540" s="11"/>
      <c r="BB540" s="11"/>
      <c r="BE540" s="11"/>
      <c r="BF540" s="11"/>
      <c r="BH540" s="11"/>
      <c r="BI540" s="11"/>
      <c r="BJ540" s="11"/>
      <c r="BK540" s="11"/>
      <c r="BL540" s="11"/>
      <c r="BU540" s="11"/>
      <c r="BV540" s="11"/>
      <c r="BZ540" s="12"/>
    </row>
    <row r="541" spans="24:78" ht="12.75" customHeight="1" x14ac:dyDescent="0.25">
      <c r="X541" s="11"/>
      <c r="AI541" s="11"/>
      <c r="AJ541" s="11"/>
      <c r="AW541" s="11"/>
      <c r="AX541" s="11"/>
      <c r="BA541" s="11"/>
      <c r="BB541" s="11"/>
      <c r="BE541" s="11"/>
      <c r="BF541" s="11"/>
      <c r="BH541" s="11"/>
      <c r="BI541" s="11"/>
      <c r="BJ541" s="11"/>
      <c r="BK541" s="11"/>
      <c r="BL541" s="11"/>
      <c r="BU541" s="11"/>
      <c r="BV541" s="11"/>
      <c r="BZ541" s="12"/>
    </row>
    <row r="542" spans="24:78" ht="12.75" customHeight="1" x14ac:dyDescent="0.25">
      <c r="X542" s="11"/>
      <c r="AI542" s="11"/>
      <c r="AJ542" s="11"/>
      <c r="AW542" s="11"/>
      <c r="AX542" s="11"/>
      <c r="BA542" s="11"/>
      <c r="BB542" s="11"/>
      <c r="BE542" s="11"/>
      <c r="BF542" s="11"/>
      <c r="BH542" s="11"/>
      <c r="BI542" s="11"/>
      <c r="BJ542" s="11"/>
      <c r="BK542" s="11"/>
      <c r="BL542" s="11"/>
      <c r="BU542" s="11"/>
      <c r="BV542" s="11"/>
      <c r="BZ542" s="12"/>
    </row>
    <row r="543" spans="24:78" ht="12.75" customHeight="1" x14ac:dyDescent="0.25">
      <c r="X543" s="11"/>
      <c r="AI543" s="11"/>
      <c r="AJ543" s="11"/>
      <c r="AW543" s="11"/>
      <c r="AX543" s="11"/>
      <c r="BA543" s="11"/>
      <c r="BB543" s="11"/>
      <c r="BE543" s="11"/>
      <c r="BF543" s="11"/>
      <c r="BH543" s="11"/>
      <c r="BI543" s="11"/>
      <c r="BJ543" s="11"/>
      <c r="BK543" s="11"/>
      <c r="BL543" s="11"/>
      <c r="BU543" s="11"/>
      <c r="BV543" s="11"/>
      <c r="BZ543" s="12"/>
    </row>
    <row r="544" spans="24:78" ht="12.75" customHeight="1" x14ac:dyDescent="0.25">
      <c r="X544" s="11"/>
      <c r="AI544" s="11"/>
      <c r="AJ544" s="11"/>
      <c r="AW544" s="11"/>
      <c r="AX544" s="11"/>
      <c r="BA544" s="11"/>
      <c r="BB544" s="11"/>
      <c r="BE544" s="11"/>
      <c r="BF544" s="11"/>
      <c r="BH544" s="11"/>
      <c r="BI544" s="11"/>
      <c r="BJ544" s="11"/>
      <c r="BK544" s="11"/>
      <c r="BL544" s="11"/>
      <c r="BU544" s="11"/>
      <c r="BV544" s="11"/>
      <c r="BZ544" s="12"/>
    </row>
    <row r="545" spans="24:78" ht="12.75" customHeight="1" x14ac:dyDescent="0.25">
      <c r="X545" s="11"/>
      <c r="AI545" s="11"/>
      <c r="AJ545" s="11"/>
      <c r="AW545" s="11"/>
      <c r="AX545" s="11"/>
      <c r="BA545" s="11"/>
      <c r="BB545" s="11"/>
      <c r="BE545" s="11"/>
      <c r="BF545" s="11"/>
      <c r="BH545" s="11"/>
      <c r="BI545" s="11"/>
      <c r="BJ545" s="11"/>
      <c r="BK545" s="11"/>
      <c r="BL545" s="11"/>
      <c r="BU545" s="11"/>
      <c r="BV545" s="11"/>
      <c r="BZ545" s="12"/>
    </row>
    <row r="546" spans="24:78" ht="12.75" customHeight="1" x14ac:dyDescent="0.25">
      <c r="X546" s="11"/>
      <c r="AI546" s="11"/>
      <c r="AJ546" s="11"/>
      <c r="AW546" s="11"/>
      <c r="AX546" s="11"/>
      <c r="BA546" s="11"/>
      <c r="BB546" s="11"/>
      <c r="BE546" s="11"/>
      <c r="BF546" s="11"/>
      <c r="BH546" s="11"/>
      <c r="BI546" s="11"/>
      <c r="BJ546" s="11"/>
      <c r="BK546" s="11"/>
      <c r="BL546" s="11"/>
      <c r="BU546" s="11"/>
      <c r="BV546" s="11"/>
      <c r="BZ546" s="12"/>
    </row>
    <row r="547" spans="24:78" ht="12.75" customHeight="1" x14ac:dyDescent="0.25">
      <c r="X547" s="11"/>
      <c r="AI547" s="11"/>
      <c r="AJ547" s="11"/>
      <c r="AW547" s="11"/>
      <c r="AX547" s="11"/>
      <c r="BA547" s="11"/>
      <c r="BB547" s="11"/>
      <c r="BE547" s="11"/>
      <c r="BF547" s="11"/>
      <c r="BH547" s="11"/>
      <c r="BI547" s="11"/>
      <c r="BJ547" s="11"/>
      <c r="BK547" s="11"/>
      <c r="BL547" s="11"/>
      <c r="BU547" s="11"/>
      <c r="BV547" s="11"/>
      <c r="BZ547" s="12"/>
    </row>
    <row r="548" spans="24:78" ht="12.75" customHeight="1" x14ac:dyDescent="0.25">
      <c r="X548" s="11"/>
      <c r="AI548" s="11"/>
      <c r="AJ548" s="11"/>
      <c r="AW548" s="11"/>
      <c r="AX548" s="11"/>
      <c r="BA548" s="11"/>
      <c r="BB548" s="11"/>
      <c r="BE548" s="11"/>
      <c r="BF548" s="11"/>
      <c r="BH548" s="11"/>
      <c r="BI548" s="11"/>
      <c r="BJ548" s="11"/>
      <c r="BK548" s="11"/>
      <c r="BL548" s="11"/>
      <c r="BU548" s="11"/>
      <c r="BV548" s="11"/>
      <c r="BZ548" s="12"/>
    </row>
    <row r="549" spans="24:78" ht="12.75" customHeight="1" x14ac:dyDescent="0.25">
      <c r="X549" s="11"/>
      <c r="AI549" s="11"/>
      <c r="AJ549" s="11"/>
      <c r="AW549" s="11"/>
      <c r="AX549" s="11"/>
      <c r="BA549" s="11"/>
      <c r="BB549" s="11"/>
      <c r="BE549" s="11"/>
      <c r="BF549" s="11"/>
      <c r="BH549" s="11"/>
      <c r="BI549" s="11"/>
      <c r="BJ549" s="11"/>
      <c r="BK549" s="11"/>
      <c r="BL549" s="11"/>
      <c r="BU549" s="11"/>
      <c r="BV549" s="11"/>
      <c r="BZ549" s="12"/>
    </row>
    <row r="550" spans="24:78" ht="12.75" customHeight="1" x14ac:dyDescent="0.25">
      <c r="X550" s="11"/>
      <c r="AI550" s="11"/>
      <c r="AJ550" s="11"/>
      <c r="AW550" s="11"/>
      <c r="AX550" s="11"/>
      <c r="BA550" s="11"/>
      <c r="BB550" s="11"/>
      <c r="BE550" s="11"/>
      <c r="BF550" s="11"/>
      <c r="BH550" s="11"/>
      <c r="BI550" s="11"/>
      <c r="BJ550" s="11"/>
      <c r="BK550" s="11"/>
      <c r="BL550" s="11"/>
      <c r="BU550" s="11"/>
      <c r="BV550" s="11"/>
      <c r="BZ550" s="12"/>
    </row>
    <row r="551" spans="24:78" ht="12.75" customHeight="1" x14ac:dyDescent="0.25">
      <c r="X551" s="11"/>
      <c r="AI551" s="11"/>
      <c r="AJ551" s="11"/>
      <c r="AW551" s="11"/>
      <c r="AX551" s="11"/>
      <c r="BA551" s="11"/>
      <c r="BB551" s="11"/>
      <c r="BE551" s="11"/>
      <c r="BF551" s="11"/>
      <c r="BH551" s="11"/>
      <c r="BI551" s="11"/>
      <c r="BJ551" s="11"/>
      <c r="BK551" s="11"/>
      <c r="BL551" s="11"/>
      <c r="BU551" s="11"/>
      <c r="BV551" s="11"/>
      <c r="BZ551" s="12"/>
    </row>
    <row r="552" spans="24:78" ht="12.75" customHeight="1" x14ac:dyDescent="0.25">
      <c r="X552" s="11"/>
      <c r="AI552" s="11"/>
      <c r="AJ552" s="11"/>
      <c r="AW552" s="11"/>
      <c r="AX552" s="11"/>
      <c r="BA552" s="11"/>
      <c r="BB552" s="11"/>
      <c r="BE552" s="11"/>
      <c r="BF552" s="11"/>
      <c r="BH552" s="11"/>
      <c r="BI552" s="11"/>
      <c r="BJ552" s="11"/>
      <c r="BK552" s="11"/>
      <c r="BL552" s="11"/>
      <c r="BU552" s="11"/>
      <c r="BV552" s="11"/>
      <c r="BZ552" s="12"/>
    </row>
    <row r="553" spans="24:78" ht="12.75" customHeight="1" x14ac:dyDescent="0.25">
      <c r="X553" s="11"/>
      <c r="AI553" s="11"/>
      <c r="AJ553" s="11"/>
      <c r="AW553" s="11"/>
      <c r="AX553" s="11"/>
      <c r="BA553" s="11"/>
      <c r="BB553" s="11"/>
      <c r="BE553" s="11"/>
      <c r="BF553" s="11"/>
      <c r="BH553" s="11"/>
      <c r="BI553" s="11"/>
      <c r="BJ553" s="11"/>
      <c r="BK553" s="11"/>
      <c r="BL553" s="11"/>
      <c r="BU553" s="11"/>
      <c r="BV553" s="11"/>
      <c r="BZ553" s="12"/>
    </row>
    <row r="554" spans="24:78" ht="12.75" customHeight="1" x14ac:dyDescent="0.25">
      <c r="X554" s="11"/>
      <c r="AI554" s="11"/>
      <c r="AJ554" s="11"/>
      <c r="AW554" s="11"/>
      <c r="AX554" s="11"/>
      <c r="BA554" s="11"/>
      <c r="BB554" s="11"/>
      <c r="BE554" s="11"/>
      <c r="BF554" s="11"/>
      <c r="BH554" s="11"/>
      <c r="BI554" s="11"/>
      <c r="BJ554" s="11"/>
      <c r="BK554" s="11"/>
      <c r="BL554" s="11"/>
      <c r="BU554" s="11"/>
      <c r="BV554" s="11"/>
      <c r="BZ554" s="12"/>
    </row>
    <row r="555" spans="24:78" ht="12.75" customHeight="1" x14ac:dyDescent="0.25">
      <c r="X555" s="11"/>
      <c r="AI555" s="11"/>
      <c r="AJ555" s="11"/>
      <c r="AW555" s="11"/>
      <c r="AX555" s="11"/>
      <c r="BA555" s="11"/>
      <c r="BB555" s="11"/>
      <c r="BE555" s="11"/>
      <c r="BF555" s="11"/>
      <c r="BH555" s="11"/>
      <c r="BI555" s="11"/>
      <c r="BJ555" s="11"/>
      <c r="BK555" s="11"/>
      <c r="BL555" s="11"/>
      <c r="BU555" s="11"/>
      <c r="BV555" s="11"/>
      <c r="BZ555" s="12"/>
    </row>
    <row r="556" spans="24:78" ht="12.75" customHeight="1" x14ac:dyDescent="0.25">
      <c r="X556" s="11"/>
      <c r="AI556" s="11"/>
      <c r="AJ556" s="11"/>
      <c r="AW556" s="11"/>
      <c r="AX556" s="11"/>
      <c r="BA556" s="11"/>
      <c r="BB556" s="11"/>
      <c r="BE556" s="11"/>
      <c r="BF556" s="11"/>
      <c r="BH556" s="11"/>
      <c r="BI556" s="11"/>
      <c r="BJ556" s="11"/>
      <c r="BK556" s="11"/>
      <c r="BL556" s="11"/>
      <c r="BU556" s="11"/>
      <c r="BV556" s="11"/>
      <c r="BZ556" s="12"/>
    </row>
    <row r="557" spans="24:78" ht="12.75" customHeight="1" x14ac:dyDescent="0.25">
      <c r="X557" s="11"/>
      <c r="AI557" s="11"/>
      <c r="AJ557" s="11"/>
      <c r="AW557" s="11"/>
      <c r="AX557" s="11"/>
      <c r="BA557" s="11"/>
      <c r="BB557" s="11"/>
      <c r="BE557" s="11"/>
      <c r="BF557" s="11"/>
      <c r="BH557" s="11"/>
      <c r="BI557" s="11"/>
      <c r="BJ557" s="11"/>
      <c r="BK557" s="11"/>
      <c r="BL557" s="11"/>
      <c r="BU557" s="11"/>
      <c r="BV557" s="11"/>
      <c r="BZ557" s="12"/>
    </row>
    <row r="558" spans="24:78" ht="12.75" customHeight="1" x14ac:dyDescent="0.25">
      <c r="X558" s="11"/>
      <c r="AI558" s="11"/>
      <c r="AJ558" s="11"/>
      <c r="AW558" s="11"/>
      <c r="AX558" s="11"/>
      <c r="BA558" s="11"/>
      <c r="BB558" s="11"/>
      <c r="BE558" s="11"/>
      <c r="BF558" s="11"/>
      <c r="BH558" s="11"/>
      <c r="BI558" s="11"/>
      <c r="BJ558" s="11"/>
      <c r="BK558" s="11"/>
      <c r="BL558" s="11"/>
      <c r="BU558" s="11"/>
      <c r="BV558" s="11"/>
      <c r="BZ558" s="12"/>
    </row>
    <row r="559" spans="24:78" ht="12.75" customHeight="1" x14ac:dyDescent="0.25">
      <c r="X559" s="11"/>
      <c r="AI559" s="11"/>
      <c r="AJ559" s="11"/>
      <c r="AW559" s="11"/>
      <c r="AX559" s="11"/>
      <c r="BA559" s="11"/>
      <c r="BB559" s="11"/>
      <c r="BE559" s="11"/>
      <c r="BF559" s="11"/>
      <c r="BH559" s="11"/>
      <c r="BI559" s="11"/>
      <c r="BJ559" s="11"/>
      <c r="BK559" s="11"/>
      <c r="BL559" s="11"/>
      <c r="BU559" s="11"/>
      <c r="BV559" s="11"/>
      <c r="BZ559" s="12"/>
    </row>
    <row r="560" spans="24:78" ht="12.75" customHeight="1" x14ac:dyDescent="0.25">
      <c r="X560" s="11"/>
      <c r="AI560" s="11"/>
      <c r="AJ560" s="11"/>
      <c r="AW560" s="11"/>
      <c r="AX560" s="11"/>
      <c r="BA560" s="11"/>
      <c r="BB560" s="11"/>
      <c r="BE560" s="11"/>
      <c r="BF560" s="11"/>
      <c r="BH560" s="11"/>
      <c r="BI560" s="11"/>
      <c r="BJ560" s="11"/>
      <c r="BK560" s="11"/>
      <c r="BL560" s="11"/>
      <c r="BU560" s="11"/>
      <c r="BV560" s="11"/>
      <c r="BZ560" s="12"/>
    </row>
    <row r="561" spans="24:78" ht="12.75" customHeight="1" x14ac:dyDescent="0.25">
      <c r="X561" s="11"/>
      <c r="AI561" s="11"/>
      <c r="AJ561" s="11"/>
      <c r="AW561" s="11"/>
      <c r="AX561" s="11"/>
      <c r="BA561" s="11"/>
      <c r="BB561" s="11"/>
      <c r="BE561" s="11"/>
      <c r="BF561" s="11"/>
      <c r="BH561" s="11"/>
      <c r="BI561" s="11"/>
      <c r="BJ561" s="11"/>
      <c r="BK561" s="11"/>
      <c r="BL561" s="11"/>
      <c r="BU561" s="11"/>
      <c r="BV561" s="11"/>
      <c r="BZ561" s="12"/>
    </row>
    <row r="562" spans="24:78" ht="12.75" customHeight="1" x14ac:dyDescent="0.25">
      <c r="X562" s="11"/>
      <c r="AI562" s="11"/>
      <c r="AJ562" s="11"/>
      <c r="AW562" s="11"/>
      <c r="AX562" s="11"/>
      <c r="BA562" s="11"/>
      <c r="BB562" s="11"/>
      <c r="BE562" s="11"/>
      <c r="BF562" s="11"/>
      <c r="BH562" s="11"/>
      <c r="BI562" s="11"/>
      <c r="BJ562" s="11"/>
      <c r="BK562" s="11"/>
      <c r="BL562" s="11"/>
      <c r="BU562" s="11"/>
      <c r="BV562" s="11"/>
      <c r="BZ562" s="12"/>
    </row>
    <row r="563" spans="24:78" ht="12.75" customHeight="1" x14ac:dyDescent="0.25">
      <c r="X563" s="11"/>
      <c r="AI563" s="11"/>
      <c r="AJ563" s="11"/>
      <c r="AW563" s="11"/>
      <c r="AX563" s="11"/>
      <c r="BA563" s="11"/>
      <c r="BB563" s="11"/>
      <c r="BE563" s="11"/>
      <c r="BF563" s="11"/>
      <c r="BH563" s="11"/>
      <c r="BI563" s="11"/>
      <c r="BJ563" s="11"/>
      <c r="BK563" s="11"/>
      <c r="BL563" s="11"/>
      <c r="BU563" s="11"/>
      <c r="BV563" s="11"/>
      <c r="BZ563" s="12"/>
    </row>
    <row r="564" spans="24:78" ht="12.75" customHeight="1" x14ac:dyDescent="0.25">
      <c r="X564" s="11"/>
      <c r="AI564" s="11"/>
      <c r="AJ564" s="11"/>
      <c r="AW564" s="11"/>
      <c r="AX564" s="11"/>
      <c r="BA564" s="11"/>
      <c r="BB564" s="11"/>
      <c r="BE564" s="11"/>
      <c r="BF564" s="11"/>
      <c r="BH564" s="11"/>
      <c r="BI564" s="11"/>
      <c r="BJ564" s="11"/>
      <c r="BK564" s="11"/>
      <c r="BL564" s="11"/>
      <c r="BU564" s="11"/>
      <c r="BV564" s="11"/>
      <c r="BZ564" s="12"/>
    </row>
    <row r="565" spans="24:78" ht="12.75" customHeight="1" x14ac:dyDescent="0.25">
      <c r="X565" s="11"/>
      <c r="AI565" s="11"/>
      <c r="AJ565" s="11"/>
      <c r="AW565" s="11"/>
      <c r="AX565" s="11"/>
      <c r="BA565" s="11"/>
      <c r="BB565" s="11"/>
      <c r="BE565" s="11"/>
      <c r="BF565" s="11"/>
      <c r="BH565" s="11"/>
      <c r="BI565" s="11"/>
      <c r="BJ565" s="11"/>
      <c r="BK565" s="11"/>
      <c r="BL565" s="11"/>
      <c r="BU565" s="11"/>
      <c r="BV565" s="11"/>
      <c r="BZ565" s="12"/>
    </row>
    <row r="566" spans="24:78" ht="12.75" customHeight="1" x14ac:dyDescent="0.25">
      <c r="X566" s="11"/>
      <c r="AI566" s="11"/>
      <c r="AJ566" s="11"/>
      <c r="AW566" s="11"/>
      <c r="AX566" s="11"/>
      <c r="BA566" s="11"/>
      <c r="BB566" s="11"/>
      <c r="BE566" s="11"/>
      <c r="BF566" s="11"/>
      <c r="BH566" s="11"/>
      <c r="BI566" s="11"/>
      <c r="BJ566" s="11"/>
      <c r="BK566" s="11"/>
      <c r="BL566" s="11"/>
      <c r="BU566" s="11"/>
      <c r="BV566" s="11"/>
      <c r="BZ566" s="12"/>
    </row>
    <row r="567" spans="24:78" ht="12.75" customHeight="1" x14ac:dyDescent="0.25">
      <c r="X567" s="11"/>
      <c r="AI567" s="11"/>
      <c r="AJ567" s="11"/>
      <c r="AW567" s="11"/>
      <c r="AX567" s="11"/>
      <c r="BA567" s="11"/>
      <c r="BB567" s="11"/>
      <c r="BE567" s="11"/>
      <c r="BF567" s="11"/>
      <c r="BH567" s="11"/>
      <c r="BI567" s="11"/>
      <c r="BJ567" s="11"/>
      <c r="BK567" s="11"/>
      <c r="BL567" s="11"/>
      <c r="BU567" s="11"/>
      <c r="BV567" s="11"/>
      <c r="BZ567" s="12"/>
    </row>
    <row r="568" spans="24:78" ht="12.75" customHeight="1" x14ac:dyDescent="0.25">
      <c r="X568" s="11"/>
      <c r="AI568" s="11"/>
      <c r="AJ568" s="11"/>
      <c r="AW568" s="11"/>
      <c r="AX568" s="11"/>
      <c r="BA568" s="11"/>
      <c r="BB568" s="11"/>
      <c r="BE568" s="11"/>
      <c r="BF568" s="11"/>
      <c r="BH568" s="11"/>
      <c r="BI568" s="11"/>
      <c r="BJ568" s="11"/>
      <c r="BK568" s="11"/>
      <c r="BL568" s="11"/>
      <c r="BU568" s="11"/>
      <c r="BV568" s="11"/>
      <c r="BZ568" s="12"/>
    </row>
    <row r="569" spans="24:78" ht="12.75" customHeight="1" x14ac:dyDescent="0.25">
      <c r="X569" s="11"/>
      <c r="AI569" s="11"/>
      <c r="AJ569" s="11"/>
      <c r="AW569" s="11"/>
      <c r="AX569" s="11"/>
      <c r="BA569" s="11"/>
      <c r="BB569" s="11"/>
      <c r="BE569" s="11"/>
      <c r="BF569" s="11"/>
      <c r="BH569" s="11"/>
      <c r="BI569" s="11"/>
      <c r="BJ569" s="11"/>
      <c r="BK569" s="11"/>
      <c r="BL569" s="11"/>
      <c r="BU569" s="11"/>
      <c r="BV569" s="11"/>
      <c r="BZ569" s="12"/>
    </row>
    <row r="570" spans="24:78" ht="12.75" customHeight="1" x14ac:dyDescent="0.25">
      <c r="X570" s="11"/>
      <c r="AI570" s="11"/>
      <c r="AJ570" s="11"/>
      <c r="AW570" s="11"/>
      <c r="AX570" s="11"/>
      <c r="BA570" s="11"/>
      <c r="BB570" s="11"/>
      <c r="BE570" s="11"/>
      <c r="BF570" s="11"/>
      <c r="BH570" s="11"/>
      <c r="BI570" s="11"/>
      <c r="BJ570" s="11"/>
      <c r="BK570" s="11"/>
      <c r="BL570" s="11"/>
      <c r="BU570" s="11"/>
      <c r="BV570" s="11"/>
      <c r="BZ570" s="12"/>
    </row>
    <row r="571" spans="24:78" ht="12.75" customHeight="1" x14ac:dyDescent="0.25">
      <c r="X571" s="11"/>
      <c r="AI571" s="11"/>
      <c r="AJ571" s="11"/>
      <c r="AW571" s="11"/>
      <c r="AX571" s="11"/>
      <c r="BA571" s="11"/>
      <c r="BB571" s="11"/>
      <c r="BE571" s="11"/>
      <c r="BF571" s="11"/>
      <c r="BH571" s="11"/>
      <c r="BI571" s="11"/>
      <c r="BJ571" s="11"/>
      <c r="BK571" s="11"/>
      <c r="BL571" s="11"/>
      <c r="BU571" s="11"/>
      <c r="BV571" s="11"/>
      <c r="BZ571" s="12"/>
    </row>
    <row r="572" spans="24:78" ht="12.75" customHeight="1" x14ac:dyDescent="0.25">
      <c r="X572" s="11"/>
      <c r="AI572" s="11"/>
      <c r="AJ572" s="11"/>
      <c r="AW572" s="11"/>
      <c r="AX572" s="11"/>
      <c r="BA572" s="11"/>
      <c r="BB572" s="11"/>
      <c r="BE572" s="11"/>
      <c r="BF572" s="11"/>
      <c r="BH572" s="11"/>
      <c r="BI572" s="11"/>
      <c r="BJ572" s="11"/>
      <c r="BK572" s="11"/>
      <c r="BL572" s="11"/>
      <c r="BU572" s="11"/>
      <c r="BV572" s="11"/>
      <c r="BZ572" s="12"/>
    </row>
    <row r="573" spans="24:78" ht="12.75" customHeight="1" x14ac:dyDescent="0.25">
      <c r="X573" s="11"/>
      <c r="AI573" s="11"/>
      <c r="AJ573" s="11"/>
      <c r="AW573" s="11"/>
      <c r="AX573" s="11"/>
      <c r="BA573" s="11"/>
      <c r="BB573" s="11"/>
      <c r="BE573" s="11"/>
      <c r="BF573" s="11"/>
      <c r="BH573" s="11"/>
      <c r="BI573" s="11"/>
      <c r="BJ573" s="11"/>
      <c r="BK573" s="11"/>
      <c r="BL573" s="11"/>
      <c r="BU573" s="11"/>
      <c r="BV573" s="11"/>
      <c r="BZ573" s="12"/>
    </row>
    <row r="574" spans="24:78" ht="12.75" customHeight="1" x14ac:dyDescent="0.25">
      <c r="X574" s="11"/>
      <c r="AI574" s="11"/>
      <c r="AJ574" s="11"/>
      <c r="AW574" s="11"/>
      <c r="AX574" s="11"/>
      <c r="BA574" s="11"/>
      <c r="BB574" s="11"/>
      <c r="BE574" s="11"/>
      <c r="BF574" s="11"/>
      <c r="BH574" s="11"/>
      <c r="BI574" s="11"/>
      <c r="BJ574" s="11"/>
      <c r="BK574" s="11"/>
      <c r="BL574" s="11"/>
      <c r="BU574" s="11"/>
      <c r="BV574" s="11"/>
      <c r="BZ574" s="12"/>
    </row>
    <row r="575" spans="24:78" ht="12.75" customHeight="1" x14ac:dyDescent="0.25">
      <c r="X575" s="11"/>
      <c r="AI575" s="11"/>
      <c r="AJ575" s="11"/>
      <c r="AW575" s="11"/>
      <c r="AX575" s="11"/>
      <c r="BA575" s="11"/>
      <c r="BB575" s="11"/>
      <c r="BE575" s="11"/>
      <c r="BF575" s="11"/>
      <c r="BH575" s="11"/>
      <c r="BI575" s="11"/>
      <c r="BJ575" s="11"/>
      <c r="BK575" s="11"/>
      <c r="BL575" s="11"/>
      <c r="BU575" s="11"/>
      <c r="BV575" s="11"/>
      <c r="BZ575" s="12"/>
    </row>
    <row r="576" spans="24:78" ht="12.75" customHeight="1" x14ac:dyDescent="0.25">
      <c r="X576" s="11"/>
      <c r="AI576" s="11"/>
      <c r="AJ576" s="11"/>
      <c r="AW576" s="11"/>
      <c r="AX576" s="11"/>
      <c r="BA576" s="11"/>
      <c r="BB576" s="11"/>
      <c r="BE576" s="11"/>
      <c r="BF576" s="11"/>
      <c r="BH576" s="11"/>
      <c r="BI576" s="11"/>
      <c r="BJ576" s="11"/>
      <c r="BK576" s="11"/>
      <c r="BL576" s="11"/>
      <c r="BU576" s="11"/>
      <c r="BV576" s="11"/>
      <c r="BZ576" s="12"/>
    </row>
    <row r="577" spans="24:78" ht="12.75" customHeight="1" x14ac:dyDescent="0.25">
      <c r="X577" s="11"/>
      <c r="AI577" s="11"/>
      <c r="AJ577" s="11"/>
      <c r="AW577" s="11"/>
      <c r="AX577" s="11"/>
      <c r="BA577" s="11"/>
      <c r="BB577" s="11"/>
      <c r="BE577" s="11"/>
      <c r="BF577" s="11"/>
      <c r="BH577" s="11"/>
      <c r="BI577" s="11"/>
      <c r="BJ577" s="11"/>
      <c r="BK577" s="11"/>
      <c r="BL577" s="11"/>
      <c r="BU577" s="11"/>
      <c r="BV577" s="11"/>
      <c r="BZ577" s="12"/>
    </row>
    <row r="578" spans="24:78" ht="12.75" customHeight="1" x14ac:dyDescent="0.25">
      <c r="X578" s="11"/>
      <c r="AI578" s="11"/>
      <c r="AJ578" s="11"/>
      <c r="AW578" s="11"/>
      <c r="AX578" s="11"/>
      <c r="BA578" s="11"/>
      <c r="BB578" s="11"/>
      <c r="BE578" s="11"/>
      <c r="BF578" s="11"/>
      <c r="BH578" s="11"/>
      <c r="BI578" s="11"/>
      <c r="BJ578" s="11"/>
      <c r="BK578" s="11"/>
      <c r="BL578" s="11"/>
      <c r="BU578" s="11"/>
      <c r="BV578" s="11"/>
      <c r="BZ578" s="12"/>
    </row>
    <row r="579" spans="24:78" ht="12.75" customHeight="1" x14ac:dyDescent="0.25">
      <c r="X579" s="11"/>
      <c r="AI579" s="11"/>
      <c r="AJ579" s="11"/>
      <c r="AW579" s="11"/>
      <c r="AX579" s="11"/>
      <c r="BA579" s="11"/>
      <c r="BB579" s="11"/>
      <c r="BE579" s="11"/>
      <c r="BF579" s="11"/>
      <c r="BH579" s="11"/>
      <c r="BI579" s="11"/>
      <c r="BJ579" s="11"/>
      <c r="BK579" s="11"/>
      <c r="BL579" s="11"/>
      <c r="BU579" s="11"/>
      <c r="BV579" s="11"/>
      <c r="BZ579" s="12"/>
    </row>
    <row r="580" spans="24:78" ht="12.75" customHeight="1" x14ac:dyDescent="0.25">
      <c r="X580" s="11"/>
      <c r="AI580" s="11"/>
      <c r="AJ580" s="11"/>
      <c r="AW580" s="11"/>
      <c r="AX580" s="11"/>
      <c r="BA580" s="11"/>
      <c r="BB580" s="11"/>
      <c r="BE580" s="11"/>
      <c r="BF580" s="11"/>
      <c r="BH580" s="11"/>
      <c r="BI580" s="11"/>
      <c r="BJ580" s="11"/>
      <c r="BK580" s="11"/>
      <c r="BL580" s="11"/>
      <c r="BU580" s="11"/>
      <c r="BV580" s="11"/>
      <c r="BZ580" s="12"/>
    </row>
    <row r="581" spans="24:78" ht="12.75" customHeight="1" x14ac:dyDescent="0.25">
      <c r="X581" s="11"/>
      <c r="AI581" s="11"/>
      <c r="AJ581" s="11"/>
      <c r="AW581" s="11"/>
      <c r="AX581" s="11"/>
      <c r="BA581" s="11"/>
      <c r="BB581" s="11"/>
      <c r="BE581" s="11"/>
      <c r="BF581" s="11"/>
      <c r="BH581" s="11"/>
      <c r="BI581" s="11"/>
      <c r="BJ581" s="11"/>
      <c r="BK581" s="11"/>
      <c r="BL581" s="11"/>
      <c r="BU581" s="11"/>
      <c r="BV581" s="11"/>
      <c r="BZ581" s="12"/>
    </row>
    <row r="582" spans="24:78" ht="12.75" customHeight="1" x14ac:dyDescent="0.25">
      <c r="X582" s="11"/>
      <c r="AI582" s="11"/>
      <c r="AJ582" s="11"/>
      <c r="AW582" s="11"/>
      <c r="AX582" s="11"/>
      <c r="BA582" s="11"/>
      <c r="BB582" s="11"/>
      <c r="BE582" s="11"/>
      <c r="BF582" s="11"/>
      <c r="BH582" s="11"/>
      <c r="BI582" s="11"/>
      <c r="BJ582" s="11"/>
      <c r="BK582" s="11"/>
      <c r="BL582" s="11"/>
      <c r="BU582" s="11"/>
      <c r="BV582" s="11"/>
      <c r="BZ582" s="12"/>
    </row>
    <row r="583" spans="24:78" ht="12.75" customHeight="1" x14ac:dyDescent="0.25">
      <c r="X583" s="11"/>
      <c r="AI583" s="11"/>
      <c r="AJ583" s="11"/>
      <c r="AW583" s="11"/>
      <c r="AX583" s="11"/>
      <c r="BA583" s="11"/>
      <c r="BB583" s="11"/>
      <c r="BE583" s="11"/>
      <c r="BF583" s="11"/>
      <c r="BH583" s="11"/>
      <c r="BI583" s="11"/>
      <c r="BJ583" s="11"/>
      <c r="BK583" s="11"/>
      <c r="BL583" s="11"/>
      <c r="BU583" s="11"/>
      <c r="BV583" s="11"/>
      <c r="BZ583" s="12"/>
    </row>
    <row r="584" spans="24:78" ht="12.75" customHeight="1" x14ac:dyDescent="0.25">
      <c r="X584" s="11"/>
      <c r="AI584" s="11"/>
      <c r="AJ584" s="11"/>
      <c r="AW584" s="11"/>
      <c r="AX584" s="11"/>
      <c r="BA584" s="11"/>
      <c r="BB584" s="11"/>
      <c r="BE584" s="11"/>
      <c r="BF584" s="11"/>
      <c r="BH584" s="11"/>
      <c r="BI584" s="11"/>
      <c r="BJ584" s="11"/>
      <c r="BK584" s="11"/>
      <c r="BL584" s="11"/>
      <c r="BU584" s="11"/>
      <c r="BV584" s="11"/>
      <c r="BZ584" s="12"/>
    </row>
    <row r="585" spans="24:78" ht="12.75" customHeight="1" x14ac:dyDescent="0.25">
      <c r="X585" s="11"/>
      <c r="AI585" s="11"/>
      <c r="AJ585" s="11"/>
      <c r="AW585" s="11"/>
      <c r="AX585" s="11"/>
      <c r="BA585" s="11"/>
      <c r="BB585" s="11"/>
      <c r="BE585" s="11"/>
      <c r="BF585" s="11"/>
      <c r="BH585" s="11"/>
      <c r="BI585" s="11"/>
      <c r="BJ585" s="11"/>
      <c r="BK585" s="11"/>
      <c r="BL585" s="11"/>
      <c r="BU585" s="11"/>
      <c r="BV585" s="11"/>
      <c r="BZ585" s="12"/>
    </row>
    <row r="586" spans="24:78" ht="12.75" customHeight="1" x14ac:dyDescent="0.25">
      <c r="X586" s="11"/>
      <c r="AI586" s="11"/>
      <c r="AJ586" s="11"/>
      <c r="AW586" s="11"/>
      <c r="AX586" s="11"/>
      <c r="BA586" s="11"/>
      <c r="BB586" s="11"/>
      <c r="BE586" s="11"/>
      <c r="BF586" s="11"/>
      <c r="BH586" s="11"/>
      <c r="BI586" s="11"/>
      <c r="BJ586" s="11"/>
      <c r="BK586" s="11"/>
      <c r="BL586" s="11"/>
      <c r="BU586" s="11"/>
      <c r="BV586" s="11"/>
      <c r="BZ586" s="12"/>
    </row>
    <row r="587" spans="24:78" ht="12.75" customHeight="1" x14ac:dyDescent="0.25">
      <c r="X587" s="11"/>
      <c r="AI587" s="11"/>
      <c r="AJ587" s="11"/>
      <c r="AW587" s="11"/>
      <c r="AX587" s="11"/>
      <c r="BA587" s="11"/>
      <c r="BB587" s="11"/>
      <c r="BE587" s="11"/>
      <c r="BF587" s="11"/>
      <c r="BH587" s="11"/>
      <c r="BI587" s="11"/>
      <c r="BJ587" s="11"/>
      <c r="BK587" s="11"/>
      <c r="BL587" s="11"/>
      <c r="BU587" s="11"/>
      <c r="BV587" s="11"/>
      <c r="BZ587" s="12"/>
    </row>
    <row r="588" spans="24:78" ht="12.75" customHeight="1" x14ac:dyDescent="0.25">
      <c r="X588" s="11"/>
      <c r="AI588" s="11"/>
      <c r="AJ588" s="11"/>
      <c r="AW588" s="11"/>
      <c r="AX588" s="11"/>
      <c r="BA588" s="11"/>
      <c r="BB588" s="11"/>
      <c r="BE588" s="11"/>
      <c r="BF588" s="11"/>
      <c r="BH588" s="11"/>
      <c r="BI588" s="11"/>
      <c r="BJ588" s="11"/>
      <c r="BK588" s="11"/>
      <c r="BL588" s="11"/>
      <c r="BU588" s="11"/>
      <c r="BV588" s="11"/>
      <c r="BZ588" s="12"/>
    </row>
    <row r="589" spans="24:78" ht="12.75" customHeight="1" x14ac:dyDescent="0.25">
      <c r="X589" s="11"/>
      <c r="AI589" s="11"/>
      <c r="AJ589" s="11"/>
      <c r="AW589" s="11"/>
      <c r="AX589" s="11"/>
      <c r="BA589" s="11"/>
      <c r="BB589" s="11"/>
      <c r="BE589" s="11"/>
      <c r="BF589" s="11"/>
      <c r="BH589" s="11"/>
      <c r="BI589" s="11"/>
      <c r="BJ589" s="11"/>
      <c r="BK589" s="11"/>
      <c r="BL589" s="11"/>
      <c r="BU589" s="11"/>
      <c r="BV589" s="11"/>
      <c r="BZ589" s="12"/>
    </row>
    <row r="590" spans="24:78" ht="12.75" customHeight="1" x14ac:dyDescent="0.25">
      <c r="X590" s="11"/>
      <c r="AI590" s="11"/>
      <c r="AJ590" s="11"/>
      <c r="AW590" s="11"/>
      <c r="AX590" s="11"/>
      <c r="BA590" s="11"/>
      <c r="BB590" s="11"/>
      <c r="BE590" s="11"/>
      <c r="BF590" s="11"/>
      <c r="BH590" s="11"/>
      <c r="BI590" s="11"/>
      <c r="BJ590" s="11"/>
      <c r="BK590" s="11"/>
      <c r="BL590" s="11"/>
      <c r="BU590" s="11"/>
      <c r="BV590" s="11"/>
      <c r="BZ590" s="12"/>
    </row>
    <row r="591" spans="24:78" ht="12.75" customHeight="1" x14ac:dyDescent="0.25">
      <c r="X591" s="11"/>
      <c r="AI591" s="11"/>
      <c r="AJ591" s="11"/>
      <c r="AW591" s="11"/>
      <c r="AX591" s="11"/>
      <c r="BA591" s="11"/>
      <c r="BB591" s="11"/>
      <c r="BE591" s="11"/>
      <c r="BF591" s="11"/>
      <c r="BH591" s="11"/>
      <c r="BI591" s="11"/>
      <c r="BJ591" s="11"/>
      <c r="BK591" s="11"/>
      <c r="BL591" s="11"/>
      <c r="BU591" s="11"/>
      <c r="BV591" s="11"/>
      <c r="BZ591" s="12"/>
    </row>
    <row r="592" spans="24:78" ht="12.75" customHeight="1" x14ac:dyDescent="0.25">
      <c r="X592" s="11"/>
      <c r="AI592" s="11"/>
      <c r="AJ592" s="11"/>
      <c r="AW592" s="11"/>
      <c r="AX592" s="11"/>
      <c r="BA592" s="11"/>
      <c r="BB592" s="11"/>
      <c r="BE592" s="11"/>
      <c r="BF592" s="11"/>
      <c r="BH592" s="11"/>
      <c r="BI592" s="11"/>
      <c r="BJ592" s="11"/>
      <c r="BK592" s="11"/>
      <c r="BL592" s="11"/>
      <c r="BU592" s="11"/>
      <c r="BV592" s="11"/>
      <c r="BZ592" s="12"/>
    </row>
    <row r="593" spans="24:78" ht="12.75" customHeight="1" x14ac:dyDescent="0.25">
      <c r="X593" s="11"/>
      <c r="AI593" s="11"/>
      <c r="AJ593" s="11"/>
      <c r="AW593" s="11"/>
      <c r="AX593" s="11"/>
      <c r="BA593" s="11"/>
      <c r="BB593" s="11"/>
      <c r="BE593" s="11"/>
      <c r="BF593" s="11"/>
      <c r="BH593" s="11"/>
      <c r="BI593" s="11"/>
      <c r="BJ593" s="11"/>
      <c r="BK593" s="11"/>
      <c r="BL593" s="11"/>
      <c r="BU593" s="11"/>
      <c r="BV593" s="11"/>
      <c r="BZ593" s="12"/>
    </row>
    <row r="594" spans="24:78" ht="12.75" customHeight="1" x14ac:dyDescent="0.25">
      <c r="X594" s="11"/>
      <c r="AI594" s="11"/>
      <c r="AJ594" s="11"/>
      <c r="AW594" s="11"/>
      <c r="AX594" s="11"/>
      <c r="BA594" s="11"/>
      <c r="BB594" s="11"/>
      <c r="BE594" s="11"/>
      <c r="BF594" s="11"/>
      <c r="BH594" s="11"/>
      <c r="BI594" s="11"/>
      <c r="BJ594" s="11"/>
      <c r="BK594" s="11"/>
      <c r="BL594" s="11"/>
      <c r="BU594" s="11"/>
      <c r="BV594" s="11"/>
      <c r="BZ594" s="12"/>
    </row>
    <row r="595" spans="24:78" ht="12.75" customHeight="1" x14ac:dyDescent="0.25">
      <c r="X595" s="11"/>
      <c r="AI595" s="11"/>
      <c r="AJ595" s="11"/>
      <c r="AW595" s="11"/>
      <c r="AX595" s="11"/>
      <c r="BA595" s="11"/>
      <c r="BB595" s="11"/>
      <c r="BE595" s="11"/>
      <c r="BF595" s="11"/>
      <c r="BH595" s="11"/>
      <c r="BI595" s="11"/>
      <c r="BJ595" s="11"/>
      <c r="BK595" s="11"/>
      <c r="BL595" s="11"/>
      <c r="BU595" s="11"/>
      <c r="BV595" s="11"/>
      <c r="BZ595" s="12"/>
    </row>
    <row r="596" spans="24:78" ht="12.75" customHeight="1" x14ac:dyDescent="0.25">
      <c r="X596" s="11"/>
      <c r="AI596" s="11"/>
      <c r="AJ596" s="11"/>
      <c r="AW596" s="11"/>
      <c r="AX596" s="11"/>
      <c r="BA596" s="11"/>
      <c r="BB596" s="11"/>
      <c r="BE596" s="11"/>
      <c r="BF596" s="11"/>
      <c r="BH596" s="11"/>
      <c r="BI596" s="11"/>
      <c r="BJ596" s="11"/>
      <c r="BK596" s="11"/>
      <c r="BL596" s="11"/>
      <c r="BU596" s="11"/>
      <c r="BV596" s="11"/>
      <c r="BZ596" s="12"/>
    </row>
    <row r="597" spans="24:78" ht="12.75" customHeight="1" x14ac:dyDescent="0.25">
      <c r="X597" s="11"/>
      <c r="AI597" s="11"/>
      <c r="AJ597" s="11"/>
      <c r="AW597" s="11"/>
      <c r="AX597" s="11"/>
      <c r="BA597" s="11"/>
      <c r="BB597" s="11"/>
      <c r="BE597" s="11"/>
      <c r="BF597" s="11"/>
      <c r="BH597" s="11"/>
      <c r="BI597" s="11"/>
      <c r="BJ597" s="11"/>
      <c r="BK597" s="11"/>
      <c r="BL597" s="11"/>
      <c r="BU597" s="11"/>
      <c r="BV597" s="11"/>
      <c r="BZ597" s="12"/>
    </row>
    <row r="598" spans="24:78" ht="12.75" customHeight="1" x14ac:dyDescent="0.25">
      <c r="X598" s="11"/>
      <c r="AI598" s="11"/>
      <c r="AJ598" s="11"/>
      <c r="AW598" s="11"/>
      <c r="AX598" s="11"/>
      <c r="BA598" s="11"/>
      <c r="BB598" s="11"/>
      <c r="BE598" s="11"/>
      <c r="BF598" s="11"/>
      <c r="BH598" s="11"/>
      <c r="BI598" s="11"/>
      <c r="BJ598" s="11"/>
      <c r="BK598" s="11"/>
      <c r="BL598" s="11"/>
      <c r="BU598" s="11"/>
      <c r="BV598" s="11"/>
      <c r="BZ598" s="12"/>
    </row>
    <row r="599" spans="24:78" ht="12.75" customHeight="1" x14ac:dyDescent="0.25">
      <c r="X599" s="11"/>
      <c r="AI599" s="11"/>
      <c r="AJ599" s="11"/>
      <c r="AW599" s="11"/>
      <c r="AX599" s="11"/>
      <c r="BA599" s="11"/>
      <c r="BB599" s="11"/>
      <c r="BE599" s="11"/>
      <c r="BF599" s="11"/>
      <c r="BH599" s="11"/>
      <c r="BI599" s="11"/>
      <c r="BJ599" s="11"/>
      <c r="BK599" s="11"/>
      <c r="BL599" s="11"/>
      <c r="BU599" s="11"/>
      <c r="BV599" s="11"/>
      <c r="BZ599" s="12"/>
    </row>
    <row r="600" spans="24:78" ht="12.75" customHeight="1" x14ac:dyDescent="0.25">
      <c r="X600" s="11"/>
      <c r="AI600" s="11"/>
      <c r="AJ600" s="11"/>
      <c r="AW600" s="11"/>
      <c r="AX600" s="11"/>
      <c r="BA600" s="11"/>
      <c r="BB600" s="11"/>
      <c r="BE600" s="11"/>
      <c r="BF600" s="11"/>
      <c r="BH600" s="11"/>
      <c r="BI600" s="11"/>
      <c r="BJ600" s="11"/>
      <c r="BK600" s="11"/>
      <c r="BL600" s="11"/>
      <c r="BU600" s="11"/>
      <c r="BV600" s="11"/>
      <c r="BZ600" s="12"/>
    </row>
    <row r="601" spans="24:78" ht="12.75" customHeight="1" x14ac:dyDescent="0.25">
      <c r="X601" s="11"/>
      <c r="AI601" s="11"/>
      <c r="AJ601" s="11"/>
      <c r="AW601" s="11"/>
      <c r="AX601" s="11"/>
      <c r="BA601" s="11"/>
      <c r="BB601" s="11"/>
      <c r="BE601" s="11"/>
      <c r="BF601" s="11"/>
      <c r="BH601" s="11"/>
      <c r="BI601" s="11"/>
      <c r="BJ601" s="11"/>
      <c r="BK601" s="11"/>
      <c r="BL601" s="11"/>
      <c r="BU601" s="11"/>
      <c r="BV601" s="11"/>
      <c r="BZ601" s="12"/>
    </row>
    <row r="602" spans="24:78" ht="12.75" customHeight="1" x14ac:dyDescent="0.25">
      <c r="X602" s="11"/>
      <c r="AI602" s="11"/>
      <c r="AJ602" s="11"/>
      <c r="AW602" s="11"/>
      <c r="AX602" s="11"/>
      <c r="BA602" s="11"/>
      <c r="BB602" s="11"/>
      <c r="BE602" s="11"/>
      <c r="BF602" s="11"/>
      <c r="BH602" s="11"/>
      <c r="BI602" s="11"/>
      <c r="BJ602" s="11"/>
      <c r="BK602" s="11"/>
      <c r="BL602" s="11"/>
      <c r="BU602" s="11"/>
      <c r="BV602" s="11"/>
      <c r="BZ602" s="12"/>
    </row>
    <row r="603" spans="24:78" ht="12.75" customHeight="1" x14ac:dyDescent="0.25">
      <c r="X603" s="11"/>
      <c r="AI603" s="11"/>
      <c r="AJ603" s="11"/>
      <c r="AW603" s="11"/>
      <c r="AX603" s="11"/>
      <c r="BA603" s="11"/>
      <c r="BB603" s="11"/>
      <c r="BE603" s="11"/>
      <c r="BF603" s="11"/>
      <c r="BH603" s="11"/>
      <c r="BI603" s="11"/>
      <c r="BJ603" s="11"/>
      <c r="BK603" s="11"/>
      <c r="BL603" s="11"/>
      <c r="BU603" s="11"/>
      <c r="BV603" s="11"/>
      <c r="BZ603" s="12"/>
    </row>
    <row r="604" spans="24:78" ht="12.75" customHeight="1" x14ac:dyDescent="0.25">
      <c r="X604" s="11"/>
      <c r="AI604" s="11"/>
      <c r="AJ604" s="11"/>
      <c r="AW604" s="11"/>
      <c r="AX604" s="11"/>
      <c r="BA604" s="11"/>
      <c r="BB604" s="11"/>
      <c r="BE604" s="11"/>
      <c r="BF604" s="11"/>
      <c r="BH604" s="11"/>
      <c r="BI604" s="11"/>
      <c r="BJ604" s="11"/>
      <c r="BK604" s="11"/>
      <c r="BL604" s="11"/>
      <c r="BU604" s="11"/>
      <c r="BV604" s="11"/>
      <c r="BZ604" s="12"/>
    </row>
    <row r="605" spans="24:78" ht="12.75" customHeight="1" x14ac:dyDescent="0.25">
      <c r="X605" s="11"/>
      <c r="AI605" s="11"/>
      <c r="AJ605" s="11"/>
      <c r="AW605" s="11"/>
      <c r="AX605" s="11"/>
      <c r="BA605" s="11"/>
      <c r="BB605" s="11"/>
      <c r="BE605" s="11"/>
      <c r="BF605" s="11"/>
      <c r="BH605" s="11"/>
      <c r="BI605" s="11"/>
      <c r="BJ605" s="11"/>
      <c r="BK605" s="11"/>
      <c r="BL605" s="11"/>
      <c r="BU605" s="11"/>
      <c r="BV605" s="11"/>
      <c r="BZ605" s="12"/>
    </row>
    <row r="606" spans="24:78" ht="12.75" customHeight="1" x14ac:dyDescent="0.25">
      <c r="X606" s="11"/>
      <c r="AI606" s="11"/>
      <c r="AJ606" s="11"/>
      <c r="AW606" s="11"/>
      <c r="AX606" s="11"/>
      <c r="BA606" s="11"/>
      <c r="BB606" s="11"/>
      <c r="BE606" s="11"/>
      <c r="BF606" s="11"/>
      <c r="BH606" s="11"/>
      <c r="BI606" s="11"/>
      <c r="BJ606" s="11"/>
      <c r="BK606" s="11"/>
      <c r="BL606" s="11"/>
      <c r="BU606" s="11"/>
      <c r="BV606" s="11"/>
      <c r="BZ606" s="12"/>
    </row>
    <row r="607" spans="24:78" ht="12.75" customHeight="1" x14ac:dyDescent="0.25">
      <c r="X607" s="11"/>
      <c r="AI607" s="11"/>
      <c r="AJ607" s="11"/>
      <c r="AW607" s="11"/>
      <c r="AX607" s="11"/>
      <c r="BA607" s="11"/>
      <c r="BB607" s="11"/>
      <c r="BE607" s="11"/>
      <c r="BF607" s="11"/>
      <c r="BH607" s="11"/>
      <c r="BI607" s="11"/>
      <c r="BJ607" s="11"/>
      <c r="BK607" s="11"/>
      <c r="BL607" s="11"/>
      <c r="BU607" s="11"/>
      <c r="BV607" s="11"/>
      <c r="BZ607" s="12"/>
    </row>
    <row r="608" spans="24:78" ht="12.75" customHeight="1" x14ac:dyDescent="0.25">
      <c r="X608" s="11"/>
      <c r="AI608" s="11"/>
      <c r="AJ608" s="11"/>
      <c r="AW608" s="11"/>
      <c r="AX608" s="11"/>
      <c r="BA608" s="11"/>
      <c r="BB608" s="11"/>
      <c r="BE608" s="11"/>
      <c r="BF608" s="11"/>
      <c r="BH608" s="11"/>
      <c r="BI608" s="11"/>
      <c r="BJ608" s="11"/>
      <c r="BK608" s="11"/>
      <c r="BL608" s="11"/>
      <c r="BU608" s="11"/>
      <c r="BV608" s="11"/>
      <c r="BZ608" s="12"/>
    </row>
    <row r="609" spans="24:78" ht="12.75" customHeight="1" x14ac:dyDescent="0.25">
      <c r="X609" s="11"/>
      <c r="AI609" s="11"/>
      <c r="AJ609" s="11"/>
      <c r="AW609" s="11"/>
      <c r="AX609" s="11"/>
      <c r="BA609" s="11"/>
      <c r="BB609" s="11"/>
      <c r="BE609" s="11"/>
      <c r="BF609" s="11"/>
      <c r="BH609" s="11"/>
      <c r="BI609" s="11"/>
      <c r="BJ609" s="11"/>
      <c r="BK609" s="11"/>
      <c r="BL609" s="11"/>
      <c r="BU609" s="11"/>
      <c r="BV609" s="11"/>
      <c r="BZ609" s="12"/>
    </row>
    <row r="610" spans="24:78" ht="12.75" customHeight="1" x14ac:dyDescent="0.25">
      <c r="X610" s="11"/>
      <c r="AI610" s="11"/>
      <c r="AJ610" s="11"/>
      <c r="AW610" s="11"/>
      <c r="AX610" s="11"/>
      <c r="BA610" s="11"/>
      <c r="BB610" s="11"/>
      <c r="BE610" s="11"/>
      <c r="BF610" s="11"/>
      <c r="BH610" s="11"/>
      <c r="BI610" s="11"/>
      <c r="BJ610" s="11"/>
      <c r="BK610" s="11"/>
      <c r="BL610" s="11"/>
      <c r="BU610" s="11"/>
      <c r="BV610" s="11"/>
      <c r="BZ610" s="12"/>
    </row>
    <row r="611" spans="24:78" ht="12.75" customHeight="1" x14ac:dyDescent="0.25">
      <c r="X611" s="11"/>
      <c r="AI611" s="11"/>
      <c r="AJ611" s="11"/>
      <c r="AW611" s="11"/>
      <c r="AX611" s="11"/>
      <c r="BA611" s="11"/>
      <c r="BB611" s="11"/>
      <c r="BE611" s="11"/>
      <c r="BF611" s="11"/>
      <c r="BH611" s="11"/>
      <c r="BI611" s="11"/>
      <c r="BJ611" s="11"/>
      <c r="BK611" s="11"/>
      <c r="BL611" s="11"/>
      <c r="BU611" s="11"/>
      <c r="BV611" s="11"/>
      <c r="BZ611" s="12"/>
    </row>
    <row r="612" spans="24:78" ht="12.75" customHeight="1" x14ac:dyDescent="0.25">
      <c r="X612" s="11"/>
      <c r="AI612" s="11"/>
      <c r="AJ612" s="11"/>
      <c r="AW612" s="11"/>
      <c r="AX612" s="11"/>
      <c r="BA612" s="11"/>
      <c r="BB612" s="11"/>
      <c r="BE612" s="11"/>
      <c r="BF612" s="11"/>
      <c r="BH612" s="11"/>
      <c r="BI612" s="11"/>
      <c r="BJ612" s="11"/>
      <c r="BK612" s="11"/>
      <c r="BL612" s="11"/>
      <c r="BU612" s="11"/>
      <c r="BV612" s="11"/>
      <c r="BZ612" s="12"/>
    </row>
    <row r="613" spans="24:78" ht="12.75" customHeight="1" x14ac:dyDescent="0.25">
      <c r="X613" s="11"/>
      <c r="AI613" s="11"/>
      <c r="AJ613" s="11"/>
      <c r="AW613" s="11"/>
      <c r="AX613" s="11"/>
      <c r="BA613" s="11"/>
      <c r="BB613" s="11"/>
      <c r="BE613" s="11"/>
      <c r="BF613" s="11"/>
      <c r="BH613" s="11"/>
      <c r="BI613" s="11"/>
      <c r="BJ613" s="11"/>
      <c r="BK613" s="11"/>
      <c r="BL613" s="11"/>
      <c r="BU613" s="11"/>
      <c r="BV613" s="11"/>
      <c r="BZ613" s="12"/>
    </row>
    <row r="614" spans="24:78" ht="12.75" customHeight="1" x14ac:dyDescent="0.25">
      <c r="X614" s="11"/>
      <c r="AI614" s="11"/>
      <c r="AJ614" s="11"/>
      <c r="AW614" s="11"/>
      <c r="AX614" s="11"/>
      <c r="BA614" s="11"/>
      <c r="BB614" s="11"/>
      <c r="BE614" s="11"/>
      <c r="BF614" s="11"/>
      <c r="BH614" s="11"/>
      <c r="BI614" s="11"/>
      <c r="BJ614" s="11"/>
      <c r="BK614" s="11"/>
      <c r="BL614" s="11"/>
      <c r="BU614" s="11"/>
      <c r="BV614" s="11"/>
      <c r="BZ614" s="12"/>
    </row>
    <row r="615" spans="24:78" ht="12.75" customHeight="1" x14ac:dyDescent="0.25">
      <c r="X615" s="11"/>
      <c r="AI615" s="11"/>
      <c r="AJ615" s="11"/>
      <c r="AW615" s="11"/>
      <c r="AX615" s="11"/>
      <c r="BA615" s="11"/>
      <c r="BB615" s="11"/>
      <c r="BE615" s="11"/>
      <c r="BF615" s="11"/>
      <c r="BH615" s="11"/>
      <c r="BI615" s="11"/>
      <c r="BJ615" s="11"/>
      <c r="BK615" s="11"/>
      <c r="BL615" s="11"/>
      <c r="BU615" s="11"/>
      <c r="BV615" s="11"/>
      <c r="BZ615" s="12"/>
    </row>
    <row r="616" spans="24:78" ht="12.75" customHeight="1" x14ac:dyDescent="0.25">
      <c r="X616" s="11"/>
      <c r="AI616" s="11"/>
      <c r="AJ616" s="11"/>
      <c r="AW616" s="11"/>
      <c r="AX616" s="11"/>
      <c r="BA616" s="11"/>
      <c r="BB616" s="11"/>
      <c r="BE616" s="11"/>
      <c r="BF616" s="11"/>
      <c r="BH616" s="11"/>
      <c r="BI616" s="11"/>
      <c r="BJ616" s="11"/>
      <c r="BK616" s="11"/>
      <c r="BL616" s="11"/>
      <c r="BU616" s="11"/>
      <c r="BV616" s="11"/>
      <c r="BZ616" s="12"/>
    </row>
    <row r="617" spans="24:78" ht="12.75" customHeight="1" x14ac:dyDescent="0.25">
      <c r="X617" s="11"/>
      <c r="AI617" s="11"/>
      <c r="AJ617" s="11"/>
      <c r="AW617" s="11"/>
      <c r="AX617" s="11"/>
      <c r="BA617" s="11"/>
      <c r="BB617" s="11"/>
      <c r="BE617" s="11"/>
      <c r="BF617" s="11"/>
      <c r="BH617" s="11"/>
      <c r="BI617" s="11"/>
      <c r="BJ617" s="11"/>
      <c r="BK617" s="11"/>
      <c r="BL617" s="11"/>
      <c r="BU617" s="11"/>
      <c r="BV617" s="11"/>
      <c r="BZ617" s="12"/>
    </row>
    <row r="618" spans="24:78" ht="12.75" customHeight="1" x14ac:dyDescent="0.25">
      <c r="X618" s="11"/>
      <c r="AI618" s="11"/>
      <c r="AJ618" s="11"/>
      <c r="AW618" s="11"/>
      <c r="AX618" s="11"/>
      <c r="BA618" s="11"/>
      <c r="BB618" s="11"/>
      <c r="BE618" s="11"/>
      <c r="BF618" s="11"/>
      <c r="BH618" s="11"/>
      <c r="BI618" s="11"/>
      <c r="BJ618" s="11"/>
      <c r="BK618" s="11"/>
      <c r="BL618" s="11"/>
      <c r="BU618" s="11"/>
      <c r="BV618" s="11"/>
      <c r="BZ618" s="12"/>
    </row>
    <row r="619" spans="24:78" ht="12.75" customHeight="1" x14ac:dyDescent="0.25">
      <c r="X619" s="11"/>
      <c r="AI619" s="11"/>
      <c r="AJ619" s="11"/>
      <c r="AW619" s="11"/>
      <c r="AX619" s="11"/>
      <c r="BA619" s="11"/>
      <c r="BB619" s="11"/>
      <c r="BE619" s="11"/>
      <c r="BF619" s="11"/>
      <c r="BH619" s="11"/>
      <c r="BI619" s="11"/>
      <c r="BJ619" s="11"/>
      <c r="BK619" s="11"/>
      <c r="BL619" s="11"/>
      <c r="BU619" s="11"/>
      <c r="BV619" s="11"/>
      <c r="BZ619" s="12"/>
    </row>
    <row r="620" spans="24:78" ht="12.75" customHeight="1" x14ac:dyDescent="0.25">
      <c r="X620" s="11"/>
      <c r="AI620" s="11"/>
      <c r="AJ620" s="11"/>
      <c r="AW620" s="11"/>
      <c r="AX620" s="11"/>
      <c r="BA620" s="11"/>
      <c r="BB620" s="11"/>
      <c r="BE620" s="11"/>
      <c r="BF620" s="11"/>
      <c r="BH620" s="11"/>
      <c r="BI620" s="11"/>
      <c r="BJ620" s="11"/>
      <c r="BK620" s="11"/>
      <c r="BL620" s="11"/>
      <c r="BU620" s="11"/>
      <c r="BV620" s="11"/>
      <c r="BZ620" s="12"/>
    </row>
    <row r="621" spans="24:78" ht="12.75" customHeight="1" x14ac:dyDescent="0.25">
      <c r="X621" s="11"/>
      <c r="AI621" s="11"/>
      <c r="AJ621" s="11"/>
      <c r="AW621" s="11"/>
      <c r="AX621" s="11"/>
      <c r="BA621" s="11"/>
      <c r="BB621" s="11"/>
      <c r="BE621" s="11"/>
      <c r="BF621" s="11"/>
      <c r="BH621" s="11"/>
      <c r="BI621" s="11"/>
      <c r="BJ621" s="11"/>
      <c r="BK621" s="11"/>
      <c r="BL621" s="11"/>
      <c r="BU621" s="11"/>
      <c r="BV621" s="11"/>
      <c r="BZ621" s="12"/>
    </row>
    <row r="622" spans="24:78" ht="12.75" customHeight="1" x14ac:dyDescent="0.25">
      <c r="X622" s="11"/>
      <c r="AI622" s="11"/>
      <c r="AJ622" s="11"/>
      <c r="AW622" s="11"/>
      <c r="AX622" s="11"/>
      <c r="BA622" s="11"/>
      <c r="BB622" s="11"/>
      <c r="BE622" s="11"/>
      <c r="BF622" s="11"/>
      <c r="BH622" s="11"/>
      <c r="BI622" s="11"/>
      <c r="BJ622" s="11"/>
      <c r="BK622" s="11"/>
      <c r="BL622" s="11"/>
      <c r="BU622" s="11"/>
      <c r="BV622" s="11"/>
      <c r="BZ622" s="12"/>
    </row>
    <row r="623" spans="24:78" ht="12.75" customHeight="1" x14ac:dyDescent="0.25">
      <c r="X623" s="11"/>
      <c r="AI623" s="11"/>
      <c r="AJ623" s="11"/>
      <c r="AW623" s="11"/>
      <c r="AX623" s="11"/>
      <c r="BA623" s="11"/>
      <c r="BB623" s="11"/>
      <c r="BE623" s="11"/>
      <c r="BF623" s="11"/>
      <c r="BH623" s="11"/>
      <c r="BI623" s="11"/>
      <c r="BJ623" s="11"/>
      <c r="BK623" s="11"/>
      <c r="BL623" s="11"/>
      <c r="BU623" s="11"/>
      <c r="BV623" s="11"/>
      <c r="BZ623" s="12"/>
    </row>
    <row r="624" spans="24:78" ht="12.75" customHeight="1" x14ac:dyDescent="0.25">
      <c r="X624" s="11"/>
      <c r="AI624" s="11"/>
      <c r="AJ624" s="11"/>
      <c r="AW624" s="11"/>
      <c r="AX624" s="11"/>
      <c r="BA624" s="11"/>
      <c r="BB624" s="11"/>
      <c r="BE624" s="11"/>
      <c r="BF624" s="11"/>
      <c r="BH624" s="11"/>
      <c r="BI624" s="11"/>
      <c r="BJ624" s="11"/>
      <c r="BK624" s="11"/>
      <c r="BL624" s="11"/>
      <c r="BU624" s="11"/>
      <c r="BV624" s="11"/>
      <c r="BZ624" s="12"/>
    </row>
    <row r="625" spans="24:78" ht="12.75" customHeight="1" x14ac:dyDescent="0.25">
      <c r="X625" s="11"/>
      <c r="AI625" s="11"/>
      <c r="AJ625" s="11"/>
      <c r="AW625" s="11"/>
      <c r="AX625" s="11"/>
      <c r="BA625" s="11"/>
      <c r="BB625" s="11"/>
      <c r="BE625" s="11"/>
      <c r="BF625" s="11"/>
      <c r="BH625" s="11"/>
      <c r="BI625" s="11"/>
      <c r="BJ625" s="11"/>
      <c r="BK625" s="11"/>
      <c r="BL625" s="11"/>
      <c r="BU625" s="11"/>
      <c r="BV625" s="11"/>
      <c r="BZ625" s="12"/>
    </row>
    <row r="626" spans="24:78" ht="12.75" customHeight="1" x14ac:dyDescent="0.25">
      <c r="X626" s="11"/>
      <c r="AI626" s="11"/>
      <c r="AJ626" s="11"/>
      <c r="AW626" s="11"/>
      <c r="AX626" s="11"/>
      <c r="BA626" s="11"/>
      <c r="BB626" s="11"/>
      <c r="BE626" s="11"/>
      <c r="BF626" s="11"/>
      <c r="BH626" s="11"/>
      <c r="BI626" s="11"/>
      <c r="BJ626" s="11"/>
      <c r="BK626" s="11"/>
      <c r="BL626" s="11"/>
      <c r="BU626" s="11"/>
      <c r="BV626" s="11"/>
      <c r="BZ626" s="12"/>
    </row>
    <row r="627" spans="24:78" ht="12.75" customHeight="1" x14ac:dyDescent="0.25">
      <c r="X627" s="11"/>
      <c r="AI627" s="11"/>
      <c r="AJ627" s="11"/>
      <c r="AW627" s="11"/>
      <c r="AX627" s="11"/>
      <c r="BA627" s="11"/>
      <c r="BB627" s="11"/>
      <c r="BE627" s="11"/>
      <c r="BF627" s="11"/>
      <c r="BH627" s="11"/>
      <c r="BI627" s="11"/>
      <c r="BJ627" s="11"/>
      <c r="BK627" s="11"/>
      <c r="BL627" s="11"/>
      <c r="BU627" s="11"/>
      <c r="BV627" s="11"/>
      <c r="BZ627" s="12"/>
    </row>
    <row r="628" spans="24:78" ht="12.75" customHeight="1" x14ac:dyDescent="0.25">
      <c r="X628" s="11"/>
      <c r="AI628" s="11"/>
      <c r="AJ628" s="11"/>
      <c r="AW628" s="11"/>
      <c r="AX628" s="11"/>
      <c r="BA628" s="11"/>
      <c r="BB628" s="11"/>
      <c r="BE628" s="11"/>
      <c r="BF628" s="11"/>
      <c r="BH628" s="11"/>
      <c r="BI628" s="11"/>
      <c r="BJ628" s="11"/>
      <c r="BK628" s="11"/>
      <c r="BL628" s="11"/>
      <c r="BU628" s="11"/>
      <c r="BV628" s="11"/>
      <c r="BZ628" s="12"/>
    </row>
    <row r="629" spans="24:78" ht="12.75" customHeight="1" x14ac:dyDescent="0.25">
      <c r="X629" s="11"/>
      <c r="AI629" s="11"/>
      <c r="AJ629" s="11"/>
      <c r="AW629" s="11"/>
      <c r="AX629" s="11"/>
      <c r="BA629" s="11"/>
      <c r="BB629" s="11"/>
      <c r="BE629" s="11"/>
      <c r="BF629" s="11"/>
      <c r="BH629" s="11"/>
      <c r="BI629" s="11"/>
      <c r="BJ629" s="11"/>
      <c r="BK629" s="11"/>
      <c r="BL629" s="11"/>
      <c r="BU629" s="11"/>
      <c r="BV629" s="11"/>
      <c r="BZ629" s="12"/>
    </row>
    <row r="630" spans="24:78" ht="12.75" customHeight="1" x14ac:dyDescent="0.25">
      <c r="X630" s="11"/>
      <c r="AI630" s="11"/>
      <c r="AJ630" s="11"/>
      <c r="AW630" s="11"/>
      <c r="AX630" s="11"/>
      <c r="BA630" s="11"/>
      <c r="BB630" s="11"/>
      <c r="BE630" s="11"/>
      <c r="BF630" s="11"/>
      <c r="BH630" s="11"/>
      <c r="BI630" s="11"/>
      <c r="BJ630" s="11"/>
      <c r="BK630" s="11"/>
      <c r="BL630" s="11"/>
      <c r="BU630" s="11"/>
      <c r="BV630" s="11"/>
      <c r="BZ630" s="12"/>
    </row>
    <row r="631" spans="24:78" ht="12.75" customHeight="1" x14ac:dyDescent="0.25">
      <c r="X631" s="11"/>
      <c r="AI631" s="11"/>
      <c r="AJ631" s="11"/>
      <c r="AW631" s="11"/>
      <c r="AX631" s="11"/>
      <c r="BA631" s="11"/>
      <c r="BB631" s="11"/>
      <c r="BE631" s="11"/>
      <c r="BF631" s="11"/>
      <c r="BH631" s="11"/>
      <c r="BI631" s="11"/>
      <c r="BJ631" s="11"/>
      <c r="BK631" s="11"/>
      <c r="BL631" s="11"/>
      <c r="BU631" s="11"/>
      <c r="BV631" s="11"/>
      <c r="BZ631" s="12"/>
    </row>
    <row r="632" spans="24:78" ht="12.75" customHeight="1" x14ac:dyDescent="0.25">
      <c r="X632" s="11"/>
      <c r="AI632" s="11"/>
      <c r="AJ632" s="11"/>
      <c r="AW632" s="11"/>
      <c r="AX632" s="11"/>
      <c r="BA632" s="11"/>
      <c r="BB632" s="11"/>
      <c r="BE632" s="11"/>
      <c r="BF632" s="11"/>
      <c r="BH632" s="11"/>
      <c r="BI632" s="11"/>
      <c r="BJ632" s="11"/>
      <c r="BK632" s="11"/>
      <c r="BL632" s="11"/>
      <c r="BU632" s="11"/>
      <c r="BV632" s="11"/>
      <c r="BZ632" s="12"/>
    </row>
    <row r="633" spans="24:78" ht="12.75" customHeight="1" x14ac:dyDescent="0.25">
      <c r="X633" s="11"/>
      <c r="AI633" s="11"/>
      <c r="AJ633" s="11"/>
      <c r="AW633" s="11"/>
      <c r="AX633" s="11"/>
      <c r="BA633" s="11"/>
      <c r="BB633" s="11"/>
      <c r="BE633" s="11"/>
      <c r="BF633" s="11"/>
      <c r="BH633" s="11"/>
      <c r="BI633" s="11"/>
      <c r="BJ633" s="11"/>
      <c r="BK633" s="11"/>
      <c r="BL633" s="11"/>
      <c r="BU633" s="11"/>
      <c r="BV633" s="11"/>
      <c r="BZ633" s="12"/>
    </row>
    <row r="634" spans="24:78" ht="12.75" customHeight="1" x14ac:dyDescent="0.25">
      <c r="X634" s="11"/>
      <c r="AI634" s="11"/>
      <c r="AJ634" s="11"/>
      <c r="AW634" s="11"/>
      <c r="AX634" s="11"/>
      <c r="BA634" s="11"/>
      <c r="BB634" s="11"/>
      <c r="BE634" s="11"/>
      <c r="BF634" s="11"/>
      <c r="BH634" s="11"/>
      <c r="BI634" s="11"/>
      <c r="BJ634" s="11"/>
      <c r="BK634" s="11"/>
      <c r="BL634" s="11"/>
      <c r="BU634" s="11"/>
      <c r="BV634" s="11"/>
      <c r="BZ634" s="12"/>
    </row>
    <row r="635" spans="24:78" ht="12.75" customHeight="1" x14ac:dyDescent="0.25">
      <c r="X635" s="11"/>
      <c r="AI635" s="11"/>
      <c r="AJ635" s="11"/>
      <c r="AW635" s="11"/>
      <c r="AX635" s="11"/>
      <c r="BA635" s="11"/>
      <c r="BB635" s="11"/>
      <c r="BE635" s="11"/>
      <c r="BF635" s="11"/>
      <c r="BH635" s="11"/>
      <c r="BI635" s="11"/>
      <c r="BJ635" s="11"/>
      <c r="BK635" s="11"/>
      <c r="BL635" s="11"/>
      <c r="BU635" s="11"/>
      <c r="BV635" s="11"/>
      <c r="BZ635" s="12"/>
    </row>
    <row r="636" spans="24:78" ht="12.75" customHeight="1" x14ac:dyDescent="0.25">
      <c r="X636" s="11"/>
      <c r="AI636" s="11"/>
      <c r="AJ636" s="11"/>
      <c r="AW636" s="11"/>
      <c r="AX636" s="11"/>
      <c r="BA636" s="11"/>
      <c r="BB636" s="11"/>
      <c r="BE636" s="11"/>
      <c r="BF636" s="11"/>
      <c r="BH636" s="11"/>
      <c r="BI636" s="11"/>
      <c r="BJ636" s="11"/>
      <c r="BK636" s="11"/>
      <c r="BL636" s="11"/>
      <c r="BU636" s="11"/>
      <c r="BV636" s="11"/>
      <c r="BZ636" s="12"/>
    </row>
    <row r="637" spans="24:78" ht="12.75" customHeight="1" x14ac:dyDescent="0.25">
      <c r="X637" s="11"/>
      <c r="AI637" s="11"/>
      <c r="AJ637" s="11"/>
      <c r="AW637" s="11"/>
      <c r="AX637" s="11"/>
      <c r="BA637" s="11"/>
      <c r="BB637" s="11"/>
      <c r="BE637" s="11"/>
      <c r="BF637" s="11"/>
      <c r="BH637" s="11"/>
      <c r="BI637" s="11"/>
      <c r="BJ637" s="11"/>
      <c r="BK637" s="11"/>
      <c r="BL637" s="11"/>
      <c r="BU637" s="11"/>
      <c r="BV637" s="11"/>
      <c r="BZ637" s="12"/>
    </row>
    <row r="638" spans="24:78" ht="12.75" customHeight="1" x14ac:dyDescent="0.25">
      <c r="X638" s="11"/>
      <c r="AI638" s="11"/>
      <c r="AJ638" s="11"/>
      <c r="AW638" s="11"/>
      <c r="AX638" s="11"/>
      <c r="BA638" s="11"/>
      <c r="BB638" s="11"/>
      <c r="BE638" s="11"/>
      <c r="BF638" s="11"/>
      <c r="BH638" s="11"/>
      <c r="BI638" s="11"/>
      <c r="BJ638" s="11"/>
      <c r="BK638" s="11"/>
      <c r="BL638" s="11"/>
      <c r="BU638" s="11"/>
      <c r="BV638" s="11"/>
      <c r="BZ638" s="12"/>
    </row>
    <row r="639" spans="24:78" ht="12.75" customHeight="1" x14ac:dyDescent="0.25">
      <c r="X639" s="11"/>
      <c r="AI639" s="11"/>
      <c r="AJ639" s="11"/>
      <c r="AW639" s="11"/>
      <c r="AX639" s="11"/>
      <c r="BA639" s="11"/>
      <c r="BB639" s="11"/>
      <c r="BE639" s="11"/>
      <c r="BF639" s="11"/>
      <c r="BH639" s="11"/>
      <c r="BI639" s="11"/>
      <c r="BJ639" s="11"/>
      <c r="BK639" s="11"/>
      <c r="BL639" s="11"/>
      <c r="BU639" s="11"/>
      <c r="BV639" s="11"/>
      <c r="BZ639" s="12"/>
    </row>
    <row r="640" spans="24:78" ht="12.75" customHeight="1" x14ac:dyDescent="0.25">
      <c r="X640" s="11"/>
      <c r="AI640" s="11"/>
      <c r="AJ640" s="11"/>
      <c r="AW640" s="11"/>
      <c r="AX640" s="11"/>
      <c r="BA640" s="11"/>
      <c r="BB640" s="11"/>
      <c r="BE640" s="11"/>
      <c r="BF640" s="11"/>
      <c r="BH640" s="11"/>
      <c r="BI640" s="11"/>
      <c r="BJ640" s="11"/>
      <c r="BK640" s="11"/>
      <c r="BL640" s="11"/>
      <c r="BU640" s="11"/>
      <c r="BV640" s="11"/>
      <c r="BZ640" s="12"/>
    </row>
    <row r="641" spans="24:78" ht="12.75" customHeight="1" x14ac:dyDescent="0.25">
      <c r="X641" s="11"/>
      <c r="AI641" s="11"/>
      <c r="AJ641" s="11"/>
      <c r="AW641" s="11"/>
      <c r="AX641" s="11"/>
      <c r="BA641" s="11"/>
      <c r="BB641" s="11"/>
      <c r="BE641" s="11"/>
      <c r="BF641" s="11"/>
      <c r="BH641" s="11"/>
      <c r="BI641" s="11"/>
      <c r="BJ641" s="11"/>
      <c r="BK641" s="11"/>
      <c r="BL641" s="11"/>
      <c r="BU641" s="11"/>
      <c r="BV641" s="11"/>
      <c r="BZ641" s="12"/>
    </row>
    <row r="642" spans="24:78" ht="12.75" customHeight="1" x14ac:dyDescent="0.25">
      <c r="X642" s="11"/>
      <c r="AI642" s="11"/>
      <c r="AJ642" s="11"/>
      <c r="AW642" s="11"/>
      <c r="AX642" s="11"/>
      <c r="BA642" s="11"/>
      <c r="BB642" s="11"/>
      <c r="BE642" s="11"/>
      <c r="BF642" s="11"/>
      <c r="BH642" s="11"/>
      <c r="BI642" s="11"/>
      <c r="BJ642" s="11"/>
      <c r="BK642" s="11"/>
      <c r="BL642" s="11"/>
      <c r="BU642" s="11"/>
      <c r="BV642" s="11"/>
      <c r="BZ642" s="12"/>
    </row>
    <row r="643" spans="24:78" ht="12.75" customHeight="1" x14ac:dyDescent="0.25">
      <c r="X643" s="11"/>
      <c r="AI643" s="11"/>
      <c r="AJ643" s="11"/>
      <c r="AW643" s="11"/>
      <c r="AX643" s="11"/>
      <c r="BA643" s="11"/>
      <c r="BB643" s="11"/>
      <c r="BE643" s="11"/>
      <c r="BF643" s="11"/>
      <c r="BH643" s="11"/>
      <c r="BI643" s="11"/>
      <c r="BJ643" s="11"/>
      <c r="BK643" s="11"/>
      <c r="BL643" s="11"/>
      <c r="BU643" s="11"/>
      <c r="BV643" s="11"/>
      <c r="BZ643" s="12"/>
    </row>
    <row r="644" spans="24:78" ht="12.75" customHeight="1" x14ac:dyDescent="0.25">
      <c r="X644" s="11"/>
      <c r="AI644" s="11"/>
      <c r="AJ644" s="11"/>
      <c r="AW644" s="11"/>
      <c r="AX644" s="11"/>
      <c r="BA644" s="11"/>
      <c r="BB644" s="11"/>
      <c r="BE644" s="11"/>
      <c r="BF644" s="11"/>
      <c r="BH644" s="11"/>
      <c r="BI644" s="11"/>
      <c r="BJ644" s="11"/>
      <c r="BK644" s="11"/>
      <c r="BL644" s="11"/>
      <c r="BU644" s="11"/>
      <c r="BV644" s="11"/>
      <c r="BZ644" s="12"/>
    </row>
    <row r="645" spans="24:78" ht="12.75" customHeight="1" x14ac:dyDescent="0.25">
      <c r="X645" s="11"/>
      <c r="AI645" s="11"/>
      <c r="AJ645" s="11"/>
      <c r="AW645" s="11"/>
      <c r="AX645" s="11"/>
      <c r="BA645" s="11"/>
      <c r="BB645" s="11"/>
      <c r="BE645" s="11"/>
      <c r="BF645" s="11"/>
      <c r="BH645" s="11"/>
      <c r="BI645" s="11"/>
      <c r="BJ645" s="11"/>
      <c r="BK645" s="11"/>
      <c r="BL645" s="11"/>
      <c r="BU645" s="11"/>
      <c r="BV645" s="11"/>
      <c r="BZ645" s="12"/>
    </row>
    <row r="646" spans="24:78" ht="12.75" customHeight="1" x14ac:dyDescent="0.25">
      <c r="X646" s="11"/>
      <c r="AI646" s="11"/>
      <c r="AJ646" s="11"/>
      <c r="AW646" s="11"/>
      <c r="AX646" s="11"/>
      <c r="BA646" s="11"/>
      <c r="BB646" s="11"/>
      <c r="BE646" s="11"/>
      <c r="BF646" s="11"/>
      <c r="BH646" s="11"/>
      <c r="BI646" s="11"/>
      <c r="BJ646" s="11"/>
      <c r="BK646" s="11"/>
      <c r="BL646" s="11"/>
      <c r="BU646" s="11"/>
      <c r="BV646" s="11"/>
      <c r="BZ646" s="12"/>
    </row>
    <row r="647" spans="24:78" ht="12.75" customHeight="1" x14ac:dyDescent="0.25">
      <c r="X647" s="11"/>
      <c r="AI647" s="11"/>
      <c r="AJ647" s="11"/>
      <c r="AW647" s="11"/>
      <c r="AX647" s="11"/>
      <c r="BA647" s="11"/>
      <c r="BB647" s="11"/>
      <c r="BE647" s="11"/>
      <c r="BF647" s="11"/>
      <c r="BH647" s="11"/>
      <c r="BI647" s="11"/>
      <c r="BJ647" s="11"/>
      <c r="BK647" s="11"/>
      <c r="BL647" s="11"/>
      <c r="BU647" s="11"/>
      <c r="BV647" s="11"/>
      <c r="BZ647" s="12"/>
    </row>
    <row r="648" spans="24:78" ht="12.75" customHeight="1" x14ac:dyDescent="0.25">
      <c r="X648" s="11"/>
      <c r="AI648" s="11"/>
      <c r="AJ648" s="11"/>
      <c r="AW648" s="11"/>
      <c r="AX648" s="11"/>
      <c r="BA648" s="11"/>
      <c r="BB648" s="11"/>
      <c r="BE648" s="11"/>
      <c r="BF648" s="11"/>
      <c r="BH648" s="11"/>
      <c r="BI648" s="11"/>
      <c r="BJ648" s="11"/>
      <c r="BK648" s="11"/>
      <c r="BL648" s="11"/>
      <c r="BU648" s="11"/>
      <c r="BV648" s="11"/>
      <c r="BZ648" s="12"/>
    </row>
    <row r="649" spans="24:78" ht="12.75" customHeight="1" x14ac:dyDescent="0.25">
      <c r="X649" s="11"/>
      <c r="AI649" s="11"/>
      <c r="AJ649" s="11"/>
      <c r="AW649" s="11"/>
      <c r="AX649" s="11"/>
      <c r="BA649" s="11"/>
      <c r="BB649" s="11"/>
      <c r="BE649" s="11"/>
      <c r="BF649" s="11"/>
      <c r="BH649" s="11"/>
      <c r="BI649" s="11"/>
      <c r="BJ649" s="11"/>
      <c r="BK649" s="11"/>
      <c r="BL649" s="11"/>
      <c r="BU649" s="11"/>
      <c r="BV649" s="11"/>
      <c r="BZ649" s="12"/>
    </row>
    <row r="650" spans="24:78" ht="12.75" customHeight="1" x14ac:dyDescent="0.25">
      <c r="X650" s="11"/>
      <c r="AI650" s="11"/>
      <c r="AJ650" s="11"/>
      <c r="AW650" s="11"/>
      <c r="AX650" s="11"/>
      <c r="BA650" s="11"/>
      <c r="BB650" s="11"/>
      <c r="BE650" s="11"/>
      <c r="BF650" s="11"/>
      <c r="BH650" s="11"/>
      <c r="BI650" s="11"/>
      <c r="BJ650" s="11"/>
      <c r="BK650" s="11"/>
      <c r="BL650" s="11"/>
      <c r="BU650" s="11"/>
      <c r="BV650" s="11"/>
      <c r="BZ650" s="12"/>
    </row>
    <row r="651" spans="24:78" ht="12.75" customHeight="1" x14ac:dyDescent="0.25">
      <c r="X651" s="11"/>
      <c r="AI651" s="11"/>
      <c r="AJ651" s="11"/>
      <c r="AW651" s="11"/>
      <c r="AX651" s="11"/>
      <c r="BA651" s="11"/>
      <c r="BB651" s="11"/>
      <c r="BE651" s="11"/>
      <c r="BF651" s="11"/>
      <c r="BH651" s="11"/>
      <c r="BI651" s="11"/>
      <c r="BJ651" s="11"/>
      <c r="BK651" s="11"/>
      <c r="BL651" s="11"/>
      <c r="BU651" s="11"/>
      <c r="BV651" s="11"/>
      <c r="BZ651" s="12"/>
    </row>
    <row r="652" spans="24:78" ht="12.75" customHeight="1" x14ac:dyDescent="0.25">
      <c r="X652" s="11"/>
      <c r="AI652" s="11"/>
      <c r="AJ652" s="11"/>
      <c r="AW652" s="11"/>
      <c r="AX652" s="11"/>
      <c r="BA652" s="11"/>
      <c r="BB652" s="11"/>
      <c r="BE652" s="11"/>
      <c r="BF652" s="11"/>
      <c r="BH652" s="11"/>
      <c r="BI652" s="11"/>
      <c r="BJ652" s="11"/>
      <c r="BK652" s="11"/>
      <c r="BL652" s="11"/>
      <c r="BU652" s="11"/>
      <c r="BV652" s="11"/>
      <c r="BZ652" s="12"/>
    </row>
    <row r="653" spans="24:78" ht="12.75" customHeight="1" x14ac:dyDescent="0.25">
      <c r="X653" s="11"/>
      <c r="AI653" s="11"/>
      <c r="AJ653" s="11"/>
      <c r="AW653" s="11"/>
      <c r="AX653" s="11"/>
      <c r="BA653" s="11"/>
      <c r="BB653" s="11"/>
      <c r="BE653" s="11"/>
      <c r="BF653" s="11"/>
      <c r="BH653" s="11"/>
      <c r="BI653" s="11"/>
      <c r="BJ653" s="11"/>
      <c r="BK653" s="11"/>
      <c r="BL653" s="11"/>
      <c r="BU653" s="11"/>
      <c r="BV653" s="11"/>
      <c r="BZ653" s="12"/>
    </row>
    <row r="654" spans="24:78" ht="12.75" customHeight="1" x14ac:dyDescent="0.25">
      <c r="X654" s="11"/>
      <c r="AI654" s="11"/>
      <c r="AJ654" s="11"/>
      <c r="AW654" s="11"/>
      <c r="AX654" s="11"/>
      <c r="BA654" s="11"/>
      <c r="BB654" s="11"/>
      <c r="BE654" s="11"/>
      <c r="BF654" s="11"/>
      <c r="BH654" s="11"/>
      <c r="BI654" s="11"/>
      <c r="BJ654" s="11"/>
      <c r="BK654" s="11"/>
      <c r="BL654" s="11"/>
      <c r="BU654" s="11"/>
      <c r="BV654" s="11"/>
      <c r="BZ654" s="12"/>
    </row>
    <row r="655" spans="24:78" ht="12.75" customHeight="1" x14ac:dyDescent="0.25">
      <c r="X655" s="11"/>
      <c r="AI655" s="11"/>
      <c r="AJ655" s="11"/>
      <c r="AW655" s="11"/>
      <c r="AX655" s="11"/>
      <c r="BA655" s="11"/>
      <c r="BB655" s="11"/>
      <c r="BE655" s="11"/>
      <c r="BF655" s="11"/>
      <c r="BH655" s="11"/>
      <c r="BI655" s="11"/>
      <c r="BJ655" s="11"/>
      <c r="BK655" s="11"/>
      <c r="BL655" s="11"/>
      <c r="BU655" s="11"/>
      <c r="BV655" s="11"/>
      <c r="BZ655" s="12"/>
    </row>
    <row r="656" spans="24:78" ht="12.75" customHeight="1" x14ac:dyDescent="0.25">
      <c r="X656" s="11"/>
      <c r="AI656" s="11"/>
      <c r="AJ656" s="11"/>
      <c r="AW656" s="11"/>
      <c r="AX656" s="11"/>
      <c r="BA656" s="11"/>
      <c r="BB656" s="11"/>
      <c r="BE656" s="11"/>
      <c r="BF656" s="11"/>
      <c r="BH656" s="11"/>
      <c r="BI656" s="11"/>
      <c r="BJ656" s="11"/>
      <c r="BK656" s="11"/>
      <c r="BL656" s="11"/>
      <c r="BU656" s="11"/>
      <c r="BV656" s="11"/>
      <c r="BZ656" s="12"/>
    </row>
    <row r="657" spans="24:78" ht="12.75" customHeight="1" x14ac:dyDescent="0.25">
      <c r="X657" s="11"/>
      <c r="AI657" s="11"/>
      <c r="AJ657" s="11"/>
      <c r="AW657" s="11"/>
      <c r="AX657" s="11"/>
      <c r="BA657" s="11"/>
      <c r="BB657" s="11"/>
      <c r="BE657" s="11"/>
      <c r="BF657" s="11"/>
      <c r="BH657" s="11"/>
      <c r="BI657" s="11"/>
      <c r="BJ657" s="11"/>
      <c r="BK657" s="11"/>
      <c r="BL657" s="11"/>
      <c r="BU657" s="11"/>
      <c r="BV657" s="11"/>
      <c r="BZ657" s="12"/>
    </row>
    <row r="658" spans="24:78" ht="12.75" customHeight="1" x14ac:dyDescent="0.25">
      <c r="X658" s="11"/>
      <c r="AI658" s="11"/>
      <c r="AJ658" s="11"/>
      <c r="AW658" s="11"/>
      <c r="AX658" s="11"/>
      <c r="BA658" s="11"/>
      <c r="BB658" s="11"/>
      <c r="BE658" s="11"/>
      <c r="BF658" s="11"/>
      <c r="BH658" s="11"/>
      <c r="BI658" s="11"/>
      <c r="BJ658" s="11"/>
      <c r="BK658" s="11"/>
      <c r="BL658" s="11"/>
      <c r="BU658" s="11"/>
      <c r="BV658" s="11"/>
      <c r="BZ658" s="12"/>
    </row>
    <row r="659" spans="24:78" ht="12.75" customHeight="1" x14ac:dyDescent="0.25">
      <c r="X659" s="11"/>
      <c r="AI659" s="11"/>
      <c r="AJ659" s="11"/>
      <c r="AW659" s="11"/>
      <c r="AX659" s="11"/>
      <c r="BA659" s="11"/>
      <c r="BB659" s="11"/>
      <c r="BE659" s="11"/>
      <c r="BF659" s="11"/>
      <c r="BH659" s="11"/>
      <c r="BI659" s="11"/>
      <c r="BJ659" s="11"/>
      <c r="BK659" s="11"/>
      <c r="BL659" s="11"/>
      <c r="BU659" s="11"/>
      <c r="BV659" s="11"/>
      <c r="BZ659" s="12"/>
    </row>
    <row r="660" spans="24:78" ht="12.75" customHeight="1" x14ac:dyDescent="0.25">
      <c r="X660" s="11"/>
      <c r="AI660" s="11"/>
      <c r="AJ660" s="11"/>
      <c r="AW660" s="11"/>
      <c r="AX660" s="11"/>
      <c r="BA660" s="11"/>
      <c r="BB660" s="11"/>
      <c r="BE660" s="11"/>
      <c r="BF660" s="11"/>
      <c r="BH660" s="11"/>
      <c r="BI660" s="11"/>
      <c r="BJ660" s="11"/>
      <c r="BK660" s="11"/>
      <c r="BL660" s="11"/>
      <c r="BU660" s="11"/>
      <c r="BV660" s="11"/>
      <c r="BZ660" s="12"/>
    </row>
    <row r="661" spans="24:78" ht="12.75" customHeight="1" x14ac:dyDescent="0.25">
      <c r="X661" s="11"/>
      <c r="AI661" s="11"/>
      <c r="AJ661" s="11"/>
      <c r="AW661" s="11"/>
      <c r="AX661" s="11"/>
      <c r="BA661" s="11"/>
      <c r="BB661" s="11"/>
      <c r="BE661" s="11"/>
      <c r="BF661" s="11"/>
      <c r="BH661" s="11"/>
      <c r="BI661" s="11"/>
      <c r="BJ661" s="11"/>
      <c r="BK661" s="11"/>
      <c r="BL661" s="11"/>
      <c r="BU661" s="11"/>
      <c r="BV661" s="11"/>
      <c r="BZ661" s="12"/>
    </row>
    <row r="662" spans="24:78" ht="12.75" customHeight="1" x14ac:dyDescent="0.25">
      <c r="X662" s="11"/>
      <c r="AI662" s="11"/>
      <c r="AJ662" s="11"/>
      <c r="AW662" s="11"/>
      <c r="AX662" s="11"/>
      <c r="BA662" s="11"/>
      <c r="BB662" s="11"/>
      <c r="BE662" s="11"/>
      <c r="BF662" s="11"/>
      <c r="BH662" s="11"/>
      <c r="BI662" s="11"/>
      <c r="BJ662" s="11"/>
      <c r="BK662" s="11"/>
      <c r="BL662" s="11"/>
      <c r="BU662" s="11"/>
      <c r="BV662" s="11"/>
      <c r="BZ662" s="12"/>
    </row>
    <row r="663" spans="24:78" ht="12.75" customHeight="1" x14ac:dyDescent="0.25">
      <c r="X663" s="11"/>
      <c r="AI663" s="11"/>
      <c r="AJ663" s="11"/>
      <c r="AW663" s="11"/>
      <c r="AX663" s="11"/>
      <c r="BA663" s="11"/>
      <c r="BB663" s="11"/>
      <c r="BE663" s="11"/>
      <c r="BF663" s="11"/>
      <c r="BH663" s="11"/>
      <c r="BI663" s="11"/>
      <c r="BJ663" s="11"/>
      <c r="BK663" s="11"/>
      <c r="BL663" s="11"/>
      <c r="BU663" s="11"/>
      <c r="BV663" s="11"/>
      <c r="BZ663" s="12"/>
    </row>
    <row r="664" spans="24:78" ht="12.75" customHeight="1" x14ac:dyDescent="0.25">
      <c r="X664" s="11"/>
      <c r="AI664" s="11"/>
      <c r="AJ664" s="11"/>
      <c r="AW664" s="11"/>
      <c r="AX664" s="11"/>
      <c r="BA664" s="11"/>
      <c r="BB664" s="11"/>
      <c r="BE664" s="11"/>
      <c r="BF664" s="11"/>
      <c r="BH664" s="11"/>
      <c r="BI664" s="11"/>
      <c r="BJ664" s="11"/>
      <c r="BK664" s="11"/>
      <c r="BL664" s="11"/>
      <c r="BU664" s="11"/>
      <c r="BV664" s="11"/>
      <c r="BZ664" s="12"/>
    </row>
    <row r="665" spans="24:78" ht="12.75" customHeight="1" x14ac:dyDescent="0.25">
      <c r="X665" s="11"/>
      <c r="AI665" s="11"/>
      <c r="AJ665" s="11"/>
      <c r="AW665" s="11"/>
      <c r="AX665" s="11"/>
      <c r="BA665" s="11"/>
      <c r="BB665" s="11"/>
      <c r="BE665" s="11"/>
      <c r="BF665" s="11"/>
      <c r="BH665" s="11"/>
      <c r="BI665" s="11"/>
      <c r="BJ665" s="11"/>
      <c r="BK665" s="11"/>
      <c r="BL665" s="11"/>
      <c r="BU665" s="11"/>
      <c r="BV665" s="11"/>
      <c r="BZ665" s="12"/>
    </row>
    <row r="666" spans="24:78" ht="12.75" customHeight="1" x14ac:dyDescent="0.25">
      <c r="X666" s="11"/>
      <c r="AI666" s="11"/>
      <c r="AJ666" s="11"/>
      <c r="AW666" s="11"/>
      <c r="AX666" s="11"/>
      <c r="BA666" s="11"/>
      <c r="BB666" s="11"/>
      <c r="BE666" s="11"/>
      <c r="BF666" s="11"/>
      <c r="BH666" s="11"/>
      <c r="BI666" s="11"/>
      <c r="BJ666" s="11"/>
      <c r="BK666" s="11"/>
      <c r="BL666" s="11"/>
      <c r="BU666" s="11"/>
      <c r="BV666" s="11"/>
      <c r="BZ666" s="12"/>
    </row>
    <row r="667" spans="24:78" ht="12.75" customHeight="1" x14ac:dyDescent="0.25">
      <c r="X667" s="11"/>
      <c r="AI667" s="11"/>
      <c r="AJ667" s="11"/>
      <c r="AW667" s="11"/>
      <c r="AX667" s="11"/>
      <c r="BA667" s="11"/>
      <c r="BB667" s="11"/>
      <c r="BE667" s="11"/>
      <c r="BF667" s="11"/>
      <c r="BH667" s="11"/>
      <c r="BI667" s="11"/>
      <c r="BJ667" s="11"/>
      <c r="BK667" s="11"/>
      <c r="BL667" s="11"/>
      <c r="BU667" s="11"/>
      <c r="BV667" s="11"/>
      <c r="BZ667" s="12"/>
    </row>
    <row r="668" spans="24:78" ht="12.75" customHeight="1" x14ac:dyDescent="0.25">
      <c r="X668" s="11"/>
      <c r="AI668" s="11"/>
      <c r="AJ668" s="11"/>
      <c r="AW668" s="11"/>
      <c r="AX668" s="11"/>
      <c r="BA668" s="11"/>
      <c r="BB668" s="11"/>
      <c r="BE668" s="11"/>
      <c r="BF668" s="11"/>
      <c r="BH668" s="11"/>
      <c r="BI668" s="11"/>
      <c r="BJ668" s="11"/>
      <c r="BK668" s="11"/>
      <c r="BL668" s="11"/>
      <c r="BU668" s="11"/>
      <c r="BV668" s="11"/>
      <c r="BZ668" s="12"/>
    </row>
    <row r="669" spans="24:78" ht="12.75" customHeight="1" x14ac:dyDescent="0.25">
      <c r="X669" s="11"/>
      <c r="AI669" s="11"/>
      <c r="AJ669" s="11"/>
      <c r="AW669" s="11"/>
      <c r="AX669" s="11"/>
      <c r="BA669" s="11"/>
      <c r="BB669" s="11"/>
      <c r="BE669" s="11"/>
      <c r="BF669" s="11"/>
      <c r="BH669" s="11"/>
      <c r="BI669" s="11"/>
      <c r="BJ669" s="11"/>
      <c r="BK669" s="11"/>
      <c r="BL669" s="11"/>
      <c r="BU669" s="11"/>
      <c r="BV669" s="11"/>
      <c r="BZ669" s="12"/>
    </row>
    <row r="670" spans="24:78" ht="12.75" customHeight="1" x14ac:dyDescent="0.25">
      <c r="X670" s="11"/>
      <c r="AI670" s="11"/>
      <c r="AJ670" s="11"/>
      <c r="AW670" s="11"/>
      <c r="AX670" s="11"/>
      <c r="BA670" s="11"/>
      <c r="BB670" s="11"/>
      <c r="BE670" s="11"/>
      <c r="BF670" s="11"/>
      <c r="BH670" s="11"/>
      <c r="BI670" s="11"/>
      <c r="BJ670" s="11"/>
      <c r="BK670" s="11"/>
      <c r="BL670" s="11"/>
      <c r="BU670" s="11"/>
      <c r="BV670" s="11"/>
      <c r="BZ670" s="12"/>
    </row>
    <row r="671" spans="24:78" ht="12.75" customHeight="1" x14ac:dyDescent="0.25">
      <c r="X671" s="11"/>
      <c r="AI671" s="11"/>
      <c r="AJ671" s="11"/>
      <c r="AW671" s="11"/>
      <c r="AX671" s="11"/>
      <c r="BA671" s="11"/>
      <c r="BB671" s="11"/>
      <c r="BE671" s="11"/>
      <c r="BF671" s="11"/>
      <c r="BH671" s="11"/>
      <c r="BI671" s="11"/>
      <c r="BJ671" s="11"/>
      <c r="BK671" s="11"/>
      <c r="BL671" s="11"/>
      <c r="BU671" s="11"/>
      <c r="BV671" s="11"/>
      <c r="BZ671" s="12"/>
    </row>
    <row r="672" spans="24:78" ht="12.75" customHeight="1" x14ac:dyDescent="0.25">
      <c r="X672" s="11"/>
      <c r="AI672" s="11"/>
      <c r="AJ672" s="11"/>
      <c r="AW672" s="11"/>
      <c r="AX672" s="11"/>
      <c r="BA672" s="11"/>
      <c r="BB672" s="11"/>
      <c r="BE672" s="11"/>
      <c r="BF672" s="11"/>
      <c r="BH672" s="11"/>
      <c r="BI672" s="11"/>
      <c r="BJ672" s="11"/>
      <c r="BK672" s="11"/>
      <c r="BL672" s="11"/>
      <c r="BU672" s="11"/>
      <c r="BV672" s="11"/>
      <c r="BZ672" s="12"/>
    </row>
    <row r="673" spans="24:78" ht="12.75" customHeight="1" x14ac:dyDescent="0.25">
      <c r="X673" s="11"/>
      <c r="AI673" s="11"/>
      <c r="AJ673" s="11"/>
      <c r="AW673" s="11"/>
      <c r="AX673" s="11"/>
      <c r="BA673" s="11"/>
      <c r="BB673" s="11"/>
      <c r="BE673" s="11"/>
      <c r="BF673" s="11"/>
      <c r="BH673" s="11"/>
      <c r="BI673" s="11"/>
      <c r="BJ673" s="11"/>
      <c r="BK673" s="11"/>
      <c r="BL673" s="11"/>
      <c r="BU673" s="11"/>
      <c r="BV673" s="11"/>
      <c r="BZ673" s="12"/>
    </row>
    <row r="674" spans="24:78" ht="12.75" customHeight="1" x14ac:dyDescent="0.25">
      <c r="X674" s="11"/>
      <c r="AI674" s="11"/>
      <c r="AJ674" s="11"/>
      <c r="AW674" s="11"/>
      <c r="AX674" s="11"/>
      <c r="BA674" s="11"/>
      <c r="BB674" s="11"/>
      <c r="BE674" s="11"/>
      <c r="BF674" s="11"/>
      <c r="BH674" s="11"/>
      <c r="BI674" s="11"/>
      <c r="BJ674" s="11"/>
      <c r="BK674" s="11"/>
      <c r="BL674" s="11"/>
      <c r="BU674" s="11"/>
      <c r="BV674" s="11"/>
      <c r="BZ674" s="12"/>
    </row>
    <row r="675" spans="24:78" ht="12.75" customHeight="1" x14ac:dyDescent="0.25">
      <c r="X675" s="11"/>
      <c r="AI675" s="11"/>
      <c r="AJ675" s="11"/>
      <c r="AW675" s="11"/>
      <c r="AX675" s="11"/>
      <c r="BA675" s="11"/>
      <c r="BB675" s="11"/>
      <c r="BE675" s="11"/>
      <c r="BF675" s="11"/>
      <c r="BH675" s="11"/>
      <c r="BI675" s="11"/>
      <c r="BJ675" s="11"/>
      <c r="BK675" s="11"/>
      <c r="BL675" s="11"/>
      <c r="BU675" s="11"/>
      <c r="BV675" s="11"/>
      <c r="BZ675" s="12"/>
    </row>
    <row r="676" spans="24:78" ht="12.75" customHeight="1" x14ac:dyDescent="0.25">
      <c r="X676" s="11"/>
      <c r="AI676" s="11"/>
      <c r="AJ676" s="11"/>
      <c r="AW676" s="11"/>
      <c r="AX676" s="11"/>
      <c r="BA676" s="11"/>
      <c r="BB676" s="11"/>
      <c r="BE676" s="11"/>
      <c r="BF676" s="11"/>
      <c r="BH676" s="11"/>
      <c r="BI676" s="11"/>
      <c r="BJ676" s="11"/>
      <c r="BK676" s="11"/>
      <c r="BL676" s="11"/>
      <c r="BU676" s="11"/>
      <c r="BV676" s="11"/>
      <c r="BZ676" s="12"/>
    </row>
    <row r="677" spans="24:78" ht="12.75" customHeight="1" x14ac:dyDescent="0.25">
      <c r="X677" s="11"/>
      <c r="AI677" s="11"/>
      <c r="AJ677" s="11"/>
      <c r="AW677" s="11"/>
      <c r="AX677" s="11"/>
      <c r="BA677" s="11"/>
      <c r="BB677" s="11"/>
      <c r="BE677" s="11"/>
      <c r="BF677" s="11"/>
      <c r="BH677" s="11"/>
      <c r="BI677" s="11"/>
      <c r="BJ677" s="11"/>
      <c r="BK677" s="11"/>
      <c r="BL677" s="11"/>
      <c r="BU677" s="11"/>
      <c r="BV677" s="11"/>
      <c r="BZ677" s="12"/>
    </row>
    <row r="678" spans="24:78" ht="12.75" customHeight="1" x14ac:dyDescent="0.25">
      <c r="X678" s="11"/>
      <c r="AI678" s="11"/>
      <c r="AJ678" s="11"/>
      <c r="AW678" s="11"/>
      <c r="AX678" s="11"/>
      <c r="BA678" s="11"/>
      <c r="BB678" s="11"/>
      <c r="BE678" s="11"/>
      <c r="BF678" s="11"/>
      <c r="BH678" s="11"/>
      <c r="BI678" s="11"/>
      <c r="BJ678" s="11"/>
      <c r="BK678" s="11"/>
      <c r="BL678" s="11"/>
      <c r="BU678" s="11"/>
      <c r="BV678" s="11"/>
      <c r="BZ678" s="12"/>
    </row>
    <row r="679" spans="24:78" ht="12.75" customHeight="1" x14ac:dyDescent="0.25">
      <c r="X679" s="11"/>
      <c r="AI679" s="11"/>
      <c r="AJ679" s="11"/>
      <c r="AW679" s="11"/>
      <c r="AX679" s="11"/>
      <c r="BA679" s="11"/>
      <c r="BB679" s="11"/>
      <c r="BE679" s="11"/>
      <c r="BF679" s="11"/>
      <c r="BH679" s="11"/>
      <c r="BI679" s="11"/>
      <c r="BJ679" s="11"/>
      <c r="BK679" s="11"/>
      <c r="BL679" s="11"/>
      <c r="BU679" s="11"/>
      <c r="BV679" s="11"/>
      <c r="BZ679" s="12"/>
    </row>
    <row r="680" spans="24:78" ht="12.75" customHeight="1" x14ac:dyDescent="0.25">
      <c r="X680" s="11"/>
      <c r="AI680" s="11"/>
      <c r="AJ680" s="11"/>
      <c r="AW680" s="11"/>
      <c r="AX680" s="11"/>
      <c r="BA680" s="11"/>
      <c r="BB680" s="11"/>
      <c r="BE680" s="11"/>
      <c r="BF680" s="11"/>
      <c r="BH680" s="11"/>
      <c r="BI680" s="11"/>
      <c r="BJ680" s="11"/>
      <c r="BK680" s="11"/>
      <c r="BL680" s="11"/>
      <c r="BU680" s="11"/>
      <c r="BV680" s="11"/>
      <c r="BZ680" s="12"/>
    </row>
    <row r="681" spans="24:78" ht="12.75" customHeight="1" x14ac:dyDescent="0.25">
      <c r="X681" s="11"/>
      <c r="AI681" s="11"/>
      <c r="AJ681" s="11"/>
      <c r="AW681" s="11"/>
      <c r="AX681" s="11"/>
      <c r="BA681" s="11"/>
      <c r="BB681" s="11"/>
      <c r="BE681" s="11"/>
      <c r="BF681" s="11"/>
      <c r="BH681" s="11"/>
      <c r="BI681" s="11"/>
      <c r="BJ681" s="11"/>
      <c r="BK681" s="11"/>
      <c r="BL681" s="11"/>
      <c r="BU681" s="11"/>
      <c r="BV681" s="11"/>
      <c r="BZ681" s="12"/>
    </row>
    <row r="682" spans="24:78" ht="12.75" customHeight="1" x14ac:dyDescent="0.25">
      <c r="X682" s="11"/>
      <c r="AI682" s="11"/>
      <c r="AJ682" s="11"/>
      <c r="AW682" s="11"/>
      <c r="AX682" s="11"/>
      <c r="BA682" s="11"/>
      <c r="BB682" s="11"/>
      <c r="BE682" s="11"/>
      <c r="BF682" s="11"/>
      <c r="BH682" s="11"/>
      <c r="BI682" s="11"/>
      <c r="BJ682" s="11"/>
      <c r="BK682" s="11"/>
      <c r="BL682" s="11"/>
      <c r="BU682" s="11"/>
      <c r="BV682" s="11"/>
      <c r="BZ682" s="12"/>
    </row>
    <row r="683" spans="24:78" ht="12.75" customHeight="1" x14ac:dyDescent="0.25">
      <c r="X683" s="11"/>
      <c r="AI683" s="11"/>
      <c r="AJ683" s="11"/>
      <c r="AW683" s="11"/>
      <c r="AX683" s="11"/>
      <c r="BA683" s="11"/>
      <c r="BB683" s="11"/>
      <c r="BE683" s="11"/>
      <c r="BF683" s="11"/>
      <c r="BH683" s="11"/>
      <c r="BI683" s="11"/>
      <c r="BJ683" s="11"/>
      <c r="BK683" s="11"/>
      <c r="BL683" s="11"/>
      <c r="BU683" s="11"/>
      <c r="BV683" s="11"/>
      <c r="BZ683" s="12"/>
    </row>
    <row r="684" spans="24:78" ht="12.75" customHeight="1" x14ac:dyDescent="0.25">
      <c r="X684" s="11"/>
      <c r="AI684" s="11"/>
      <c r="AJ684" s="11"/>
      <c r="AW684" s="11"/>
      <c r="AX684" s="11"/>
      <c r="BA684" s="11"/>
      <c r="BB684" s="11"/>
      <c r="BE684" s="11"/>
      <c r="BF684" s="11"/>
      <c r="BH684" s="11"/>
      <c r="BI684" s="11"/>
      <c r="BJ684" s="11"/>
      <c r="BK684" s="11"/>
      <c r="BL684" s="11"/>
      <c r="BU684" s="11"/>
      <c r="BV684" s="11"/>
      <c r="BZ684" s="12"/>
    </row>
    <row r="685" spans="24:78" ht="12.75" customHeight="1" x14ac:dyDescent="0.25">
      <c r="X685" s="11"/>
      <c r="AI685" s="11"/>
      <c r="AJ685" s="11"/>
      <c r="AW685" s="11"/>
      <c r="AX685" s="11"/>
      <c r="BA685" s="11"/>
      <c r="BB685" s="11"/>
      <c r="BE685" s="11"/>
      <c r="BF685" s="11"/>
      <c r="BH685" s="11"/>
      <c r="BI685" s="11"/>
      <c r="BJ685" s="11"/>
      <c r="BK685" s="11"/>
      <c r="BL685" s="11"/>
      <c r="BU685" s="11"/>
      <c r="BV685" s="11"/>
      <c r="BZ685" s="12"/>
    </row>
    <row r="686" spans="24:78" ht="12.75" customHeight="1" x14ac:dyDescent="0.25">
      <c r="X686" s="11"/>
      <c r="AI686" s="11"/>
      <c r="AJ686" s="11"/>
      <c r="AW686" s="11"/>
      <c r="AX686" s="11"/>
      <c r="BA686" s="11"/>
      <c r="BB686" s="11"/>
      <c r="BE686" s="11"/>
      <c r="BF686" s="11"/>
      <c r="BH686" s="11"/>
      <c r="BI686" s="11"/>
      <c r="BJ686" s="11"/>
      <c r="BK686" s="11"/>
      <c r="BL686" s="11"/>
      <c r="BU686" s="11"/>
      <c r="BV686" s="11"/>
      <c r="BZ686" s="12"/>
    </row>
    <row r="687" spans="24:78" ht="12.75" customHeight="1" x14ac:dyDescent="0.25">
      <c r="X687" s="11"/>
      <c r="AI687" s="11"/>
      <c r="AJ687" s="11"/>
      <c r="AW687" s="11"/>
      <c r="AX687" s="11"/>
      <c r="BA687" s="11"/>
      <c r="BB687" s="11"/>
      <c r="BE687" s="11"/>
      <c r="BF687" s="11"/>
      <c r="BH687" s="11"/>
      <c r="BI687" s="11"/>
      <c r="BJ687" s="11"/>
      <c r="BK687" s="11"/>
      <c r="BL687" s="11"/>
      <c r="BU687" s="11"/>
      <c r="BV687" s="11"/>
      <c r="BZ687" s="12"/>
    </row>
    <row r="688" spans="24:78" ht="12.75" customHeight="1" x14ac:dyDescent="0.25">
      <c r="X688" s="11"/>
      <c r="AI688" s="11"/>
      <c r="AJ688" s="11"/>
      <c r="AW688" s="11"/>
      <c r="AX688" s="11"/>
      <c r="BA688" s="11"/>
      <c r="BB688" s="11"/>
      <c r="BE688" s="11"/>
      <c r="BF688" s="11"/>
      <c r="BH688" s="11"/>
      <c r="BI688" s="11"/>
      <c r="BJ688" s="11"/>
      <c r="BK688" s="11"/>
      <c r="BL688" s="11"/>
      <c r="BU688" s="11"/>
      <c r="BV688" s="11"/>
      <c r="BZ688" s="12"/>
    </row>
    <row r="689" spans="24:78" ht="12.75" customHeight="1" x14ac:dyDescent="0.25">
      <c r="X689" s="11"/>
      <c r="AI689" s="11"/>
      <c r="AJ689" s="11"/>
      <c r="AW689" s="11"/>
      <c r="AX689" s="11"/>
      <c r="BA689" s="11"/>
      <c r="BB689" s="11"/>
      <c r="BE689" s="11"/>
      <c r="BF689" s="11"/>
      <c r="BH689" s="11"/>
      <c r="BI689" s="11"/>
      <c r="BJ689" s="11"/>
      <c r="BK689" s="11"/>
      <c r="BL689" s="11"/>
      <c r="BU689" s="11"/>
      <c r="BV689" s="11"/>
      <c r="BZ689" s="12"/>
    </row>
    <row r="690" spans="24:78" ht="12.75" customHeight="1" x14ac:dyDescent="0.25">
      <c r="X690" s="11"/>
      <c r="AI690" s="11"/>
      <c r="AJ690" s="11"/>
      <c r="AW690" s="11"/>
      <c r="AX690" s="11"/>
      <c r="BA690" s="11"/>
      <c r="BB690" s="11"/>
      <c r="BE690" s="11"/>
      <c r="BF690" s="11"/>
      <c r="BH690" s="11"/>
      <c r="BI690" s="11"/>
      <c r="BJ690" s="11"/>
      <c r="BK690" s="11"/>
      <c r="BL690" s="11"/>
      <c r="BU690" s="11"/>
      <c r="BV690" s="11"/>
      <c r="BZ690" s="12"/>
    </row>
    <row r="691" spans="24:78" ht="12.75" customHeight="1" x14ac:dyDescent="0.25">
      <c r="X691" s="11"/>
      <c r="AI691" s="11"/>
      <c r="AJ691" s="11"/>
      <c r="AW691" s="11"/>
      <c r="AX691" s="11"/>
      <c r="BA691" s="11"/>
      <c r="BB691" s="11"/>
      <c r="BE691" s="11"/>
      <c r="BF691" s="11"/>
      <c r="BH691" s="11"/>
      <c r="BI691" s="11"/>
      <c r="BJ691" s="11"/>
      <c r="BK691" s="11"/>
      <c r="BL691" s="11"/>
      <c r="BU691" s="11"/>
      <c r="BV691" s="11"/>
      <c r="BZ691" s="12"/>
    </row>
    <row r="692" spans="24:78" ht="12.75" customHeight="1" x14ac:dyDescent="0.25">
      <c r="X692" s="11"/>
      <c r="AI692" s="11"/>
      <c r="AJ692" s="11"/>
      <c r="AW692" s="11"/>
      <c r="AX692" s="11"/>
      <c r="BA692" s="11"/>
      <c r="BB692" s="11"/>
      <c r="BE692" s="11"/>
      <c r="BF692" s="11"/>
      <c r="BH692" s="11"/>
      <c r="BI692" s="11"/>
      <c r="BJ692" s="11"/>
      <c r="BK692" s="11"/>
      <c r="BL692" s="11"/>
      <c r="BU692" s="11"/>
      <c r="BV692" s="11"/>
      <c r="BZ692" s="12"/>
    </row>
    <row r="693" spans="24:78" ht="12.75" customHeight="1" x14ac:dyDescent="0.25">
      <c r="X693" s="11"/>
      <c r="AI693" s="11"/>
      <c r="AJ693" s="11"/>
      <c r="AW693" s="11"/>
      <c r="AX693" s="11"/>
      <c r="BA693" s="11"/>
      <c r="BB693" s="11"/>
      <c r="BE693" s="11"/>
      <c r="BF693" s="11"/>
      <c r="BH693" s="11"/>
      <c r="BI693" s="11"/>
      <c r="BJ693" s="11"/>
      <c r="BK693" s="11"/>
      <c r="BL693" s="11"/>
      <c r="BU693" s="11"/>
      <c r="BV693" s="11"/>
      <c r="BZ693" s="12"/>
    </row>
    <row r="694" spans="24:78" ht="12.75" customHeight="1" x14ac:dyDescent="0.25">
      <c r="X694" s="11"/>
      <c r="AI694" s="11"/>
      <c r="AJ694" s="11"/>
      <c r="AW694" s="11"/>
      <c r="AX694" s="11"/>
      <c r="BA694" s="11"/>
      <c r="BB694" s="11"/>
      <c r="BE694" s="11"/>
      <c r="BF694" s="11"/>
      <c r="BH694" s="11"/>
      <c r="BI694" s="11"/>
      <c r="BJ694" s="11"/>
      <c r="BK694" s="11"/>
      <c r="BL694" s="11"/>
      <c r="BU694" s="11"/>
      <c r="BV694" s="11"/>
      <c r="BZ694" s="12"/>
    </row>
    <row r="695" spans="24:78" ht="12.75" customHeight="1" x14ac:dyDescent="0.25">
      <c r="X695" s="11"/>
      <c r="AI695" s="11"/>
      <c r="AJ695" s="11"/>
      <c r="AW695" s="11"/>
      <c r="AX695" s="11"/>
      <c r="BA695" s="11"/>
      <c r="BB695" s="11"/>
      <c r="BE695" s="11"/>
      <c r="BF695" s="11"/>
      <c r="BH695" s="11"/>
      <c r="BI695" s="11"/>
      <c r="BJ695" s="11"/>
      <c r="BK695" s="11"/>
      <c r="BL695" s="11"/>
      <c r="BU695" s="11"/>
      <c r="BV695" s="11"/>
      <c r="BZ695" s="12"/>
    </row>
    <row r="696" spans="24:78" ht="12.75" customHeight="1" x14ac:dyDescent="0.25">
      <c r="X696" s="11"/>
      <c r="AI696" s="11"/>
      <c r="AJ696" s="11"/>
      <c r="AW696" s="11"/>
      <c r="AX696" s="11"/>
      <c r="BA696" s="11"/>
      <c r="BB696" s="11"/>
      <c r="BE696" s="11"/>
      <c r="BF696" s="11"/>
      <c r="BH696" s="11"/>
      <c r="BI696" s="11"/>
      <c r="BJ696" s="11"/>
      <c r="BK696" s="11"/>
      <c r="BL696" s="11"/>
      <c r="BU696" s="11"/>
      <c r="BV696" s="11"/>
      <c r="BZ696" s="12"/>
    </row>
    <row r="697" spans="24:78" ht="12.75" customHeight="1" x14ac:dyDescent="0.25">
      <c r="X697" s="11"/>
      <c r="AI697" s="11"/>
      <c r="AJ697" s="11"/>
      <c r="AW697" s="11"/>
      <c r="AX697" s="11"/>
      <c r="BA697" s="11"/>
      <c r="BB697" s="11"/>
      <c r="BE697" s="11"/>
      <c r="BF697" s="11"/>
      <c r="BH697" s="11"/>
      <c r="BI697" s="11"/>
      <c r="BJ697" s="11"/>
      <c r="BK697" s="11"/>
      <c r="BL697" s="11"/>
      <c r="BU697" s="11"/>
      <c r="BV697" s="11"/>
      <c r="BZ697" s="12"/>
    </row>
    <row r="698" spans="24:78" ht="12.75" customHeight="1" x14ac:dyDescent="0.25">
      <c r="X698" s="11"/>
      <c r="AI698" s="11"/>
      <c r="AJ698" s="11"/>
      <c r="AW698" s="11"/>
      <c r="AX698" s="11"/>
      <c r="BA698" s="11"/>
      <c r="BB698" s="11"/>
      <c r="BE698" s="11"/>
      <c r="BF698" s="11"/>
      <c r="BH698" s="11"/>
      <c r="BI698" s="11"/>
      <c r="BJ698" s="11"/>
      <c r="BK698" s="11"/>
      <c r="BL698" s="11"/>
      <c r="BU698" s="11"/>
      <c r="BV698" s="11"/>
      <c r="BZ698" s="12"/>
    </row>
    <row r="699" spans="24:78" ht="12.75" customHeight="1" x14ac:dyDescent="0.25">
      <c r="X699" s="11"/>
      <c r="AI699" s="11"/>
      <c r="AJ699" s="11"/>
      <c r="AW699" s="11"/>
      <c r="AX699" s="11"/>
      <c r="BA699" s="11"/>
      <c r="BB699" s="11"/>
      <c r="BE699" s="11"/>
      <c r="BF699" s="11"/>
      <c r="BH699" s="11"/>
      <c r="BI699" s="11"/>
      <c r="BJ699" s="11"/>
      <c r="BK699" s="11"/>
      <c r="BL699" s="11"/>
      <c r="BU699" s="11"/>
      <c r="BV699" s="11"/>
      <c r="BZ699" s="12"/>
    </row>
    <row r="700" spans="24:78" ht="12.75" customHeight="1" x14ac:dyDescent="0.25">
      <c r="X700" s="11"/>
      <c r="AI700" s="11"/>
      <c r="AJ700" s="11"/>
      <c r="AW700" s="11"/>
      <c r="AX700" s="11"/>
      <c r="BA700" s="11"/>
      <c r="BB700" s="11"/>
      <c r="BE700" s="11"/>
      <c r="BF700" s="11"/>
      <c r="BH700" s="11"/>
      <c r="BI700" s="11"/>
      <c r="BJ700" s="11"/>
      <c r="BK700" s="11"/>
      <c r="BL700" s="11"/>
      <c r="BU700" s="11"/>
      <c r="BV700" s="11"/>
      <c r="BZ700" s="12"/>
    </row>
    <row r="701" spans="24:78" ht="12.75" customHeight="1" x14ac:dyDescent="0.25">
      <c r="X701" s="11"/>
      <c r="AI701" s="11"/>
      <c r="AJ701" s="11"/>
      <c r="AW701" s="11"/>
      <c r="AX701" s="11"/>
      <c r="BA701" s="11"/>
      <c r="BB701" s="11"/>
      <c r="BE701" s="11"/>
      <c r="BF701" s="11"/>
      <c r="BH701" s="11"/>
      <c r="BI701" s="11"/>
      <c r="BJ701" s="11"/>
      <c r="BK701" s="11"/>
      <c r="BL701" s="11"/>
      <c r="BU701" s="11"/>
      <c r="BV701" s="11"/>
      <c r="BZ701" s="12"/>
    </row>
    <row r="702" spans="24:78" ht="12.75" customHeight="1" x14ac:dyDescent="0.25">
      <c r="X702" s="11"/>
      <c r="AI702" s="11"/>
      <c r="AJ702" s="11"/>
      <c r="AW702" s="11"/>
      <c r="AX702" s="11"/>
      <c r="BA702" s="11"/>
      <c r="BB702" s="11"/>
      <c r="BE702" s="11"/>
      <c r="BF702" s="11"/>
      <c r="BH702" s="11"/>
      <c r="BI702" s="11"/>
      <c r="BJ702" s="11"/>
      <c r="BK702" s="11"/>
      <c r="BL702" s="11"/>
      <c r="BU702" s="11"/>
      <c r="BV702" s="11"/>
      <c r="BZ702" s="12"/>
    </row>
    <row r="703" spans="24:78" ht="12.75" customHeight="1" x14ac:dyDescent="0.25">
      <c r="X703" s="11"/>
      <c r="AI703" s="11"/>
      <c r="AJ703" s="11"/>
      <c r="AW703" s="11"/>
      <c r="AX703" s="11"/>
      <c r="BA703" s="11"/>
      <c r="BB703" s="11"/>
      <c r="BE703" s="11"/>
      <c r="BF703" s="11"/>
      <c r="BH703" s="11"/>
      <c r="BI703" s="11"/>
      <c r="BJ703" s="11"/>
      <c r="BK703" s="11"/>
      <c r="BL703" s="11"/>
      <c r="BU703" s="11"/>
      <c r="BV703" s="11"/>
      <c r="BZ703" s="12"/>
    </row>
    <row r="704" spans="24:78" ht="12.75" customHeight="1" x14ac:dyDescent="0.25">
      <c r="X704" s="11"/>
      <c r="AI704" s="11"/>
      <c r="AJ704" s="11"/>
      <c r="AW704" s="11"/>
      <c r="AX704" s="11"/>
      <c r="BA704" s="11"/>
      <c r="BB704" s="11"/>
      <c r="BE704" s="11"/>
      <c r="BF704" s="11"/>
      <c r="BH704" s="11"/>
      <c r="BI704" s="11"/>
      <c r="BJ704" s="11"/>
      <c r="BK704" s="11"/>
      <c r="BL704" s="11"/>
      <c r="BU704" s="11"/>
      <c r="BV704" s="11"/>
      <c r="BZ704" s="12"/>
    </row>
    <row r="705" spans="24:78" ht="12.75" customHeight="1" x14ac:dyDescent="0.25">
      <c r="X705" s="11"/>
      <c r="AI705" s="11"/>
      <c r="AJ705" s="11"/>
      <c r="AW705" s="11"/>
      <c r="AX705" s="11"/>
      <c r="BA705" s="11"/>
      <c r="BB705" s="11"/>
      <c r="BE705" s="11"/>
      <c r="BF705" s="11"/>
      <c r="BH705" s="11"/>
      <c r="BI705" s="11"/>
      <c r="BJ705" s="11"/>
      <c r="BK705" s="11"/>
      <c r="BL705" s="11"/>
      <c r="BU705" s="11"/>
      <c r="BV705" s="11"/>
      <c r="BZ705" s="12"/>
    </row>
    <row r="706" spans="24:78" ht="12.75" customHeight="1" x14ac:dyDescent="0.25">
      <c r="X706" s="11"/>
      <c r="AI706" s="11"/>
      <c r="AJ706" s="11"/>
      <c r="AW706" s="11"/>
      <c r="AX706" s="11"/>
      <c r="BA706" s="11"/>
      <c r="BB706" s="11"/>
      <c r="BE706" s="11"/>
      <c r="BF706" s="11"/>
      <c r="BH706" s="11"/>
      <c r="BI706" s="11"/>
      <c r="BJ706" s="11"/>
      <c r="BK706" s="11"/>
      <c r="BL706" s="11"/>
      <c r="BU706" s="11"/>
      <c r="BV706" s="11"/>
      <c r="BZ706" s="12"/>
    </row>
    <row r="707" spans="24:78" ht="12.75" customHeight="1" x14ac:dyDescent="0.25">
      <c r="X707" s="11"/>
      <c r="AI707" s="11"/>
      <c r="AJ707" s="11"/>
      <c r="AW707" s="11"/>
      <c r="AX707" s="11"/>
      <c r="BA707" s="11"/>
      <c r="BB707" s="11"/>
      <c r="BE707" s="11"/>
      <c r="BF707" s="11"/>
      <c r="BH707" s="11"/>
      <c r="BI707" s="11"/>
      <c r="BJ707" s="11"/>
      <c r="BK707" s="11"/>
      <c r="BL707" s="11"/>
      <c r="BU707" s="11"/>
      <c r="BV707" s="11"/>
      <c r="BZ707" s="12"/>
    </row>
    <row r="708" spans="24:78" ht="12.75" customHeight="1" x14ac:dyDescent="0.25">
      <c r="X708" s="11"/>
      <c r="AI708" s="11"/>
      <c r="AJ708" s="11"/>
      <c r="AW708" s="11"/>
      <c r="AX708" s="11"/>
      <c r="BA708" s="11"/>
      <c r="BB708" s="11"/>
      <c r="BE708" s="11"/>
      <c r="BF708" s="11"/>
      <c r="BH708" s="11"/>
      <c r="BI708" s="11"/>
      <c r="BJ708" s="11"/>
      <c r="BK708" s="11"/>
      <c r="BL708" s="11"/>
      <c r="BU708" s="11"/>
      <c r="BV708" s="11"/>
      <c r="BZ708" s="12"/>
    </row>
    <row r="709" spans="24:78" ht="12.75" customHeight="1" x14ac:dyDescent="0.25">
      <c r="X709" s="11"/>
      <c r="AI709" s="11"/>
      <c r="AJ709" s="11"/>
      <c r="AW709" s="11"/>
      <c r="AX709" s="11"/>
      <c r="BA709" s="11"/>
      <c r="BB709" s="11"/>
      <c r="BE709" s="11"/>
      <c r="BF709" s="11"/>
      <c r="BH709" s="11"/>
      <c r="BI709" s="11"/>
      <c r="BJ709" s="11"/>
      <c r="BK709" s="11"/>
      <c r="BL709" s="11"/>
      <c r="BU709" s="11"/>
      <c r="BV709" s="11"/>
      <c r="BZ709" s="12"/>
    </row>
    <row r="710" spans="24:78" ht="12.75" customHeight="1" x14ac:dyDescent="0.25">
      <c r="X710" s="11"/>
      <c r="AI710" s="11"/>
      <c r="AJ710" s="11"/>
      <c r="AW710" s="11"/>
      <c r="AX710" s="11"/>
      <c r="BA710" s="11"/>
      <c r="BB710" s="11"/>
      <c r="BE710" s="11"/>
      <c r="BF710" s="11"/>
      <c r="BH710" s="11"/>
      <c r="BI710" s="11"/>
      <c r="BJ710" s="11"/>
      <c r="BK710" s="11"/>
      <c r="BL710" s="11"/>
      <c r="BU710" s="11"/>
      <c r="BV710" s="11"/>
      <c r="BZ710" s="12"/>
    </row>
    <row r="711" spans="24:78" ht="12.75" customHeight="1" x14ac:dyDescent="0.25">
      <c r="X711" s="11"/>
      <c r="AI711" s="11"/>
      <c r="AJ711" s="11"/>
      <c r="AW711" s="11"/>
      <c r="AX711" s="11"/>
      <c r="BA711" s="11"/>
      <c r="BB711" s="11"/>
      <c r="BE711" s="11"/>
      <c r="BF711" s="11"/>
      <c r="BH711" s="11"/>
      <c r="BI711" s="11"/>
      <c r="BJ711" s="11"/>
      <c r="BK711" s="11"/>
      <c r="BL711" s="11"/>
      <c r="BU711" s="11"/>
      <c r="BV711" s="11"/>
      <c r="BZ711" s="12"/>
    </row>
    <row r="712" spans="24:78" ht="12.75" customHeight="1" x14ac:dyDescent="0.25">
      <c r="X712" s="11"/>
      <c r="AI712" s="11"/>
      <c r="AJ712" s="11"/>
      <c r="AW712" s="11"/>
      <c r="AX712" s="11"/>
      <c r="BA712" s="11"/>
      <c r="BB712" s="11"/>
      <c r="BE712" s="11"/>
      <c r="BF712" s="11"/>
      <c r="BH712" s="11"/>
      <c r="BI712" s="11"/>
      <c r="BJ712" s="11"/>
      <c r="BK712" s="11"/>
      <c r="BL712" s="11"/>
      <c r="BU712" s="11"/>
      <c r="BV712" s="11"/>
      <c r="BZ712" s="12"/>
    </row>
    <row r="713" spans="24:78" ht="12.75" customHeight="1" x14ac:dyDescent="0.25">
      <c r="X713" s="11"/>
      <c r="AI713" s="11"/>
      <c r="AJ713" s="11"/>
      <c r="AW713" s="11"/>
      <c r="AX713" s="11"/>
      <c r="BA713" s="11"/>
      <c r="BB713" s="11"/>
      <c r="BE713" s="11"/>
      <c r="BF713" s="11"/>
      <c r="BH713" s="11"/>
      <c r="BI713" s="11"/>
      <c r="BJ713" s="11"/>
      <c r="BK713" s="11"/>
      <c r="BL713" s="11"/>
      <c r="BU713" s="11"/>
      <c r="BV713" s="11"/>
      <c r="BZ713" s="12"/>
    </row>
    <row r="714" spans="24:78" ht="12.75" customHeight="1" x14ac:dyDescent="0.25">
      <c r="X714" s="11"/>
      <c r="AI714" s="11"/>
      <c r="AJ714" s="11"/>
      <c r="AW714" s="11"/>
      <c r="AX714" s="11"/>
      <c r="BA714" s="11"/>
      <c r="BB714" s="11"/>
      <c r="BE714" s="11"/>
      <c r="BF714" s="11"/>
      <c r="BH714" s="11"/>
      <c r="BI714" s="11"/>
      <c r="BJ714" s="11"/>
      <c r="BK714" s="11"/>
      <c r="BL714" s="11"/>
      <c r="BU714" s="11"/>
      <c r="BV714" s="11"/>
      <c r="BZ714" s="12"/>
    </row>
    <row r="715" spans="24:78" ht="12.75" customHeight="1" x14ac:dyDescent="0.25">
      <c r="X715" s="11"/>
      <c r="AI715" s="11"/>
      <c r="AJ715" s="11"/>
      <c r="AW715" s="11"/>
      <c r="AX715" s="11"/>
      <c r="BA715" s="11"/>
      <c r="BB715" s="11"/>
      <c r="BE715" s="11"/>
      <c r="BF715" s="11"/>
      <c r="BH715" s="11"/>
      <c r="BI715" s="11"/>
      <c r="BJ715" s="11"/>
      <c r="BK715" s="11"/>
      <c r="BL715" s="11"/>
      <c r="BU715" s="11"/>
      <c r="BV715" s="11"/>
      <c r="BZ715" s="12"/>
    </row>
    <row r="716" spans="24:78" ht="12.75" customHeight="1" x14ac:dyDescent="0.25">
      <c r="X716" s="11"/>
      <c r="AI716" s="11"/>
      <c r="AJ716" s="11"/>
      <c r="AW716" s="11"/>
      <c r="AX716" s="11"/>
      <c r="BA716" s="11"/>
      <c r="BB716" s="11"/>
      <c r="BE716" s="11"/>
      <c r="BF716" s="11"/>
      <c r="BH716" s="11"/>
      <c r="BI716" s="11"/>
      <c r="BJ716" s="11"/>
      <c r="BK716" s="11"/>
      <c r="BL716" s="11"/>
      <c r="BU716" s="11"/>
      <c r="BV716" s="11"/>
      <c r="BZ716" s="12"/>
    </row>
    <row r="717" spans="24:78" ht="12.75" customHeight="1" x14ac:dyDescent="0.25">
      <c r="X717" s="11"/>
      <c r="AI717" s="11"/>
      <c r="AJ717" s="11"/>
      <c r="AW717" s="11"/>
      <c r="AX717" s="11"/>
      <c r="BA717" s="11"/>
      <c r="BB717" s="11"/>
      <c r="BE717" s="11"/>
      <c r="BF717" s="11"/>
      <c r="BH717" s="11"/>
      <c r="BI717" s="11"/>
      <c r="BJ717" s="11"/>
      <c r="BK717" s="11"/>
      <c r="BL717" s="11"/>
      <c r="BU717" s="11"/>
      <c r="BV717" s="11"/>
      <c r="BZ717" s="12"/>
    </row>
    <row r="718" spans="24:78" ht="12.75" customHeight="1" x14ac:dyDescent="0.25">
      <c r="X718" s="11"/>
      <c r="AI718" s="11"/>
      <c r="AJ718" s="11"/>
      <c r="AW718" s="11"/>
      <c r="AX718" s="11"/>
      <c r="BA718" s="11"/>
      <c r="BB718" s="11"/>
      <c r="BE718" s="11"/>
      <c r="BF718" s="11"/>
      <c r="BH718" s="11"/>
      <c r="BI718" s="11"/>
      <c r="BJ718" s="11"/>
      <c r="BK718" s="11"/>
      <c r="BL718" s="11"/>
      <c r="BU718" s="11"/>
      <c r="BV718" s="11"/>
      <c r="BZ718" s="12"/>
    </row>
    <row r="719" spans="24:78" ht="12.75" customHeight="1" x14ac:dyDescent="0.25">
      <c r="X719" s="11"/>
      <c r="AI719" s="11"/>
      <c r="AJ719" s="11"/>
      <c r="AW719" s="11"/>
      <c r="AX719" s="11"/>
      <c r="BA719" s="11"/>
      <c r="BB719" s="11"/>
      <c r="BE719" s="11"/>
      <c r="BF719" s="11"/>
      <c r="BH719" s="11"/>
      <c r="BI719" s="11"/>
      <c r="BJ719" s="11"/>
      <c r="BK719" s="11"/>
      <c r="BL719" s="11"/>
      <c r="BU719" s="11"/>
      <c r="BV719" s="11"/>
      <c r="BZ719" s="12"/>
    </row>
    <row r="720" spans="24:78" ht="12.75" customHeight="1" x14ac:dyDescent="0.25">
      <c r="X720" s="11"/>
      <c r="AI720" s="11"/>
      <c r="AJ720" s="11"/>
      <c r="AW720" s="11"/>
      <c r="AX720" s="11"/>
      <c r="BA720" s="11"/>
      <c r="BB720" s="11"/>
      <c r="BE720" s="11"/>
      <c r="BF720" s="11"/>
      <c r="BH720" s="11"/>
      <c r="BI720" s="11"/>
      <c r="BJ720" s="11"/>
      <c r="BK720" s="11"/>
      <c r="BL720" s="11"/>
      <c r="BU720" s="11"/>
      <c r="BV720" s="11"/>
      <c r="BZ720" s="12"/>
    </row>
    <row r="721" spans="24:78" ht="12.75" customHeight="1" x14ac:dyDescent="0.25">
      <c r="X721" s="11"/>
      <c r="AI721" s="11"/>
      <c r="AJ721" s="11"/>
      <c r="AW721" s="11"/>
      <c r="AX721" s="11"/>
      <c r="BA721" s="11"/>
      <c r="BB721" s="11"/>
      <c r="BE721" s="11"/>
      <c r="BF721" s="11"/>
      <c r="BH721" s="11"/>
      <c r="BI721" s="11"/>
      <c r="BJ721" s="11"/>
      <c r="BK721" s="11"/>
      <c r="BL721" s="11"/>
      <c r="BU721" s="11"/>
      <c r="BV721" s="11"/>
      <c r="BZ721" s="12"/>
    </row>
    <row r="722" spans="24:78" ht="12.75" customHeight="1" x14ac:dyDescent="0.25">
      <c r="X722" s="11"/>
      <c r="AI722" s="11"/>
      <c r="AJ722" s="11"/>
      <c r="AW722" s="11"/>
      <c r="AX722" s="11"/>
      <c r="BA722" s="11"/>
      <c r="BB722" s="11"/>
      <c r="BE722" s="11"/>
      <c r="BF722" s="11"/>
      <c r="BH722" s="11"/>
      <c r="BI722" s="11"/>
      <c r="BJ722" s="11"/>
      <c r="BK722" s="11"/>
      <c r="BL722" s="11"/>
      <c r="BU722" s="11"/>
      <c r="BV722" s="11"/>
      <c r="BZ722" s="12"/>
    </row>
    <row r="723" spans="24:78" ht="12.75" customHeight="1" x14ac:dyDescent="0.25">
      <c r="X723" s="11"/>
      <c r="AI723" s="11"/>
      <c r="AJ723" s="11"/>
      <c r="AW723" s="11"/>
      <c r="AX723" s="11"/>
      <c r="BA723" s="11"/>
      <c r="BB723" s="11"/>
      <c r="BE723" s="11"/>
      <c r="BF723" s="11"/>
      <c r="BH723" s="11"/>
      <c r="BI723" s="11"/>
      <c r="BJ723" s="11"/>
      <c r="BK723" s="11"/>
      <c r="BL723" s="11"/>
      <c r="BU723" s="11"/>
      <c r="BV723" s="11"/>
      <c r="BZ723" s="12"/>
    </row>
    <row r="724" spans="24:78" ht="12.75" customHeight="1" x14ac:dyDescent="0.25">
      <c r="X724" s="11"/>
      <c r="AI724" s="11"/>
      <c r="AJ724" s="11"/>
      <c r="AW724" s="11"/>
      <c r="AX724" s="11"/>
      <c r="BA724" s="11"/>
      <c r="BB724" s="11"/>
      <c r="BE724" s="11"/>
      <c r="BF724" s="11"/>
      <c r="BH724" s="11"/>
      <c r="BI724" s="11"/>
      <c r="BJ724" s="11"/>
      <c r="BK724" s="11"/>
      <c r="BL724" s="11"/>
      <c r="BU724" s="11"/>
      <c r="BV724" s="11"/>
      <c r="BZ724" s="12"/>
    </row>
    <row r="725" spans="24:78" ht="12.75" customHeight="1" x14ac:dyDescent="0.25">
      <c r="X725" s="11"/>
      <c r="AI725" s="11"/>
      <c r="AJ725" s="11"/>
      <c r="AW725" s="11"/>
      <c r="AX725" s="11"/>
      <c r="BA725" s="11"/>
      <c r="BB725" s="11"/>
      <c r="BE725" s="11"/>
      <c r="BF725" s="11"/>
      <c r="BH725" s="11"/>
      <c r="BI725" s="11"/>
      <c r="BJ725" s="11"/>
      <c r="BK725" s="11"/>
      <c r="BL725" s="11"/>
      <c r="BU725" s="11"/>
      <c r="BV725" s="11"/>
      <c r="BZ725" s="12"/>
    </row>
    <row r="726" spans="24:78" ht="12.75" customHeight="1" x14ac:dyDescent="0.25">
      <c r="X726" s="11"/>
      <c r="AI726" s="11"/>
      <c r="AJ726" s="11"/>
      <c r="AW726" s="11"/>
      <c r="AX726" s="11"/>
      <c r="BA726" s="11"/>
      <c r="BB726" s="11"/>
      <c r="BE726" s="11"/>
      <c r="BF726" s="11"/>
      <c r="BH726" s="11"/>
      <c r="BI726" s="11"/>
      <c r="BJ726" s="11"/>
      <c r="BK726" s="11"/>
      <c r="BL726" s="11"/>
      <c r="BU726" s="11"/>
      <c r="BV726" s="11"/>
      <c r="BZ726" s="12"/>
    </row>
    <row r="727" spans="24:78" ht="12.75" customHeight="1" x14ac:dyDescent="0.25">
      <c r="X727" s="11"/>
      <c r="AI727" s="11"/>
      <c r="AJ727" s="11"/>
      <c r="AW727" s="11"/>
      <c r="AX727" s="11"/>
      <c r="BA727" s="11"/>
      <c r="BB727" s="11"/>
      <c r="BE727" s="11"/>
      <c r="BF727" s="11"/>
      <c r="BH727" s="11"/>
      <c r="BI727" s="11"/>
      <c r="BJ727" s="11"/>
      <c r="BK727" s="11"/>
      <c r="BL727" s="11"/>
      <c r="BU727" s="11"/>
      <c r="BV727" s="11"/>
      <c r="BZ727" s="12"/>
    </row>
    <row r="728" spans="24:78" ht="12.75" customHeight="1" x14ac:dyDescent="0.25">
      <c r="X728" s="11"/>
      <c r="AI728" s="11"/>
      <c r="AJ728" s="11"/>
      <c r="AW728" s="11"/>
      <c r="AX728" s="11"/>
      <c r="BA728" s="11"/>
      <c r="BB728" s="11"/>
      <c r="BE728" s="11"/>
      <c r="BF728" s="11"/>
      <c r="BH728" s="11"/>
      <c r="BI728" s="11"/>
      <c r="BJ728" s="11"/>
      <c r="BK728" s="11"/>
      <c r="BL728" s="11"/>
      <c r="BU728" s="11"/>
      <c r="BV728" s="11"/>
      <c r="BZ728" s="12"/>
    </row>
    <row r="729" spans="24:78" ht="12.75" customHeight="1" x14ac:dyDescent="0.25">
      <c r="X729" s="11"/>
      <c r="AI729" s="11"/>
      <c r="AJ729" s="11"/>
      <c r="AW729" s="11"/>
      <c r="AX729" s="11"/>
      <c r="BA729" s="11"/>
      <c r="BB729" s="11"/>
      <c r="BE729" s="11"/>
      <c r="BF729" s="11"/>
      <c r="BH729" s="11"/>
      <c r="BI729" s="11"/>
      <c r="BJ729" s="11"/>
      <c r="BK729" s="11"/>
      <c r="BL729" s="11"/>
      <c r="BU729" s="11"/>
      <c r="BV729" s="11"/>
      <c r="BZ729" s="12"/>
    </row>
    <row r="730" spans="24:78" ht="12.75" customHeight="1" x14ac:dyDescent="0.25">
      <c r="X730" s="11"/>
      <c r="AI730" s="11"/>
      <c r="AJ730" s="11"/>
      <c r="AW730" s="11"/>
      <c r="AX730" s="11"/>
      <c r="BA730" s="11"/>
      <c r="BB730" s="11"/>
      <c r="BE730" s="11"/>
      <c r="BF730" s="11"/>
      <c r="BH730" s="11"/>
      <c r="BI730" s="11"/>
      <c r="BJ730" s="11"/>
      <c r="BK730" s="11"/>
      <c r="BL730" s="11"/>
      <c r="BU730" s="11"/>
      <c r="BV730" s="11"/>
      <c r="BZ730" s="12"/>
    </row>
    <row r="731" spans="24:78" ht="12.75" customHeight="1" x14ac:dyDescent="0.25">
      <c r="X731" s="11"/>
      <c r="AI731" s="11"/>
      <c r="AJ731" s="11"/>
      <c r="AW731" s="11"/>
      <c r="AX731" s="11"/>
      <c r="BA731" s="11"/>
      <c r="BB731" s="11"/>
      <c r="BE731" s="11"/>
      <c r="BF731" s="11"/>
      <c r="BH731" s="11"/>
      <c r="BI731" s="11"/>
      <c r="BJ731" s="11"/>
      <c r="BK731" s="11"/>
      <c r="BL731" s="11"/>
      <c r="BU731" s="11"/>
      <c r="BV731" s="11"/>
      <c r="BZ731" s="12"/>
    </row>
    <row r="732" spans="24:78" ht="12.75" customHeight="1" x14ac:dyDescent="0.25">
      <c r="X732" s="11"/>
      <c r="AI732" s="11"/>
      <c r="AJ732" s="11"/>
      <c r="AW732" s="11"/>
      <c r="AX732" s="11"/>
      <c r="BA732" s="11"/>
      <c r="BB732" s="11"/>
      <c r="BE732" s="11"/>
      <c r="BF732" s="11"/>
      <c r="BH732" s="11"/>
      <c r="BI732" s="11"/>
      <c r="BJ732" s="11"/>
      <c r="BK732" s="11"/>
      <c r="BL732" s="11"/>
      <c r="BU732" s="11"/>
      <c r="BV732" s="11"/>
      <c r="BZ732" s="12"/>
    </row>
    <row r="733" spans="24:78" ht="12.75" customHeight="1" x14ac:dyDescent="0.25">
      <c r="X733" s="11"/>
      <c r="AI733" s="11"/>
      <c r="AJ733" s="11"/>
      <c r="AW733" s="11"/>
      <c r="AX733" s="11"/>
      <c r="BA733" s="11"/>
      <c r="BB733" s="11"/>
      <c r="BE733" s="11"/>
      <c r="BF733" s="11"/>
      <c r="BH733" s="11"/>
      <c r="BI733" s="11"/>
      <c r="BJ733" s="11"/>
      <c r="BK733" s="11"/>
      <c r="BL733" s="11"/>
      <c r="BU733" s="11"/>
      <c r="BV733" s="11"/>
      <c r="BZ733" s="12"/>
    </row>
    <row r="734" spans="24:78" ht="12.75" customHeight="1" x14ac:dyDescent="0.25">
      <c r="X734" s="11"/>
      <c r="AI734" s="11"/>
      <c r="AJ734" s="11"/>
      <c r="AW734" s="11"/>
      <c r="AX734" s="11"/>
      <c r="BA734" s="11"/>
      <c r="BB734" s="11"/>
      <c r="BE734" s="11"/>
      <c r="BF734" s="11"/>
      <c r="BH734" s="11"/>
      <c r="BI734" s="11"/>
      <c r="BJ734" s="11"/>
      <c r="BK734" s="11"/>
      <c r="BL734" s="11"/>
      <c r="BU734" s="11"/>
      <c r="BV734" s="11"/>
      <c r="BZ734" s="12"/>
    </row>
    <row r="735" spans="24:78" ht="12.75" customHeight="1" x14ac:dyDescent="0.25">
      <c r="X735" s="11"/>
      <c r="AI735" s="11"/>
      <c r="AJ735" s="11"/>
      <c r="AW735" s="11"/>
      <c r="AX735" s="11"/>
      <c r="BA735" s="11"/>
      <c r="BB735" s="11"/>
      <c r="BE735" s="11"/>
      <c r="BF735" s="11"/>
      <c r="BH735" s="11"/>
      <c r="BI735" s="11"/>
      <c r="BJ735" s="11"/>
      <c r="BK735" s="11"/>
      <c r="BL735" s="11"/>
      <c r="BU735" s="11"/>
      <c r="BV735" s="11"/>
      <c r="BZ735" s="12"/>
    </row>
    <row r="736" spans="24:78" ht="12.75" customHeight="1" x14ac:dyDescent="0.25">
      <c r="X736" s="11"/>
      <c r="AI736" s="11"/>
      <c r="AJ736" s="11"/>
      <c r="AW736" s="11"/>
      <c r="AX736" s="11"/>
      <c r="BA736" s="11"/>
      <c r="BB736" s="11"/>
      <c r="BE736" s="11"/>
      <c r="BF736" s="11"/>
      <c r="BH736" s="11"/>
      <c r="BI736" s="11"/>
      <c r="BJ736" s="11"/>
      <c r="BK736" s="11"/>
      <c r="BL736" s="11"/>
      <c r="BU736" s="11"/>
      <c r="BV736" s="11"/>
      <c r="BZ736" s="12"/>
    </row>
    <row r="737" spans="24:78" ht="12.75" customHeight="1" x14ac:dyDescent="0.25">
      <c r="X737" s="11"/>
      <c r="AI737" s="11"/>
      <c r="AJ737" s="11"/>
      <c r="AW737" s="11"/>
      <c r="AX737" s="11"/>
      <c r="BA737" s="11"/>
      <c r="BB737" s="11"/>
      <c r="BE737" s="11"/>
      <c r="BF737" s="11"/>
      <c r="BH737" s="11"/>
      <c r="BI737" s="11"/>
      <c r="BJ737" s="11"/>
      <c r="BK737" s="11"/>
      <c r="BL737" s="11"/>
      <c r="BU737" s="11"/>
      <c r="BV737" s="11"/>
      <c r="BZ737" s="12"/>
    </row>
    <row r="738" spans="24:78" ht="12.75" customHeight="1" x14ac:dyDescent="0.25">
      <c r="X738" s="11"/>
      <c r="AI738" s="11"/>
      <c r="AJ738" s="11"/>
      <c r="AW738" s="11"/>
      <c r="AX738" s="11"/>
      <c r="BA738" s="11"/>
      <c r="BB738" s="11"/>
      <c r="BE738" s="11"/>
      <c r="BF738" s="11"/>
      <c r="BH738" s="11"/>
      <c r="BI738" s="11"/>
      <c r="BJ738" s="11"/>
      <c r="BK738" s="11"/>
      <c r="BL738" s="11"/>
      <c r="BU738" s="11"/>
      <c r="BV738" s="11"/>
      <c r="BZ738" s="12"/>
    </row>
    <row r="739" spans="24:78" ht="12.75" customHeight="1" x14ac:dyDescent="0.25">
      <c r="X739" s="11"/>
      <c r="AI739" s="11"/>
      <c r="AJ739" s="11"/>
      <c r="AW739" s="11"/>
      <c r="AX739" s="11"/>
      <c r="BA739" s="11"/>
      <c r="BB739" s="11"/>
      <c r="BE739" s="11"/>
      <c r="BF739" s="11"/>
      <c r="BH739" s="11"/>
      <c r="BI739" s="11"/>
      <c r="BJ739" s="11"/>
      <c r="BK739" s="11"/>
      <c r="BL739" s="11"/>
      <c r="BU739" s="11"/>
      <c r="BV739" s="11"/>
      <c r="BZ739" s="12"/>
    </row>
    <row r="740" spans="24:78" ht="12.75" customHeight="1" x14ac:dyDescent="0.25">
      <c r="X740" s="11"/>
      <c r="AI740" s="11"/>
      <c r="AJ740" s="11"/>
      <c r="AW740" s="11"/>
      <c r="AX740" s="11"/>
      <c r="BA740" s="11"/>
      <c r="BB740" s="11"/>
      <c r="BE740" s="11"/>
      <c r="BF740" s="11"/>
      <c r="BH740" s="11"/>
      <c r="BI740" s="11"/>
      <c r="BJ740" s="11"/>
      <c r="BK740" s="11"/>
      <c r="BL740" s="11"/>
      <c r="BU740" s="11"/>
      <c r="BV740" s="11"/>
      <c r="BZ740" s="12"/>
    </row>
    <row r="741" spans="24:78" ht="12.75" customHeight="1" x14ac:dyDescent="0.25">
      <c r="X741" s="11"/>
      <c r="AI741" s="11"/>
      <c r="AJ741" s="11"/>
      <c r="AW741" s="11"/>
      <c r="AX741" s="11"/>
      <c r="BA741" s="11"/>
      <c r="BB741" s="11"/>
      <c r="BE741" s="11"/>
      <c r="BF741" s="11"/>
      <c r="BH741" s="11"/>
      <c r="BI741" s="11"/>
      <c r="BJ741" s="11"/>
      <c r="BK741" s="11"/>
      <c r="BL741" s="11"/>
      <c r="BU741" s="11"/>
      <c r="BV741" s="11"/>
      <c r="BZ741" s="12"/>
    </row>
    <row r="742" spans="24:78" ht="12.75" customHeight="1" x14ac:dyDescent="0.25">
      <c r="X742" s="11"/>
      <c r="AI742" s="11"/>
      <c r="AJ742" s="11"/>
      <c r="AW742" s="11"/>
      <c r="AX742" s="11"/>
      <c r="BA742" s="11"/>
      <c r="BB742" s="11"/>
      <c r="BE742" s="11"/>
      <c r="BF742" s="11"/>
      <c r="BH742" s="11"/>
      <c r="BI742" s="11"/>
      <c r="BJ742" s="11"/>
      <c r="BK742" s="11"/>
      <c r="BL742" s="11"/>
      <c r="BU742" s="11"/>
      <c r="BV742" s="11"/>
      <c r="BZ742" s="12"/>
    </row>
    <row r="743" spans="24:78" ht="12.75" customHeight="1" x14ac:dyDescent="0.25">
      <c r="X743" s="11"/>
      <c r="AI743" s="11"/>
      <c r="AJ743" s="11"/>
      <c r="AW743" s="11"/>
      <c r="AX743" s="11"/>
      <c r="BA743" s="11"/>
      <c r="BB743" s="11"/>
      <c r="BE743" s="11"/>
      <c r="BF743" s="11"/>
      <c r="BH743" s="11"/>
      <c r="BI743" s="11"/>
      <c r="BJ743" s="11"/>
      <c r="BK743" s="11"/>
      <c r="BL743" s="11"/>
      <c r="BU743" s="11"/>
      <c r="BV743" s="11"/>
      <c r="BZ743" s="12"/>
    </row>
    <row r="744" spans="24:78" ht="12.75" customHeight="1" x14ac:dyDescent="0.25">
      <c r="X744" s="11"/>
      <c r="AI744" s="11"/>
      <c r="AJ744" s="11"/>
      <c r="AW744" s="11"/>
      <c r="AX744" s="11"/>
      <c r="BA744" s="11"/>
      <c r="BB744" s="11"/>
      <c r="BE744" s="11"/>
      <c r="BF744" s="11"/>
      <c r="BH744" s="11"/>
      <c r="BI744" s="11"/>
      <c r="BJ744" s="11"/>
      <c r="BK744" s="11"/>
      <c r="BL744" s="11"/>
      <c r="BU744" s="11"/>
      <c r="BV744" s="11"/>
      <c r="BZ744" s="12"/>
    </row>
    <row r="745" spans="24:78" ht="12.75" customHeight="1" x14ac:dyDescent="0.25">
      <c r="X745" s="11"/>
      <c r="AI745" s="11"/>
      <c r="AJ745" s="11"/>
      <c r="AW745" s="11"/>
      <c r="AX745" s="11"/>
      <c r="BA745" s="11"/>
      <c r="BB745" s="11"/>
      <c r="BE745" s="11"/>
      <c r="BF745" s="11"/>
      <c r="BH745" s="11"/>
      <c r="BI745" s="11"/>
      <c r="BJ745" s="11"/>
      <c r="BK745" s="11"/>
      <c r="BL745" s="11"/>
      <c r="BU745" s="11"/>
      <c r="BV745" s="11"/>
      <c r="BZ745" s="12"/>
    </row>
    <row r="746" spans="24:78" ht="12.75" customHeight="1" x14ac:dyDescent="0.25">
      <c r="X746" s="11"/>
      <c r="AI746" s="11"/>
      <c r="AJ746" s="11"/>
      <c r="AW746" s="11"/>
      <c r="AX746" s="11"/>
      <c r="BA746" s="11"/>
      <c r="BB746" s="11"/>
      <c r="BE746" s="11"/>
      <c r="BF746" s="11"/>
      <c r="BH746" s="11"/>
      <c r="BI746" s="11"/>
      <c r="BJ746" s="11"/>
      <c r="BK746" s="11"/>
      <c r="BL746" s="11"/>
      <c r="BU746" s="11"/>
      <c r="BV746" s="11"/>
      <c r="BZ746" s="12"/>
    </row>
    <row r="747" spans="24:78" ht="12.75" customHeight="1" x14ac:dyDescent="0.25">
      <c r="X747" s="11"/>
      <c r="AI747" s="11"/>
      <c r="AJ747" s="11"/>
      <c r="AW747" s="11"/>
      <c r="AX747" s="11"/>
      <c r="BA747" s="11"/>
      <c r="BB747" s="11"/>
      <c r="BE747" s="11"/>
      <c r="BF747" s="11"/>
      <c r="BH747" s="11"/>
      <c r="BI747" s="11"/>
      <c r="BJ747" s="11"/>
      <c r="BK747" s="11"/>
      <c r="BL747" s="11"/>
      <c r="BU747" s="11"/>
      <c r="BV747" s="11"/>
      <c r="BZ747" s="12"/>
    </row>
    <row r="748" spans="24:78" ht="12.75" customHeight="1" x14ac:dyDescent="0.25">
      <c r="X748" s="11"/>
      <c r="AI748" s="11"/>
      <c r="AJ748" s="11"/>
      <c r="AW748" s="11"/>
      <c r="AX748" s="11"/>
      <c r="BA748" s="11"/>
      <c r="BB748" s="11"/>
      <c r="BE748" s="11"/>
      <c r="BF748" s="11"/>
      <c r="BH748" s="11"/>
      <c r="BI748" s="11"/>
      <c r="BJ748" s="11"/>
      <c r="BK748" s="11"/>
      <c r="BL748" s="11"/>
      <c r="BU748" s="11"/>
      <c r="BV748" s="11"/>
      <c r="BZ748" s="12"/>
    </row>
    <row r="749" spans="24:78" ht="12.75" customHeight="1" x14ac:dyDescent="0.25">
      <c r="X749" s="11"/>
      <c r="AI749" s="11"/>
      <c r="AJ749" s="11"/>
      <c r="AW749" s="11"/>
      <c r="AX749" s="11"/>
      <c r="BA749" s="11"/>
      <c r="BB749" s="11"/>
      <c r="BE749" s="11"/>
      <c r="BF749" s="11"/>
      <c r="BH749" s="11"/>
      <c r="BI749" s="11"/>
      <c r="BJ749" s="11"/>
      <c r="BK749" s="11"/>
      <c r="BL749" s="11"/>
      <c r="BU749" s="11"/>
      <c r="BV749" s="11"/>
      <c r="BZ749" s="12"/>
    </row>
    <row r="750" spans="24:78" ht="12.75" customHeight="1" x14ac:dyDescent="0.25">
      <c r="X750" s="11"/>
      <c r="AI750" s="11"/>
      <c r="AJ750" s="11"/>
      <c r="AW750" s="11"/>
      <c r="AX750" s="11"/>
      <c r="BA750" s="11"/>
      <c r="BB750" s="11"/>
      <c r="BE750" s="11"/>
      <c r="BF750" s="11"/>
      <c r="BH750" s="11"/>
      <c r="BI750" s="11"/>
      <c r="BJ750" s="11"/>
      <c r="BK750" s="11"/>
      <c r="BL750" s="11"/>
      <c r="BU750" s="11"/>
      <c r="BV750" s="11"/>
      <c r="BZ750" s="12"/>
    </row>
    <row r="751" spans="24:78" ht="12.75" customHeight="1" x14ac:dyDescent="0.25">
      <c r="X751" s="11"/>
      <c r="AI751" s="11"/>
      <c r="AJ751" s="11"/>
      <c r="AW751" s="11"/>
      <c r="AX751" s="11"/>
      <c r="BA751" s="11"/>
      <c r="BB751" s="11"/>
      <c r="BE751" s="11"/>
      <c r="BF751" s="11"/>
      <c r="BH751" s="11"/>
      <c r="BI751" s="11"/>
      <c r="BJ751" s="11"/>
      <c r="BK751" s="11"/>
      <c r="BL751" s="11"/>
      <c r="BU751" s="11"/>
      <c r="BV751" s="11"/>
      <c r="BZ751" s="12"/>
    </row>
    <row r="752" spans="24:78" ht="12.75" customHeight="1" x14ac:dyDescent="0.25">
      <c r="X752" s="11"/>
      <c r="AI752" s="11"/>
      <c r="AJ752" s="11"/>
      <c r="AW752" s="11"/>
      <c r="AX752" s="11"/>
      <c r="BA752" s="11"/>
      <c r="BB752" s="11"/>
      <c r="BE752" s="11"/>
      <c r="BF752" s="11"/>
      <c r="BH752" s="11"/>
      <c r="BI752" s="11"/>
      <c r="BJ752" s="11"/>
      <c r="BK752" s="11"/>
      <c r="BL752" s="11"/>
      <c r="BU752" s="11"/>
      <c r="BV752" s="11"/>
      <c r="BZ752" s="12"/>
    </row>
    <row r="753" spans="24:78" ht="12.75" customHeight="1" x14ac:dyDescent="0.25">
      <c r="X753" s="11"/>
      <c r="AI753" s="11"/>
      <c r="AJ753" s="11"/>
      <c r="AW753" s="11"/>
      <c r="AX753" s="11"/>
      <c r="BA753" s="11"/>
      <c r="BB753" s="11"/>
      <c r="BE753" s="11"/>
      <c r="BF753" s="11"/>
      <c r="BH753" s="11"/>
      <c r="BI753" s="11"/>
      <c r="BJ753" s="11"/>
      <c r="BK753" s="11"/>
      <c r="BL753" s="11"/>
      <c r="BU753" s="11"/>
      <c r="BV753" s="11"/>
      <c r="BZ753" s="12"/>
    </row>
    <row r="754" spans="24:78" ht="12.75" customHeight="1" x14ac:dyDescent="0.25">
      <c r="X754" s="11"/>
      <c r="AI754" s="11"/>
      <c r="AJ754" s="11"/>
      <c r="AW754" s="11"/>
      <c r="AX754" s="11"/>
      <c r="BA754" s="11"/>
      <c r="BB754" s="11"/>
      <c r="BE754" s="11"/>
      <c r="BF754" s="11"/>
      <c r="BH754" s="11"/>
      <c r="BI754" s="11"/>
      <c r="BJ754" s="11"/>
      <c r="BK754" s="11"/>
      <c r="BL754" s="11"/>
      <c r="BU754" s="11"/>
      <c r="BV754" s="11"/>
      <c r="BZ754" s="12"/>
    </row>
    <row r="755" spans="24:78" ht="12.75" customHeight="1" x14ac:dyDescent="0.25">
      <c r="X755" s="11"/>
      <c r="AI755" s="11"/>
      <c r="AJ755" s="11"/>
      <c r="AW755" s="11"/>
      <c r="AX755" s="11"/>
      <c r="BA755" s="11"/>
      <c r="BB755" s="11"/>
      <c r="BE755" s="11"/>
      <c r="BF755" s="11"/>
      <c r="BH755" s="11"/>
      <c r="BI755" s="11"/>
      <c r="BJ755" s="11"/>
      <c r="BK755" s="11"/>
      <c r="BL755" s="11"/>
      <c r="BU755" s="11"/>
      <c r="BV755" s="11"/>
      <c r="BZ755" s="12"/>
    </row>
    <row r="756" spans="24:78" ht="12.75" customHeight="1" x14ac:dyDescent="0.25">
      <c r="X756" s="11"/>
      <c r="AI756" s="11"/>
      <c r="AJ756" s="11"/>
      <c r="AW756" s="11"/>
      <c r="AX756" s="11"/>
      <c r="BA756" s="11"/>
      <c r="BB756" s="11"/>
      <c r="BE756" s="11"/>
      <c r="BF756" s="11"/>
      <c r="BH756" s="11"/>
      <c r="BI756" s="11"/>
      <c r="BJ756" s="11"/>
      <c r="BK756" s="11"/>
      <c r="BL756" s="11"/>
      <c r="BU756" s="11"/>
      <c r="BV756" s="11"/>
      <c r="BZ756" s="12"/>
    </row>
    <row r="757" spans="24:78" ht="12.75" customHeight="1" x14ac:dyDescent="0.25">
      <c r="X757" s="11"/>
      <c r="AI757" s="11"/>
      <c r="AJ757" s="11"/>
      <c r="AW757" s="11"/>
      <c r="AX757" s="11"/>
      <c r="BA757" s="11"/>
      <c r="BB757" s="11"/>
      <c r="BE757" s="11"/>
      <c r="BF757" s="11"/>
      <c r="BH757" s="11"/>
      <c r="BI757" s="11"/>
      <c r="BJ757" s="11"/>
      <c r="BK757" s="11"/>
      <c r="BL757" s="11"/>
      <c r="BU757" s="11"/>
      <c r="BV757" s="11"/>
      <c r="BZ757" s="12"/>
    </row>
    <row r="758" spans="24:78" ht="12.75" customHeight="1" x14ac:dyDescent="0.25">
      <c r="X758" s="11"/>
      <c r="AI758" s="11"/>
      <c r="AJ758" s="11"/>
      <c r="AW758" s="11"/>
      <c r="AX758" s="11"/>
      <c r="BA758" s="11"/>
      <c r="BB758" s="11"/>
      <c r="BE758" s="11"/>
      <c r="BF758" s="11"/>
      <c r="BH758" s="11"/>
      <c r="BI758" s="11"/>
      <c r="BJ758" s="11"/>
      <c r="BK758" s="11"/>
      <c r="BL758" s="11"/>
      <c r="BU758" s="11"/>
      <c r="BV758" s="11"/>
      <c r="BZ758" s="12"/>
    </row>
    <row r="759" spans="24:78" ht="12.75" customHeight="1" x14ac:dyDescent="0.25">
      <c r="X759" s="11"/>
      <c r="AI759" s="11"/>
      <c r="AJ759" s="11"/>
      <c r="AW759" s="11"/>
      <c r="AX759" s="11"/>
      <c r="BA759" s="11"/>
      <c r="BB759" s="11"/>
      <c r="BE759" s="11"/>
      <c r="BF759" s="11"/>
      <c r="BH759" s="11"/>
      <c r="BI759" s="11"/>
      <c r="BJ759" s="11"/>
      <c r="BK759" s="11"/>
      <c r="BL759" s="11"/>
      <c r="BU759" s="11"/>
      <c r="BV759" s="11"/>
      <c r="BZ759" s="12"/>
    </row>
    <row r="760" spans="24:78" ht="12.75" customHeight="1" x14ac:dyDescent="0.25">
      <c r="X760" s="11"/>
      <c r="AI760" s="11"/>
      <c r="AJ760" s="11"/>
      <c r="AW760" s="11"/>
      <c r="AX760" s="11"/>
      <c r="BA760" s="11"/>
      <c r="BB760" s="11"/>
      <c r="BE760" s="11"/>
      <c r="BF760" s="11"/>
      <c r="BH760" s="11"/>
      <c r="BI760" s="11"/>
      <c r="BJ760" s="11"/>
      <c r="BK760" s="11"/>
      <c r="BL760" s="11"/>
      <c r="BU760" s="11"/>
      <c r="BV760" s="11"/>
      <c r="BZ760" s="12"/>
    </row>
    <row r="761" spans="24:78" ht="12.75" customHeight="1" x14ac:dyDescent="0.25">
      <c r="X761" s="11"/>
      <c r="AI761" s="11"/>
      <c r="AJ761" s="11"/>
      <c r="AW761" s="11"/>
      <c r="AX761" s="11"/>
      <c r="BA761" s="11"/>
      <c r="BB761" s="11"/>
      <c r="BE761" s="11"/>
      <c r="BF761" s="11"/>
      <c r="BH761" s="11"/>
      <c r="BI761" s="11"/>
      <c r="BJ761" s="11"/>
      <c r="BK761" s="11"/>
      <c r="BL761" s="11"/>
      <c r="BU761" s="11"/>
      <c r="BV761" s="11"/>
      <c r="BZ761" s="12"/>
    </row>
    <row r="762" spans="24:78" ht="12.75" customHeight="1" x14ac:dyDescent="0.25">
      <c r="X762" s="11"/>
      <c r="AI762" s="11"/>
      <c r="AJ762" s="11"/>
      <c r="AW762" s="11"/>
      <c r="AX762" s="11"/>
      <c r="BA762" s="11"/>
      <c r="BB762" s="11"/>
      <c r="BE762" s="11"/>
      <c r="BF762" s="11"/>
      <c r="BH762" s="11"/>
      <c r="BI762" s="11"/>
      <c r="BJ762" s="11"/>
      <c r="BK762" s="11"/>
      <c r="BL762" s="11"/>
      <c r="BU762" s="11"/>
      <c r="BV762" s="11"/>
      <c r="BZ762" s="12"/>
    </row>
    <row r="763" spans="24:78" ht="12.75" customHeight="1" x14ac:dyDescent="0.25">
      <c r="X763" s="11"/>
      <c r="AI763" s="11"/>
      <c r="AJ763" s="11"/>
      <c r="AW763" s="11"/>
      <c r="AX763" s="11"/>
      <c r="BA763" s="11"/>
      <c r="BB763" s="11"/>
      <c r="BE763" s="11"/>
      <c r="BF763" s="11"/>
      <c r="BH763" s="11"/>
      <c r="BI763" s="11"/>
      <c r="BJ763" s="11"/>
      <c r="BK763" s="11"/>
      <c r="BL763" s="11"/>
      <c r="BU763" s="11"/>
      <c r="BV763" s="11"/>
      <c r="BZ763" s="12"/>
    </row>
    <row r="764" spans="24:78" ht="12.75" customHeight="1" x14ac:dyDescent="0.25">
      <c r="X764" s="11"/>
      <c r="AI764" s="11"/>
      <c r="AJ764" s="11"/>
      <c r="AW764" s="11"/>
      <c r="AX764" s="11"/>
      <c r="BA764" s="11"/>
      <c r="BB764" s="11"/>
      <c r="BE764" s="11"/>
      <c r="BF764" s="11"/>
      <c r="BH764" s="11"/>
      <c r="BI764" s="11"/>
      <c r="BJ764" s="11"/>
      <c r="BK764" s="11"/>
      <c r="BL764" s="11"/>
      <c r="BU764" s="11"/>
      <c r="BV764" s="11"/>
      <c r="BZ764" s="12"/>
    </row>
    <row r="765" spans="24:78" ht="12.75" customHeight="1" x14ac:dyDescent="0.25">
      <c r="X765" s="11"/>
      <c r="AI765" s="11"/>
      <c r="AJ765" s="11"/>
      <c r="AW765" s="11"/>
      <c r="AX765" s="11"/>
      <c r="BA765" s="11"/>
      <c r="BB765" s="11"/>
      <c r="BE765" s="11"/>
      <c r="BF765" s="11"/>
      <c r="BH765" s="11"/>
      <c r="BI765" s="11"/>
      <c r="BJ765" s="11"/>
      <c r="BK765" s="11"/>
      <c r="BL765" s="11"/>
      <c r="BU765" s="11"/>
      <c r="BV765" s="11"/>
      <c r="BZ765" s="12"/>
    </row>
    <row r="766" spans="24:78" ht="12.75" customHeight="1" x14ac:dyDescent="0.25">
      <c r="X766" s="11"/>
      <c r="AI766" s="11"/>
      <c r="AJ766" s="11"/>
      <c r="AW766" s="11"/>
      <c r="AX766" s="11"/>
      <c r="BA766" s="11"/>
      <c r="BB766" s="11"/>
      <c r="BE766" s="11"/>
      <c r="BF766" s="11"/>
      <c r="BH766" s="11"/>
      <c r="BI766" s="11"/>
      <c r="BJ766" s="11"/>
      <c r="BK766" s="11"/>
      <c r="BL766" s="11"/>
      <c r="BU766" s="11"/>
      <c r="BV766" s="11"/>
      <c r="BZ766" s="12"/>
    </row>
    <row r="767" spans="24:78" ht="12.75" customHeight="1" x14ac:dyDescent="0.25">
      <c r="X767" s="11"/>
      <c r="AI767" s="11"/>
      <c r="AJ767" s="11"/>
      <c r="AW767" s="11"/>
      <c r="AX767" s="11"/>
      <c r="BA767" s="11"/>
      <c r="BB767" s="11"/>
      <c r="BE767" s="11"/>
      <c r="BF767" s="11"/>
      <c r="BH767" s="11"/>
      <c r="BI767" s="11"/>
      <c r="BJ767" s="11"/>
      <c r="BK767" s="11"/>
      <c r="BL767" s="11"/>
      <c r="BU767" s="11"/>
      <c r="BV767" s="11"/>
      <c r="BZ767" s="12"/>
    </row>
    <row r="768" spans="24:78" ht="12.75" customHeight="1" x14ac:dyDescent="0.25">
      <c r="X768" s="11"/>
      <c r="AI768" s="11"/>
      <c r="AJ768" s="11"/>
      <c r="AW768" s="11"/>
      <c r="AX768" s="11"/>
      <c r="BA768" s="11"/>
      <c r="BB768" s="11"/>
      <c r="BE768" s="11"/>
      <c r="BF768" s="11"/>
      <c r="BH768" s="11"/>
      <c r="BI768" s="11"/>
      <c r="BJ768" s="11"/>
      <c r="BK768" s="11"/>
      <c r="BL768" s="11"/>
      <c r="BU768" s="11"/>
      <c r="BV768" s="11"/>
      <c r="BZ768" s="12"/>
    </row>
    <row r="769" spans="24:78" ht="12.75" customHeight="1" x14ac:dyDescent="0.25">
      <c r="X769" s="11"/>
      <c r="AI769" s="11"/>
      <c r="AJ769" s="11"/>
      <c r="AW769" s="11"/>
      <c r="AX769" s="11"/>
      <c r="BA769" s="11"/>
      <c r="BB769" s="11"/>
      <c r="BE769" s="11"/>
      <c r="BF769" s="11"/>
      <c r="BH769" s="11"/>
      <c r="BI769" s="11"/>
      <c r="BJ769" s="11"/>
      <c r="BK769" s="11"/>
      <c r="BL769" s="11"/>
      <c r="BU769" s="11"/>
      <c r="BV769" s="11"/>
      <c r="BZ769" s="12"/>
    </row>
    <row r="770" spans="24:78" ht="12.75" customHeight="1" x14ac:dyDescent="0.25">
      <c r="X770" s="11"/>
      <c r="AI770" s="11"/>
      <c r="AJ770" s="11"/>
      <c r="AW770" s="11"/>
      <c r="AX770" s="11"/>
      <c r="BA770" s="11"/>
      <c r="BB770" s="11"/>
      <c r="BE770" s="11"/>
      <c r="BF770" s="11"/>
      <c r="BH770" s="11"/>
      <c r="BI770" s="11"/>
      <c r="BJ770" s="11"/>
      <c r="BK770" s="11"/>
      <c r="BL770" s="11"/>
      <c r="BU770" s="11"/>
      <c r="BV770" s="11"/>
      <c r="BZ770" s="12"/>
    </row>
    <row r="771" spans="24:78" ht="12.75" customHeight="1" x14ac:dyDescent="0.25">
      <c r="X771" s="11"/>
      <c r="AI771" s="11"/>
      <c r="AJ771" s="11"/>
      <c r="AW771" s="11"/>
      <c r="AX771" s="11"/>
      <c r="BA771" s="11"/>
      <c r="BB771" s="11"/>
      <c r="BE771" s="11"/>
      <c r="BF771" s="11"/>
      <c r="BH771" s="11"/>
      <c r="BI771" s="11"/>
      <c r="BJ771" s="11"/>
      <c r="BK771" s="11"/>
      <c r="BL771" s="11"/>
      <c r="BU771" s="11"/>
      <c r="BV771" s="11"/>
      <c r="BZ771" s="12"/>
    </row>
    <row r="772" spans="24:78" ht="12.75" customHeight="1" x14ac:dyDescent="0.25">
      <c r="X772" s="11"/>
      <c r="AI772" s="11"/>
      <c r="AJ772" s="11"/>
      <c r="AW772" s="11"/>
      <c r="AX772" s="11"/>
      <c r="BA772" s="11"/>
      <c r="BB772" s="11"/>
      <c r="BE772" s="11"/>
      <c r="BF772" s="11"/>
      <c r="BH772" s="11"/>
      <c r="BI772" s="11"/>
      <c r="BJ772" s="11"/>
      <c r="BK772" s="11"/>
      <c r="BL772" s="11"/>
      <c r="BU772" s="11"/>
      <c r="BV772" s="11"/>
      <c r="BZ772" s="12"/>
    </row>
    <row r="773" spans="24:78" ht="12.75" customHeight="1" x14ac:dyDescent="0.25">
      <c r="X773" s="11"/>
      <c r="AI773" s="11"/>
      <c r="AJ773" s="11"/>
      <c r="AW773" s="11"/>
      <c r="AX773" s="11"/>
      <c r="BA773" s="11"/>
      <c r="BB773" s="11"/>
      <c r="BE773" s="11"/>
      <c r="BF773" s="11"/>
      <c r="BH773" s="11"/>
      <c r="BI773" s="11"/>
      <c r="BJ773" s="11"/>
      <c r="BK773" s="11"/>
      <c r="BL773" s="11"/>
      <c r="BU773" s="11"/>
      <c r="BV773" s="11"/>
      <c r="BZ773" s="12"/>
    </row>
    <row r="774" spans="24:78" ht="12.75" customHeight="1" x14ac:dyDescent="0.25">
      <c r="X774" s="11"/>
      <c r="AI774" s="11"/>
      <c r="AJ774" s="11"/>
      <c r="AW774" s="11"/>
      <c r="AX774" s="11"/>
      <c r="BA774" s="11"/>
      <c r="BB774" s="11"/>
      <c r="BE774" s="11"/>
      <c r="BF774" s="11"/>
      <c r="BH774" s="11"/>
      <c r="BI774" s="11"/>
      <c r="BJ774" s="11"/>
      <c r="BK774" s="11"/>
      <c r="BL774" s="11"/>
      <c r="BU774" s="11"/>
      <c r="BV774" s="11"/>
      <c r="BZ774" s="12"/>
    </row>
    <row r="775" spans="24:78" ht="12.75" customHeight="1" x14ac:dyDescent="0.25">
      <c r="X775" s="11"/>
      <c r="AI775" s="11"/>
      <c r="AJ775" s="11"/>
      <c r="AW775" s="11"/>
      <c r="AX775" s="11"/>
      <c r="BA775" s="11"/>
      <c r="BB775" s="11"/>
      <c r="BE775" s="11"/>
      <c r="BF775" s="11"/>
      <c r="BH775" s="11"/>
      <c r="BI775" s="11"/>
      <c r="BJ775" s="11"/>
      <c r="BK775" s="11"/>
      <c r="BL775" s="11"/>
      <c r="BU775" s="11"/>
      <c r="BV775" s="11"/>
      <c r="BZ775" s="12"/>
    </row>
    <row r="776" spans="24:78" ht="12.75" customHeight="1" x14ac:dyDescent="0.25">
      <c r="X776" s="11"/>
      <c r="AI776" s="11"/>
      <c r="AJ776" s="11"/>
      <c r="AW776" s="11"/>
      <c r="AX776" s="11"/>
      <c r="BA776" s="11"/>
      <c r="BB776" s="11"/>
      <c r="BE776" s="11"/>
      <c r="BF776" s="11"/>
      <c r="BH776" s="11"/>
      <c r="BI776" s="11"/>
      <c r="BJ776" s="11"/>
      <c r="BK776" s="11"/>
      <c r="BL776" s="11"/>
      <c r="BU776" s="11"/>
      <c r="BV776" s="11"/>
      <c r="BZ776" s="12"/>
    </row>
    <row r="777" spans="24:78" ht="12.75" customHeight="1" x14ac:dyDescent="0.25">
      <c r="X777" s="11"/>
      <c r="AI777" s="11"/>
      <c r="AJ777" s="11"/>
      <c r="AW777" s="11"/>
      <c r="AX777" s="11"/>
      <c r="BA777" s="11"/>
      <c r="BB777" s="11"/>
      <c r="BE777" s="11"/>
      <c r="BF777" s="11"/>
      <c r="BH777" s="11"/>
      <c r="BI777" s="11"/>
      <c r="BJ777" s="11"/>
      <c r="BK777" s="11"/>
      <c r="BL777" s="11"/>
      <c r="BU777" s="11"/>
      <c r="BV777" s="11"/>
      <c r="BZ777" s="12"/>
    </row>
    <row r="778" spans="24:78" ht="12.75" customHeight="1" x14ac:dyDescent="0.25">
      <c r="X778" s="11"/>
      <c r="AI778" s="11"/>
      <c r="AJ778" s="11"/>
      <c r="AW778" s="11"/>
      <c r="AX778" s="11"/>
      <c r="BA778" s="11"/>
      <c r="BB778" s="11"/>
      <c r="BE778" s="11"/>
      <c r="BF778" s="11"/>
      <c r="BH778" s="11"/>
      <c r="BI778" s="11"/>
      <c r="BJ778" s="11"/>
      <c r="BK778" s="11"/>
      <c r="BL778" s="11"/>
      <c r="BU778" s="11"/>
      <c r="BV778" s="11"/>
      <c r="BZ778" s="12"/>
    </row>
    <row r="779" spans="24:78" ht="12.75" customHeight="1" x14ac:dyDescent="0.25">
      <c r="X779" s="11"/>
      <c r="AI779" s="11"/>
      <c r="AJ779" s="11"/>
      <c r="AW779" s="11"/>
      <c r="AX779" s="11"/>
      <c r="BA779" s="11"/>
      <c r="BB779" s="11"/>
      <c r="BE779" s="11"/>
      <c r="BF779" s="11"/>
      <c r="BH779" s="11"/>
      <c r="BI779" s="11"/>
      <c r="BJ779" s="11"/>
      <c r="BK779" s="11"/>
      <c r="BL779" s="11"/>
      <c r="BU779" s="11"/>
      <c r="BV779" s="11"/>
      <c r="BZ779" s="12"/>
    </row>
    <row r="780" spans="24:78" ht="12.75" customHeight="1" x14ac:dyDescent="0.25">
      <c r="X780" s="11"/>
      <c r="AI780" s="11"/>
      <c r="AJ780" s="11"/>
      <c r="AW780" s="11"/>
      <c r="AX780" s="11"/>
      <c r="BA780" s="11"/>
      <c r="BB780" s="11"/>
      <c r="BE780" s="11"/>
      <c r="BF780" s="11"/>
      <c r="BH780" s="11"/>
      <c r="BI780" s="11"/>
      <c r="BJ780" s="11"/>
      <c r="BK780" s="11"/>
      <c r="BL780" s="11"/>
      <c r="BU780" s="11"/>
      <c r="BV780" s="11"/>
      <c r="BZ780" s="12"/>
    </row>
    <row r="781" spans="24:78" ht="12.75" customHeight="1" x14ac:dyDescent="0.25">
      <c r="X781" s="11"/>
      <c r="AI781" s="11"/>
      <c r="AJ781" s="11"/>
      <c r="AW781" s="11"/>
      <c r="AX781" s="11"/>
      <c r="BA781" s="11"/>
      <c r="BB781" s="11"/>
      <c r="BE781" s="11"/>
      <c r="BF781" s="11"/>
      <c r="BH781" s="11"/>
      <c r="BI781" s="11"/>
      <c r="BJ781" s="11"/>
      <c r="BK781" s="11"/>
      <c r="BL781" s="11"/>
      <c r="BU781" s="11"/>
      <c r="BV781" s="11"/>
      <c r="BZ781" s="12"/>
    </row>
    <row r="782" spans="24:78" ht="12.75" customHeight="1" x14ac:dyDescent="0.25">
      <c r="X782" s="11"/>
      <c r="AI782" s="11"/>
      <c r="AJ782" s="11"/>
      <c r="AW782" s="11"/>
      <c r="AX782" s="11"/>
      <c r="BA782" s="11"/>
      <c r="BB782" s="11"/>
      <c r="BE782" s="11"/>
      <c r="BF782" s="11"/>
      <c r="BH782" s="11"/>
      <c r="BI782" s="11"/>
      <c r="BJ782" s="11"/>
      <c r="BK782" s="11"/>
      <c r="BL782" s="11"/>
      <c r="BU782" s="11"/>
      <c r="BV782" s="11"/>
      <c r="BZ782" s="12"/>
    </row>
    <row r="783" spans="24:78" ht="12.75" customHeight="1" x14ac:dyDescent="0.25">
      <c r="X783" s="11"/>
      <c r="AI783" s="11"/>
      <c r="AJ783" s="11"/>
      <c r="AW783" s="11"/>
      <c r="AX783" s="11"/>
      <c r="BA783" s="11"/>
      <c r="BB783" s="11"/>
      <c r="BE783" s="11"/>
      <c r="BF783" s="11"/>
      <c r="BH783" s="11"/>
      <c r="BI783" s="11"/>
      <c r="BJ783" s="11"/>
      <c r="BK783" s="11"/>
      <c r="BL783" s="11"/>
      <c r="BU783" s="11"/>
      <c r="BV783" s="11"/>
      <c r="BZ783" s="12"/>
    </row>
    <row r="784" spans="24:78" ht="12.75" customHeight="1" x14ac:dyDescent="0.25">
      <c r="X784" s="11"/>
      <c r="AI784" s="11"/>
      <c r="AJ784" s="11"/>
      <c r="AW784" s="11"/>
      <c r="AX784" s="11"/>
      <c r="BA784" s="11"/>
      <c r="BB784" s="11"/>
      <c r="BE784" s="11"/>
      <c r="BF784" s="11"/>
      <c r="BH784" s="11"/>
      <c r="BI784" s="11"/>
      <c r="BJ784" s="11"/>
      <c r="BK784" s="11"/>
      <c r="BL784" s="11"/>
      <c r="BU784" s="11"/>
      <c r="BV784" s="11"/>
      <c r="BZ784" s="12"/>
    </row>
    <row r="785" spans="24:78" ht="12.75" customHeight="1" x14ac:dyDescent="0.25">
      <c r="X785" s="11"/>
      <c r="AI785" s="11"/>
      <c r="AJ785" s="11"/>
      <c r="AW785" s="11"/>
      <c r="AX785" s="11"/>
      <c r="BA785" s="11"/>
      <c r="BB785" s="11"/>
      <c r="BE785" s="11"/>
      <c r="BF785" s="11"/>
      <c r="BH785" s="11"/>
      <c r="BI785" s="11"/>
      <c r="BJ785" s="11"/>
      <c r="BK785" s="11"/>
      <c r="BL785" s="11"/>
      <c r="BU785" s="11"/>
      <c r="BV785" s="11"/>
      <c r="BZ785" s="12"/>
    </row>
    <row r="786" spans="24:78" ht="12.75" customHeight="1" x14ac:dyDescent="0.25">
      <c r="X786" s="11"/>
      <c r="AI786" s="11"/>
      <c r="AJ786" s="11"/>
      <c r="AW786" s="11"/>
      <c r="AX786" s="11"/>
      <c r="BA786" s="11"/>
      <c r="BB786" s="11"/>
      <c r="BE786" s="11"/>
      <c r="BF786" s="11"/>
      <c r="BH786" s="11"/>
      <c r="BI786" s="11"/>
      <c r="BJ786" s="11"/>
      <c r="BK786" s="11"/>
      <c r="BL786" s="11"/>
      <c r="BU786" s="11"/>
      <c r="BV786" s="11"/>
      <c r="BZ786" s="12"/>
    </row>
    <row r="787" spans="24:78" ht="12.75" customHeight="1" x14ac:dyDescent="0.25">
      <c r="X787" s="11"/>
      <c r="AI787" s="11"/>
      <c r="AJ787" s="11"/>
      <c r="AW787" s="11"/>
      <c r="AX787" s="11"/>
      <c r="BA787" s="11"/>
      <c r="BB787" s="11"/>
      <c r="BE787" s="11"/>
      <c r="BF787" s="11"/>
      <c r="BH787" s="11"/>
      <c r="BI787" s="11"/>
      <c r="BJ787" s="11"/>
      <c r="BK787" s="11"/>
      <c r="BL787" s="11"/>
      <c r="BU787" s="11"/>
      <c r="BV787" s="11"/>
      <c r="BZ787" s="12"/>
    </row>
    <row r="788" spans="24:78" ht="12.75" customHeight="1" x14ac:dyDescent="0.25">
      <c r="X788" s="11"/>
      <c r="AI788" s="11"/>
      <c r="AJ788" s="11"/>
      <c r="AW788" s="11"/>
      <c r="AX788" s="11"/>
      <c r="BA788" s="11"/>
      <c r="BB788" s="11"/>
      <c r="BE788" s="11"/>
      <c r="BF788" s="11"/>
      <c r="BH788" s="11"/>
      <c r="BI788" s="11"/>
      <c r="BJ788" s="11"/>
      <c r="BK788" s="11"/>
      <c r="BL788" s="11"/>
      <c r="BU788" s="11"/>
      <c r="BV788" s="11"/>
      <c r="BZ788" s="12"/>
    </row>
    <row r="789" spans="24:78" ht="12.75" customHeight="1" x14ac:dyDescent="0.25">
      <c r="X789" s="11"/>
      <c r="AI789" s="11"/>
      <c r="AJ789" s="11"/>
      <c r="AW789" s="11"/>
      <c r="AX789" s="11"/>
      <c r="BA789" s="11"/>
      <c r="BB789" s="11"/>
      <c r="BE789" s="11"/>
      <c r="BF789" s="11"/>
      <c r="BH789" s="11"/>
      <c r="BI789" s="11"/>
      <c r="BJ789" s="11"/>
      <c r="BK789" s="11"/>
      <c r="BL789" s="11"/>
      <c r="BU789" s="11"/>
      <c r="BV789" s="11"/>
      <c r="BZ789" s="12"/>
    </row>
    <row r="790" spans="24:78" ht="12.75" customHeight="1" x14ac:dyDescent="0.25">
      <c r="X790" s="11"/>
      <c r="AI790" s="11"/>
      <c r="AJ790" s="11"/>
      <c r="AW790" s="11"/>
      <c r="AX790" s="11"/>
      <c r="BA790" s="11"/>
      <c r="BB790" s="11"/>
      <c r="BE790" s="11"/>
      <c r="BF790" s="11"/>
      <c r="BH790" s="11"/>
      <c r="BI790" s="11"/>
      <c r="BJ790" s="11"/>
      <c r="BK790" s="11"/>
      <c r="BL790" s="11"/>
      <c r="BU790" s="11"/>
      <c r="BV790" s="11"/>
      <c r="BZ790" s="12"/>
    </row>
    <row r="791" spans="24:78" ht="12.75" customHeight="1" x14ac:dyDescent="0.25">
      <c r="X791" s="11"/>
      <c r="AI791" s="11"/>
      <c r="AJ791" s="11"/>
      <c r="AW791" s="11"/>
      <c r="AX791" s="11"/>
      <c r="BA791" s="11"/>
      <c r="BB791" s="11"/>
      <c r="BE791" s="11"/>
      <c r="BF791" s="11"/>
      <c r="BH791" s="11"/>
      <c r="BI791" s="11"/>
      <c r="BJ791" s="11"/>
      <c r="BK791" s="11"/>
      <c r="BL791" s="11"/>
      <c r="BU791" s="11"/>
      <c r="BV791" s="11"/>
      <c r="BZ791" s="12"/>
    </row>
    <row r="792" spans="24:78" ht="12.75" customHeight="1" x14ac:dyDescent="0.25">
      <c r="X792" s="11"/>
      <c r="AI792" s="11"/>
      <c r="AJ792" s="11"/>
      <c r="AW792" s="11"/>
      <c r="AX792" s="11"/>
      <c r="BA792" s="11"/>
      <c r="BB792" s="11"/>
      <c r="BE792" s="11"/>
      <c r="BF792" s="11"/>
      <c r="BH792" s="11"/>
      <c r="BI792" s="11"/>
      <c r="BJ792" s="11"/>
      <c r="BK792" s="11"/>
      <c r="BL792" s="11"/>
      <c r="BU792" s="11"/>
      <c r="BV792" s="11"/>
      <c r="BZ792" s="12"/>
    </row>
    <row r="793" spans="24:78" ht="12.75" customHeight="1" x14ac:dyDescent="0.25">
      <c r="X793" s="11"/>
      <c r="AI793" s="11"/>
      <c r="AJ793" s="11"/>
      <c r="AW793" s="11"/>
      <c r="AX793" s="11"/>
      <c r="BA793" s="11"/>
      <c r="BB793" s="11"/>
      <c r="BE793" s="11"/>
      <c r="BF793" s="11"/>
      <c r="BH793" s="11"/>
      <c r="BI793" s="11"/>
      <c r="BJ793" s="11"/>
      <c r="BK793" s="11"/>
      <c r="BL793" s="11"/>
      <c r="BU793" s="11"/>
      <c r="BV793" s="11"/>
      <c r="BZ793" s="12"/>
    </row>
    <row r="794" spans="24:78" ht="12.75" customHeight="1" x14ac:dyDescent="0.25">
      <c r="X794" s="11"/>
      <c r="AI794" s="11"/>
      <c r="AJ794" s="11"/>
      <c r="AW794" s="11"/>
      <c r="AX794" s="11"/>
      <c r="BA794" s="11"/>
      <c r="BB794" s="11"/>
      <c r="BE794" s="11"/>
      <c r="BF794" s="11"/>
      <c r="BH794" s="11"/>
      <c r="BI794" s="11"/>
      <c r="BJ794" s="11"/>
      <c r="BK794" s="11"/>
      <c r="BL794" s="11"/>
      <c r="BU794" s="11"/>
      <c r="BV794" s="11"/>
      <c r="BZ794" s="12"/>
    </row>
    <row r="795" spans="24:78" ht="12.75" customHeight="1" x14ac:dyDescent="0.25">
      <c r="X795" s="11"/>
      <c r="AI795" s="11"/>
      <c r="AJ795" s="11"/>
      <c r="AW795" s="11"/>
      <c r="AX795" s="11"/>
      <c r="BA795" s="11"/>
      <c r="BB795" s="11"/>
      <c r="BE795" s="11"/>
      <c r="BF795" s="11"/>
      <c r="BH795" s="11"/>
      <c r="BI795" s="11"/>
      <c r="BJ795" s="11"/>
      <c r="BK795" s="11"/>
      <c r="BL795" s="11"/>
      <c r="BU795" s="11"/>
      <c r="BV795" s="11"/>
      <c r="BZ795" s="12"/>
    </row>
    <row r="796" spans="24:78" ht="12.75" customHeight="1" x14ac:dyDescent="0.25">
      <c r="X796" s="11"/>
      <c r="AI796" s="11"/>
      <c r="AJ796" s="11"/>
      <c r="AW796" s="11"/>
      <c r="AX796" s="11"/>
      <c r="BA796" s="11"/>
      <c r="BB796" s="11"/>
      <c r="BE796" s="11"/>
      <c r="BF796" s="11"/>
      <c r="BH796" s="11"/>
      <c r="BI796" s="11"/>
      <c r="BJ796" s="11"/>
      <c r="BK796" s="11"/>
      <c r="BL796" s="11"/>
      <c r="BU796" s="11"/>
      <c r="BV796" s="11"/>
      <c r="BZ796" s="12"/>
    </row>
    <row r="797" spans="24:78" ht="12.75" customHeight="1" x14ac:dyDescent="0.25">
      <c r="X797" s="11"/>
      <c r="AI797" s="11"/>
      <c r="AJ797" s="11"/>
      <c r="AW797" s="11"/>
      <c r="AX797" s="11"/>
      <c r="BA797" s="11"/>
      <c r="BB797" s="11"/>
      <c r="BE797" s="11"/>
      <c r="BF797" s="11"/>
      <c r="BH797" s="11"/>
      <c r="BI797" s="11"/>
      <c r="BJ797" s="11"/>
      <c r="BK797" s="11"/>
      <c r="BL797" s="11"/>
      <c r="BU797" s="11"/>
      <c r="BV797" s="11"/>
      <c r="BZ797" s="12"/>
    </row>
    <row r="798" spans="24:78" ht="12.75" customHeight="1" x14ac:dyDescent="0.25">
      <c r="X798" s="11"/>
      <c r="AI798" s="11"/>
      <c r="AJ798" s="11"/>
      <c r="AW798" s="11"/>
      <c r="AX798" s="11"/>
      <c r="BA798" s="11"/>
      <c r="BB798" s="11"/>
      <c r="BE798" s="11"/>
      <c r="BF798" s="11"/>
      <c r="BH798" s="11"/>
      <c r="BI798" s="11"/>
      <c r="BJ798" s="11"/>
      <c r="BK798" s="11"/>
      <c r="BL798" s="11"/>
      <c r="BU798" s="11"/>
      <c r="BV798" s="11"/>
      <c r="BZ798" s="12"/>
    </row>
    <row r="799" spans="24:78" ht="12.75" customHeight="1" x14ac:dyDescent="0.25">
      <c r="X799" s="11"/>
      <c r="AI799" s="11"/>
      <c r="AJ799" s="11"/>
      <c r="AW799" s="11"/>
      <c r="AX799" s="11"/>
      <c r="BA799" s="11"/>
      <c r="BB799" s="11"/>
      <c r="BE799" s="11"/>
      <c r="BF799" s="11"/>
      <c r="BH799" s="11"/>
      <c r="BI799" s="11"/>
      <c r="BJ799" s="11"/>
      <c r="BK799" s="11"/>
      <c r="BL799" s="11"/>
      <c r="BU799" s="11"/>
      <c r="BV799" s="11"/>
      <c r="BZ799" s="12"/>
    </row>
    <row r="800" spans="24:78" ht="12.75" customHeight="1" x14ac:dyDescent="0.25">
      <c r="X800" s="11"/>
      <c r="AI800" s="11"/>
      <c r="AJ800" s="11"/>
      <c r="AW800" s="11"/>
      <c r="AX800" s="11"/>
      <c r="BA800" s="11"/>
      <c r="BB800" s="11"/>
      <c r="BE800" s="11"/>
      <c r="BF800" s="11"/>
      <c r="BH800" s="11"/>
      <c r="BI800" s="11"/>
      <c r="BJ800" s="11"/>
      <c r="BK800" s="11"/>
      <c r="BL800" s="11"/>
      <c r="BU800" s="11"/>
      <c r="BV800" s="11"/>
      <c r="BZ800" s="12"/>
    </row>
    <row r="801" spans="24:78" ht="12.75" customHeight="1" x14ac:dyDescent="0.25">
      <c r="X801" s="11"/>
      <c r="AI801" s="11"/>
      <c r="AJ801" s="11"/>
      <c r="AW801" s="11"/>
      <c r="AX801" s="11"/>
      <c r="BA801" s="11"/>
      <c r="BB801" s="11"/>
      <c r="BE801" s="11"/>
      <c r="BF801" s="11"/>
      <c r="BH801" s="11"/>
      <c r="BI801" s="11"/>
      <c r="BJ801" s="11"/>
      <c r="BK801" s="11"/>
      <c r="BL801" s="11"/>
      <c r="BU801" s="11"/>
      <c r="BV801" s="11"/>
      <c r="BZ801" s="12"/>
    </row>
    <row r="802" spans="24:78" ht="12.75" customHeight="1" x14ac:dyDescent="0.25">
      <c r="X802" s="11"/>
      <c r="AI802" s="11"/>
      <c r="AJ802" s="11"/>
      <c r="AW802" s="11"/>
      <c r="AX802" s="11"/>
      <c r="BA802" s="11"/>
      <c r="BB802" s="11"/>
      <c r="BE802" s="11"/>
      <c r="BF802" s="11"/>
      <c r="BH802" s="11"/>
      <c r="BI802" s="11"/>
      <c r="BJ802" s="11"/>
      <c r="BK802" s="11"/>
      <c r="BL802" s="11"/>
      <c r="BU802" s="11"/>
      <c r="BV802" s="11"/>
      <c r="BZ802" s="12"/>
    </row>
    <row r="803" spans="24:78" ht="12.75" customHeight="1" x14ac:dyDescent="0.25">
      <c r="X803" s="11"/>
      <c r="AI803" s="11"/>
      <c r="AJ803" s="11"/>
      <c r="AW803" s="11"/>
      <c r="AX803" s="11"/>
      <c r="BA803" s="11"/>
      <c r="BB803" s="11"/>
      <c r="BE803" s="11"/>
      <c r="BF803" s="11"/>
      <c r="BH803" s="11"/>
      <c r="BI803" s="11"/>
      <c r="BJ803" s="11"/>
      <c r="BK803" s="11"/>
      <c r="BL803" s="11"/>
      <c r="BU803" s="11"/>
      <c r="BV803" s="11"/>
      <c r="BZ803" s="12"/>
    </row>
    <row r="804" spans="24:78" ht="12.75" customHeight="1" x14ac:dyDescent="0.25">
      <c r="X804" s="11"/>
      <c r="AI804" s="11"/>
      <c r="AJ804" s="11"/>
      <c r="AW804" s="11"/>
      <c r="AX804" s="11"/>
      <c r="BA804" s="11"/>
      <c r="BB804" s="11"/>
      <c r="BE804" s="11"/>
      <c r="BF804" s="11"/>
      <c r="BH804" s="11"/>
      <c r="BI804" s="11"/>
      <c r="BJ804" s="11"/>
      <c r="BK804" s="11"/>
      <c r="BL804" s="11"/>
      <c r="BU804" s="11"/>
      <c r="BV804" s="11"/>
      <c r="BZ804" s="12"/>
    </row>
    <row r="805" spans="24:78" ht="12.75" customHeight="1" x14ac:dyDescent="0.25">
      <c r="X805" s="11"/>
      <c r="AI805" s="11"/>
      <c r="AJ805" s="11"/>
      <c r="AW805" s="11"/>
      <c r="AX805" s="11"/>
      <c r="BA805" s="11"/>
      <c r="BB805" s="11"/>
      <c r="BE805" s="11"/>
      <c r="BF805" s="11"/>
      <c r="BH805" s="11"/>
      <c r="BI805" s="11"/>
      <c r="BJ805" s="11"/>
      <c r="BK805" s="11"/>
      <c r="BL805" s="11"/>
      <c r="BU805" s="11"/>
      <c r="BV805" s="11"/>
      <c r="BZ805" s="12"/>
    </row>
    <row r="806" spans="24:78" ht="12.75" customHeight="1" x14ac:dyDescent="0.25">
      <c r="X806" s="11"/>
      <c r="AI806" s="11"/>
      <c r="AJ806" s="11"/>
      <c r="AW806" s="11"/>
      <c r="AX806" s="11"/>
      <c r="BA806" s="11"/>
      <c r="BB806" s="11"/>
      <c r="BE806" s="11"/>
      <c r="BF806" s="11"/>
      <c r="BH806" s="11"/>
      <c r="BI806" s="11"/>
      <c r="BJ806" s="11"/>
      <c r="BK806" s="11"/>
      <c r="BL806" s="11"/>
      <c r="BU806" s="11"/>
      <c r="BV806" s="11"/>
      <c r="BZ806" s="12"/>
    </row>
    <row r="807" spans="24:78" ht="12.75" customHeight="1" x14ac:dyDescent="0.25">
      <c r="X807" s="11"/>
      <c r="AI807" s="11"/>
      <c r="AJ807" s="11"/>
      <c r="AW807" s="11"/>
      <c r="AX807" s="11"/>
      <c r="BA807" s="11"/>
      <c r="BB807" s="11"/>
      <c r="BE807" s="11"/>
      <c r="BF807" s="11"/>
      <c r="BH807" s="11"/>
      <c r="BI807" s="11"/>
      <c r="BJ807" s="11"/>
      <c r="BK807" s="11"/>
      <c r="BL807" s="11"/>
      <c r="BU807" s="11"/>
      <c r="BV807" s="11"/>
      <c r="BZ807" s="12"/>
    </row>
    <row r="808" spans="24:78" ht="12.75" customHeight="1" x14ac:dyDescent="0.25">
      <c r="X808" s="11"/>
      <c r="AI808" s="11"/>
      <c r="AJ808" s="11"/>
      <c r="AW808" s="11"/>
      <c r="AX808" s="11"/>
      <c r="BA808" s="11"/>
      <c r="BB808" s="11"/>
      <c r="BE808" s="11"/>
      <c r="BF808" s="11"/>
      <c r="BH808" s="11"/>
      <c r="BI808" s="11"/>
      <c r="BJ808" s="11"/>
      <c r="BK808" s="11"/>
      <c r="BL808" s="11"/>
      <c r="BU808" s="11"/>
      <c r="BV808" s="11"/>
      <c r="BZ808" s="12"/>
    </row>
    <row r="809" spans="24:78" ht="12.75" customHeight="1" x14ac:dyDescent="0.25">
      <c r="X809" s="11"/>
      <c r="AI809" s="11"/>
      <c r="AJ809" s="11"/>
      <c r="AW809" s="11"/>
      <c r="AX809" s="11"/>
      <c r="BA809" s="11"/>
      <c r="BB809" s="11"/>
      <c r="BE809" s="11"/>
      <c r="BF809" s="11"/>
      <c r="BH809" s="11"/>
      <c r="BI809" s="11"/>
      <c r="BJ809" s="11"/>
      <c r="BK809" s="11"/>
      <c r="BL809" s="11"/>
      <c r="BU809" s="11"/>
      <c r="BV809" s="11"/>
      <c r="BZ809" s="12"/>
    </row>
    <row r="810" spans="24:78" ht="12.75" customHeight="1" x14ac:dyDescent="0.25">
      <c r="X810" s="11"/>
      <c r="AI810" s="11"/>
      <c r="AJ810" s="11"/>
      <c r="AW810" s="11"/>
      <c r="AX810" s="11"/>
      <c r="BA810" s="11"/>
      <c r="BB810" s="11"/>
      <c r="BE810" s="11"/>
      <c r="BF810" s="11"/>
      <c r="BH810" s="11"/>
      <c r="BI810" s="11"/>
      <c r="BJ810" s="11"/>
      <c r="BK810" s="11"/>
      <c r="BL810" s="11"/>
      <c r="BU810" s="11"/>
      <c r="BV810" s="11"/>
      <c r="BZ810" s="12"/>
    </row>
    <row r="811" spans="24:78" ht="12.75" customHeight="1" x14ac:dyDescent="0.25">
      <c r="X811" s="11"/>
      <c r="AI811" s="11"/>
      <c r="AJ811" s="11"/>
      <c r="AW811" s="11"/>
      <c r="AX811" s="11"/>
      <c r="BA811" s="11"/>
      <c r="BB811" s="11"/>
      <c r="BE811" s="11"/>
      <c r="BF811" s="11"/>
      <c r="BH811" s="11"/>
      <c r="BI811" s="11"/>
      <c r="BJ811" s="11"/>
      <c r="BK811" s="11"/>
      <c r="BL811" s="11"/>
      <c r="BU811" s="11"/>
      <c r="BV811" s="11"/>
      <c r="BZ811" s="12"/>
    </row>
    <row r="812" spans="24:78" ht="12.75" customHeight="1" x14ac:dyDescent="0.25">
      <c r="X812" s="11"/>
      <c r="AI812" s="11"/>
      <c r="AJ812" s="11"/>
      <c r="AW812" s="11"/>
      <c r="AX812" s="11"/>
      <c r="BA812" s="11"/>
      <c r="BB812" s="11"/>
      <c r="BE812" s="11"/>
      <c r="BF812" s="11"/>
      <c r="BH812" s="11"/>
      <c r="BI812" s="11"/>
      <c r="BJ812" s="11"/>
      <c r="BK812" s="11"/>
      <c r="BL812" s="11"/>
      <c r="BU812" s="11"/>
      <c r="BV812" s="11"/>
      <c r="BZ812" s="12"/>
    </row>
    <row r="813" spans="24:78" ht="12.75" customHeight="1" x14ac:dyDescent="0.25">
      <c r="X813" s="11"/>
      <c r="AI813" s="11"/>
      <c r="AJ813" s="11"/>
      <c r="AW813" s="11"/>
      <c r="AX813" s="11"/>
      <c r="BA813" s="11"/>
      <c r="BB813" s="11"/>
      <c r="BE813" s="11"/>
      <c r="BF813" s="11"/>
      <c r="BH813" s="11"/>
      <c r="BI813" s="11"/>
      <c r="BJ813" s="11"/>
      <c r="BK813" s="11"/>
      <c r="BL813" s="11"/>
      <c r="BU813" s="11"/>
      <c r="BV813" s="11"/>
      <c r="BZ813" s="12"/>
    </row>
    <row r="814" spans="24:78" ht="12.75" customHeight="1" x14ac:dyDescent="0.25">
      <c r="X814" s="11"/>
      <c r="AI814" s="11"/>
      <c r="AJ814" s="11"/>
      <c r="AW814" s="11"/>
      <c r="AX814" s="11"/>
      <c r="BA814" s="11"/>
      <c r="BB814" s="11"/>
      <c r="BE814" s="11"/>
      <c r="BF814" s="11"/>
      <c r="BH814" s="11"/>
      <c r="BI814" s="11"/>
      <c r="BJ814" s="11"/>
      <c r="BK814" s="11"/>
      <c r="BL814" s="11"/>
      <c r="BU814" s="11"/>
      <c r="BV814" s="11"/>
      <c r="BZ814" s="12"/>
    </row>
    <row r="815" spans="24:78" ht="12.75" customHeight="1" x14ac:dyDescent="0.25">
      <c r="X815" s="11"/>
      <c r="AI815" s="11"/>
      <c r="AJ815" s="11"/>
      <c r="AW815" s="11"/>
      <c r="AX815" s="11"/>
      <c r="BA815" s="11"/>
      <c r="BB815" s="11"/>
      <c r="BE815" s="11"/>
      <c r="BF815" s="11"/>
      <c r="BH815" s="11"/>
      <c r="BI815" s="11"/>
      <c r="BJ815" s="11"/>
      <c r="BK815" s="11"/>
      <c r="BL815" s="11"/>
      <c r="BU815" s="11"/>
      <c r="BV815" s="11"/>
      <c r="BZ815" s="12"/>
    </row>
    <row r="816" spans="24:78" ht="12.75" customHeight="1" x14ac:dyDescent="0.25">
      <c r="X816" s="11"/>
      <c r="AI816" s="11"/>
      <c r="AJ816" s="11"/>
      <c r="AW816" s="11"/>
      <c r="AX816" s="11"/>
      <c r="BA816" s="11"/>
      <c r="BB816" s="11"/>
      <c r="BE816" s="11"/>
      <c r="BF816" s="11"/>
      <c r="BH816" s="11"/>
      <c r="BI816" s="11"/>
      <c r="BJ816" s="11"/>
      <c r="BK816" s="11"/>
      <c r="BL816" s="11"/>
      <c r="BU816" s="11"/>
      <c r="BV816" s="11"/>
      <c r="BZ816" s="12"/>
    </row>
    <row r="817" spans="24:78" ht="12.75" customHeight="1" x14ac:dyDescent="0.25">
      <c r="X817" s="11"/>
      <c r="AI817" s="11"/>
      <c r="AJ817" s="11"/>
      <c r="AW817" s="11"/>
      <c r="AX817" s="11"/>
      <c r="BA817" s="11"/>
      <c r="BB817" s="11"/>
      <c r="BE817" s="11"/>
      <c r="BF817" s="11"/>
      <c r="BH817" s="11"/>
      <c r="BI817" s="11"/>
      <c r="BJ817" s="11"/>
      <c r="BK817" s="11"/>
      <c r="BL817" s="11"/>
      <c r="BU817" s="11"/>
      <c r="BV817" s="11"/>
      <c r="BZ817" s="12"/>
    </row>
    <row r="818" spans="24:78" ht="12.75" customHeight="1" x14ac:dyDescent="0.25">
      <c r="X818" s="11"/>
      <c r="AI818" s="11"/>
      <c r="AJ818" s="11"/>
      <c r="AW818" s="11"/>
      <c r="AX818" s="11"/>
      <c r="BA818" s="11"/>
      <c r="BB818" s="11"/>
      <c r="BE818" s="11"/>
      <c r="BF818" s="11"/>
      <c r="BH818" s="11"/>
      <c r="BI818" s="11"/>
      <c r="BJ818" s="11"/>
      <c r="BK818" s="11"/>
      <c r="BL818" s="11"/>
      <c r="BU818" s="11"/>
      <c r="BV818" s="11"/>
      <c r="BZ818" s="12"/>
    </row>
    <row r="819" spans="24:78" ht="12.75" customHeight="1" x14ac:dyDescent="0.25">
      <c r="X819" s="11"/>
      <c r="AI819" s="11"/>
      <c r="AJ819" s="11"/>
      <c r="AW819" s="11"/>
      <c r="AX819" s="11"/>
      <c r="BA819" s="11"/>
      <c r="BB819" s="11"/>
      <c r="BE819" s="11"/>
      <c r="BF819" s="11"/>
      <c r="BH819" s="11"/>
      <c r="BI819" s="11"/>
      <c r="BJ819" s="11"/>
      <c r="BK819" s="11"/>
      <c r="BL819" s="11"/>
      <c r="BU819" s="11"/>
      <c r="BV819" s="11"/>
      <c r="BZ819" s="12"/>
    </row>
    <row r="820" spans="24:78" ht="12.75" customHeight="1" x14ac:dyDescent="0.25">
      <c r="X820" s="11"/>
      <c r="AI820" s="11"/>
      <c r="AJ820" s="11"/>
      <c r="AW820" s="11"/>
      <c r="AX820" s="11"/>
      <c r="BA820" s="11"/>
      <c r="BB820" s="11"/>
      <c r="BE820" s="11"/>
      <c r="BF820" s="11"/>
      <c r="BH820" s="11"/>
      <c r="BI820" s="11"/>
      <c r="BJ820" s="11"/>
      <c r="BK820" s="11"/>
      <c r="BL820" s="11"/>
      <c r="BU820" s="11"/>
      <c r="BV820" s="11"/>
      <c r="BZ820" s="12"/>
    </row>
    <row r="821" spans="24:78" ht="12.75" customHeight="1" x14ac:dyDescent="0.25">
      <c r="X821" s="11"/>
      <c r="AI821" s="11"/>
      <c r="AJ821" s="11"/>
      <c r="AW821" s="11"/>
      <c r="AX821" s="11"/>
      <c r="BA821" s="11"/>
      <c r="BB821" s="11"/>
      <c r="BE821" s="11"/>
      <c r="BF821" s="11"/>
      <c r="BH821" s="11"/>
      <c r="BI821" s="11"/>
      <c r="BJ821" s="11"/>
      <c r="BK821" s="11"/>
      <c r="BL821" s="11"/>
      <c r="BU821" s="11"/>
      <c r="BV821" s="11"/>
      <c r="BZ821" s="12"/>
    </row>
    <row r="822" spans="24:78" ht="12.75" customHeight="1" x14ac:dyDescent="0.25">
      <c r="X822" s="11"/>
      <c r="AI822" s="11"/>
      <c r="AJ822" s="11"/>
      <c r="AW822" s="11"/>
      <c r="AX822" s="11"/>
      <c r="BA822" s="11"/>
      <c r="BB822" s="11"/>
      <c r="BE822" s="11"/>
      <c r="BF822" s="11"/>
      <c r="BH822" s="11"/>
      <c r="BI822" s="11"/>
      <c r="BJ822" s="11"/>
      <c r="BK822" s="11"/>
      <c r="BL822" s="11"/>
      <c r="BU822" s="11"/>
      <c r="BV822" s="11"/>
      <c r="BZ822" s="12"/>
    </row>
    <row r="823" spans="24:78" ht="12.75" customHeight="1" x14ac:dyDescent="0.25">
      <c r="X823" s="11"/>
      <c r="AI823" s="11"/>
      <c r="AJ823" s="11"/>
      <c r="AW823" s="11"/>
      <c r="AX823" s="11"/>
      <c r="BA823" s="11"/>
      <c r="BB823" s="11"/>
      <c r="BE823" s="11"/>
      <c r="BF823" s="11"/>
      <c r="BH823" s="11"/>
      <c r="BI823" s="11"/>
      <c r="BJ823" s="11"/>
      <c r="BK823" s="11"/>
      <c r="BL823" s="11"/>
      <c r="BU823" s="11"/>
      <c r="BV823" s="11"/>
      <c r="BZ823" s="12"/>
    </row>
    <row r="824" spans="24:78" ht="12.75" customHeight="1" x14ac:dyDescent="0.25">
      <c r="X824" s="11"/>
      <c r="AI824" s="11"/>
      <c r="AJ824" s="11"/>
      <c r="AW824" s="11"/>
      <c r="AX824" s="11"/>
      <c r="BA824" s="11"/>
      <c r="BB824" s="11"/>
      <c r="BE824" s="11"/>
      <c r="BF824" s="11"/>
      <c r="BH824" s="11"/>
      <c r="BI824" s="11"/>
      <c r="BJ824" s="11"/>
      <c r="BK824" s="11"/>
      <c r="BL824" s="11"/>
      <c r="BU824" s="11"/>
      <c r="BV824" s="11"/>
      <c r="BZ824" s="12"/>
    </row>
    <row r="825" spans="24:78" ht="12.75" customHeight="1" x14ac:dyDescent="0.25">
      <c r="X825" s="11"/>
      <c r="AI825" s="11"/>
      <c r="AJ825" s="11"/>
      <c r="AW825" s="11"/>
      <c r="AX825" s="11"/>
      <c r="BA825" s="11"/>
      <c r="BB825" s="11"/>
      <c r="BE825" s="11"/>
      <c r="BF825" s="11"/>
      <c r="BH825" s="11"/>
      <c r="BI825" s="11"/>
      <c r="BJ825" s="11"/>
      <c r="BK825" s="11"/>
      <c r="BL825" s="11"/>
      <c r="BU825" s="11"/>
      <c r="BV825" s="11"/>
      <c r="BZ825" s="12"/>
    </row>
    <row r="826" spans="24:78" ht="12.75" customHeight="1" x14ac:dyDescent="0.25">
      <c r="X826" s="11"/>
      <c r="AI826" s="11"/>
      <c r="AJ826" s="11"/>
      <c r="AW826" s="11"/>
      <c r="AX826" s="11"/>
      <c r="BA826" s="11"/>
      <c r="BB826" s="11"/>
      <c r="BE826" s="11"/>
      <c r="BF826" s="11"/>
      <c r="BH826" s="11"/>
      <c r="BI826" s="11"/>
      <c r="BJ826" s="11"/>
      <c r="BK826" s="11"/>
      <c r="BL826" s="11"/>
      <c r="BU826" s="11"/>
      <c r="BV826" s="11"/>
      <c r="BZ826" s="12"/>
    </row>
    <row r="827" spans="24:78" ht="12.75" customHeight="1" x14ac:dyDescent="0.25">
      <c r="X827" s="11"/>
      <c r="AI827" s="11"/>
      <c r="AJ827" s="11"/>
      <c r="AW827" s="11"/>
      <c r="AX827" s="11"/>
      <c r="BA827" s="11"/>
      <c r="BB827" s="11"/>
      <c r="BE827" s="11"/>
      <c r="BF827" s="11"/>
      <c r="BH827" s="11"/>
      <c r="BI827" s="11"/>
      <c r="BJ827" s="11"/>
      <c r="BK827" s="11"/>
      <c r="BL827" s="11"/>
      <c r="BU827" s="11"/>
      <c r="BV827" s="11"/>
      <c r="BZ827" s="12"/>
    </row>
    <row r="828" spans="24:78" ht="12.75" customHeight="1" x14ac:dyDescent="0.25">
      <c r="X828" s="11"/>
      <c r="AI828" s="11"/>
      <c r="AJ828" s="11"/>
      <c r="AW828" s="11"/>
      <c r="AX828" s="11"/>
      <c r="BA828" s="11"/>
      <c r="BB828" s="11"/>
      <c r="BE828" s="11"/>
      <c r="BF828" s="11"/>
      <c r="BH828" s="11"/>
      <c r="BI828" s="11"/>
      <c r="BJ828" s="11"/>
      <c r="BK828" s="11"/>
      <c r="BL828" s="11"/>
      <c r="BU828" s="11"/>
      <c r="BV828" s="11"/>
      <c r="BZ828" s="12"/>
    </row>
    <row r="829" spans="24:78" ht="12.75" customHeight="1" x14ac:dyDescent="0.25">
      <c r="X829" s="11"/>
      <c r="AI829" s="11"/>
      <c r="AJ829" s="11"/>
      <c r="AW829" s="11"/>
      <c r="AX829" s="11"/>
      <c r="BA829" s="11"/>
      <c r="BB829" s="11"/>
      <c r="BE829" s="11"/>
      <c r="BF829" s="11"/>
      <c r="BH829" s="11"/>
      <c r="BI829" s="11"/>
      <c r="BJ829" s="11"/>
      <c r="BK829" s="11"/>
      <c r="BL829" s="11"/>
      <c r="BU829" s="11"/>
      <c r="BV829" s="11"/>
      <c r="BZ829" s="12"/>
    </row>
    <row r="830" spans="24:78" ht="12.75" customHeight="1" x14ac:dyDescent="0.25">
      <c r="X830" s="11"/>
      <c r="AI830" s="11"/>
      <c r="AJ830" s="11"/>
      <c r="AW830" s="11"/>
      <c r="AX830" s="11"/>
      <c r="BA830" s="11"/>
      <c r="BB830" s="11"/>
      <c r="BE830" s="11"/>
      <c r="BF830" s="11"/>
      <c r="BH830" s="11"/>
      <c r="BI830" s="11"/>
      <c r="BJ830" s="11"/>
      <c r="BK830" s="11"/>
      <c r="BL830" s="11"/>
      <c r="BU830" s="11"/>
      <c r="BV830" s="11"/>
      <c r="BZ830" s="12"/>
    </row>
    <row r="831" spans="24:78" ht="12.75" customHeight="1" x14ac:dyDescent="0.25">
      <c r="X831" s="11"/>
      <c r="AI831" s="11"/>
      <c r="AJ831" s="11"/>
      <c r="AW831" s="11"/>
      <c r="AX831" s="11"/>
      <c r="BA831" s="11"/>
      <c r="BB831" s="11"/>
      <c r="BE831" s="11"/>
      <c r="BF831" s="11"/>
      <c r="BH831" s="11"/>
      <c r="BI831" s="11"/>
      <c r="BJ831" s="11"/>
      <c r="BK831" s="11"/>
      <c r="BL831" s="11"/>
      <c r="BU831" s="11"/>
      <c r="BV831" s="11"/>
      <c r="BZ831" s="12"/>
    </row>
    <row r="832" spans="24:78" ht="12.75" customHeight="1" x14ac:dyDescent="0.25">
      <c r="X832" s="11"/>
      <c r="AI832" s="11"/>
      <c r="AJ832" s="11"/>
      <c r="AW832" s="11"/>
      <c r="AX832" s="11"/>
      <c r="BA832" s="11"/>
      <c r="BB832" s="11"/>
      <c r="BE832" s="11"/>
      <c r="BF832" s="11"/>
      <c r="BH832" s="11"/>
      <c r="BI832" s="11"/>
      <c r="BJ832" s="11"/>
      <c r="BK832" s="11"/>
      <c r="BL832" s="11"/>
      <c r="BU832" s="11"/>
      <c r="BV832" s="11"/>
      <c r="BZ832" s="12"/>
    </row>
    <row r="833" spans="24:78" ht="12.75" customHeight="1" x14ac:dyDescent="0.25">
      <c r="X833" s="11"/>
      <c r="AI833" s="11"/>
      <c r="AJ833" s="11"/>
      <c r="AW833" s="11"/>
      <c r="AX833" s="11"/>
      <c r="BA833" s="11"/>
      <c r="BB833" s="11"/>
      <c r="BE833" s="11"/>
      <c r="BF833" s="11"/>
      <c r="BH833" s="11"/>
      <c r="BI833" s="11"/>
      <c r="BJ833" s="11"/>
      <c r="BK833" s="11"/>
      <c r="BL833" s="11"/>
      <c r="BU833" s="11"/>
      <c r="BV833" s="11"/>
      <c r="BZ833" s="12"/>
    </row>
    <row r="834" spans="24:78" ht="12.75" customHeight="1" x14ac:dyDescent="0.25">
      <c r="X834" s="11"/>
      <c r="AI834" s="11"/>
      <c r="AJ834" s="11"/>
      <c r="AW834" s="11"/>
      <c r="AX834" s="11"/>
      <c r="BA834" s="11"/>
      <c r="BB834" s="11"/>
      <c r="BE834" s="11"/>
      <c r="BF834" s="11"/>
      <c r="BH834" s="11"/>
      <c r="BI834" s="11"/>
      <c r="BJ834" s="11"/>
      <c r="BK834" s="11"/>
      <c r="BL834" s="11"/>
      <c r="BU834" s="11"/>
      <c r="BV834" s="11"/>
      <c r="BZ834" s="12"/>
    </row>
    <row r="835" spans="24:78" ht="12.75" customHeight="1" x14ac:dyDescent="0.25">
      <c r="X835" s="11"/>
      <c r="AI835" s="11"/>
      <c r="AJ835" s="11"/>
      <c r="AW835" s="11"/>
      <c r="AX835" s="11"/>
      <c r="BA835" s="11"/>
      <c r="BB835" s="11"/>
      <c r="BE835" s="11"/>
      <c r="BF835" s="11"/>
      <c r="BH835" s="11"/>
      <c r="BI835" s="11"/>
      <c r="BJ835" s="11"/>
      <c r="BK835" s="11"/>
      <c r="BL835" s="11"/>
      <c r="BU835" s="11"/>
      <c r="BV835" s="11"/>
      <c r="BZ835" s="12"/>
    </row>
    <row r="836" spans="24:78" ht="12.75" customHeight="1" x14ac:dyDescent="0.25">
      <c r="X836" s="11"/>
      <c r="AI836" s="11"/>
      <c r="AJ836" s="11"/>
      <c r="AW836" s="11"/>
      <c r="AX836" s="11"/>
      <c r="BA836" s="11"/>
      <c r="BB836" s="11"/>
      <c r="BE836" s="11"/>
      <c r="BF836" s="11"/>
      <c r="BH836" s="11"/>
      <c r="BI836" s="11"/>
      <c r="BJ836" s="11"/>
      <c r="BK836" s="11"/>
      <c r="BL836" s="11"/>
      <c r="BU836" s="11"/>
      <c r="BV836" s="11"/>
      <c r="BZ836" s="12"/>
    </row>
    <row r="837" spans="24:78" ht="12.75" customHeight="1" x14ac:dyDescent="0.25">
      <c r="X837" s="11"/>
      <c r="AI837" s="11"/>
      <c r="AJ837" s="11"/>
      <c r="AW837" s="11"/>
      <c r="AX837" s="11"/>
      <c r="BA837" s="11"/>
      <c r="BB837" s="11"/>
      <c r="BE837" s="11"/>
      <c r="BF837" s="11"/>
      <c r="BH837" s="11"/>
      <c r="BI837" s="11"/>
      <c r="BJ837" s="11"/>
      <c r="BK837" s="11"/>
      <c r="BL837" s="11"/>
      <c r="BU837" s="11"/>
      <c r="BV837" s="11"/>
      <c r="BZ837" s="12"/>
    </row>
    <row r="838" spans="24:78" ht="12.75" customHeight="1" x14ac:dyDescent="0.25">
      <c r="X838" s="11"/>
      <c r="AI838" s="11"/>
      <c r="AJ838" s="11"/>
      <c r="AW838" s="11"/>
      <c r="AX838" s="11"/>
      <c r="BA838" s="11"/>
      <c r="BB838" s="11"/>
      <c r="BE838" s="11"/>
      <c r="BF838" s="11"/>
      <c r="BH838" s="11"/>
      <c r="BI838" s="11"/>
      <c r="BJ838" s="11"/>
      <c r="BK838" s="11"/>
      <c r="BL838" s="11"/>
      <c r="BU838" s="11"/>
      <c r="BV838" s="11"/>
      <c r="BZ838" s="12"/>
    </row>
    <row r="839" spans="24:78" ht="12.75" customHeight="1" x14ac:dyDescent="0.25">
      <c r="X839" s="11"/>
      <c r="AI839" s="11"/>
      <c r="AJ839" s="11"/>
      <c r="AW839" s="11"/>
      <c r="AX839" s="11"/>
      <c r="BA839" s="11"/>
      <c r="BB839" s="11"/>
      <c r="BE839" s="11"/>
      <c r="BF839" s="11"/>
      <c r="BH839" s="11"/>
      <c r="BI839" s="11"/>
      <c r="BJ839" s="11"/>
      <c r="BK839" s="11"/>
      <c r="BL839" s="11"/>
      <c r="BU839" s="11"/>
      <c r="BV839" s="11"/>
      <c r="BZ839" s="12"/>
    </row>
    <row r="840" spans="24:78" ht="12.75" customHeight="1" x14ac:dyDescent="0.25">
      <c r="X840" s="11"/>
      <c r="AI840" s="11"/>
      <c r="AJ840" s="11"/>
      <c r="AW840" s="11"/>
      <c r="AX840" s="11"/>
      <c r="BA840" s="11"/>
      <c r="BB840" s="11"/>
      <c r="BE840" s="11"/>
      <c r="BF840" s="11"/>
      <c r="BH840" s="11"/>
      <c r="BI840" s="11"/>
      <c r="BJ840" s="11"/>
      <c r="BK840" s="11"/>
      <c r="BL840" s="11"/>
      <c r="BU840" s="11"/>
      <c r="BV840" s="11"/>
      <c r="BZ840" s="12"/>
    </row>
    <row r="841" spans="24:78" ht="12.75" customHeight="1" x14ac:dyDescent="0.25">
      <c r="X841" s="11"/>
      <c r="AI841" s="11"/>
      <c r="AJ841" s="11"/>
      <c r="AW841" s="11"/>
      <c r="AX841" s="11"/>
      <c r="BA841" s="11"/>
      <c r="BB841" s="11"/>
      <c r="BE841" s="11"/>
      <c r="BF841" s="11"/>
      <c r="BH841" s="11"/>
      <c r="BI841" s="11"/>
      <c r="BJ841" s="11"/>
      <c r="BK841" s="11"/>
      <c r="BL841" s="11"/>
      <c r="BU841" s="11"/>
      <c r="BV841" s="11"/>
      <c r="BZ841" s="12"/>
    </row>
    <row r="842" spans="24:78" ht="12.75" customHeight="1" x14ac:dyDescent="0.25">
      <c r="X842" s="11"/>
      <c r="AI842" s="11"/>
      <c r="AJ842" s="11"/>
      <c r="AW842" s="11"/>
      <c r="AX842" s="11"/>
      <c r="BA842" s="11"/>
      <c r="BB842" s="11"/>
      <c r="BE842" s="11"/>
      <c r="BF842" s="11"/>
      <c r="BH842" s="11"/>
      <c r="BI842" s="11"/>
      <c r="BJ842" s="11"/>
      <c r="BK842" s="11"/>
      <c r="BL842" s="11"/>
      <c r="BU842" s="11"/>
      <c r="BV842" s="11"/>
      <c r="BZ842" s="12"/>
    </row>
    <row r="843" spans="24:78" ht="12.75" customHeight="1" x14ac:dyDescent="0.25">
      <c r="X843" s="11"/>
      <c r="AI843" s="11"/>
      <c r="AJ843" s="11"/>
      <c r="AW843" s="11"/>
      <c r="AX843" s="11"/>
      <c r="BA843" s="11"/>
      <c r="BB843" s="11"/>
      <c r="BE843" s="11"/>
      <c r="BF843" s="11"/>
      <c r="BH843" s="11"/>
      <c r="BI843" s="11"/>
      <c r="BJ843" s="11"/>
      <c r="BK843" s="11"/>
      <c r="BL843" s="11"/>
      <c r="BU843" s="11"/>
      <c r="BV843" s="11"/>
      <c r="BZ843" s="12"/>
    </row>
    <row r="844" spans="24:78" ht="12.75" customHeight="1" x14ac:dyDescent="0.25">
      <c r="X844" s="11"/>
      <c r="AI844" s="11"/>
      <c r="AJ844" s="11"/>
      <c r="AW844" s="11"/>
      <c r="AX844" s="11"/>
      <c r="BA844" s="11"/>
      <c r="BB844" s="11"/>
      <c r="BE844" s="11"/>
      <c r="BF844" s="11"/>
      <c r="BH844" s="11"/>
      <c r="BI844" s="11"/>
      <c r="BJ844" s="11"/>
      <c r="BK844" s="11"/>
      <c r="BL844" s="11"/>
      <c r="BU844" s="11"/>
      <c r="BV844" s="11"/>
      <c r="BZ844" s="12"/>
    </row>
    <row r="845" spans="24:78" ht="12.75" customHeight="1" x14ac:dyDescent="0.25">
      <c r="X845" s="11"/>
      <c r="AI845" s="11"/>
      <c r="AJ845" s="11"/>
      <c r="AW845" s="11"/>
      <c r="AX845" s="11"/>
      <c r="BA845" s="11"/>
      <c r="BB845" s="11"/>
      <c r="BE845" s="11"/>
      <c r="BF845" s="11"/>
      <c r="BH845" s="11"/>
      <c r="BI845" s="11"/>
      <c r="BJ845" s="11"/>
      <c r="BK845" s="11"/>
      <c r="BL845" s="11"/>
      <c r="BU845" s="11"/>
      <c r="BV845" s="11"/>
      <c r="BZ845" s="12"/>
    </row>
    <row r="846" spans="24:78" ht="12.75" customHeight="1" x14ac:dyDescent="0.25">
      <c r="X846" s="11"/>
      <c r="AI846" s="11"/>
      <c r="AJ846" s="11"/>
      <c r="AW846" s="11"/>
      <c r="AX846" s="11"/>
      <c r="BA846" s="11"/>
      <c r="BB846" s="11"/>
      <c r="BE846" s="11"/>
      <c r="BF846" s="11"/>
      <c r="BH846" s="11"/>
      <c r="BI846" s="11"/>
      <c r="BJ846" s="11"/>
      <c r="BK846" s="11"/>
      <c r="BL846" s="11"/>
      <c r="BU846" s="11"/>
      <c r="BV846" s="11"/>
      <c r="BZ846" s="12"/>
    </row>
    <row r="847" spans="24:78" ht="12.75" customHeight="1" x14ac:dyDescent="0.25">
      <c r="X847" s="11"/>
      <c r="AI847" s="11"/>
      <c r="AJ847" s="11"/>
      <c r="AW847" s="11"/>
      <c r="AX847" s="11"/>
      <c r="BA847" s="11"/>
      <c r="BB847" s="11"/>
      <c r="BE847" s="11"/>
      <c r="BF847" s="11"/>
      <c r="BH847" s="11"/>
      <c r="BI847" s="11"/>
      <c r="BJ847" s="11"/>
      <c r="BK847" s="11"/>
      <c r="BL847" s="11"/>
      <c r="BU847" s="11"/>
      <c r="BV847" s="11"/>
      <c r="BZ847" s="12"/>
    </row>
    <row r="848" spans="24:78" ht="12.75" customHeight="1" x14ac:dyDescent="0.25">
      <c r="X848" s="11"/>
      <c r="AI848" s="11"/>
      <c r="AJ848" s="11"/>
      <c r="AW848" s="11"/>
      <c r="AX848" s="11"/>
      <c r="BA848" s="11"/>
      <c r="BB848" s="11"/>
      <c r="BE848" s="11"/>
      <c r="BF848" s="11"/>
      <c r="BH848" s="11"/>
      <c r="BI848" s="11"/>
      <c r="BJ848" s="11"/>
      <c r="BK848" s="11"/>
      <c r="BL848" s="11"/>
      <c r="BU848" s="11"/>
      <c r="BV848" s="11"/>
      <c r="BZ848" s="12"/>
    </row>
    <row r="849" spans="24:78" ht="12.75" customHeight="1" x14ac:dyDescent="0.25">
      <c r="X849" s="11"/>
      <c r="AI849" s="11"/>
      <c r="AJ849" s="11"/>
      <c r="AW849" s="11"/>
      <c r="AX849" s="11"/>
      <c r="BA849" s="11"/>
      <c r="BB849" s="11"/>
      <c r="BE849" s="11"/>
      <c r="BF849" s="11"/>
      <c r="BH849" s="11"/>
      <c r="BI849" s="11"/>
      <c r="BJ849" s="11"/>
      <c r="BK849" s="11"/>
      <c r="BL849" s="11"/>
      <c r="BU849" s="11"/>
      <c r="BV849" s="11"/>
      <c r="BZ849" s="12"/>
    </row>
    <row r="850" spans="24:78" ht="12.75" customHeight="1" x14ac:dyDescent="0.25">
      <c r="X850" s="11"/>
      <c r="AI850" s="11"/>
      <c r="AJ850" s="11"/>
      <c r="AW850" s="11"/>
      <c r="AX850" s="11"/>
      <c r="BA850" s="11"/>
      <c r="BB850" s="11"/>
      <c r="BE850" s="11"/>
      <c r="BF850" s="11"/>
      <c r="BH850" s="11"/>
      <c r="BI850" s="11"/>
      <c r="BJ850" s="11"/>
      <c r="BK850" s="11"/>
      <c r="BL850" s="11"/>
      <c r="BU850" s="11"/>
      <c r="BV850" s="11"/>
      <c r="BZ850" s="12"/>
    </row>
    <row r="851" spans="24:78" ht="12.75" customHeight="1" x14ac:dyDescent="0.25">
      <c r="X851" s="11"/>
      <c r="AI851" s="11"/>
      <c r="AJ851" s="11"/>
      <c r="AW851" s="11"/>
      <c r="AX851" s="11"/>
      <c r="BA851" s="11"/>
      <c r="BB851" s="11"/>
      <c r="BE851" s="11"/>
      <c r="BF851" s="11"/>
      <c r="BH851" s="11"/>
      <c r="BI851" s="11"/>
      <c r="BJ851" s="11"/>
      <c r="BK851" s="11"/>
      <c r="BL851" s="11"/>
      <c r="BU851" s="11"/>
      <c r="BV851" s="11"/>
      <c r="BZ851" s="12"/>
    </row>
    <row r="852" spans="24:78" ht="12.75" customHeight="1" x14ac:dyDescent="0.25">
      <c r="X852" s="11"/>
      <c r="AI852" s="11"/>
      <c r="AJ852" s="11"/>
      <c r="AW852" s="11"/>
      <c r="AX852" s="11"/>
      <c r="BA852" s="11"/>
      <c r="BB852" s="11"/>
      <c r="BE852" s="11"/>
      <c r="BF852" s="11"/>
      <c r="BH852" s="11"/>
      <c r="BI852" s="11"/>
      <c r="BJ852" s="11"/>
      <c r="BK852" s="11"/>
      <c r="BL852" s="11"/>
      <c r="BU852" s="11"/>
      <c r="BV852" s="11"/>
      <c r="BZ852" s="12"/>
    </row>
    <row r="853" spans="24:78" ht="12.75" customHeight="1" x14ac:dyDescent="0.25">
      <c r="X853" s="11"/>
      <c r="AI853" s="11"/>
      <c r="AJ853" s="11"/>
      <c r="AW853" s="11"/>
      <c r="AX853" s="11"/>
      <c r="BA853" s="11"/>
      <c r="BB853" s="11"/>
      <c r="BE853" s="11"/>
      <c r="BF853" s="11"/>
      <c r="BH853" s="11"/>
      <c r="BI853" s="11"/>
      <c r="BJ853" s="11"/>
      <c r="BK853" s="11"/>
      <c r="BL853" s="11"/>
      <c r="BU853" s="11"/>
      <c r="BV853" s="11"/>
      <c r="BZ853" s="12"/>
    </row>
    <row r="854" spans="24:78" ht="12.75" customHeight="1" x14ac:dyDescent="0.25">
      <c r="X854" s="11"/>
      <c r="AI854" s="11"/>
      <c r="AJ854" s="11"/>
      <c r="AW854" s="11"/>
      <c r="AX854" s="11"/>
      <c r="BA854" s="11"/>
      <c r="BB854" s="11"/>
      <c r="BE854" s="11"/>
      <c r="BF854" s="11"/>
      <c r="BH854" s="11"/>
      <c r="BI854" s="11"/>
      <c r="BJ854" s="11"/>
      <c r="BK854" s="11"/>
      <c r="BL854" s="11"/>
      <c r="BU854" s="11"/>
      <c r="BV854" s="11"/>
      <c r="BZ854" s="12"/>
    </row>
    <row r="855" spans="24:78" ht="12.75" customHeight="1" x14ac:dyDescent="0.25">
      <c r="X855" s="11"/>
      <c r="AI855" s="11"/>
      <c r="AJ855" s="11"/>
      <c r="AW855" s="11"/>
      <c r="AX855" s="11"/>
      <c r="BA855" s="11"/>
      <c r="BB855" s="11"/>
      <c r="BE855" s="11"/>
      <c r="BF855" s="11"/>
      <c r="BH855" s="11"/>
      <c r="BI855" s="11"/>
      <c r="BJ855" s="11"/>
      <c r="BK855" s="11"/>
      <c r="BL855" s="11"/>
      <c r="BU855" s="11"/>
      <c r="BV855" s="11"/>
      <c r="BZ855" s="12"/>
    </row>
    <row r="856" spans="24:78" ht="12.75" customHeight="1" x14ac:dyDescent="0.25">
      <c r="X856" s="11"/>
      <c r="AI856" s="11"/>
      <c r="AJ856" s="11"/>
      <c r="AW856" s="11"/>
      <c r="AX856" s="11"/>
      <c r="BA856" s="11"/>
      <c r="BB856" s="11"/>
      <c r="BE856" s="11"/>
      <c r="BF856" s="11"/>
      <c r="BH856" s="11"/>
      <c r="BI856" s="11"/>
      <c r="BJ856" s="11"/>
      <c r="BK856" s="11"/>
      <c r="BL856" s="11"/>
      <c r="BU856" s="11"/>
      <c r="BV856" s="11"/>
      <c r="BZ856" s="12"/>
    </row>
    <row r="857" spans="24:78" ht="12.75" customHeight="1" x14ac:dyDescent="0.25">
      <c r="X857" s="11"/>
      <c r="AI857" s="11"/>
      <c r="AJ857" s="11"/>
      <c r="AW857" s="11"/>
      <c r="AX857" s="11"/>
      <c r="BA857" s="11"/>
      <c r="BB857" s="11"/>
      <c r="BE857" s="11"/>
      <c r="BF857" s="11"/>
      <c r="BH857" s="11"/>
      <c r="BI857" s="11"/>
      <c r="BJ857" s="11"/>
      <c r="BK857" s="11"/>
      <c r="BL857" s="11"/>
      <c r="BU857" s="11"/>
      <c r="BV857" s="11"/>
      <c r="BZ857" s="12"/>
    </row>
    <row r="858" spans="24:78" ht="12.75" customHeight="1" x14ac:dyDescent="0.25">
      <c r="X858" s="11"/>
      <c r="AI858" s="11"/>
      <c r="AJ858" s="11"/>
      <c r="AW858" s="11"/>
      <c r="AX858" s="11"/>
      <c r="BA858" s="11"/>
      <c r="BB858" s="11"/>
      <c r="BE858" s="11"/>
      <c r="BF858" s="11"/>
      <c r="BH858" s="11"/>
      <c r="BI858" s="11"/>
      <c r="BJ858" s="11"/>
      <c r="BK858" s="11"/>
      <c r="BL858" s="11"/>
      <c r="BU858" s="11"/>
      <c r="BV858" s="11"/>
      <c r="BZ858" s="12"/>
    </row>
    <row r="859" spans="24:78" ht="12.75" customHeight="1" x14ac:dyDescent="0.25">
      <c r="X859" s="11"/>
      <c r="AI859" s="11"/>
      <c r="AJ859" s="11"/>
      <c r="AW859" s="11"/>
      <c r="AX859" s="11"/>
      <c r="BA859" s="11"/>
      <c r="BB859" s="11"/>
      <c r="BE859" s="11"/>
      <c r="BF859" s="11"/>
      <c r="BH859" s="11"/>
      <c r="BI859" s="11"/>
      <c r="BJ859" s="11"/>
      <c r="BK859" s="11"/>
      <c r="BL859" s="11"/>
      <c r="BU859" s="11"/>
      <c r="BV859" s="11"/>
      <c r="BZ859" s="12"/>
    </row>
    <row r="860" spans="24:78" ht="12.75" customHeight="1" x14ac:dyDescent="0.25">
      <c r="X860" s="11"/>
      <c r="AI860" s="11"/>
      <c r="AJ860" s="11"/>
      <c r="AW860" s="11"/>
      <c r="AX860" s="11"/>
      <c r="BA860" s="11"/>
      <c r="BB860" s="11"/>
      <c r="BE860" s="11"/>
      <c r="BF860" s="11"/>
      <c r="BH860" s="11"/>
      <c r="BI860" s="11"/>
      <c r="BJ860" s="11"/>
      <c r="BK860" s="11"/>
      <c r="BL860" s="11"/>
      <c r="BU860" s="11"/>
      <c r="BV860" s="11"/>
      <c r="BZ860" s="12"/>
    </row>
    <row r="861" spans="24:78" ht="12.75" customHeight="1" x14ac:dyDescent="0.25">
      <c r="X861" s="11"/>
      <c r="AI861" s="11"/>
      <c r="AJ861" s="11"/>
      <c r="AW861" s="11"/>
      <c r="AX861" s="11"/>
      <c r="BA861" s="11"/>
      <c r="BB861" s="11"/>
      <c r="BE861" s="11"/>
      <c r="BF861" s="11"/>
      <c r="BH861" s="11"/>
      <c r="BI861" s="11"/>
      <c r="BJ861" s="11"/>
      <c r="BK861" s="11"/>
      <c r="BL861" s="11"/>
      <c r="BU861" s="11"/>
      <c r="BV861" s="11"/>
      <c r="BZ861" s="12"/>
    </row>
    <row r="862" spans="24:78" ht="12.75" customHeight="1" x14ac:dyDescent="0.25">
      <c r="X862" s="11"/>
      <c r="AI862" s="11"/>
      <c r="AJ862" s="11"/>
      <c r="AW862" s="11"/>
      <c r="AX862" s="11"/>
      <c r="BA862" s="11"/>
      <c r="BB862" s="11"/>
      <c r="BE862" s="11"/>
      <c r="BF862" s="11"/>
      <c r="BH862" s="11"/>
      <c r="BI862" s="11"/>
      <c r="BJ862" s="11"/>
      <c r="BK862" s="11"/>
      <c r="BL862" s="11"/>
      <c r="BU862" s="11"/>
      <c r="BV862" s="11"/>
      <c r="BZ862" s="12"/>
    </row>
    <row r="863" spans="24:78" ht="12.75" customHeight="1" x14ac:dyDescent="0.25">
      <c r="X863" s="11"/>
      <c r="AI863" s="11"/>
      <c r="AJ863" s="11"/>
      <c r="AW863" s="11"/>
      <c r="AX863" s="11"/>
      <c r="BA863" s="11"/>
      <c r="BB863" s="11"/>
      <c r="BE863" s="11"/>
      <c r="BF863" s="11"/>
      <c r="BH863" s="11"/>
      <c r="BI863" s="11"/>
      <c r="BJ863" s="11"/>
      <c r="BK863" s="11"/>
      <c r="BL863" s="11"/>
      <c r="BU863" s="11"/>
      <c r="BV863" s="11"/>
      <c r="BZ863" s="12"/>
    </row>
    <row r="864" spans="24:78" ht="12.75" customHeight="1" x14ac:dyDescent="0.25">
      <c r="X864" s="11"/>
      <c r="AI864" s="11"/>
      <c r="AJ864" s="11"/>
      <c r="AW864" s="11"/>
      <c r="AX864" s="11"/>
      <c r="BA864" s="11"/>
      <c r="BB864" s="11"/>
      <c r="BE864" s="11"/>
      <c r="BF864" s="11"/>
      <c r="BH864" s="11"/>
      <c r="BI864" s="11"/>
      <c r="BJ864" s="11"/>
      <c r="BK864" s="11"/>
      <c r="BL864" s="11"/>
      <c r="BU864" s="11"/>
      <c r="BV864" s="11"/>
      <c r="BZ864" s="12"/>
    </row>
    <row r="865" spans="24:78" ht="12.75" customHeight="1" x14ac:dyDescent="0.25">
      <c r="X865" s="11"/>
      <c r="AI865" s="11"/>
      <c r="AJ865" s="11"/>
      <c r="AW865" s="11"/>
      <c r="AX865" s="11"/>
      <c r="BA865" s="11"/>
      <c r="BB865" s="11"/>
      <c r="BE865" s="11"/>
      <c r="BF865" s="11"/>
      <c r="BH865" s="11"/>
      <c r="BI865" s="11"/>
      <c r="BJ865" s="11"/>
      <c r="BK865" s="11"/>
      <c r="BL865" s="11"/>
      <c r="BU865" s="11"/>
      <c r="BV865" s="11"/>
      <c r="BZ865" s="12"/>
    </row>
    <row r="866" spans="24:78" ht="12.75" customHeight="1" x14ac:dyDescent="0.25">
      <c r="X866" s="11"/>
      <c r="AI866" s="11"/>
      <c r="AJ866" s="11"/>
      <c r="AW866" s="11"/>
      <c r="AX866" s="11"/>
      <c r="BA866" s="11"/>
      <c r="BB866" s="11"/>
      <c r="BE866" s="11"/>
      <c r="BF866" s="11"/>
      <c r="BH866" s="11"/>
      <c r="BI866" s="11"/>
      <c r="BJ866" s="11"/>
      <c r="BK866" s="11"/>
      <c r="BL866" s="11"/>
      <c r="BU866" s="11"/>
      <c r="BV866" s="11"/>
      <c r="BZ866" s="12"/>
    </row>
    <row r="867" spans="24:78" ht="12.75" customHeight="1" x14ac:dyDescent="0.25">
      <c r="X867" s="11"/>
      <c r="AI867" s="11"/>
      <c r="AJ867" s="11"/>
      <c r="AW867" s="11"/>
      <c r="AX867" s="11"/>
      <c r="BA867" s="11"/>
      <c r="BB867" s="11"/>
      <c r="BE867" s="11"/>
      <c r="BF867" s="11"/>
      <c r="BH867" s="11"/>
      <c r="BI867" s="11"/>
      <c r="BJ867" s="11"/>
      <c r="BK867" s="11"/>
      <c r="BL867" s="11"/>
      <c r="BU867" s="11"/>
      <c r="BV867" s="11"/>
      <c r="BZ867" s="12"/>
    </row>
    <row r="868" spans="24:78" ht="12.75" customHeight="1" x14ac:dyDescent="0.25">
      <c r="X868" s="11"/>
      <c r="AI868" s="11"/>
      <c r="AJ868" s="11"/>
      <c r="AW868" s="11"/>
      <c r="AX868" s="11"/>
      <c r="BA868" s="11"/>
      <c r="BB868" s="11"/>
      <c r="BE868" s="11"/>
      <c r="BF868" s="11"/>
      <c r="BH868" s="11"/>
      <c r="BI868" s="11"/>
      <c r="BJ868" s="11"/>
      <c r="BK868" s="11"/>
      <c r="BL868" s="11"/>
      <c r="BU868" s="11"/>
      <c r="BV868" s="11"/>
      <c r="BZ868" s="12"/>
    </row>
    <row r="869" spans="24:78" ht="12.75" customHeight="1" x14ac:dyDescent="0.25">
      <c r="X869" s="11"/>
      <c r="AI869" s="11"/>
      <c r="AJ869" s="11"/>
      <c r="AW869" s="11"/>
      <c r="AX869" s="11"/>
      <c r="BA869" s="11"/>
      <c r="BB869" s="11"/>
      <c r="BE869" s="11"/>
      <c r="BF869" s="11"/>
      <c r="BH869" s="11"/>
      <c r="BI869" s="11"/>
      <c r="BJ869" s="11"/>
      <c r="BK869" s="11"/>
      <c r="BL869" s="11"/>
      <c r="BU869" s="11"/>
      <c r="BV869" s="11"/>
      <c r="BZ869" s="12"/>
    </row>
    <row r="870" spans="24:78" ht="12.75" customHeight="1" x14ac:dyDescent="0.25">
      <c r="X870" s="11"/>
      <c r="AI870" s="11"/>
      <c r="AJ870" s="11"/>
      <c r="AW870" s="11"/>
      <c r="AX870" s="11"/>
      <c r="BA870" s="11"/>
      <c r="BB870" s="11"/>
      <c r="BE870" s="11"/>
      <c r="BF870" s="11"/>
      <c r="BH870" s="11"/>
      <c r="BI870" s="11"/>
      <c r="BJ870" s="11"/>
      <c r="BK870" s="11"/>
      <c r="BL870" s="11"/>
      <c r="BU870" s="11"/>
      <c r="BV870" s="11"/>
      <c r="BZ870" s="12"/>
    </row>
    <row r="871" spans="24:78" ht="12.75" customHeight="1" x14ac:dyDescent="0.25">
      <c r="X871" s="11"/>
      <c r="AI871" s="11"/>
      <c r="AJ871" s="11"/>
      <c r="AW871" s="11"/>
      <c r="AX871" s="11"/>
      <c r="BA871" s="11"/>
      <c r="BB871" s="11"/>
      <c r="BE871" s="11"/>
      <c r="BF871" s="11"/>
      <c r="BH871" s="11"/>
      <c r="BI871" s="11"/>
      <c r="BJ871" s="11"/>
      <c r="BK871" s="11"/>
      <c r="BL871" s="11"/>
      <c r="BU871" s="11"/>
      <c r="BV871" s="11"/>
      <c r="BZ871" s="12"/>
    </row>
    <row r="872" spans="24:78" ht="12.75" customHeight="1" x14ac:dyDescent="0.25">
      <c r="X872" s="11"/>
      <c r="AI872" s="11"/>
      <c r="AJ872" s="11"/>
      <c r="AW872" s="11"/>
      <c r="AX872" s="11"/>
      <c r="BA872" s="11"/>
      <c r="BB872" s="11"/>
      <c r="BE872" s="11"/>
      <c r="BF872" s="11"/>
      <c r="BH872" s="11"/>
      <c r="BI872" s="11"/>
      <c r="BJ872" s="11"/>
      <c r="BK872" s="11"/>
      <c r="BL872" s="11"/>
      <c r="BU872" s="11"/>
      <c r="BV872" s="11"/>
      <c r="BZ872" s="12"/>
    </row>
    <row r="873" spans="24:78" ht="12.75" customHeight="1" x14ac:dyDescent="0.25">
      <c r="X873" s="11"/>
      <c r="AI873" s="11"/>
      <c r="AJ873" s="11"/>
      <c r="AW873" s="11"/>
      <c r="AX873" s="11"/>
      <c r="BA873" s="11"/>
      <c r="BB873" s="11"/>
      <c r="BE873" s="11"/>
      <c r="BF873" s="11"/>
      <c r="BH873" s="11"/>
      <c r="BI873" s="11"/>
      <c r="BJ873" s="11"/>
      <c r="BK873" s="11"/>
      <c r="BL873" s="11"/>
      <c r="BU873" s="11"/>
      <c r="BV873" s="11"/>
      <c r="BZ873" s="12"/>
    </row>
    <row r="874" spans="24:78" ht="12.75" customHeight="1" x14ac:dyDescent="0.25">
      <c r="X874" s="11"/>
      <c r="AI874" s="11"/>
      <c r="AJ874" s="11"/>
      <c r="AW874" s="11"/>
      <c r="AX874" s="11"/>
      <c r="BA874" s="11"/>
      <c r="BB874" s="11"/>
      <c r="BE874" s="11"/>
      <c r="BF874" s="11"/>
      <c r="BH874" s="11"/>
      <c r="BI874" s="11"/>
      <c r="BJ874" s="11"/>
      <c r="BK874" s="11"/>
      <c r="BL874" s="11"/>
      <c r="BU874" s="11"/>
      <c r="BV874" s="11"/>
      <c r="BZ874" s="12"/>
    </row>
    <row r="875" spans="24:78" ht="12.75" customHeight="1" x14ac:dyDescent="0.25">
      <c r="X875" s="11"/>
      <c r="AI875" s="11"/>
      <c r="AJ875" s="11"/>
      <c r="AW875" s="11"/>
      <c r="AX875" s="11"/>
      <c r="BA875" s="11"/>
      <c r="BB875" s="11"/>
      <c r="BE875" s="11"/>
      <c r="BF875" s="11"/>
      <c r="BH875" s="11"/>
      <c r="BI875" s="11"/>
      <c r="BJ875" s="11"/>
      <c r="BK875" s="11"/>
      <c r="BL875" s="11"/>
      <c r="BU875" s="11"/>
      <c r="BV875" s="11"/>
      <c r="BZ875" s="12"/>
    </row>
    <row r="876" spans="24:78" ht="12.75" customHeight="1" x14ac:dyDescent="0.25">
      <c r="X876" s="11"/>
      <c r="AI876" s="11"/>
      <c r="AJ876" s="11"/>
      <c r="AW876" s="11"/>
      <c r="AX876" s="11"/>
      <c r="BA876" s="11"/>
      <c r="BB876" s="11"/>
      <c r="BE876" s="11"/>
      <c r="BF876" s="11"/>
      <c r="BH876" s="11"/>
      <c r="BI876" s="11"/>
      <c r="BJ876" s="11"/>
      <c r="BK876" s="11"/>
      <c r="BL876" s="11"/>
      <c r="BU876" s="11"/>
      <c r="BV876" s="11"/>
      <c r="BZ876" s="12"/>
    </row>
    <row r="877" spans="24:78" ht="12.75" customHeight="1" x14ac:dyDescent="0.25">
      <c r="X877" s="11"/>
      <c r="AI877" s="11"/>
      <c r="AJ877" s="11"/>
      <c r="AW877" s="11"/>
      <c r="AX877" s="11"/>
      <c r="BA877" s="11"/>
      <c r="BB877" s="11"/>
      <c r="BE877" s="11"/>
      <c r="BF877" s="11"/>
      <c r="BH877" s="11"/>
      <c r="BI877" s="11"/>
      <c r="BJ877" s="11"/>
      <c r="BK877" s="11"/>
      <c r="BL877" s="11"/>
      <c r="BU877" s="11"/>
      <c r="BV877" s="11"/>
      <c r="BZ877" s="12"/>
    </row>
    <row r="878" spans="24:78" ht="12.75" customHeight="1" x14ac:dyDescent="0.25">
      <c r="X878" s="11"/>
      <c r="AI878" s="11"/>
      <c r="AJ878" s="11"/>
      <c r="AW878" s="11"/>
      <c r="AX878" s="11"/>
      <c r="BA878" s="11"/>
      <c r="BB878" s="11"/>
      <c r="BE878" s="11"/>
      <c r="BF878" s="11"/>
      <c r="BH878" s="11"/>
      <c r="BI878" s="11"/>
      <c r="BJ878" s="11"/>
      <c r="BK878" s="11"/>
      <c r="BL878" s="11"/>
      <c r="BU878" s="11"/>
      <c r="BV878" s="11"/>
      <c r="BZ878" s="12"/>
    </row>
    <row r="879" spans="24:78" ht="12.75" customHeight="1" x14ac:dyDescent="0.25">
      <c r="X879" s="11"/>
      <c r="AI879" s="11"/>
      <c r="AJ879" s="11"/>
      <c r="AW879" s="11"/>
      <c r="AX879" s="11"/>
      <c r="BA879" s="11"/>
      <c r="BB879" s="11"/>
      <c r="BE879" s="11"/>
      <c r="BF879" s="11"/>
      <c r="BH879" s="11"/>
      <c r="BI879" s="11"/>
      <c r="BJ879" s="11"/>
      <c r="BK879" s="11"/>
      <c r="BL879" s="11"/>
      <c r="BU879" s="11"/>
      <c r="BV879" s="11"/>
      <c r="BZ879" s="12"/>
    </row>
    <row r="880" spans="24:78" ht="12.75" customHeight="1" x14ac:dyDescent="0.25">
      <c r="X880" s="11"/>
      <c r="AI880" s="11"/>
      <c r="AJ880" s="11"/>
      <c r="AW880" s="11"/>
      <c r="AX880" s="11"/>
      <c r="BA880" s="11"/>
      <c r="BB880" s="11"/>
      <c r="BE880" s="11"/>
      <c r="BF880" s="11"/>
      <c r="BH880" s="11"/>
      <c r="BI880" s="11"/>
      <c r="BJ880" s="11"/>
      <c r="BK880" s="11"/>
      <c r="BL880" s="11"/>
      <c r="BU880" s="11"/>
      <c r="BV880" s="11"/>
      <c r="BZ880" s="12"/>
    </row>
    <row r="881" spans="24:78" ht="12.75" customHeight="1" x14ac:dyDescent="0.25">
      <c r="X881" s="11"/>
      <c r="AI881" s="11"/>
      <c r="AJ881" s="11"/>
      <c r="AW881" s="11"/>
      <c r="AX881" s="11"/>
      <c r="BA881" s="11"/>
      <c r="BB881" s="11"/>
      <c r="BE881" s="11"/>
      <c r="BF881" s="11"/>
      <c r="BH881" s="11"/>
      <c r="BI881" s="11"/>
      <c r="BJ881" s="11"/>
      <c r="BK881" s="11"/>
      <c r="BL881" s="11"/>
      <c r="BU881" s="11"/>
      <c r="BV881" s="11"/>
      <c r="BZ881" s="12"/>
    </row>
    <row r="882" spans="24:78" ht="12.75" customHeight="1" x14ac:dyDescent="0.25">
      <c r="X882" s="11"/>
      <c r="AI882" s="11"/>
      <c r="AJ882" s="11"/>
      <c r="AW882" s="11"/>
      <c r="AX882" s="11"/>
      <c r="BA882" s="11"/>
      <c r="BB882" s="11"/>
      <c r="BE882" s="11"/>
      <c r="BF882" s="11"/>
      <c r="BH882" s="11"/>
      <c r="BI882" s="11"/>
      <c r="BJ882" s="11"/>
      <c r="BK882" s="11"/>
      <c r="BL882" s="11"/>
      <c r="BU882" s="11"/>
      <c r="BV882" s="11"/>
      <c r="BZ882" s="12"/>
    </row>
    <row r="883" spans="24:78" ht="12.75" customHeight="1" x14ac:dyDescent="0.25">
      <c r="X883" s="11"/>
      <c r="AI883" s="11"/>
      <c r="AJ883" s="11"/>
      <c r="AW883" s="11"/>
      <c r="AX883" s="11"/>
      <c r="BA883" s="11"/>
      <c r="BB883" s="11"/>
      <c r="BE883" s="11"/>
      <c r="BF883" s="11"/>
      <c r="BH883" s="11"/>
      <c r="BI883" s="11"/>
      <c r="BJ883" s="11"/>
      <c r="BK883" s="11"/>
      <c r="BL883" s="11"/>
      <c r="BU883" s="11"/>
      <c r="BV883" s="11"/>
      <c r="BZ883" s="12"/>
    </row>
    <row r="884" spans="24:78" ht="12.75" customHeight="1" x14ac:dyDescent="0.25">
      <c r="X884" s="11"/>
      <c r="AI884" s="11"/>
      <c r="AJ884" s="11"/>
      <c r="AW884" s="11"/>
      <c r="AX884" s="11"/>
      <c r="BA884" s="11"/>
      <c r="BB884" s="11"/>
      <c r="BE884" s="11"/>
      <c r="BF884" s="11"/>
      <c r="BH884" s="11"/>
      <c r="BI884" s="11"/>
      <c r="BJ884" s="11"/>
      <c r="BK884" s="11"/>
      <c r="BL884" s="11"/>
      <c r="BU884" s="11"/>
      <c r="BV884" s="11"/>
      <c r="BZ884" s="12"/>
    </row>
    <row r="885" spans="24:78" ht="12.75" customHeight="1" x14ac:dyDescent="0.25">
      <c r="X885" s="11"/>
      <c r="AI885" s="11"/>
      <c r="AJ885" s="11"/>
      <c r="AW885" s="11"/>
      <c r="AX885" s="11"/>
      <c r="BA885" s="11"/>
      <c r="BB885" s="11"/>
      <c r="BE885" s="11"/>
      <c r="BF885" s="11"/>
      <c r="BH885" s="11"/>
      <c r="BI885" s="11"/>
      <c r="BJ885" s="11"/>
      <c r="BK885" s="11"/>
      <c r="BL885" s="11"/>
      <c r="BU885" s="11"/>
      <c r="BV885" s="11"/>
      <c r="BZ885" s="12"/>
    </row>
    <row r="886" spans="24:78" ht="12.75" customHeight="1" x14ac:dyDescent="0.25">
      <c r="X886" s="11"/>
      <c r="AI886" s="11"/>
      <c r="AJ886" s="11"/>
      <c r="AW886" s="11"/>
      <c r="AX886" s="11"/>
      <c r="BA886" s="11"/>
      <c r="BB886" s="11"/>
      <c r="BE886" s="11"/>
      <c r="BF886" s="11"/>
      <c r="BH886" s="11"/>
      <c r="BI886" s="11"/>
      <c r="BJ886" s="11"/>
      <c r="BK886" s="11"/>
      <c r="BL886" s="11"/>
      <c r="BU886" s="11"/>
      <c r="BV886" s="11"/>
      <c r="BZ886" s="12"/>
    </row>
    <row r="887" spans="24:78" ht="12.75" customHeight="1" x14ac:dyDescent="0.25">
      <c r="X887" s="11"/>
      <c r="AI887" s="11"/>
      <c r="AJ887" s="11"/>
      <c r="AW887" s="11"/>
      <c r="AX887" s="11"/>
      <c r="BA887" s="11"/>
      <c r="BB887" s="11"/>
      <c r="BE887" s="11"/>
      <c r="BF887" s="11"/>
      <c r="BH887" s="11"/>
      <c r="BI887" s="11"/>
      <c r="BJ887" s="11"/>
      <c r="BK887" s="11"/>
      <c r="BL887" s="11"/>
      <c r="BU887" s="11"/>
      <c r="BV887" s="11"/>
      <c r="BZ887" s="12"/>
    </row>
    <row r="888" spans="24:78" ht="12.75" customHeight="1" x14ac:dyDescent="0.25">
      <c r="X888" s="11"/>
      <c r="AI888" s="11"/>
      <c r="AJ888" s="11"/>
      <c r="AW888" s="11"/>
      <c r="AX888" s="11"/>
      <c r="BA888" s="11"/>
      <c r="BB888" s="11"/>
      <c r="BE888" s="11"/>
      <c r="BF888" s="11"/>
      <c r="BH888" s="11"/>
      <c r="BI888" s="11"/>
      <c r="BJ888" s="11"/>
      <c r="BK888" s="11"/>
      <c r="BL888" s="11"/>
      <c r="BU888" s="11"/>
      <c r="BV888" s="11"/>
      <c r="BZ888" s="12"/>
    </row>
    <row r="889" spans="24:78" ht="12.75" customHeight="1" x14ac:dyDescent="0.25">
      <c r="X889" s="11"/>
      <c r="AI889" s="11"/>
      <c r="AJ889" s="11"/>
      <c r="AW889" s="11"/>
      <c r="AX889" s="11"/>
      <c r="BA889" s="11"/>
      <c r="BB889" s="11"/>
      <c r="BE889" s="11"/>
      <c r="BF889" s="11"/>
      <c r="BH889" s="11"/>
      <c r="BI889" s="11"/>
      <c r="BJ889" s="11"/>
      <c r="BK889" s="11"/>
      <c r="BL889" s="11"/>
      <c r="BU889" s="11"/>
      <c r="BV889" s="11"/>
      <c r="BZ889" s="12"/>
    </row>
    <row r="890" spans="24:78" ht="12.75" customHeight="1" x14ac:dyDescent="0.25">
      <c r="X890" s="11"/>
      <c r="AI890" s="11"/>
      <c r="AJ890" s="11"/>
      <c r="AW890" s="11"/>
      <c r="AX890" s="11"/>
      <c r="BA890" s="11"/>
      <c r="BB890" s="11"/>
      <c r="BE890" s="11"/>
      <c r="BF890" s="11"/>
      <c r="BH890" s="11"/>
      <c r="BI890" s="11"/>
      <c r="BJ890" s="11"/>
      <c r="BK890" s="11"/>
      <c r="BL890" s="11"/>
      <c r="BU890" s="11"/>
      <c r="BV890" s="11"/>
      <c r="BZ890" s="12"/>
    </row>
    <row r="891" spans="24:78" ht="12.75" customHeight="1" x14ac:dyDescent="0.25">
      <c r="X891" s="11"/>
      <c r="AI891" s="11"/>
      <c r="AJ891" s="11"/>
      <c r="AW891" s="11"/>
      <c r="AX891" s="11"/>
      <c r="BA891" s="11"/>
      <c r="BB891" s="11"/>
      <c r="BE891" s="11"/>
      <c r="BF891" s="11"/>
      <c r="BH891" s="11"/>
      <c r="BI891" s="11"/>
      <c r="BJ891" s="11"/>
      <c r="BK891" s="11"/>
      <c r="BL891" s="11"/>
      <c r="BU891" s="11"/>
      <c r="BV891" s="11"/>
      <c r="BZ891" s="12"/>
    </row>
    <row r="892" spans="24:78" ht="12.75" customHeight="1" x14ac:dyDescent="0.25">
      <c r="X892" s="11"/>
      <c r="AI892" s="11"/>
      <c r="AJ892" s="11"/>
      <c r="AW892" s="11"/>
      <c r="AX892" s="11"/>
      <c r="BA892" s="11"/>
      <c r="BB892" s="11"/>
      <c r="BE892" s="11"/>
      <c r="BF892" s="11"/>
      <c r="BH892" s="11"/>
      <c r="BI892" s="11"/>
      <c r="BJ892" s="11"/>
      <c r="BK892" s="11"/>
      <c r="BL892" s="11"/>
      <c r="BU892" s="11"/>
      <c r="BV892" s="11"/>
      <c r="BZ892" s="12"/>
    </row>
    <row r="893" spans="24:78" ht="12.75" customHeight="1" x14ac:dyDescent="0.25">
      <c r="X893" s="11"/>
      <c r="AI893" s="11"/>
      <c r="AJ893" s="11"/>
      <c r="AW893" s="11"/>
      <c r="AX893" s="11"/>
      <c r="BA893" s="11"/>
      <c r="BB893" s="11"/>
      <c r="BE893" s="11"/>
      <c r="BF893" s="11"/>
      <c r="BH893" s="11"/>
      <c r="BI893" s="11"/>
      <c r="BJ893" s="11"/>
      <c r="BK893" s="11"/>
      <c r="BL893" s="11"/>
      <c r="BU893" s="11"/>
      <c r="BV893" s="11"/>
      <c r="BZ893" s="12"/>
    </row>
    <row r="894" spans="24:78" ht="12.75" customHeight="1" x14ac:dyDescent="0.25">
      <c r="X894" s="11"/>
      <c r="AI894" s="11"/>
      <c r="AJ894" s="11"/>
      <c r="AW894" s="11"/>
      <c r="AX894" s="11"/>
      <c r="BA894" s="11"/>
      <c r="BB894" s="11"/>
      <c r="BE894" s="11"/>
      <c r="BF894" s="11"/>
      <c r="BH894" s="11"/>
      <c r="BI894" s="11"/>
      <c r="BJ894" s="11"/>
      <c r="BK894" s="11"/>
      <c r="BL894" s="11"/>
      <c r="BU894" s="11"/>
      <c r="BV894" s="11"/>
      <c r="BZ894" s="12"/>
    </row>
    <row r="895" spans="24:78" ht="12.75" customHeight="1" x14ac:dyDescent="0.25">
      <c r="X895" s="11"/>
      <c r="AI895" s="11"/>
      <c r="AJ895" s="11"/>
      <c r="AW895" s="11"/>
      <c r="AX895" s="11"/>
      <c r="BA895" s="11"/>
      <c r="BB895" s="11"/>
      <c r="BE895" s="11"/>
      <c r="BF895" s="11"/>
      <c r="BH895" s="11"/>
      <c r="BI895" s="11"/>
      <c r="BJ895" s="11"/>
      <c r="BK895" s="11"/>
      <c r="BL895" s="11"/>
      <c r="BU895" s="11"/>
      <c r="BV895" s="11"/>
      <c r="BZ895" s="12"/>
    </row>
    <row r="896" spans="24:78" ht="12.75" customHeight="1" x14ac:dyDescent="0.25">
      <c r="X896" s="11"/>
      <c r="AI896" s="11"/>
      <c r="AJ896" s="11"/>
      <c r="AW896" s="11"/>
      <c r="AX896" s="11"/>
      <c r="BA896" s="11"/>
      <c r="BB896" s="11"/>
      <c r="BE896" s="11"/>
      <c r="BF896" s="11"/>
      <c r="BH896" s="11"/>
      <c r="BI896" s="11"/>
      <c r="BJ896" s="11"/>
      <c r="BK896" s="11"/>
      <c r="BL896" s="11"/>
      <c r="BU896" s="11"/>
      <c r="BV896" s="11"/>
      <c r="BZ896" s="12"/>
    </row>
    <row r="897" spans="24:78" ht="12.75" customHeight="1" x14ac:dyDescent="0.25">
      <c r="X897" s="11"/>
      <c r="AI897" s="11"/>
      <c r="AJ897" s="11"/>
      <c r="AW897" s="11"/>
      <c r="AX897" s="11"/>
      <c r="BA897" s="11"/>
      <c r="BB897" s="11"/>
      <c r="BE897" s="11"/>
      <c r="BF897" s="11"/>
      <c r="BH897" s="11"/>
      <c r="BI897" s="11"/>
      <c r="BJ897" s="11"/>
      <c r="BK897" s="11"/>
      <c r="BL897" s="11"/>
      <c r="BU897" s="11"/>
      <c r="BV897" s="11"/>
      <c r="BZ897" s="12"/>
    </row>
    <row r="898" spans="24:78" ht="12.75" customHeight="1" x14ac:dyDescent="0.25">
      <c r="X898" s="11"/>
      <c r="AI898" s="11"/>
      <c r="AJ898" s="11"/>
      <c r="AW898" s="11"/>
      <c r="AX898" s="11"/>
      <c r="BA898" s="11"/>
      <c r="BB898" s="11"/>
      <c r="BE898" s="11"/>
      <c r="BF898" s="11"/>
      <c r="BH898" s="11"/>
      <c r="BI898" s="11"/>
      <c r="BJ898" s="11"/>
      <c r="BK898" s="11"/>
      <c r="BL898" s="11"/>
      <c r="BU898" s="11"/>
      <c r="BV898" s="11"/>
      <c r="BZ898" s="12"/>
    </row>
    <row r="899" spans="24:78" ht="12.75" customHeight="1" x14ac:dyDescent="0.25">
      <c r="X899" s="11"/>
      <c r="AI899" s="11"/>
      <c r="AJ899" s="11"/>
      <c r="AW899" s="11"/>
      <c r="AX899" s="11"/>
      <c r="BA899" s="11"/>
      <c r="BB899" s="11"/>
      <c r="BE899" s="11"/>
      <c r="BF899" s="11"/>
      <c r="BH899" s="11"/>
      <c r="BI899" s="11"/>
      <c r="BJ899" s="11"/>
      <c r="BK899" s="11"/>
      <c r="BL899" s="11"/>
      <c r="BU899" s="11"/>
      <c r="BV899" s="11"/>
      <c r="BZ899" s="12"/>
    </row>
    <row r="900" spans="24:78" ht="12.75" customHeight="1" x14ac:dyDescent="0.25">
      <c r="X900" s="11"/>
      <c r="AI900" s="11"/>
      <c r="AJ900" s="11"/>
      <c r="AW900" s="11"/>
      <c r="AX900" s="11"/>
      <c r="BA900" s="11"/>
      <c r="BB900" s="11"/>
      <c r="BE900" s="11"/>
      <c r="BF900" s="11"/>
      <c r="BH900" s="11"/>
      <c r="BI900" s="11"/>
      <c r="BJ900" s="11"/>
      <c r="BK900" s="11"/>
      <c r="BL900" s="11"/>
      <c r="BU900" s="11"/>
      <c r="BV900" s="11"/>
      <c r="BZ900" s="12"/>
    </row>
    <row r="901" spans="24:78" ht="12.75" customHeight="1" x14ac:dyDescent="0.25">
      <c r="X901" s="11"/>
      <c r="AI901" s="11"/>
      <c r="AJ901" s="11"/>
      <c r="AW901" s="11"/>
      <c r="AX901" s="11"/>
      <c r="BA901" s="11"/>
      <c r="BB901" s="11"/>
      <c r="BE901" s="11"/>
      <c r="BF901" s="11"/>
      <c r="BH901" s="11"/>
      <c r="BI901" s="11"/>
      <c r="BJ901" s="11"/>
      <c r="BK901" s="11"/>
      <c r="BL901" s="11"/>
      <c r="BU901" s="11"/>
      <c r="BV901" s="11"/>
      <c r="BZ901" s="12"/>
    </row>
    <row r="902" spans="24:78" ht="12.75" customHeight="1" x14ac:dyDescent="0.25">
      <c r="X902" s="11"/>
      <c r="AI902" s="11"/>
      <c r="AJ902" s="11"/>
      <c r="AW902" s="11"/>
      <c r="AX902" s="11"/>
      <c r="BA902" s="11"/>
      <c r="BB902" s="11"/>
      <c r="BE902" s="11"/>
      <c r="BF902" s="11"/>
      <c r="BH902" s="11"/>
      <c r="BI902" s="11"/>
      <c r="BJ902" s="11"/>
      <c r="BK902" s="11"/>
      <c r="BL902" s="11"/>
      <c r="BU902" s="11"/>
      <c r="BV902" s="11"/>
      <c r="BZ902" s="12"/>
    </row>
    <row r="903" spans="24:78" ht="12.75" customHeight="1" x14ac:dyDescent="0.25">
      <c r="X903" s="11"/>
      <c r="AI903" s="11"/>
      <c r="AJ903" s="11"/>
      <c r="AW903" s="11"/>
      <c r="AX903" s="11"/>
      <c r="BA903" s="11"/>
      <c r="BB903" s="11"/>
      <c r="BE903" s="11"/>
      <c r="BF903" s="11"/>
      <c r="BH903" s="11"/>
      <c r="BI903" s="11"/>
      <c r="BJ903" s="11"/>
      <c r="BK903" s="11"/>
      <c r="BL903" s="11"/>
      <c r="BU903" s="11"/>
      <c r="BV903" s="11"/>
      <c r="BZ903" s="12"/>
    </row>
    <row r="904" spans="24:78" ht="12.75" customHeight="1" x14ac:dyDescent="0.25">
      <c r="X904" s="11"/>
      <c r="AI904" s="11"/>
      <c r="AJ904" s="11"/>
      <c r="AW904" s="11"/>
      <c r="AX904" s="11"/>
      <c r="BA904" s="11"/>
      <c r="BB904" s="11"/>
      <c r="BE904" s="11"/>
      <c r="BF904" s="11"/>
      <c r="BH904" s="11"/>
      <c r="BI904" s="11"/>
      <c r="BJ904" s="11"/>
      <c r="BK904" s="11"/>
      <c r="BL904" s="11"/>
      <c r="BU904" s="11"/>
      <c r="BV904" s="11"/>
      <c r="BZ904" s="12"/>
    </row>
    <row r="905" spans="24:78" ht="12.75" customHeight="1" x14ac:dyDescent="0.25">
      <c r="X905" s="11"/>
      <c r="AI905" s="11"/>
      <c r="AJ905" s="11"/>
      <c r="AW905" s="11"/>
      <c r="AX905" s="11"/>
      <c r="BA905" s="11"/>
      <c r="BB905" s="11"/>
      <c r="BE905" s="11"/>
      <c r="BF905" s="11"/>
      <c r="BH905" s="11"/>
      <c r="BI905" s="11"/>
      <c r="BJ905" s="11"/>
      <c r="BK905" s="11"/>
      <c r="BL905" s="11"/>
      <c r="BU905" s="11"/>
      <c r="BV905" s="11"/>
      <c r="BZ905" s="12"/>
    </row>
    <row r="906" spans="24:78" ht="12.75" customHeight="1" x14ac:dyDescent="0.25">
      <c r="X906" s="11"/>
      <c r="AI906" s="11"/>
      <c r="AJ906" s="11"/>
      <c r="AW906" s="11"/>
      <c r="AX906" s="11"/>
      <c r="BA906" s="11"/>
      <c r="BB906" s="11"/>
      <c r="BE906" s="11"/>
      <c r="BF906" s="11"/>
      <c r="BH906" s="11"/>
      <c r="BI906" s="11"/>
      <c r="BJ906" s="11"/>
      <c r="BK906" s="11"/>
      <c r="BL906" s="11"/>
      <c r="BU906" s="11"/>
      <c r="BV906" s="11"/>
      <c r="BZ906" s="12"/>
    </row>
    <row r="907" spans="24:78" ht="12.75" customHeight="1" x14ac:dyDescent="0.25">
      <c r="X907" s="11"/>
      <c r="AI907" s="11"/>
      <c r="AJ907" s="11"/>
      <c r="AW907" s="11"/>
      <c r="AX907" s="11"/>
      <c r="BA907" s="11"/>
      <c r="BB907" s="11"/>
      <c r="BE907" s="11"/>
      <c r="BF907" s="11"/>
      <c r="BH907" s="11"/>
      <c r="BI907" s="11"/>
      <c r="BJ907" s="11"/>
      <c r="BK907" s="11"/>
      <c r="BL907" s="11"/>
      <c r="BU907" s="11"/>
      <c r="BV907" s="11"/>
      <c r="BZ907" s="12"/>
    </row>
    <row r="908" spans="24:78" ht="12.75" customHeight="1" x14ac:dyDescent="0.25">
      <c r="X908" s="11"/>
      <c r="AI908" s="11"/>
      <c r="AJ908" s="11"/>
      <c r="AW908" s="11"/>
      <c r="AX908" s="11"/>
      <c r="BA908" s="11"/>
      <c r="BB908" s="11"/>
      <c r="BE908" s="11"/>
      <c r="BF908" s="11"/>
      <c r="BH908" s="11"/>
      <c r="BI908" s="11"/>
      <c r="BJ908" s="11"/>
      <c r="BK908" s="11"/>
      <c r="BL908" s="11"/>
      <c r="BU908" s="11"/>
      <c r="BV908" s="11"/>
      <c r="BZ908" s="12"/>
    </row>
    <row r="909" spans="24:78" ht="12.75" customHeight="1" x14ac:dyDescent="0.25">
      <c r="X909" s="11"/>
      <c r="AI909" s="11"/>
      <c r="AJ909" s="11"/>
      <c r="AW909" s="11"/>
      <c r="AX909" s="11"/>
      <c r="BA909" s="11"/>
      <c r="BB909" s="11"/>
      <c r="BE909" s="11"/>
      <c r="BF909" s="11"/>
      <c r="BH909" s="11"/>
      <c r="BI909" s="11"/>
      <c r="BJ909" s="11"/>
      <c r="BK909" s="11"/>
      <c r="BL909" s="11"/>
      <c r="BU909" s="11"/>
      <c r="BV909" s="11"/>
      <c r="BZ909" s="12"/>
    </row>
    <row r="910" spans="24:78" ht="12.75" customHeight="1" x14ac:dyDescent="0.25">
      <c r="X910" s="11"/>
      <c r="AI910" s="11"/>
      <c r="AJ910" s="11"/>
      <c r="AW910" s="11"/>
      <c r="AX910" s="11"/>
      <c r="BA910" s="11"/>
      <c r="BB910" s="11"/>
      <c r="BE910" s="11"/>
      <c r="BF910" s="11"/>
      <c r="BH910" s="11"/>
      <c r="BI910" s="11"/>
      <c r="BJ910" s="11"/>
      <c r="BK910" s="11"/>
      <c r="BL910" s="11"/>
      <c r="BU910" s="11"/>
      <c r="BV910" s="11"/>
      <c r="BZ910" s="12"/>
    </row>
    <row r="911" spans="24:78" ht="12.75" customHeight="1" x14ac:dyDescent="0.25">
      <c r="X911" s="11"/>
      <c r="AI911" s="11"/>
      <c r="AJ911" s="11"/>
      <c r="AW911" s="11"/>
      <c r="AX911" s="11"/>
      <c r="BA911" s="11"/>
      <c r="BB911" s="11"/>
      <c r="BE911" s="11"/>
      <c r="BF911" s="11"/>
      <c r="BH911" s="11"/>
      <c r="BI911" s="11"/>
      <c r="BJ911" s="11"/>
      <c r="BK911" s="11"/>
      <c r="BL911" s="11"/>
      <c r="BU911" s="11"/>
      <c r="BV911" s="11"/>
      <c r="BZ911" s="12"/>
    </row>
    <row r="912" spans="24:78" ht="12.75" customHeight="1" x14ac:dyDescent="0.25">
      <c r="X912" s="11"/>
      <c r="AI912" s="11"/>
      <c r="AJ912" s="11"/>
      <c r="AW912" s="11"/>
      <c r="AX912" s="11"/>
      <c r="BA912" s="11"/>
      <c r="BB912" s="11"/>
      <c r="BE912" s="11"/>
      <c r="BF912" s="11"/>
      <c r="BH912" s="11"/>
      <c r="BI912" s="11"/>
      <c r="BJ912" s="11"/>
      <c r="BK912" s="11"/>
      <c r="BL912" s="11"/>
      <c r="BU912" s="11"/>
      <c r="BV912" s="11"/>
      <c r="BZ912" s="12"/>
    </row>
    <row r="913" spans="24:78" ht="12.75" customHeight="1" x14ac:dyDescent="0.25">
      <c r="X913" s="11"/>
      <c r="AI913" s="11"/>
      <c r="AJ913" s="11"/>
      <c r="AW913" s="11"/>
      <c r="AX913" s="11"/>
      <c r="BA913" s="11"/>
      <c r="BB913" s="11"/>
      <c r="BE913" s="11"/>
      <c r="BF913" s="11"/>
      <c r="BH913" s="11"/>
      <c r="BI913" s="11"/>
      <c r="BJ913" s="11"/>
      <c r="BK913" s="11"/>
      <c r="BL913" s="11"/>
      <c r="BU913" s="11"/>
      <c r="BV913" s="11"/>
      <c r="BZ913" s="12"/>
    </row>
    <row r="914" spans="24:78" ht="12.75" customHeight="1" x14ac:dyDescent="0.25">
      <c r="X914" s="11"/>
      <c r="AI914" s="11"/>
      <c r="AJ914" s="11"/>
      <c r="AW914" s="11"/>
      <c r="AX914" s="11"/>
      <c r="BA914" s="11"/>
      <c r="BB914" s="11"/>
      <c r="BE914" s="11"/>
      <c r="BF914" s="11"/>
      <c r="BH914" s="11"/>
      <c r="BI914" s="11"/>
      <c r="BJ914" s="11"/>
      <c r="BK914" s="11"/>
      <c r="BL914" s="11"/>
      <c r="BU914" s="11"/>
      <c r="BV914" s="11"/>
      <c r="BZ914" s="12"/>
    </row>
    <row r="915" spans="24:78" ht="12.75" customHeight="1" x14ac:dyDescent="0.25">
      <c r="X915" s="11"/>
      <c r="AI915" s="11"/>
      <c r="AJ915" s="11"/>
      <c r="AW915" s="11"/>
      <c r="AX915" s="11"/>
      <c r="BA915" s="11"/>
      <c r="BB915" s="11"/>
      <c r="BE915" s="11"/>
      <c r="BF915" s="11"/>
      <c r="BH915" s="11"/>
      <c r="BI915" s="11"/>
      <c r="BJ915" s="11"/>
      <c r="BK915" s="11"/>
      <c r="BL915" s="11"/>
      <c r="BU915" s="11"/>
      <c r="BV915" s="11"/>
      <c r="BZ915" s="12"/>
    </row>
    <row r="916" spans="24:78" ht="12.75" customHeight="1" x14ac:dyDescent="0.25">
      <c r="X916" s="11"/>
      <c r="AI916" s="11"/>
      <c r="AJ916" s="11"/>
      <c r="AW916" s="11"/>
      <c r="AX916" s="11"/>
      <c r="BA916" s="11"/>
      <c r="BB916" s="11"/>
      <c r="BE916" s="11"/>
      <c r="BF916" s="11"/>
      <c r="BH916" s="11"/>
      <c r="BI916" s="11"/>
      <c r="BJ916" s="11"/>
      <c r="BK916" s="11"/>
      <c r="BL916" s="11"/>
      <c r="BU916" s="11"/>
      <c r="BV916" s="11"/>
      <c r="BZ916" s="12"/>
    </row>
    <row r="917" spans="24:78" ht="12.75" customHeight="1" x14ac:dyDescent="0.25">
      <c r="X917" s="11"/>
      <c r="AI917" s="11"/>
      <c r="AJ917" s="11"/>
      <c r="AW917" s="11"/>
      <c r="AX917" s="11"/>
      <c r="BA917" s="11"/>
      <c r="BB917" s="11"/>
      <c r="BE917" s="11"/>
      <c r="BF917" s="11"/>
      <c r="BH917" s="11"/>
      <c r="BI917" s="11"/>
      <c r="BJ917" s="11"/>
      <c r="BK917" s="11"/>
      <c r="BL917" s="11"/>
      <c r="BU917" s="11"/>
      <c r="BV917" s="11"/>
      <c r="BZ917" s="12"/>
    </row>
    <row r="918" spans="24:78" ht="12.75" customHeight="1" x14ac:dyDescent="0.25">
      <c r="X918" s="11"/>
      <c r="AI918" s="11"/>
      <c r="AJ918" s="11"/>
      <c r="AW918" s="11"/>
      <c r="AX918" s="11"/>
      <c r="BA918" s="11"/>
      <c r="BB918" s="11"/>
      <c r="BE918" s="11"/>
      <c r="BF918" s="11"/>
      <c r="BH918" s="11"/>
      <c r="BI918" s="11"/>
      <c r="BJ918" s="11"/>
      <c r="BK918" s="11"/>
      <c r="BL918" s="11"/>
      <c r="BU918" s="11"/>
      <c r="BV918" s="11"/>
      <c r="BZ918" s="12"/>
    </row>
    <row r="919" spans="24:78" ht="12.75" customHeight="1" x14ac:dyDescent="0.25">
      <c r="X919" s="11"/>
      <c r="AI919" s="11"/>
      <c r="AJ919" s="11"/>
      <c r="AW919" s="11"/>
      <c r="AX919" s="11"/>
      <c r="BA919" s="11"/>
      <c r="BB919" s="11"/>
      <c r="BE919" s="11"/>
      <c r="BF919" s="11"/>
      <c r="BH919" s="11"/>
      <c r="BI919" s="11"/>
      <c r="BJ919" s="11"/>
      <c r="BK919" s="11"/>
      <c r="BL919" s="11"/>
      <c r="BU919" s="11"/>
      <c r="BV919" s="11"/>
      <c r="BZ919" s="12"/>
    </row>
    <row r="920" spans="24:78" ht="12.75" customHeight="1" x14ac:dyDescent="0.25">
      <c r="X920" s="11"/>
      <c r="AI920" s="11"/>
      <c r="AJ920" s="11"/>
      <c r="AW920" s="11"/>
      <c r="AX920" s="11"/>
      <c r="BA920" s="11"/>
      <c r="BB920" s="11"/>
      <c r="BE920" s="11"/>
      <c r="BF920" s="11"/>
      <c r="BH920" s="11"/>
      <c r="BI920" s="11"/>
      <c r="BJ920" s="11"/>
      <c r="BK920" s="11"/>
      <c r="BL920" s="11"/>
      <c r="BU920" s="11"/>
      <c r="BV920" s="11"/>
      <c r="BZ920" s="12"/>
    </row>
    <row r="921" spans="24:78" ht="12.75" customHeight="1" x14ac:dyDescent="0.25">
      <c r="X921" s="11"/>
      <c r="AI921" s="11"/>
      <c r="AJ921" s="11"/>
      <c r="AW921" s="11"/>
      <c r="AX921" s="11"/>
      <c r="BA921" s="11"/>
      <c r="BB921" s="11"/>
      <c r="BE921" s="11"/>
      <c r="BF921" s="11"/>
      <c r="BH921" s="11"/>
      <c r="BI921" s="11"/>
      <c r="BJ921" s="11"/>
      <c r="BK921" s="11"/>
      <c r="BL921" s="11"/>
      <c r="BU921" s="11"/>
      <c r="BV921" s="11"/>
      <c r="BZ921" s="12"/>
    </row>
    <row r="922" spans="24:78" ht="12.75" customHeight="1" x14ac:dyDescent="0.25">
      <c r="X922" s="11"/>
      <c r="AI922" s="11"/>
      <c r="AJ922" s="11"/>
      <c r="AW922" s="11"/>
      <c r="AX922" s="11"/>
      <c r="BA922" s="11"/>
      <c r="BB922" s="11"/>
      <c r="BE922" s="11"/>
      <c r="BF922" s="11"/>
      <c r="BH922" s="11"/>
      <c r="BI922" s="11"/>
      <c r="BJ922" s="11"/>
      <c r="BK922" s="11"/>
      <c r="BL922" s="11"/>
      <c r="BU922" s="11"/>
      <c r="BV922" s="11"/>
      <c r="BZ922" s="12"/>
    </row>
    <row r="923" spans="24:78" ht="12.75" customHeight="1" x14ac:dyDescent="0.25">
      <c r="X923" s="11"/>
      <c r="AI923" s="11"/>
      <c r="AJ923" s="11"/>
      <c r="AW923" s="11"/>
      <c r="AX923" s="11"/>
      <c r="BA923" s="11"/>
      <c r="BB923" s="11"/>
      <c r="BE923" s="11"/>
      <c r="BF923" s="11"/>
      <c r="BH923" s="11"/>
      <c r="BI923" s="11"/>
      <c r="BJ923" s="11"/>
      <c r="BK923" s="11"/>
      <c r="BL923" s="11"/>
      <c r="BU923" s="11"/>
      <c r="BV923" s="11"/>
      <c r="BZ923" s="12"/>
    </row>
    <row r="924" spans="24:78" ht="12.75" customHeight="1" x14ac:dyDescent="0.25">
      <c r="X924" s="11"/>
      <c r="AI924" s="11"/>
      <c r="AJ924" s="11"/>
      <c r="AW924" s="11"/>
      <c r="AX924" s="11"/>
      <c r="BA924" s="11"/>
      <c r="BB924" s="11"/>
      <c r="BE924" s="11"/>
      <c r="BF924" s="11"/>
      <c r="BH924" s="11"/>
      <c r="BI924" s="11"/>
      <c r="BJ924" s="11"/>
      <c r="BK924" s="11"/>
      <c r="BL924" s="11"/>
      <c r="BU924" s="11"/>
      <c r="BV924" s="11"/>
      <c r="BZ924" s="12"/>
    </row>
    <row r="925" spans="24:78" ht="12.75" customHeight="1" x14ac:dyDescent="0.25">
      <c r="X925" s="11"/>
      <c r="AI925" s="11"/>
      <c r="AJ925" s="11"/>
      <c r="AW925" s="11"/>
      <c r="AX925" s="11"/>
      <c r="BA925" s="11"/>
      <c r="BB925" s="11"/>
      <c r="BE925" s="11"/>
      <c r="BF925" s="11"/>
      <c r="BH925" s="11"/>
      <c r="BI925" s="11"/>
      <c r="BJ925" s="11"/>
      <c r="BK925" s="11"/>
      <c r="BL925" s="11"/>
      <c r="BU925" s="11"/>
      <c r="BV925" s="11"/>
      <c r="BZ925" s="12"/>
    </row>
    <row r="926" spans="24:78" ht="12.75" customHeight="1" x14ac:dyDescent="0.25">
      <c r="X926" s="11"/>
      <c r="AI926" s="11"/>
      <c r="AJ926" s="11"/>
      <c r="AW926" s="11"/>
      <c r="AX926" s="11"/>
      <c r="BA926" s="11"/>
      <c r="BB926" s="11"/>
      <c r="BE926" s="11"/>
      <c r="BF926" s="11"/>
      <c r="BH926" s="11"/>
      <c r="BI926" s="11"/>
      <c r="BJ926" s="11"/>
      <c r="BK926" s="11"/>
      <c r="BL926" s="11"/>
      <c r="BU926" s="11"/>
      <c r="BV926" s="11"/>
      <c r="BZ926" s="12"/>
    </row>
    <row r="927" spans="24:78" ht="12.75" customHeight="1" x14ac:dyDescent="0.25">
      <c r="X927" s="11"/>
      <c r="AI927" s="11"/>
      <c r="AJ927" s="11"/>
      <c r="AW927" s="11"/>
      <c r="AX927" s="11"/>
      <c r="BA927" s="11"/>
      <c r="BB927" s="11"/>
      <c r="BE927" s="11"/>
      <c r="BF927" s="11"/>
      <c r="BH927" s="11"/>
      <c r="BI927" s="11"/>
      <c r="BJ927" s="11"/>
      <c r="BK927" s="11"/>
      <c r="BL927" s="11"/>
      <c r="BU927" s="11"/>
      <c r="BV927" s="11"/>
      <c r="BZ927" s="12"/>
    </row>
    <row r="928" spans="24:78" ht="12.75" customHeight="1" x14ac:dyDescent="0.25">
      <c r="X928" s="11"/>
      <c r="AI928" s="11"/>
      <c r="AJ928" s="11"/>
      <c r="AW928" s="11"/>
      <c r="AX928" s="11"/>
      <c r="BA928" s="11"/>
      <c r="BB928" s="11"/>
      <c r="BE928" s="11"/>
      <c r="BF928" s="11"/>
      <c r="BH928" s="11"/>
      <c r="BI928" s="11"/>
      <c r="BJ928" s="11"/>
      <c r="BK928" s="11"/>
      <c r="BL928" s="11"/>
      <c r="BU928" s="11"/>
      <c r="BV928" s="11"/>
      <c r="BZ928" s="12"/>
    </row>
    <row r="929" spans="24:78" ht="12.75" customHeight="1" x14ac:dyDescent="0.25">
      <c r="X929" s="11"/>
      <c r="AI929" s="11"/>
      <c r="AJ929" s="11"/>
      <c r="AW929" s="11"/>
      <c r="AX929" s="11"/>
      <c r="BA929" s="11"/>
      <c r="BB929" s="11"/>
      <c r="BE929" s="11"/>
      <c r="BF929" s="11"/>
      <c r="BH929" s="11"/>
      <c r="BI929" s="11"/>
      <c r="BJ929" s="11"/>
      <c r="BK929" s="11"/>
      <c r="BL929" s="11"/>
      <c r="BU929" s="11"/>
      <c r="BV929" s="11"/>
      <c r="BZ929" s="12"/>
    </row>
    <row r="930" spans="24:78" ht="12.75" customHeight="1" x14ac:dyDescent="0.25">
      <c r="X930" s="11"/>
      <c r="AI930" s="11"/>
      <c r="AJ930" s="11"/>
      <c r="AW930" s="11"/>
      <c r="AX930" s="11"/>
      <c r="BA930" s="11"/>
      <c r="BB930" s="11"/>
      <c r="BE930" s="11"/>
      <c r="BF930" s="11"/>
      <c r="BH930" s="11"/>
      <c r="BI930" s="11"/>
      <c r="BJ930" s="11"/>
      <c r="BK930" s="11"/>
      <c r="BL930" s="11"/>
      <c r="BU930" s="11"/>
      <c r="BV930" s="11"/>
      <c r="BZ930" s="12"/>
    </row>
    <row r="931" spans="24:78" ht="12.75" customHeight="1" x14ac:dyDescent="0.25">
      <c r="X931" s="11"/>
      <c r="AI931" s="11"/>
      <c r="AJ931" s="11"/>
      <c r="AW931" s="11"/>
      <c r="AX931" s="11"/>
      <c r="BA931" s="11"/>
      <c r="BB931" s="11"/>
      <c r="BE931" s="11"/>
      <c r="BF931" s="11"/>
      <c r="BH931" s="11"/>
      <c r="BI931" s="11"/>
      <c r="BJ931" s="11"/>
      <c r="BK931" s="11"/>
      <c r="BL931" s="11"/>
      <c r="BU931" s="11"/>
      <c r="BV931" s="11"/>
      <c r="BZ931" s="12"/>
    </row>
    <row r="932" spans="24:78" ht="12.75" customHeight="1" x14ac:dyDescent="0.25">
      <c r="X932" s="11"/>
      <c r="AI932" s="11"/>
      <c r="AJ932" s="11"/>
      <c r="AW932" s="11"/>
      <c r="AX932" s="11"/>
      <c r="BA932" s="11"/>
      <c r="BB932" s="11"/>
      <c r="BE932" s="11"/>
      <c r="BF932" s="11"/>
      <c r="BH932" s="11"/>
      <c r="BI932" s="11"/>
      <c r="BJ932" s="11"/>
      <c r="BK932" s="11"/>
      <c r="BL932" s="11"/>
      <c r="BU932" s="11"/>
      <c r="BV932" s="11"/>
      <c r="BZ932" s="12"/>
    </row>
    <row r="933" spans="24:78" ht="12.75" customHeight="1" x14ac:dyDescent="0.25">
      <c r="X933" s="11"/>
      <c r="AI933" s="11"/>
      <c r="AJ933" s="11"/>
      <c r="AW933" s="11"/>
      <c r="AX933" s="11"/>
      <c r="BA933" s="11"/>
      <c r="BB933" s="11"/>
      <c r="BE933" s="11"/>
      <c r="BF933" s="11"/>
      <c r="BH933" s="11"/>
      <c r="BI933" s="11"/>
      <c r="BJ933" s="11"/>
      <c r="BK933" s="11"/>
      <c r="BL933" s="11"/>
      <c r="BU933" s="11"/>
      <c r="BV933" s="11"/>
      <c r="BZ933" s="12"/>
    </row>
    <row r="934" spans="24:78" ht="12.75" customHeight="1" x14ac:dyDescent="0.25">
      <c r="X934" s="11"/>
      <c r="AI934" s="11"/>
      <c r="AJ934" s="11"/>
      <c r="AW934" s="11"/>
      <c r="AX934" s="11"/>
      <c r="BA934" s="11"/>
      <c r="BB934" s="11"/>
      <c r="BE934" s="11"/>
      <c r="BF934" s="11"/>
      <c r="BH934" s="11"/>
      <c r="BI934" s="11"/>
      <c r="BJ934" s="11"/>
      <c r="BK934" s="11"/>
      <c r="BL934" s="11"/>
      <c r="BU934" s="11"/>
      <c r="BV934" s="11"/>
      <c r="BZ934" s="12"/>
    </row>
    <row r="935" spans="24:78" ht="12.75" customHeight="1" x14ac:dyDescent="0.25">
      <c r="X935" s="11"/>
      <c r="AI935" s="11"/>
      <c r="AJ935" s="11"/>
      <c r="AW935" s="11"/>
      <c r="AX935" s="11"/>
      <c r="BA935" s="11"/>
      <c r="BB935" s="11"/>
      <c r="BE935" s="11"/>
      <c r="BF935" s="11"/>
      <c r="BH935" s="11"/>
      <c r="BI935" s="11"/>
      <c r="BJ935" s="11"/>
      <c r="BK935" s="11"/>
      <c r="BL935" s="11"/>
      <c r="BU935" s="11"/>
      <c r="BV935" s="11"/>
      <c r="BZ935" s="12"/>
    </row>
    <row r="936" spans="24:78" ht="12.75" customHeight="1" x14ac:dyDescent="0.25">
      <c r="X936" s="11"/>
      <c r="AI936" s="11"/>
      <c r="AJ936" s="11"/>
      <c r="AW936" s="11"/>
      <c r="AX936" s="11"/>
      <c r="BA936" s="11"/>
      <c r="BB936" s="11"/>
      <c r="BE936" s="11"/>
      <c r="BF936" s="11"/>
      <c r="BH936" s="11"/>
      <c r="BI936" s="11"/>
      <c r="BJ936" s="11"/>
      <c r="BK936" s="11"/>
      <c r="BL936" s="11"/>
      <c r="BU936" s="11"/>
      <c r="BV936" s="11"/>
      <c r="BZ936" s="12"/>
    </row>
    <row r="937" spans="24:78" ht="12.75" customHeight="1" x14ac:dyDescent="0.25">
      <c r="X937" s="11"/>
      <c r="AI937" s="11"/>
      <c r="AJ937" s="11"/>
      <c r="AW937" s="11"/>
      <c r="AX937" s="11"/>
      <c r="BA937" s="11"/>
      <c r="BB937" s="11"/>
      <c r="BE937" s="11"/>
      <c r="BF937" s="11"/>
      <c r="BH937" s="11"/>
      <c r="BI937" s="11"/>
      <c r="BJ937" s="11"/>
      <c r="BK937" s="11"/>
      <c r="BL937" s="11"/>
      <c r="BU937" s="11"/>
      <c r="BV937" s="11"/>
      <c r="BZ937" s="12"/>
    </row>
    <row r="938" spans="24:78" ht="12.75" customHeight="1" x14ac:dyDescent="0.25">
      <c r="X938" s="11"/>
      <c r="AI938" s="11"/>
      <c r="AJ938" s="11"/>
      <c r="AW938" s="11"/>
      <c r="AX938" s="11"/>
      <c r="BA938" s="11"/>
      <c r="BB938" s="11"/>
      <c r="BE938" s="11"/>
      <c r="BF938" s="11"/>
      <c r="BH938" s="11"/>
      <c r="BI938" s="11"/>
      <c r="BJ938" s="11"/>
      <c r="BK938" s="11"/>
      <c r="BL938" s="11"/>
      <c r="BU938" s="11"/>
      <c r="BV938" s="11"/>
      <c r="BZ938" s="12"/>
    </row>
    <row r="939" spans="24:78" ht="12.75" customHeight="1" x14ac:dyDescent="0.25">
      <c r="X939" s="11"/>
      <c r="AI939" s="11"/>
      <c r="AJ939" s="11"/>
      <c r="AW939" s="11"/>
      <c r="AX939" s="11"/>
      <c r="BA939" s="11"/>
      <c r="BB939" s="11"/>
      <c r="BE939" s="11"/>
      <c r="BF939" s="11"/>
      <c r="BH939" s="11"/>
      <c r="BI939" s="11"/>
      <c r="BJ939" s="11"/>
      <c r="BK939" s="11"/>
      <c r="BL939" s="11"/>
      <c r="BU939" s="11"/>
      <c r="BV939" s="11"/>
      <c r="BZ939" s="12"/>
    </row>
    <row r="940" spans="24:78" ht="12.75" customHeight="1" x14ac:dyDescent="0.25">
      <c r="X940" s="11"/>
      <c r="AI940" s="11"/>
      <c r="AJ940" s="11"/>
      <c r="AW940" s="11"/>
      <c r="AX940" s="11"/>
      <c r="BA940" s="11"/>
      <c r="BB940" s="11"/>
      <c r="BE940" s="11"/>
      <c r="BF940" s="11"/>
      <c r="BH940" s="11"/>
      <c r="BI940" s="11"/>
      <c r="BJ940" s="11"/>
      <c r="BK940" s="11"/>
      <c r="BL940" s="11"/>
      <c r="BU940" s="11"/>
      <c r="BV940" s="11"/>
      <c r="BZ940" s="12"/>
    </row>
    <row r="941" spans="24:78" ht="12.75" customHeight="1" x14ac:dyDescent="0.25">
      <c r="X941" s="11"/>
      <c r="AI941" s="11"/>
      <c r="AJ941" s="11"/>
      <c r="AW941" s="11"/>
      <c r="AX941" s="11"/>
      <c r="BA941" s="11"/>
      <c r="BB941" s="11"/>
      <c r="BE941" s="11"/>
      <c r="BF941" s="11"/>
      <c r="BH941" s="11"/>
      <c r="BI941" s="11"/>
      <c r="BJ941" s="11"/>
      <c r="BK941" s="11"/>
      <c r="BL941" s="11"/>
      <c r="BU941" s="11"/>
      <c r="BV941" s="11"/>
      <c r="BZ941" s="12"/>
    </row>
    <row r="942" spans="24:78" ht="12.75" customHeight="1" x14ac:dyDescent="0.25">
      <c r="X942" s="11"/>
      <c r="AI942" s="11"/>
      <c r="AJ942" s="11"/>
      <c r="AW942" s="11"/>
      <c r="AX942" s="11"/>
      <c r="BA942" s="11"/>
      <c r="BB942" s="11"/>
      <c r="BE942" s="11"/>
      <c r="BF942" s="11"/>
      <c r="BH942" s="11"/>
      <c r="BI942" s="11"/>
      <c r="BJ942" s="11"/>
      <c r="BK942" s="11"/>
      <c r="BL942" s="11"/>
      <c r="BU942" s="11"/>
      <c r="BV942" s="11"/>
      <c r="BZ942" s="12"/>
    </row>
    <row r="943" spans="24:78" ht="12.75" customHeight="1" x14ac:dyDescent="0.25">
      <c r="X943" s="11"/>
      <c r="AI943" s="11"/>
      <c r="AJ943" s="11"/>
      <c r="AW943" s="11"/>
      <c r="AX943" s="11"/>
      <c r="BA943" s="11"/>
      <c r="BB943" s="11"/>
      <c r="BE943" s="11"/>
      <c r="BF943" s="11"/>
      <c r="BH943" s="11"/>
      <c r="BI943" s="11"/>
      <c r="BJ943" s="11"/>
      <c r="BK943" s="11"/>
      <c r="BL943" s="11"/>
      <c r="BU943" s="11"/>
      <c r="BV943" s="11"/>
      <c r="BZ943" s="12"/>
    </row>
    <row r="944" spans="24:78" ht="12.75" customHeight="1" x14ac:dyDescent="0.25">
      <c r="X944" s="11"/>
      <c r="AI944" s="11"/>
      <c r="AJ944" s="11"/>
      <c r="AW944" s="11"/>
      <c r="AX944" s="11"/>
      <c r="BA944" s="11"/>
      <c r="BB944" s="11"/>
      <c r="BE944" s="11"/>
      <c r="BF944" s="11"/>
      <c r="BH944" s="11"/>
      <c r="BI944" s="11"/>
      <c r="BJ944" s="11"/>
      <c r="BK944" s="11"/>
      <c r="BL944" s="11"/>
      <c r="BU944" s="11"/>
      <c r="BV944" s="11"/>
      <c r="BZ944" s="12"/>
    </row>
    <row r="945" spans="24:78" ht="12.75" customHeight="1" x14ac:dyDescent="0.25">
      <c r="X945" s="11"/>
      <c r="AI945" s="11"/>
      <c r="AJ945" s="11"/>
      <c r="AW945" s="11"/>
      <c r="AX945" s="11"/>
      <c r="BA945" s="11"/>
      <c r="BB945" s="11"/>
      <c r="BE945" s="11"/>
      <c r="BF945" s="11"/>
      <c r="BH945" s="11"/>
      <c r="BI945" s="11"/>
      <c r="BJ945" s="11"/>
      <c r="BK945" s="11"/>
      <c r="BL945" s="11"/>
      <c r="BU945" s="11"/>
      <c r="BV945" s="11"/>
      <c r="BZ945" s="12"/>
    </row>
    <row r="946" spans="24:78" ht="12.75" customHeight="1" x14ac:dyDescent="0.25">
      <c r="X946" s="11"/>
      <c r="AI946" s="11"/>
      <c r="AJ946" s="11"/>
      <c r="AW946" s="11"/>
      <c r="AX946" s="11"/>
      <c r="BA946" s="11"/>
      <c r="BB946" s="11"/>
      <c r="BE946" s="11"/>
      <c r="BF946" s="11"/>
      <c r="BH946" s="11"/>
      <c r="BI946" s="11"/>
      <c r="BJ946" s="11"/>
      <c r="BK946" s="11"/>
      <c r="BL946" s="11"/>
      <c r="BU946" s="11"/>
      <c r="BV946" s="11"/>
      <c r="BZ946" s="12"/>
    </row>
    <row r="947" spans="24:78" ht="12.75" customHeight="1" x14ac:dyDescent="0.25">
      <c r="X947" s="11"/>
      <c r="AI947" s="11"/>
      <c r="AJ947" s="11"/>
      <c r="AW947" s="11"/>
      <c r="AX947" s="11"/>
      <c r="BA947" s="11"/>
      <c r="BB947" s="11"/>
      <c r="BE947" s="11"/>
      <c r="BF947" s="11"/>
      <c r="BH947" s="11"/>
      <c r="BI947" s="11"/>
      <c r="BJ947" s="11"/>
      <c r="BK947" s="11"/>
      <c r="BL947" s="11"/>
      <c r="BU947" s="11"/>
      <c r="BV947" s="11"/>
      <c r="BZ947" s="12"/>
    </row>
    <row r="948" spans="24:78" ht="12.75" customHeight="1" x14ac:dyDescent="0.25">
      <c r="X948" s="11"/>
      <c r="AI948" s="11"/>
      <c r="AJ948" s="11"/>
      <c r="AW948" s="11"/>
      <c r="AX948" s="11"/>
      <c r="BA948" s="11"/>
      <c r="BB948" s="11"/>
      <c r="BE948" s="11"/>
      <c r="BF948" s="11"/>
      <c r="BH948" s="11"/>
      <c r="BI948" s="11"/>
      <c r="BJ948" s="11"/>
      <c r="BK948" s="11"/>
      <c r="BL948" s="11"/>
      <c r="BU948" s="11"/>
      <c r="BV948" s="11"/>
      <c r="BZ948" s="12"/>
    </row>
    <row r="949" spans="24:78" ht="12.75" customHeight="1" x14ac:dyDescent="0.25">
      <c r="X949" s="11"/>
      <c r="AI949" s="11"/>
      <c r="AJ949" s="11"/>
      <c r="AW949" s="11"/>
      <c r="AX949" s="11"/>
      <c r="BA949" s="11"/>
      <c r="BB949" s="11"/>
      <c r="BE949" s="11"/>
      <c r="BF949" s="11"/>
      <c r="BH949" s="11"/>
      <c r="BI949" s="11"/>
      <c r="BJ949" s="11"/>
      <c r="BK949" s="11"/>
      <c r="BL949" s="11"/>
      <c r="BU949" s="11"/>
      <c r="BV949" s="11"/>
      <c r="BZ949" s="12"/>
    </row>
    <row r="950" spans="24:78" ht="12.75" customHeight="1" x14ac:dyDescent="0.25">
      <c r="X950" s="11"/>
      <c r="AI950" s="11"/>
      <c r="AJ950" s="11"/>
      <c r="AW950" s="11"/>
      <c r="AX950" s="11"/>
      <c r="BA950" s="11"/>
      <c r="BB950" s="11"/>
      <c r="BE950" s="11"/>
      <c r="BF950" s="11"/>
      <c r="BH950" s="11"/>
      <c r="BI950" s="11"/>
      <c r="BJ950" s="11"/>
      <c r="BK950" s="11"/>
      <c r="BL950" s="11"/>
      <c r="BU950" s="11"/>
      <c r="BV950" s="11"/>
      <c r="BZ950" s="12"/>
    </row>
    <row r="951" spans="24:78" ht="12.75" customHeight="1" x14ac:dyDescent="0.25">
      <c r="X951" s="11"/>
      <c r="AI951" s="11"/>
      <c r="AJ951" s="11"/>
      <c r="AW951" s="11"/>
      <c r="AX951" s="11"/>
      <c r="BA951" s="11"/>
      <c r="BB951" s="11"/>
      <c r="BE951" s="11"/>
      <c r="BF951" s="11"/>
      <c r="BH951" s="11"/>
      <c r="BI951" s="11"/>
      <c r="BJ951" s="11"/>
      <c r="BK951" s="11"/>
      <c r="BL951" s="11"/>
      <c r="BU951" s="11"/>
      <c r="BV951" s="11"/>
      <c r="BZ951" s="12"/>
    </row>
    <row r="952" spans="24:78" ht="12.75" customHeight="1" x14ac:dyDescent="0.25">
      <c r="X952" s="11"/>
      <c r="AI952" s="11"/>
      <c r="AJ952" s="11"/>
      <c r="AW952" s="11"/>
      <c r="AX952" s="11"/>
      <c r="BA952" s="11"/>
      <c r="BB952" s="11"/>
      <c r="BE952" s="11"/>
      <c r="BF952" s="11"/>
      <c r="BH952" s="11"/>
      <c r="BI952" s="11"/>
      <c r="BJ952" s="11"/>
      <c r="BK952" s="11"/>
      <c r="BL952" s="11"/>
      <c r="BU952" s="11"/>
      <c r="BV952" s="11"/>
      <c r="BZ952" s="12"/>
    </row>
    <row r="953" spans="24:78" ht="12.75" customHeight="1" x14ac:dyDescent="0.25">
      <c r="X953" s="11"/>
      <c r="AI953" s="11"/>
      <c r="AJ953" s="11"/>
      <c r="AW953" s="11"/>
      <c r="AX953" s="11"/>
      <c r="BA953" s="11"/>
      <c r="BB953" s="11"/>
      <c r="BE953" s="11"/>
      <c r="BF953" s="11"/>
      <c r="BH953" s="11"/>
      <c r="BI953" s="11"/>
      <c r="BJ953" s="11"/>
      <c r="BK953" s="11"/>
      <c r="BL953" s="11"/>
      <c r="BU953" s="11"/>
      <c r="BV953" s="11"/>
      <c r="BZ953" s="12"/>
    </row>
    <row r="954" spans="24:78" ht="12.75" customHeight="1" x14ac:dyDescent="0.25">
      <c r="X954" s="11"/>
      <c r="AI954" s="11"/>
      <c r="AJ954" s="11"/>
      <c r="AW954" s="11"/>
      <c r="AX954" s="11"/>
      <c r="BA954" s="11"/>
      <c r="BB954" s="11"/>
      <c r="BE954" s="11"/>
      <c r="BF954" s="11"/>
      <c r="BH954" s="11"/>
      <c r="BI954" s="11"/>
      <c r="BJ954" s="11"/>
      <c r="BK954" s="11"/>
      <c r="BL954" s="11"/>
      <c r="BU954" s="11"/>
      <c r="BV954" s="11"/>
      <c r="BZ954" s="12"/>
    </row>
    <row r="955" spans="24:78" ht="12.75" customHeight="1" x14ac:dyDescent="0.25">
      <c r="X955" s="11"/>
      <c r="AI955" s="11"/>
      <c r="AJ955" s="11"/>
      <c r="AW955" s="11"/>
      <c r="AX955" s="11"/>
      <c r="BA955" s="11"/>
      <c r="BB955" s="11"/>
      <c r="BE955" s="11"/>
      <c r="BF955" s="11"/>
      <c r="BH955" s="11"/>
      <c r="BI955" s="11"/>
      <c r="BJ955" s="11"/>
      <c r="BK955" s="11"/>
      <c r="BL955" s="11"/>
      <c r="BU955" s="11"/>
      <c r="BV955" s="11"/>
      <c r="BZ955" s="12"/>
    </row>
    <row r="956" spans="24:78" ht="12.75" customHeight="1" x14ac:dyDescent="0.25">
      <c r="X956" s="11"/>
      <c r="AI956" s="11"/>
      <c r="AJ956" s="11"/>
      <c r="AW956" s="11"/>
      <c r="AX956" s="11"/>
      <c r="BA956" s="11"/>
      <c r="BB956" s="11"/>
      <c r="BE956" s="11"/>
      <c r="BF956" s="11"/>
      <c r="BH956" s="11"/>
      <c r="BI956" s="11"/>
      <c r="BJ956" s="11"/>
      <c r="BK956" s="11"/>
      <c r="BL956" s="11"/>
      <c r="BU956" s="11"/>
      <c r="BV956" s="11"/>
      <c r="BZ956" s="12"/>
    </row>
    <row r="957" spans="24:78" ht="12.75" customHeight="1" x14ac:dyDescent="0.25">
      <c r="X957" s="11"/>
      <c r="AI957" s="11"/>
      <c r="AJ957" s="11"/>
      <c r="AW957" s="11"/>
      <c r="AX957" s="11"/>
      <c r="BA957" s="11"/>
      <c r="BB957" s="11"/>
      <c r="BE957" s="11"/>
      <c r="BF957" s="11"/>
      <c r="BH957" s="11"/>
      <c r="BI957" s="11"/>
      <c r="BJ957" s="11"/>
      <c r="BK957" s="11"/>
      <c r="BL957" s="11"/>
      <c r="BU957" s="11"/>
      <c r="BV957" s="11"/>
      <c r="BZ957" s="12"/>
    </row>
    <row r="958" spans="24:78" ht="12.75" customHeight="1" x14ac:dyDescent="0.25">
      <c r="X958" s="11"/>
      <c r="AI958" s="11"/>
      <c r="AJ958" s="11"/>
      <c r="AW958" s="11"/>
      <c r="AX958" s="11"/>
      <c r="BA958" s="11"/>
      <c r="BB958" s="11"/>
      <c r="BE958" s="11"/>
      <c r="BF958" s="11"/>
      <c r="BH958" s="11"/>
      <c r="BI958" s="11"/>
      <c r="BJ958" s="11"/>
      <c r="BK958" s="11"/>
      <c r="BL958" s="11"/>
      <c r="BU958" s="11"/>
      <c r="BV958" s="11"/>
      <c r="BZ958" s="12"/>
    </row>
    <row r="959" spans="24:78" ht="12.75" customHeight="1" x14ac:dyDescent="0.25">
      <c r="X959" s="11"/>
      <c r="AI959" s="11"/>
      <c r="AJ959" s="11"/>
      <c r="AW959" s="11"/>
      <c r="AX959" s="11"/>
      <c r="BA959" s="11"/>
      <c r="BB959" s="11"/>
      <c r="BE959" s="11"/>
      <c r="BF959" s="11"/>
      <c r="BH959" s="11"/>
      <c r="BI959" s="11"/>
      <c r="BJ959" s="11"/>
      <c r="BK959" s="11"/>
      <c r="BL959" s="11"/>
      <c r="BU959" s="11"/>
      <c r="BV959" s="11"/>
      <c r="BZ959" s="12"/>
    </row>
    <row r="960" spans="24:78" ht="12.75" customHeight="1" x14ac:dyDescent="0.25">
      <c r="X960" s="11"/>
      <c r="AI960" s="11"/>
      <c r="AJ960" s="11"/>
      <c r="AW960" s="11"/>
      <c r="AX960" s="11"/>
      <c r="BA960" s="11"/>
      <c r="BB960" s="11"/>
      <c r="BE960" s="11"/>
      <c r="BF960" s="11"/>
      <c r="BH960" s="11"/>
      <c r="BI960" s="11"/>
      <c r="BJ960" s="11"/>
      <c r="BK960" s="11"/>
      <c r="BL960" s="11"/>
      <c r="BU960" s="11"/>
      <c r="BV960" s="11"/>
      <c r="BZ960" s="12"/>
    </row>
    <row r="961" spans="24:78" ht="12.75" customHeight="1" x14ac:dyDescent="0.25">
      <c r="X961" s="11"/>
      <c r="AI961" s="11"/>
      <c r="AJ961" s="11"/>
      <c r="AW961" s="11"/>
      <c r="AX961" s="11"/>
      <c r="BA961" s="11"/>
      <c r="BB961" s="11"/>
      <c r="BE961" s="11"/>
      <c r="BF961" s="11"/>
      <c r="BH961" s="11"/>
      <c r="BI961" s="11"/>
      <c r="BJ961" s="11"/>
      <c r="BK961" s="11"/>
      <c r="BL961" s="11"/>
      <c r="BU961" s="11"/>
      <c r="BV961" s="11"/>
      <c r="BZ961" s="12"/>
    </row>
    <row r="962" spans="24:78" ht="12.75" customHeight="1" x14ac:dyDescent="0.25">
      <c r="X962" s="11"/>
      <c r="AI962" s="11"/>
      <c r="AJ962" s="11"/>
      <c r="AW962" s="11"/>
      <c r="AX962" s="11"/>
      <c r="BA962" s="11"/>
      <c r="BB962" s="11"/>
      <c r="BE962" s="11"/>
      <c r="BF962" s="11"/>
      <c r="BH962" s="11"/>
      <c r="BI962" s="11"/>
      <c r="BJ962" s="11"/>
      <c r="BK962" s="11"/>
      <c r="BL962" s="11"/>
      <c r="BU962" s="11"/>
      <c r="BV962" s="11"/>
      <c r="BZ962" s="12"/>
    </row>
    <row r="963" spans="24:78" ht="12.75" customHeight="1" x14ac:dyDescent="0.25">
      <c r="X963" s="11"/>
      <c r="AI963" s="11"/>
      <c r="AJ963" s="11"/>
      <c r="AW963" s="11"/>
      <c r="AX963" s="11"/>
      <c r="BA963" s="11"/>
      <c r="BB963" s="11"/>
      <c r="BE963" s="11"/>
      <c r="BF963" s="11"/>
      <c r="BH963" s="11"/>
      <c r="BI963" s="11"/>
      <c r="BJ963" s="11"/>
      <c r="BK963" s="11"/>
      <c r="BL963" s="11"/>
      <c r="BU963" s="11"/>
      <c r="BV963" s="11"/>
      <c r="BZ963" s="12"/>
    </row>
    <row r="964" spans="24:78" ht="12.75" customHeight="1" x14ac:dyDescent="0.25">
      <c r="X964" s="11"/>
      <c r="AI964" s="11"/>
      <c r="AJ964" s="11"/>
      <c r="AW964" s="11"/>
      <c r="AX964" s="11"/>
      <c r="BA964" s="11"/>
      <c r="BB964" s="11"/>
      <c r="BE964" s="11"/>
      <c r="BF964" s="11"/>
      <c r="BH964" s="11"/>
      <c r="BI964" s="11"/>
      <c r="BJ964" s="11"/>
      <c r="BK964" s="11"/>
      <c r="BL964" s="11"/>
      <c r="BU964" s="11"/>
      <c r="BV964" s="11"/>
      <c r="BZ964" s="12"/>
    </row>
    <row r="965" spans="24:78" ht="12.75" customHeight="1" x14ac:dyDescent="0.25">
      <c r="X965" s="11"/>
      <c r="AI965" s="11"/>
      <c r="AJ965" s="11"/>
      <c r="AW965" s="11"/>
      <c r="AX965" s="11"/>
      <c r="BA965" s="11"/>
      <c r="BB965" s="11"/>
      <c r="BE965" s="11"/>
      <c r="BF965" s="11"/>
      <c r="BH965" s="11"/>
      <c r="BI965" s="11"/>
      <c r="BJ965" s="11"/>
      <c r="BK965" s="11"/>
      <c r="BL965" s="11"/>
      <c r="BU965" s="11"/>
      <c r="BV965" s="11"/>
      <c r="BZ965" s="12"/>
    </row>
    <row r="966" spans="24:78" ht="12.75" customHeight="1" x14ac:dyDescent="0.25">
      <c r="X966" s="11"/>
      <c r="AI966" s="11"/>
      <c r="AJ966" s="11"/>
      <c r="AW966" s="11"/>
      <c r="AX966" s="11"/>
      <c r="BA966" s="11"/>
      <c r="BB966" s="11"/>
      <c r="BE966" s="11"/>
      <c r="BF966" s="11"/>
      <c r="BH966" s="11"/>
      <c r="BI966" s="11"/>
      <c r="BJ966" s="11"/>
      <c r="BK966" s="11"/>
      <c r="BL966" s="11"/>
      <c r="BU966" s="11"/>
      <c r="BV966" s="11"/>
      <c r="BZ966" s="12"/>
    </row>
    <row r="967" spans="24:78" ht="12.75" customHeight="1" x14ac:dyDescent="0.25">
      <c r="X967" s="11"/>
      <c r="AI967" s="11"/>
      <c r="AJ967" s="11"/>
      <c r="AW967" s="11"/>
      <c r="AX967" s="11"/>
      <c r="BA967" s="11"/>
      <c r="BB967" s="11"/>
      <c r="BE967" s="11"/>
      <c r="BF967" s="11"/>
      <c r="BH967" s="11"/>
      <c r="BI967" s="11"/>
      <c r="BJ967" s="11"/>
      <c r="BK967" s="11"/>
      <c r="BL967" s="11"/>
      <c r="BU967" s="11"/>
      <c r="BV967" s="11"/>
      <c r="BZ967" s="12"/>
    </row>
    <row r="968" spans="24:78" ht="12.75" customHeight="1" x14ac:dyDescent="0.25">
      <c r="X968" s="11"/>
      <c r="AI968" s="11"/>
      <c r="AJ968" s="11"/>
      <c r="AW968" s="11"/>
      <c r="AX968" s="11"/>
      <c r="BA968" s="11"/>
      <c r="BB968" s="11"/>
      <c r="BE968" s="11"/>
      <c r="BF968" s="11"/>
      <c r="BH968" s="11"/>
      <c r="BI968" s="11"/>
      <c r="BJ968" s="11"/>
      <c r="BK968" s="11"/>
      <c r="BL968" s="11"/>
      <c r="BU968" s="11"/>
      <c r="BV968" s="11"/>
      <c r="BZ968" s="12"/>
    </row>
    <row r="969" spans="24:78" ht="12.75" customHeight="1" x14ac:dyDescent="0.25">
      <c r="X969" s="11"/>
      <c r="AI969" s="11"/>
      <c r="AJ969" s="11"/>
      <c r="AW969" s="11"/>
      <c r="AX969" s="11"/>
      <c r="BA969" s="11"/>
      <c r="BB969" s="11"/>
      <c r="BE969" s="11"/>
      <c r="BF969" s="11"/>
      <c r="BH969" s="11"/>
      <c r="BI969" s="11"/>
      <c r="BJ969" s="11"/>
      <c r="BK969" s="11"/>
      <c r="BL969" s="11"/>
      <c r="BU969" s="11"/>
      <c r="BV969" s="11"/>
      <c r="BZ969" s="12"/>
    </row>
    <row r="970" spans="24:78" ht="12.75" customHeight="1" x14ac:dyDescent="0.25">
      <c r="X970" s="11"/>
      <c r="AI970" s="11"/>
      <c r="AJ970" s="11"/>
      <c r="AW970" s="11"/>
      <c r="AX970" s="11"/>
      <c r="BA970" s="11"/>
      <c r="BB970" s="11"/>
      <c r="BE970" s="11"/>
      <c r="BF970" s="11"/>
      <c r="BH970" s="11"/>
      <c r="BI970" s="11"/>
      <c r="BJ970" s="11"/>
      <c r="BK970" s="11"/>
      <c r="BL970" s="11"/>
      <c r="BU970" s="11"/>
      <c r="BV970" s="11"/>
      <c r="BZ970" s="12"/>
    </row>
    <row r="971" spans="24:78" ht="12.75" customHeight="1" x14ac:dyDescent="0.25">
      <c r="X971" s="11"/>
      <c r="AI971" s="11"/>
      <c r="AJ971" s="11"/>
      <c r="AW971" s="11"/>
      <c r="AX971" s="11"/>
      <c r="BA971" s="11"/>
      <c r="BB971" s="11"/>
      <c r="BE971" s="11"/>
      <c r="BF971" s="11"/>
      <c r="BH971" s="11"/>
      <c r="BI971" s="11"/>
      <c r="BJ971" s="11"/>
      <c r="BK971" s="11"/>
      <c r="BL971" s="11"/>
      <c r="BU971" s="11"/>
      <c r="BV971" s="11"/>
      <c r="BZ971" s="12"/>
    </row>
    <row r="972" spans="24:78" ht="12.75" customHeight="1" x14ac:dyDescent="0.25">
      <c r="X972" s="11"/>
      <c r="AI972" s="11"/>
      <c r="AJ972" s="11"/>
      <c r="AW972" s="11"/>
      <c r="AX972" s="11"/>
      <c r="BA972" s="11"/>
      <c r="BB972" s="11"/>
      <c r="BE972" s="11"/>
      <c r="BF972" s="11"/>
      <c r="BH972" s="11"/>
      <c r="BI972" s="11"/>
      <c r="BJ972" s="11"/>
      <c r="BK972" s="11"/>
      <c r="BL972" s="11"/>
      <c r="BU972" s="11"/>
      <c r="BV972" s="11"/>
      <c r="BZ972" s="12"/>
    </row>
    <row r="973" spans="24:78" ht="12.75" customHeight="1" x14ac:dyDescent="0.25">
      <c r="X973" s="11"/>
      <c r="AI973" s="11"/>
      <c r="AJ973" s="11"/>
      <c r="AW973" s="11"/>
      <c r="AX973" s="11"/>
      <c r="BA973" s="11"/>
      <c r="BB973" s="11"/>
      <c r="BE973" s="11"/>
      <c r="BF973" s="11"/>
      <c r="BH973" s="11"/>
      <c r="BI973" s="11"/>
      <c r="BJ973" s="11"/>
      <c r="BK973" s="11"/>
      <c r="BL973" s="11"/>
      <c r="BU973" s="11"/>
      <c r="BV973" s="11"/>
      <c r="BZ973" s="12"/>
    </row>
    <row r="974" spans="24:78" ht="12.75" customHeight="1" x14ac:dyDescent="0.25">
      <c r="X974" s="11"/>
      <c r="AI974" s="11"/>
      <c r="AJ974" s="11"/>
      <c r="AW974" s="11"/>
      <c r="AX974" s="11"/>
      <c r="BA974" s="11"/>
      <c r="BB974" s="11"/>
      <c r="BE974" s="11"/>
      <c r="BF974" s="11"/>
      <c r="BH974" s="11"/>
      <c r="BI974" s="11"/>
      <c r="BJ974" s="11"/>
      <c r="BK974" s="11"/>
      <c r="BL974" s="11"/>
      <c r="BU974" s="11"/>
      <c r="BV974" s="11"/>
      <c r="BZ974" s="12"/>
    </row>
    <row r="975" spans="24:78" ht="12.75" customHeight="1" x14ac:dyDescent="0.25">
      <c r="X975" s="11"/>
      <c r="AI975" s="11"/>
      <c r="AJ975" s="11"/>
      <c r="AW975" s="11"/>
      <c r="AX975" s="11"/>
      <c r="BA975" s="11"/>
      <c r="BB975" s="11"/>
      <c r="BE975" s="11"/>
      <c r="BF975" s="11"/>
      <c r="BH975" s="11"/>
      <c r="BI975" s="11"/>
      <c r="BJ975" s="11"/>
      <c r="BK975" s="11"/>
      <c r="BL975" s="11"/>
      <c r="BU975" s="11"/>
      <c r="BV975" s="11"/>
      <c r="BZ975" s="12"/>
    </row>
    <row r="976" spans="24:78" ht="12.75" customHeight="1" x14ac:dyDescent="0.25">
      <c r="X976" s="11"/>
      <c r="AI976" s="11"/>
      <c r="AJ976" s="11"/>
      <c r="AW976" s="11"/>
      <c r="AX976" s="11"/>
      <c r="BA976" s="11"/>
      <c r="BB976" s="11"/>
      <c r="BE976" s="11"/>
      <c r="BF976" s="11"/>
      <c r="BH976" s="11"/>
      <c r="BI976" s="11"/>
      <c r="BJ976" s="11"/>
      <c r="BK976" s="11"/>
      <c r="BL976" s="11"/>
      <c r="BU976" s="11"/>
      <c r="BV976" s="11"/>
      <c r="BZ976" s="12"/>
    </row>
    <row r="977" spans="24:78" ht="12.75" customHeight="1" x14ac:dyDescent="0.25">
      <c r="X977" s="11"/>
      <c r="AI977" s="11"/>
      <c r="AJ977" s="11"/>
      <c r="AW977" s="11"/>
      <c r="AX977" s="11"/>
      <c r="BA977" s="11"/>
      <c r="BB977" s="11"/>
      <c r="BE977" s="11"/>
      <c r="BF977" s="11"/>
      <c r="BH977" s="11"/>
      <c r="BI977" s="11"/>
      <c r="BJ977" s="11"/>
      <c r="BK977" s="11"/>
      <c r="BL977" s="11"/>
      <c r="BU977" s="11"/>
      <c r="BV977" s="11"/>
      <c r="BZ977" s="12"/>
    </row>
    <row r="978" spans="24:78" ht="12.75" customHeight="1" x14ac:dyDescent="0.25">
      <c r="X978" s="11"/>
      <c r="AI978" s="11"/>
      <c r="AJ978" s="11"/>
      <c r="AW978" s="11"/>
      <c r="AX978" s="11"/>
      <c r="BA978" s="11"/>
      <c r="BB978" s="11"/>
      <c r="BE978" s="11"/>
      <c r="BF978" s="11"/>
      <c r="BH978" s="11"/>
      <c r="BI978" s="11"/>
      <c r="BJ978" s="11"/>
      <c r="BK978" s="11"/>
      <c r="BL978" s="11"/>
      <c r="BU978" s="11"/>
      <c r="BV978" s="11"/>
      <c r="BZ978" s="12"/>
    </row>
    <row r="979" spans="24:78" ht="12.75" customHeight="1" x14ac:dyDescent="0.25">
      <c r="X979" s="11"/>
      <c r="AI979" s="11"/>
      <c r="AJ979" s="11"/>
      <c r="AW979" s="11"/>
      <c r="AX979" s="11"/>
      <c r="BA979" s="11"/>
      <c r="BB979" s="11"/>
      <c r="BE979" s="11"/>
      <c r="BF979" s="11"/>
      <c r="BH979" s="11"/>
      <c r="BI979" s="11"/>
      <c r="BJ979" s="11"/>
      <c r="BK979" s="11"/>
      <c r="BL979" s="11"/>
      <c r="BU979" s="11"/>
      <c r="BV979" s="11"/>
      <c r="BZ979" s="12"/>
    </row>
    <row r="980" spans="24:78" ht="12.75" customHeight="1" x14ac:dyDescent="0.25">
      <c r="X980" s="11"/>
      <c r="AI980" s="11"/>
      <c r="AJ980" s="11"/>
      <c r="AW980" s="11"/>
      <c r="AX980" s="11"/>
      <c r="BA980" s="11"/>
      <c r="BB980" s="11"/>
      <c r="BE980" s="11"/>
      <c r="BF980" s="11"/>
      <c r="BH980" s="11"/>
      <c r="BI980" s="11"/>
      <c r="BJ980" s="11"/>
      <c r="BK980" s="11"/>
      <c r="BL980" s="11"/>
      <c r="BU980" s="11"/>
      <c r="BV980" s="11"/>
      <c r="BZ980" s="12"/>
    </row>
    <row r="981" spans="24:78" ht="12.75" customHeight="1" x14ac:dyDescent="0.25">
      <c r="X981" s="11"/>
      <c r="AI981" s="11"/>
      <c r="AJ981" s="11"/>
      <c r="AW981" s="11"/>
      <c r="AX981" s="11"/>
      <c r="BA981" s="11"/>
      <c r="BB981" s="11"/>
      <c r="BE981" s="11"/>
      <c r="BF981" s="11"/>
      <c r="BH981" s="11"/>
      <c r="BI981" s="11"/>
      <c r="BJ981" s="11"/>
      <c r="BK981" s="11"/>
      <c r="BL981" s="11"/>
      <c r="BU981" s="11"/>
      <c r="BV981" s="11"/>
      <c r="BZ981" s="12"/>
    </row>
    <row r="982" spans="24:78" ht="12.75" customHeight="1" x14ac:dyDescent="0.25">
      <c r="X982" s="11"/>
      <c r="AI982" s="11"/>
      <c r="AJ982" s="11"/>
      <c r="AW982" s="11"/>
      <c r="AX982" s="11"/>
      <c r="BA982" s="11"/>
      <c r="BB982" s="11"/>
      <c r="BE982" s="11"/>
      <c r="BF982" s="11"/>
      <c r="BH982" s="11"/>
      <c r="BI982" s="11"/>
      <c r="BJ982" s="11"/>
      <c r="BK982" s="11"/>
      <c r="BL982" s="11"/>
      <c r="BU982" s="11"/>
      <c r="BV982" s="11"/>
      <c r="BZ982" s="12"/>
    </row>
    <row r="983" spans="24:78" ht="12.75" customHeight="1" x14ac:dyDescent="0.25">
      <c r="X983" s="11"/>
      <c r="AI983" s="11"/>
      <c r="AJ983" s="11"/>
      <c r="AW983" s="11"/>
      <c r="AX983" s="11"/>
      <c r="BA983" s="11"/>
      <c r="BB983" s="11"/>
      <c r="BE983" s="11"/>
      <c r="BF983" s="11"/>
      <c r="BH983" s="11"/>
      <c r="BI983" s="11"/>
      <c r="BJ983" s="11"/>
      <c r="BK983" s="11"/>
      <c r="BL983" s="11"/>
      <c r="BU983" s="11"/>
      <c r="BV983" s="11"/>
      <c r="BZ983" s="12"/>
    </row>
    <row r="984" spans="24:78" ht="12.75" customHeight="1" x14ac:dyDescent="0.25">
      <c r="X984" s="11"/>
      <c r="AI984" s="11"/>
      <c r="AJ984" s="11"/>
      <c r="AW984" s="11"/>
      <c r="AX984" s="11"/>
      <c r="BA984" s="11"/>
      <c r="BB984" s="11"/>
      <c r="BE984" s="11"/>
      <c r="BF984" s="11"/>
      <c r="BH984" s="11"/>
      <c r="BI984" s="11"/>
      <c r="BJ984" s="11"/>
      <c r="BK984" s="11"/>
      <c r="BL984" s="11"/>
      <c r="BU984" s="11"/>
      <c r="BV984" s="11"/>
      <c r="BZ984" s="12"/>
    </row>
    <row r="985" spans="24:78" ht="12.75" customHeight="1" x14ac:dyDescent="0.25">
      <c r="X985" s="11"/>
      <c r="AI985" s="11"/>
      <c r="AJ985" s="11"/>
      <c r="AW985" s="11"/>
      <c r="AX985" s="11"/>
      <c r="BA985" s="11"/>
      <c r="BB985" s="11"/>
      <c r="BE985" s="11"/>
      <c r="BF985" s="11"/>
      <c r="BH985" s="11"/>
      <c r="BI985" s="11"/>
      <c r="BJ985" s="11"/>
      <c r="BK985" s="11"/>
      <c r="BL985" s="11"/>
      <c r="BU985" s="11"/>
      <c r="BV985" s="11"/>
      <c r="BZ985" s="12"/>
    </row>
    <row r="986" spans="24:78" ht="12.75" customHeight="1" x14ac:dyDescent="0.25">
      <c r="X986" s="11"/>
      <c r="AI986" s="11"/>
      <c r="AJ986" s="11"/>
      <c r="AW986" s="11"/>
      <c r="AX986" s="11"/>
      <c r="BA986" s="11"/>
      <c r="BB986" s="11"/>
      <c r="BE986" s="11"/>
      <c r="BF986" s="11"/>
      <c r="BH986" s="11"/>
      <c r="BI986" s="11"/>
      <c r="BJ986" s="11"/>
      <c r="BK986" s="11"/>
      <c r="BL986" s="11"/>
      <c r="BU986" s="11"/>
      <c r="BV986" s="11"/>
      <c r="BZ986" s="12"/>
    </row>
    <row r="987" spans="24:78" ht="12.75" customHeight="1" x14ac:dyDescent="0.25">
      <c r="X987" s="11"/>
      <c r="AI987" s="11"/>
      <c r="AJ987" s="11"/>
      <c r="AW987" s="11"/>
      <c r="AX987" s="11"/>
      <c r="BA987" s="11"/>
      <c r="BB987" s="11"/>
      <c r="BE987" s="11"/>
      <c r="BF987" s="11"/>
      <c r="BH987" s="11"/>
      <c r="BI987" s="11"/>
      <c r="BJ987" s="11"/>
      <c r="BK987" s="11"/>
      <c r="BL987" s="11"/>
      <c r="BU987" s="11"/>
      <c r="BV987" s="11"/>
      <c r="BZ987" s="12"/>
    </row>
    <row r="988" spans="24:78" ht="12.75" customHeight="1" x14ac:dyDescent="0.25">
      <c r="X988" s="11"/>
      <c r="AI988" s="11"/>
      <c r="AJ988" s="11"/>
      <c r="AW988" s="11"/>
      <c r="AX988" s="11"/>
      <c r="BA988" s="11"/>
      <c r="BB988" s="11"/>
      <c r="BE988" s="11"/>
      <c r="BF988" s="11"/>
      <c r="BH988" s="11"/>
      <c r="BI988" s="11"/>
      <c r="BJ988" s="11"/>
      <c r="BK988" s="11"/>
      <c r="BL988" s="11"/>
      <c r="BU988" s="11"/>
      <c r="BV988" s="11"/>
      <c r="BZ988" s="12"/>
    </row>
    <row r="989" spans="24:78" ht="12.75" customHeight="1" x14ac:dyDescent="0.25">
      <c r="X989" s="11"/>
      <c r="AI989" s="11"/>
      <c r="AJ989" s="11"/>
      <c r="AW989" s="11"/>
      <c r="AX989" s="11"/>
      <c r="BA989" s="11"/>
      <c r="BB989" s="11"/>
      <c r="BE989" s="11"/>
      <c r="BF989" s="11"/>
      <c r="BH989" s="11"/>
      <c r="BI989" s="11"/>
      <c r="BJ989" s="11"/>
      <c r="BK989" s="11"/>
      <c r="BL989" s="11"/>
      <c r="BU989" s="11"/>
      <c r="BV989" s="11"/>
      <c r="BZ989" s="12"/>
    </row>
    <row r="990" spans="24:78" ht="12.75" customHeight="1" x14ac:dyDescent="0.25">
      <c r="X990" s="11"/>
      <c r="AI990" s="11"/>
      <c r="AJ990" s="11"/>
      <c r="AW990" s="11"/>
      <c r="AX990" s="11"/>
      <c r="BA990" s="11"/>
      <c r="BB990" s="11"/>
      <c r="BE990" s="11"/>
      <c r="BF990" s="11"/>
      <c r="BH990" s="11"/>
      <c r="BI990" s="11"/>
      <c r="BJ990" s="11"/>
      <c r="BK990" s="11"/>
      <c r="BL990" s="11"/>
      <c r="BU990" s="11"/>
      <c r="BV990" s="11"/>
      <c r="BZ990" s="12"/>
    </row>
    <row r="991" spans="24:78" ht="12.75" customHeight="1" x14ac:dyDescent="0.25">
      <c r="X991" s="11"/>
      <c r="AI991" s="11"/>
      <c r="AJ991" s="11"/>
      <c r="AW991" s="11"/>
      <c r="AX991" s="11"/>
      <c r="BA991" s="11"/>
      <c r="BB991" s="11"/>
      <c r="BE991" s="11"/>
      <c r="BF991" s="11"/>
      <c r="BH991" s="11"/>
      <c r="BI991" s="11"/>
      <c r="BJ991" s="11"/>
      <c r="BK991" s="11"/>
      <c r="BL991" s="11"/>
      <c r="BU991" s="11"/>
      <c r="BV991" s="11"/>
      <c r="BZ991" s="12"/>
    </row>
    <row r="992" spans="24:78" ht="12.75" customHeight="1" x14ac:dyDescent="0.25">
      <c r="X992" s="11"/>
      <c r="AI992" s="11"/>
      <c r="AJ992" s="11"/>
      <c r="AW992" s="11"/>
      <c r="AX992" s="11"/>
      <c r="BA992" s="11"/>
      <c r="BB992" s="11"/>
      <c r="BE992" s="11"/>
      <c r="BF992" s="11"/>
      <c r="BH992" s="11"/>
      <c r="BI992" s="11"/>
      <c r="BJ992" s="11"/>
      <c r="BK992" s="11"/>
      <c r="BL992" s="11"/>
      <c r="BU992" s="11"/>
      <c r="BV992" s="11"/>
      <c r="BZ992" s="12"/>
    </row>
    <row r="993" spans="24:78" ht="12.75" customHeight="1" x14ac:dyDescent="0.25">
      <c r="X993" s="11"/>
      <c r="AI993" s="11"/>
      <c r="AJ993" s="11"/>
      <c r="AW993" s="11"/>
      <c r="AX993" s="11"/>
      <c r="BA993" s="11"/>
      <c r="BB993" s="11"/>
      <c r="BE993" s="11"/>
      <c r="BF993" s="11"/>
      <c r="BH993" s="11"/>
      <c r="BI993" s="11"/>
      <c r="BJ993" s="11"/>
      <c r="BK993" s="11"/>
      <c r="BL993" s="11"/>
      <c r="BU993" s="11"/>
      <c r="BV993" s="11"/>
      <c r="BZ993" s="12"/>
    </row>
    <row r="994" spans="24:78" ht="12.75" customHeight="1" x14ac:dyDescent="0.25">
      <c r="X994" s="11"/>
      <c r="AI994" s="11"/>
      <c r="AJ994" s="11"/>
      <c r="AW994" s="11"/>
      <c r="AX994" s="11"/>
      <c r="BA994" s="11"/>
      <c r="BB994" s="11"/>
      <c r="BE994" s="11"/>
      <c r="BF994" s="11"/>
      <c r="BH994" s="11"/>
      <c r="BI994" s="11"/>
      <c r="BJ994" s="11"/>
      <c r="BK994" s="11"/>
      <c r="BL994" s="11"/>
      <c r="BU994" s="11"/>
      <c r="BV994" s="11"/>
      <c r="BZ994" s="12"/>
    </row>
    <row r="995" spans="24:78" ht="12.75" customHeight="1" x14ac:dyDescent="0.25">
      <c r="X995" s="11"/>
      <c r="AI995" s="11"/>
      <c r="AJ995" s="11"/>
      <c r="AW995" s="11"/>
      <c r="AX995" s="11"/>
      <c r="BA995" s="11"/>
      <c r="BB995" s="11"/>
      <c r="BE995" s="11"/>
      <c r="BF995" s="11"/>
      <c r="BH995" s="11"/>
      <c r="BI995" s="11"/>
      <c r="BJ995" s="11"/>
      <c r="BK995" s="11"/>
      <c r="BL995" s="11"/>
      <c r="BU995" s="11"/>
      <c r="BV995" s="11"/>
      <c r="BZ995" s="12"/>
    </row>
    <row r="996" spans="24:78" ht="12.75" customHeight="1" x14ac:dyDescent="0.25">
      <c r="X996" s="11"/>
      <c r="AI996" s="11"/>
      <c r="AJ996" s="11"/>
      <c r="AW996" s="11"/>
      <c r="AX996" s="11"/>
      <c r="BA996" s="11"/>
      <c r="BB996" s="11"/>
      <c r="BE996" s="11"/>
      <c r="BF996" s="11"/>
      <c r="BH996" s="11"/>
      <c r="BI996" s="11"/>
      <c r="BJ996" s="11"/>
      <c r="BK996" s="11"/>
      <c r="BL996" s="11"/>
      <c r="BU996" s="11"/>
      <c r="BV996" s="11"/>
      <c r="BZ996" s="12"/>
    </row>
    <row r="997" spans="24:78" ht="12.75" customHeight="1" x14ac:dyDescent="0.25">
      <c r="X997" s="11"/>
      <c r="AI997" s="11"/>
      <c r="AJ997" s="11"/>
      <c r="AW997" s="11"/>
      <c r="AX997" s="11"/>
      <c r="BA997" s="11"/>
      <c r="BB997" s="11"/>
      <c r="BE997" s="11"/>
      <c r="BF997" s="11"/>
      <c r="BH997" s="11"/>
      <c r="BI997" s="11"/>
      <c r="BJ997" s="11"/>
      <c r="BK997" s="11"/>
      <c r="BL997" s="11"/>
      <c r="BU997" s="11"/>
      <c r="BV997" s="11"/>
      <c r="BZ997" s="12"/>
    </row>
    <row r="998" spans="24:78" ht="12.75" customHeight="1" x14ac:dyDescent="0.25">
      <c r="X998" s="11"/>
      <c r="AI998" s="11"/>
      <c r="AJ998" s="11"/>
      <c r="AW998" s="11"/>
      <c r="AX998" s="11"/>
      <c r="BA998" s="11"/>
      <c r="BB998" s="11"/>
      <c r="BE998" s="11"/>
      <c r="BF998" s="11"/>
      <c r="BH998" s="11"/>
      <c r="BI998" s="11"/>
      <c r="BJ998" s="11"/>
      <c r="BK998" s="11"/>
      <c r="BL998" s="11"/>
      <c r="BU998" s="11"/>
      <c r="BV998" s="11"/>
      <c r="BZ998" s="12"/>
    </row>
    <row r="999" spans="24:78" ht="12.75" customHeight="1" x14ac:dyDescent="0.25">
      <c r="X999" s="11"/>
      <c r="AI999" s="11"/>
      <c r="AJ999" s="11"/>
      <c r="AW999" s="11"/>
      <c r="AX999" s="11"/>
      <c r="BA999" s="11"/>
      <c r="BB999" s="11"/>
      <c r="BE999" s="11"/>
      <c r="BF999" s="11"/>
      <c r="BH999" s="11"/>
      <c r="BI999" s="11"/>
      <c r="BJ999" s="11"/>
      <c r="BK999" s="11"/>
      <c r="BL999" s="11"/>
      <c r="BU999" s="11"/>
      <c r="BV999" s="11"/>
      <c r="BZ999" s="12"/>
    </row>
    <row r="1000" spans="24:78" ht="12.75" customHeight="1" x14ac:dyDescent="0.25">
      <c r="X1000" s="11"/>
      <c r="AI1000" s="11"/>
      <c r="AJ1000" s="11"/>
      <c r="AW1000" s="11"/>
      <c r="AX1000" s="11"/>
      <c r="BA1000" s="11"/>
      <c r="BB1000" s="11"/>
      <c r="BE1000" s="11"/>
      <c r="BF1000" s="11"/>
      <c r="BH1000" s="11"/>
      <c r="BI1000" s="11"/>
      <c r="BJ1000" s="11"/>
      <c r="BK1000" s="11"/>
      <c r="BL1000" s="11"/>
      <c r="BU1000" s="11"/>
      <c r="BV1000" s="11"/>
      <c r="BZ1000" s="12"/>
    </row>
    <row r="1001" spans="24:78" ht="12.75" customHeight="1" x14ac:dyDescent="0.25">
      <c r="X1001" s="11"/>
      <c r="AI1001" s="11"/>
      <c r="AJ1001" s="11"/>
      <c r="AW1001" s="11"/>
      <c r="AX1001" s="11"/>
      <c r="BA1001" s="11"/>
      <c r="BB1001" s="11"/>
      <c r="BE1001" s="11"/>
      <c r="BF1001" s="11"/>
      <c r="BH1001" s="11"/>
      <c r="BI1001" s="11"/>
      <c r="BJ1001" s="11"/>
      <c r="BK1001" s="11"/>
      <c r="BL1001" s="11"/>
      <c r="BU1001" s="11"/>
      <c r="BV1001" s="11"/>
      <c r="BZ1001" s="12"/>
    </row>
    <row r="1002" spans="24:78" ht="12.75" customHeight="1" x14ac:dyDescent="0.25">
      <c r="X1002" s="11"/>
      <c r="AI1002" s="11"/>
      <c r="AJ1002" s="11"/>
      <c r="AW1002" s="11"/>
      <c r="AX1002" s="11"/>
      <c r="BA1002" s="11"/>
      <c r="BB1002" s="11"/>
      <c r="BE1002" s="11"/>
      <c r="BF1002" s="11"/>
      <c r="BH1002" s="11"/>
      <c r="BI1002" s="11"/>
      <c r="BJ1002" s="11"/>
      <c r="BK1002" s="11"/>
      <c r="BL1002" s="11"/>
      <c r="BU1002" s="11"/>
      <c r="BV1002" s="11"/>
      <c r="BZ1002" s="12"/>
    </row>
    <row r="1003" spans="24:78" ht="12.75" customHeight="1" x14ac:dyDescent="0.25">
      <c r="X1003" s="11"/>
      <c r="AI1003" s="11"/>
      <c r="AJ1003" s="11"/>
      <c r="AW1003" s="11"/>
      <c r="AX1003" s="11"/>
      <c r="BA1003" s="11"/>
      <c r="BB1003" s="11"/>
      <c r="BE1003" s="11"/>
      <c r="BF1003" s="11"/>
      <c r="BH1003" s="11"/>
      <c r="BI1003" s="11"/>
      <c r="BJ1003" s="11"/>
      <c r="BK1003" s="11"/>
      <c r="BL1003" s="11"/>
      <c r="BU1003" s="11"/>
      <c r="BV1003" s="11"/>
      <c r="BZ1003" s="12"/>
    </row>
    <row r="1004" spans="24:78" ht="12.75" customHeight="1" x14ac:dyDescent="0.25">
      <c r="X1004" s="11"/>
      <c r="AI1004" s="11"/>
      <c r="AJ1004" s="11"/>
      <c r="AW1004" s="11"/>
      <c r="AX1004" s="11"/>
      <c r="BA1004" s="11"/>
      <c r="BB1004" s="11"/>
      <c r="BE1004" s="11"/>
      <c r="BF1004" s="11"/>
      <c r="BH1004" s="11"/>
      <c r="BI1004" s="11"/>
      <c r="BJ1004" s="11"/>
      <c r="BK1004" s="11"/>
      <c r="BL1004" s="11"/>
      <c r="BU1004" s="11"/>
      <c r="BV1004" s="11"/>
      <c r="BZ1004" s="12"/>
    </row>
    <row r="1005" spans="24:78" ht="12.75" customHeight="1" x14ac:dyDescent="0.25">
      <c r="X1005" s="11"/>
      <c r="AI1005" s="11"/>
      <c r="AJ1005" s="11"/>
      <c r="AW1005" s="11"/>
      <c r="AX1005" s="11"/>
      <c r="BA1005" s="11"/>
      <c r="BB1005" s="11"/>
      <c r="BE1005" s="11"/>
      <c r="BF1005" s="11"/>
      <c r="BH1005" s="11"/>
      <c r="BI1005" s="11"/>
      <c r="BJ1005" s="11"/>
      <c r="BK1005" s="11"/>
      <c r="BL1005" s="11"/>
      <c r="BU1005" s="11"/>
      <c r="BV1005" s="11"/>
      <c r="BZ1005" s="12"/>
    </row>
    <row r="1006" spans="24:78" ht="12.75" customHeight="1" x14ac:dyDescent="0.25">
      <c r="X1006" s="11"/>
      <c r="AI1006" s="11"/>
      <c r="AJ1006" s="11"/>
      <c r="AW1006" s="11"/>
      <c r="AX1006" s="11"/>
      <c r="BA1006" s="11"/>
      <c r="BB1006" s="11"/>
      <c r="BE1006" s="11"/>
      <c r="BF1006" s="11"/>
      <c r="BH1006" s="11"/>
      <c r="BI1006" s="11"/>
      <c r="BJ1006" s="11"/>
      <c r="BK1006" s="11"/>
      <c r="BL1006" s="11"/>
      <c r="BU1006" s="11"/>
      <c r="BV1006" s="11"/>
      <c r="BZ1006" s="12"/>
    </row>
    <row r="1007" spans="24:78" ht="12.75" customHeight="1" x14ac:dyDescent="0.25">
      <c r="X1007" s="11"/>
      <c r="AI1007" s="11"/>
      <c r="AJ1007" s="11"/>
      <c r="AW1007" s="11"/>
      <c r="AX1007" s="11"/>
      <c r="BA1007" s="11"/>
      <c r="BB1007" s="11"/>
      <c r="BE1007" s="11"/>
      <c r="BF1007" s="11"/>
      <c r="BH1007" s="11"/>
      <c r="BI1007" s="11"/>
      <c r="BJ1007" s="11"/>
      <c r="BK1007" s="11"/>
      <c r="BL1007" s="11"/>
      <c r="BU1007" s="11"/>
      <c r="BV1007" s="11"/>
      <c r="BZ1007" s="12"/>
    </row>
    <row r="1008" spans="24:78" ht="12.75" customHeight="1" x14ac:dyDescent="0.25">
      <c r="X1008" s="11"/>
      <c r="AI1008" s="11"/>
      <c r="AJ1008" s="11"/>
      <c r="AW1008" s="11"/>
      <c r="AX1008" s="11"/>
      <c r="BA1008" s="11"/>
      <c r="BB1008" s="11"/>
      <c r="BE1008" s="11"/>
      <c r="BF1008" s="11"/>
      <c r="BH1008" s="11"/>
      <c r="BI1008" s="11"/>
      <c r="BJ1008" s="11"/>
      <c r="BK1008" s="11"/>
      <c r="BL1008" s="11"/>
      <c r="BU1008" s="11"/>
      <c r="BV1008" s="11"/>
      <c r="BZ1008" s="12"/>
    </row>
    <row r="1009" spans="24:78" ht="12.75" customHeight="1" x14ac:dyDescent="0.25">
      <c r="X1009" s="11"/>
      <c r="AI1009" s="11"/>
      <c r="AJ1009" s="11"/>
      <c r="AW1009" s="11"/>
      <c r="AX1009" s="11"/>
      <c r="BA1009" s="11"/>
      <c r="BB1009" s="11"/>
      <c r="BE1009" s="11"/>
      <c r="BF1009" s="11"/>
      <c r="BH1009" s="11"/>
      <c r="BI1009" s="11"/>
      <c r="BJ1009" s="11"/>
      <c r="BK1009" s="11"/>
      <c r="BL1009" s="11"/>
      <c r="BU1009" s="11"/>
      <c r="BV1009" s="11"/>
      <c r="BZ1009" s="12"/>
    </row>
    <row r="1010" spans="24:78" ht="12.75" customHeight="1" x14ac:dyDescent="0.25">
      <c r="X1010" s="11"/>
      <c r="AI1010" s="11"/>
      <c r="AJ1010" s="11"/>
      <c r="AW1010" s="11"/>
      <c r="AX1010" s="11"/>
      <c r="BA1010" s="11"/>
      <c r="BB1010" s="11"/>
      <c r="BE1010" s="11"/>
      <c r="BF1010" s="11"/>
      <c r="BH1010" s="11"/>
      <c r="BI1010" s="11"/>
      <c r="BJ1010" s="11"/>
      <c r="BK1010" s="11"/>
      <c r="BL1010" s="11"/>
      <c r="BU1010" s="11"/>
      <c r="BV1010" s="11"/>
      <c r="BZ1010" s="12"/>
    </row>
    <row r="1011" spans="24:78" ht="12.75" customHeight="1" x14ac:dyDescent="0.25">
      <c r="X1011" s="11"/>
      <c r="AI1011" s="11"/>
      <c r="AJ1011" s="11"/>
      <c r="AW1011" s="11"/>
      <c r="AX1011" s="11"/>
      <c r="BA1011" s="11"/>
      <c r="BB1011" s="11"/>
      <c r="BE1011" s="11"/>
      <c r="BF1011" s="11"/>
      <c r="BH1011" s="11"/>
      <c r="BI1011" s="11"/>
      <c r="BJ1011" s="11"/>
      <c r="BK1011" s="11"/>
      <c r="BL1011" s="11"/>
      <c r="BU1011" s="11"/>
      <c r="BV1011" s="11"/>
      <c r="BZ1011" s="12"/>
    </row>
    <row r="1012" spans="24:78" ht="12.75" customHeight="1" x14ac:dyDescent="0.25">
      <c r="X1012" s="11"/>
      <c r="AI1012" s="11"/>
      <c r="AJ1012" s="11"/>
      <c r="AW1012" s="11"/>
      <c r="AX1012" s="11"/>
      <c r="BA1012" s="11"/>
      <c r="BB1012" s="11"/>
      <c r="BE1012" s="11"/>
      <c r="BF1012" s="11"/>
      <c r="BH1012" s="11"/>
      <c r="BI1012" s="11"/>
      <c r="BJ1012" s="11"/>
      <c r="BK1012" s="11"/>
      <c r="BL1012" s="11"/>
      <c r="BU1012" s="11"/>
      <c r="BV1012" s="11"/>
      <c r="BZ1012" s="12"/>
    </row>
    <row r="1013" spans="24:78" ht="12.75" customHeight="1" x14ac:dyDescent="0.25">
      <c r="X1013" s="11"/>
      <c r="AI1013" s="11"/>
      <c r="AJ1013" s="11"/>
      <c r="AW1013" s="11"/>
      <c r="AX1013" s="11"/>
      <c r="BA1013" s="11"/>
      <c r="BB1013" s="11"/>
      <c r="BE1013" s="11"/>
      <c r="BF1013" s="11"/>
      <c r="BH1013" s="11"/>
      <c r="BI1013" s="11"/>
      <c r="BJ1013" s="11"/>
      <c r="BK1013" s="11"/>
      <c r="BL1013" s="11"/>
      <c r="BU1013" s="11"/>
      <c r="BV1013" s="11"/>
      <c r="BZ1013" s="12"/>
    </row>
    <row r="1014" spans="24:78" ht="12.75" customHeight="1" x14ac:dyDescent="0.25">
      <c r="X1014" s="11"/>
      <c r="AI1014" s="11"/>
      <c r="AJ1014" s="11"/>
      <c r="AW1014" s="11"/>
      <c r="AX1014" s="11"/>
      <c r="BA1014" s="11"/>
      <c r="BB1014" s="11"/>
      <c r="BE1014" s="11"/>
      <c r="BF1014" s="11"/>
      <c r="BH1014" s="11"/>
      <c r="BI1014" s="11"/>
      <c r="BJ1014" s="11"/>
      <c r="BK1014" s="11"/>
      <c r="BL1014" s="11"/>
      <c r="BU1014" s="11"/>
      <c r="BV1014" s="11"/>
      <c r="BZ1014" s="12"/>
    </row>
    <row r="1015" spans="24:78" ht="12.75" customHeight="1" x14ac:dyDescent="0.25">
      <c r="X1015" s="11"/>
      <c r="AI1015" s="11"/>
      <c r="AJ1015" s="11"/>
      <c r="AW1015" s="11"/>
      <c r="AX1015" s="11"/>
      <c r="BA1015" s="11"/>
      <c r="BB1015" s="11"/>
      <c r="BE1015" s="11"/>
      <c r="BF1015" s="11"/>
      <c r="BH1015" s="11"/>
      <c r="BI1015" s="11"/>
      <c r="BJ1015" s="11"/>
      <c r="BK1015" s="11"/>
      <c r="BL1015" s="11"/>
      <c r="BU1015" s="11"/>
      <c r="BV1015" s="11"/>
      <c r="BZ1015" s="12"/>
    </row>
    <row r="1016" spans="24:78" ht="12.75" customHeight="1" x14ac:dyDescent="0.25">
      <c r="X1016" s="11"/>
      <c r="AI1016" s="11"/>
      <c r="AJ1016" s="11"/>
      <c r="AW1016" s="11"/>
      <c r="AX1016" s="11"/>
      <c r="BA1016" s="11"/>
      <c r="BB1016" s="11"/>
      <c r="BE1016" s="11"/>
      <c r="BF1016" s="11"/>
      <c r="BH1016" s="11"/>
      <c r="BI1016" s="11"/>
      <c r="BJ1016" s="11"/>
      <c r="BK1016" s="11"/>
      <c r="BL1016" s="11"/>
      <c r="BU1016" s="11"/>
      <c r="BV1016" s="11"/>
      <c r="BZ1016" s="12"/>
    </row>
    <row r="1017" spans="24:78" ht="12.75" customHeight="1" x14ac:dyDescent="0.25">
      <c r="X1017" s="11"/>
      <c r="AI1017" s="11"/>
      <c r="AJ1017" s="11"/>
      <c r="AW1017" s="11"/>
      <c r="AX1017" s="11"/>
      <c r="BA1017" s="11"/>
      <c r="BB1017" s="11"/>
      <c r="BE1017" s="11"/>
      <c r="BF1017" s="11"/>
      <c r="BH1017" s="11"/>
      <c r="BI1017" s="11"/>
      <c r="BJ1017" s="11"/>
      <c r="BK1017" s="11"/>
      <c r="BL1017" s="11"/>
      <c r="BU1017" s="11"/>
      <c r="BV1017" s="11"/>
      <c r="BZ1017" s="12"/>
    </row>
    <row r="1018" spans="24:78" ht="12.75" customHeight="1" x14ac:dyDescent="0.25">
      <c r="X1018" s="11"/>
      <c r="AI1018" s="11"/>
      <c r="AJ1018" s="11"/>
      <c r="AW1018" s="11"/>
      <c r="AX1018" s="11"/>
      <c r="BA1018" s="11"/>
      <c r="BB1018" s="11"/>
      <c r="BE1018" s="11"/>
      <c r="BF1018" s="11"/>
      <c r="BH1018" s="11"/>
      <c r="BI1018" s="11"/>
      <c r="BJ1018" s="11"/>
      <c r="BK1018" s="11"/>
      <c r="BL1018" s="11"/>
      <c r="BU1018" s="11"/>
      <c r="BV1018" s="11"/>
      <c r="BZ1018" s="12"/>
    </row>
    <row r="1019" spans="24:78" ht="12.75" customHeight="1" x14ac:dyDescent="0.25">
      <c r="X1019" s="11"/>
      <c r="AI1019" s="11"/>
      <c r="AJ1019" s="11"/>
      <c r="AW1019" s="11"/>
      <c r="AX1019" s="11"/>
      <c r="BA1019" s="11"/>
      <c r="BB1019" s="11"/>
      <c r="BE1019" s="11"/>
      <c r="BF1019" s="11"/>
      <c r="BH1019" s="11"/>
      <c r="BI1019" s="11"/>
      <c r="BJ1019" s="11"/>
      <c r="BK1019" s="11"/>
      <c r="BL1019" s="11"/>
      <c r="BU1019" s="11"/>
      <c r="BV1019" s="11"/>
      <c r="BZ1019" s="12"/>
    </row>
    <row r="1020" spans="24:78" ht="12.75" customHeight="1" x14ac:dyDescent="0.25">
      <c r="X1020" s="11"/>
      <c r="AI1020" s="11"/>
      <c r="AJ1020" s="11"/>
      <c r="AW1020" s="11"/>
      <c r="AX1020" s="11"/>
      <c r="BA1020" s="11"/>
      <c r="BB1020" s="11"/>
      <c r="BE1020" s="11"/>
      <c r="BF1020" s="11"/>
      <c r="BH1020" s="11"/>
      <c r="BI1020" s="11"/>
      <c r="BJ1020" s="11"/>
      <c r="BK1020" s="11"/>
      <c r="BL1020" s="11"/>
      <c r="BU1020" s="11"/>
      <c r="BV1020" s="11"/>
      <c r="BZ1020" s="12"/>
    </row>
    <row r="1021" spans="24:78" ht="12.75" customHeight="1" x14ac:dyDescent="0.25">
      <c r="X1021" s="11"/>
      <c r="AI1021" s="11"/>
      <c r="AJ1021" s="11"/>
      <c r="AW1021" s="11"/>
      <c r="AX1021" s="11"/>
      <c r="BA1021" s="11"/>
      <c r="BB1021" s="11"/>
      <c r="BE1021" s="11"/>
      <c r="BF1021" s="11"/>
      <c r="BH1021" s="11"/>
      <c r="BI1021" s="11"/>
      <c r="BJ1021" s="11"/>
      <c r="BK1021" s="11"/>
      <c r="BL1021" s="11"/>
      <c r="BU1021" s="11"/>
      <c r="BV1021" s="11"/>
      <c r="BZ1021" s="12"/>
    </row>
    <row r="1022" spans="24:78" ht="12.75" customHeight="1" x14ac:dyDescent="0.25">
      <c r="X1022" s="11"/>
      <c r="AI1022" s="11"/>
      <c r="AJ1022" s="11"/>
      <c r="AW1022" s="11"/>
      <c r="AX1022" s="11"/>
      <c r="BA1022" s="11"/>
      <c r="BB1022" s="11"/>
      <c r="BE1022" s="11"/>
      <c r="BF1022" s="11"/>
      <c r="BH1022" s="11"/>
      <c r="BI1022" s="11"/>
      <c r="BJ1022" s="11"/>
      <c r="BK1022" s="11"/>
      <c r="BL1022" s="11"/>
      <c r="BU1022" s="11"/>
      <c r="BV1022" s="11"/>
      <c r="BZ1022" s="12"/>
    </row>
    <row r="1023" spans="24:78" ht="12.75" customHeight="1" x14ac:dyDescent="0.25">
      <c r="X1023" s="11"/>
      <c r="AI1023" s="11"/>
      <c r="AJ1023" s="11"/>
      <c r="AW1023" s="11"/>
      <c r="AX1023" s="11"/>
      <c r="BA1023" s="11"/>
      <c r="BB1023" s="11"/>
      <c r="BE1023" s="11"/>
      <c r="BF1023" s="11"/>
      <c r="BH1023" s="11"/>
      <c r="BI1023" s="11"/>
      <c r="BJ1023" s="11"/>
      <c r="BK1023" s="11"/>
      <c r="BL1023" s="11"/>
      <c r="BU1023" s="11"/>
      <c r="BV1023" s="11"/>
      <c r="BZ1023" s="12"/>
    </row>
    <row r="1024" spans="24:78" ht="12.75" customHeight="1" x14ac:dyDescent="0.25">
      <c r="X1024" s="11"/>
      <c r="AI1024" s="11"/>
      <c r="AJ1024" s="11"/>
      <c r="AW1024" s="11"/>
      <c r="AX1024" s="11"/>
      <c r="BA1024" s="11"/>
      <c r="BB1024" s="11"/>
      <c r="BE1024" s="11"/>
      <c r="BF1024" s="11"/>
      <c r="BH1024" s="11"/>
      <c r="BI1024" s="11"/>
      <c r="BJ1024" s="11"/>
      <c r="BK1024" s="11"/>
      <c r="BL1024" s="11"/>
      <c r="BU1024" s="11"/>
      <c r="BV1024" s="11"/>
      <c r="BZ1024" s="12"/>
    </row>
    <row r="1025" spans="24:78" ht="12.75" customHeight="1" x14ac:dyDescent="0.25">
      <c r="X1025" s="11"/>
      <c r="AI1025" s="11"/>
      <c r="AJ1025" s="11"/>
      <c r="AW1025" s="11"/>
      <c r="AX1025" s="11"/>
      <c r="BA1025" s="11"/>
      <c r="BB1025" s="11"/>
      <c r="BE1025" s="11"/>
      <c r="BF1025" s="11"/>
      <c r="BH1025" s="11"/>
      <c r="BI1025" s="11"/>
      <c r="BJ1025" s="11"/>
      <c r="BK1025" s="11"/>
      <c r="BL1025" s="11"/>
      <c r="BU1025" s="11"/>
      <c r="BV1025" s="11"/>
      <c r="BZ1025" s="12"/>
    </row>
    <row r="1026" spans="24:78" ht="12.75" customHeight="1" x14ac:dyDescent="0.25">
      <c r="X1026" s="11"/>
      <c r="AI1026" s="11"/>
      <c r="AJ1026" s="11"/>
      <c r="AW1026" s="11"/>
      <c r="AX1026" s="11"/>
      <c r="BA1026" s="11"/>
      <c r="BB1026" s="11"/>
      <c r="BE1026" s="11"/>
      <c r="BF1026" s="11"/>
      <c r="BH1026" s="11"/>
      <c r="BI1026" s="11"/>
      <c r="BJ1026" s="11"/>
      <c r="BK1026" s="11"/>
      <c r="BL1026" s="11"/>
      <c r="BU1026" s="11"/>
      <c r="BV1026" s="11"/>
      <c r="BZ1026" s="12"/>
    </row>
    <row r="1027" spans="24:78" ht="12.75" customHeight="1" x14ac:dyDescent="0.25">
      <c r="X1027" s="11"/>
      <c r="AI1027" s="11"/>
      <c r="AJ1027" s="11"/>
      <c r="AW1027" s="11"/>
      <c r="AX1027" s="11"/>
      <c r="BA1027" s="11"/>
      <c r="BB1027" s="11"/>
      <c r="BE1027" s="11"/>
      <c r="BF1027" s="11"/>
      <c r="BH1027" s="11"/>
      <c r="BI1027" s="11"/>
      <c r="BJ1027" s="11"/>
      <c r="BK1027" s="11"/>
      <c r="BL1027" s="11"/>
      <c r="BU1027" s="11"/>
      <c r="BV1027" s="11"/>
      <c r="BZ1027" s="12"/>
    </row>
    <row r="1028" spans="24:78" ht="12.75" customHeight="1" x14ac:dyDescent="0.25">
      <c r="X1028" s="11"/>
      <c r="AI1028" s="11"/>
      <c r="AJ1028" s="11"/>
      <c r="AW1028" s="11"/>
      <c r="AX1028" s="11"/>
      <c r="BA1028" s="11"/>
      <c r="BB1028" s="11"/>
      <c r="BE1028" s="11"/>
      <c r="BF1028" s="11"/>
      <c r="BH1028" s="11"/>
      <c r="BI1028" s="11"/>
      <c r="BJ1028" s="11"/>
      <c r="BK1028" s="11"/>
      <c r="BL1028" s="11"/>
      <c r="BU1028" s="11"/>
      <c r="BV1028" s="11"/>
      <c r="BZ1028" s="12"/>
    </row>
    <row r="1029" spans="24:78" ht="12.75" customHeight="1" x14ac:dyDescent="0.25">
      <c r="X1029" s="11"/>
      <c r="AI1029" s="11"/>
      <c r="AJ1029" s="11"/>
      <c r="AW1029" s="11"/>
      <c r="AX1029" s="11"/>
      <c r="BA1029" s="11"/>
      <c r="BB1029" s="11"/>
      <c r="BE1029" s="11"/>
      <c r="BF1029" s="11"/>
      <c r="BH1029" s="11"/>
      <c r="BI1029" s="11"/>
      <c r="BJ1029" s="11"/>
      <c r="BK1029" s="11"/>
      <c r="BL1029" s="11"/>
      <c r="BU1029" s="11"/>
      <c r="BV1029" s="11"/>
      <c r="BZ1029" s="12"/>
    </row>
    <row r="1030" spans="24:78" ht="12.75" customHeight="1" x14ac:dyDescent="0.25">
      <c r="X1030" s="11"/>
      <c r="AI1030" s="11"/>
      <c r="AJ1030" s="11"/>
      <c r="AW1030" s="11"/>
      <c r="AX1030" s="11"/>
      <c r="BA1030" s="11"/>
      <c r="BB1030" s="11"/>
      <c r="BE1030" s="11"/>
      <c r="BF1030" s="11"/>
      <c r="BH1030" s="11"/>
      <c r="BI1030" s="11"/>
      <c r="BJ1030" s="11"/>
      <c r="BK1030" s="11"/>
      <c r="BL1030" s="11"/>
      <c r="BU1030" s="11"/>
      <c r="BV1030" s="11"/>
      <c r="BZ1030" s="12"/>
    </row>
    <row r="1031" spans="24:78" ht="12.75" customHeight="1" x14ac:dyDescent="0.25">
      <c r="X1031" s="11"/>
      <c r="AI1031" s="11"/>
      <c r="AJ1031" s="11"/>
      <c r="AW1031" s="11"/>
      <c r="AX1031" s="11"/>
      <c r="BA1031" s="11"/>
      <c r="BB1031" s="11"/>
      <c r="BE1031" s="11"/>
      <c r="BF1031" s="11"/>
      <c r="BH1031" s="11"/>
      <c r="BI1031" s="11"/>
      <c r="BJ1031" s="11"/>
      <c r="BK1031" s="11"/>
      <c r="BL1031" s="11"/>
      <c r="BU1031" s="11"/>
      <c r="BV1031" s="11"/>
      <c r="BZ1031" s="12"/>
    </row>
    <row r="1032" spans="24:78" ht="12.75" customHeight="1" x14ac:dyDescent="0.25">
      <c r="X1032" s="11"/>
      <c r="AI1032" s="11"/>
      <c r="AJ1032" s="11"/>
      <c r="AW1032" s="11"/>
      <c r="AX1032" s="11"/>
      <c r="BA1032" s="11"/>
      <c r="BB1032" s="11"/>
      <c r="BE1032" s="11"/>
      <c r="BF1032" s="11"/>
      <c r="BH1032" s="11"/>
      <c r="BI1032" s="11"/>
      <c r="BJ1032" s="11"/>
      <c r="BK1032" s="11"/>
      <c r="BL1032" s="11"/>
      <c r="BU1032" s="11"/>
      <c r="BV1032" s="11"/>
      <c r="BZ1032" s="12"/>
    </row>
    <row r="1033" spans="24:78" ht="12.75" customHeight="1" x14ac:dyDescent="0.25">
      <c r="X1033" s="11"/>
      <c r="AI1033" s="11"/>
      <c r="AJ1033" s="11"/>
      <c r="AW1033" s="11"/>
      <c r="AX1033" s="11"/>
      <c r="BA1033" s="11"/>
      <c r="BB1033" s="11"/>
      <c r="BE1033" s="11"/>
      <c r="BF1033" s="11"/>
      <c r="BH1033" s="11"/>
      <c r="BI1033" s="11"/>
      <c r="BJ1033" s="11"/>
      <c r="BK1033" s="11"/>
      <c r="BL1033" s="11"/>
      <c r="BU1033" s="11"/>
      <c r="BV1033" s="11"/>
      <c r="BZ1033" s="12"/>
    </row>
    <row r="1034" spans="24:78" ht="12.75" customHeight="1" x14ac:dyDescent="0.25">
      <c r="X1034" s="11"/>
      <c r="AI1034" s="11"/>
      <c r="AJ1034" s="11"/>
      <c r="AW1034" s="11"/>
      <c r="AX1034" s="11"/>
      <c r="BA1034" s="11"/>
      <c r="BB1034" s="11"/>
      <c r="BE1034" s="11"/>
      <c r="BF1034" s="11"/>
      <c r="BH1034" s="11"/>
      <c r="BI1034" s="11"/>
      <c r="BJ1034" s="11"/>
      <c r="BK1034" s="11"/>
      <c r="BL1034" s="11"/>
      <c r="BU1034" s="11"/>
      <c r="BV1034" s="11"/>
      <c r="BZ1034" s="12"/>
    </row>
    <row r="1035" spans="24:78" ht="12.75" customHeight="1" x14ac:dyDescent="0.25">
      <c r="X1035" s="11"/>
      <c r="AI1035" s="11"/>
      <c r="AJ1035" s="11"/>
      <c r="AW1035" s="11"/>
      <c r="AX1035" s="11"/>
      <c r="BA1035" s="11"/>
      <c r="BB1035" s="11"/>
      <c r="BE1035" s="11"/>
      <c r="BF1035" s="11"/>
      <c r="BH1035" s="11"/>
      <c r="BI1035" s="11"/>
      <c r="BJ1035" s="11"/>
      <c r="BK1035" s="11"/>
      <c r="BL1035" s="11"/>
      <c r="BU1035" s="11"/>
      <c r="BV1035" s="11"/>
      <c r="BZ1035" s="12"/>
    </row>
    <row r="1036" spans="24:78" ht="12.75" customHeight="1" x14ac:dyDescent="0.25">
      <c r="X1036" s="11"/>
      <c r="AI1036" s="11"/>
      <c r="AJ1036" s="11"/>
      <c r="AW1036" s="11"/>
      <c r="AX1036" s="11"/>
      <c r="BA1036" s="11"/>
      <c r="BB1036" s="11"/>
      <c r="BE1036" s="11"/>
      <c r="BF1036" s="11"/>
      <c r="BH1036" s="11"/>
      <c r="BI1036" s="11"/>
      <c r="BJ1036" s="11"/>
      <c r="BK1036" s="11"/>
      <c r="BL1036" s="11"/>
      <c r="BU1036" s="11"/>
      <c r="BV1036" s="11"/>
      <c r="BZ1036" s="12"/>
    </row>
    <row r="1037" spans="24:78" ht="12.75" customHeight="1" x14ac:dyDescent="0.25">
      <c r="X1037" s="11"/>
      <c r="AI1037" s="11"/>
      <c r="AJ1037" s="11"/>
      <c r="AW1037" s="11"/>
      <c r="AX1037" s="11"/>
      <c r="BA1037" s="11"/>
      <c r="BB1037" s="11"/>
      <c r="BE1037" s="11"/>
      <c r="BF1037" s="11"/>
      <c r="BH1037" s="11"/>
      <c r="BI1037" s="11"/>
      <c r="BJ1037" s="11"/>
      <c r="BK1037" s="11"/>
      <c r="BL1037" s="11"/>
      <c r="BU1037" s="11"/>
      <c r="BV1037" s="11"/>
      <c r="BZ1037" s="12"/>
    </row>
    <row r="1038" spans="24:78" ht="12.75" customHeight="1" x14ac:dyDescent="0.25">
      <c r="X1038" s="11"/>
      <c r="AI1038" s="11"/>
      <c r="AJ1038" s="11"/>
      <c r="AW1038" s="11"/>
      <c r="AX1038" s="11"/>
      <c r="BA1038" s="11"/>
      <c r="BB1038" s="11"/>
      <c r="BE1038" s="11"/>
      <c r="BF1038" s="11"/>
      <c r="BH1038" s="11"/>
      <c r="BI1038" s="11"/>
      <c r="BJ1038" s="11"/>
      <c r="BK1038" s="11"/>
      <c r="BL1038" s="11"/>
      <c r="BU1038" s="11"/>
      <c r="BV1038" s="11"/>
      <c r="BZ1038" s="12"/>
    </row>
    <row r="1039" spans="24:78" ht="12.75" customHeight="1" x14ac:dyDescent="0.25">
      <c r="X1039" s="11"/>
      <c r="AI1039" s="11"/>
      <c r="AJ1039" s="11"/>
      <c r="AW1039" s="11"/>
      <c r="AX1039" s="11"/>
      <c r="BA1039" s="11"/>
      <c r="BB1039" s="11"/>
      <c r="BE1039" s="11"/>
      <c r="BF1039" s="11"/>
      <c r="BH1039" s="11"/>
      <c r="BI1039" s="11"/>
      <c r="BJ1039" s="11"/>
      <c r="BK1039" s="11"/>
      <c r="BL1039" s="11"/>
      <c r="BU1039" s="11"/>
      <c r="BV1039" s="11"/>
      <c r="BZ1039" s="12"/>
    </row>
    <row r="1040" spans="24:78" ht="12.75" customHeight="1" x14ac:dyDescent="0.25">
      <c r="X1040" s="11"/>
      <c r="AI1040" s="11"/>
      <c r="AJ1040" s="11"/>
      <c r="AW1040" s="11"/>
      <c r="AX1040" s="11"/>
      <c r="BA1040" s="11"/>
      <c r="BB1040" s="11"/>
      <c r="BE1040" s="11"/>
      <c r="BF1040" s="11"/>
      <c r="BH1040" s="11"/>
      <c r="BI1040" s="11"/>
      <c r="BJ1040" s="11"/>
      <c r="BK1040" s="11"/>
      <c r="BL1040" s="11"/>
      <c r="BU1040" s="11"/>
      <c r="BV1040" s="11"/>
      <c r="BZ1040" s="12"/>
    </row>
    <row r="1041" spans="24:78" ht="12.75" customHeight="1" x14ac:dyDescent="0.25">
      <c r="X1041" s="11"/>
      <c r="AI1041" s="11"/>
      <c r="AJ1041" s="11"/>
      <c r="AW1041" s="11"/>
      <c r="AX1041" s="11"/>
      <c r="BA1041" s="11"/>
      <c r="BB1041" s="11"/>
      <c r="BE1041" s="11"/>
      <c r="BF1041" s="11"/>
      <c r="BH1041" s="11"/>
      <c r="BI1041" s="11"/>
      <c r="BJ1041" s="11"/>
      <c r="BK1041" s="11"/>
      <c r="BL1041" s="11"/>
      <c r="BU1041" s="11"/>
      <c r="BV1041" s="11"/>
      <c r="BZ1041" s="12"/>
    </row>
    <row r="1042" spans="24:78" ht="12.75" customHeight="1" x14ac:dyDescent="0.25">
      <c r="X1042" s="11"/>
      <c r="AI1042" s="11"/>
      <c r="AJ1042" s="11"/>
      <c r="AW1042" s="11"/>
      <c r="AX1042" s="11"/>
      <c r="BA1042" s="11"/>
      <c r="BB1042" s="11"/>
      <c r="BE1042" s="11"/>
      <c r="BF1042" s="11"/>
      <c r="BH1042" s="11"/>
      <c r="BI1042" s="11"/>
      <c r="BJ1042" s="11"/>
      <c r="BK1042" s="11"/>
      <c r="BL1042" s="11"/>
      <c r="BU1042" s="11"/>
      <c r="BV1042" s="11"/>
      <c r="BZ1042" s="12"/>
    </row>
    <row r="1043" spans="24:78" ht="12.75" customHeight="1" x14ac:dyDescent="0.25">
      <c r="X1043" s="11"/>
      <c r="AI1043" s="11"/>
      <c r="AJ1043" s="11"/>
      <c r="AW1043" s="11"/>
      <c r="AX1043" s="11"/>
      <c r="BA1043" s="11"/>
      <c r="BB1043" s="11"/>
      <c r="BE1043" s="11"/>
      <c r="BF1043" s="11"/>
      <c r="BH1043" s="11"/>
      <c r="BI1043" s="11"/>
      <c r="BJ1043" s="11"/>
      <c r="BK1043" s="11"/>
      <c r="BL1043" s="11"/>
      <c r="BU1043" s="11"/>
      <c r="BV1043" s="11"/>
      <c r="BZ1043" s="12"/>
    </row>
    <row r="1044" spans="24:78" ht="12.75" customHeight="1" x14ac:dyDescent="0.25">
      <c r="X1044" s="11"/>
      <c r="AI1044" s="11"/>
      <c r="AJ1044" s="11"/>
      <c r="AW1044" s="11"/>
      <c r="AX1044" s="11"/>
      <c r="BA1044" s="11"/>
      <c r="BB1044" s="11"/>
      <c r="BE1044" s="11"/>
      <c r="BF1044" s="11"/>
      <c r="BH1044" s="11"/>
      <c r="BI1044" s="11"/>
      <c r="BJ1044" s="11"/>
      <c r="BK1044" s="11"/>
      <c r="BL1044" s="11"/>
      <c r="BU1044" s="11"/>
      <c r="BV1044" s="11"/>
      <c r="BZ1044" s="12"/>
    </row>
    <row r="1045" spans="24:78" ht="12.75" customHeight="1" x14ac:dyDescent="0.25">
      <c r="X1045" s="11"/>
      <c r="AI1045" s="11"/>
      <c r="AJ1045" s="11"/>
      <c r="AW1045" s="11"/>
      <c r="AX1045" s="11"/>
      <c r="BA1045" s="11"/>
      <c r="BB1045" s="11"/>
      <c r="BE1045" s="11"/>
      <c r="BF1045" s="11"/>
      <c r="BH1045" s="11"/>
      <c r="BI1045" s="11"/>
      <c r="BJ1045" s="11"/>
      <c r="BK1045" s="11"/>
      <c r="BL1045" s="11"/>
      <c r="BU1045" s="11"/>
      <c r="BV1045" s="11"/>
      <c r="BZ1045" s="12"/>
    </row>
    <row r="1046" spans="24:78" ht="12.75" customHeight="1" x14ac:dyDescent="0.25">
      <c r="X1046" s="11"/>
      <c r="AI1046" s="11"/>
      <c r="AJ1046" s="11"/>
      <c r="AW1046" s="11"/>
      <c r="AX1046" s="11"/>
      <c r="BA1046" s="11"/>
      <c r="BB1046" s="11"/>
      <c r="BE1046" s="11"/>
      <c r="BF1046" s="11"/>
      <c r="BH1046" s="11"/>
      <c r="BI1046" s="11"/>
      <c r="BJ1046" s="11"/>
      <c r="BK1046" s="11"/>
      <c r="BL1046" s="11"/>
      <c r="BU1046" s="11"/>
      <c r="BV1046" s="11"/>
      <c r="BZ1046" s="12"/>
    </row>
    <row r="1047" spans="24:78" ht="12.75" customHeight="1" x14ac:dyDescent="0.25">
      <c r="X1047" s="11"/>
      <c r="AI1047" s="11"/>
      <c r="AJ1047" s="11"/>
      <c r="AW1047" s="11"/>
      <c r="AX1047" s="11"/>
      <c r="BA1047" s="11"/>
      <c r="BB1047" s="11"/>
      <c r="BE1047" s="11"/>
      <c r="BF1047" s="11"/>
      <c r="BH1047" s="11"/>
      <c r="BI1047" s="11"/>
      <c r="BJ1047" s="11"/>
      <c r="BK1047" s="11"/>
      <c r="BL1047" s="11"/>
      <c r="BU1047" s="11"/>
      <c r="BV1047" s="11"/>
      <c r="BZ1047" s="12"/>
    </row>
    <row r="1048" spans="24:78" ht="12.75" customHeight="1" x14ac:dyDescent="0.25">
      <c r="X1048" s="11"/>
      <c r="AI1048" s="11"/>
      <c r="AJ1048" s="11"/>
      <c r="AW1048" s="11"/>
      <c r="AX1048" s="11"/>
      <c r="BA1048" s="11"/>
      <c r="BB1048" s="11"/>
      <c r="BE1048" s="11"/>
      <c r="BF1048" s="11"/>
      <c r="BH1048" s="11"/>
      <c r="BI1048" s="11"/>
      <c r="BJ1048" s="11"/>
      <c r="BK1048" s="11"/>
      <c r="BL1048" s="11"/>
      <c r="BU1048" s="11"/>
      <c r="BV1048" s="11"/>
      <c r="BZ1048" s="12"/>
    </row>
    <row r="1049" spans="24:78" ht="12.75" customHeight="1" x14ac:dyDescent="0.25">
      <c r="X1049" s="11"/>
      <c r="AI1049" s="11"/>
      <c r="AJ1049" s="11"/>
      <c r="AW1049" s="11"/>
      <c r="AX1049" s="11"/>
      <c r="BA1049" s="11"/>
      <c r="BB1049" s="11"/>
      <c r="BE1049" s="11"/>
      <c r="BF1049" s="11"/>
      <c r="BH1049" s="11"/>
      <c r="BI1049" s="11"/>
      <c r="BJ1049" s="11"/>
      <c r="BK1049" s="11"/>
      <c r="BL1049" s="11"/>
      <c r="BU1049" s="11"/>
      <c r="BV1049" s="11"/>
      <c r="BZ1049" s="12"/>
    </row>
    <row r="1050" spans="24:78" ht="12.75" customHeight="1" x14ac:dyDescent="0.25">
      <c r="X1050" s="11"/>
      <c r="AI1050" s="11"/>
      <c r="AJ1050" s="11"/>
      <c r="AW1050" s="11"/>
      <c r="AX1050" s="11"/>
      <c r="BA1050" s="11"/>
      <c r="BB1050" s="11"/>
      <c r="BE1050" s="11"/>
      <c r="BF1050" s="11"/>
      <c r="BH1050" s="11"/>
      <c r="BI1050" s="11"/>
      <c r="BJ1050" s="11"/>
      <c r="BK1050" s="11"/>
      <c r="BL1050" s="11"/>
      <c r="BU1050" s="11"/>
      <c r="BV1050" s="11"/>
      <c r="BZ1050" s="12"/>
    </row>
    <row r="1051" spans="24:78" ht="12.75" customHeight="1" x14ac:dyDescent="0.25">
      <c r="X1051" s="11"/>
      <c r="AI1051" s="11"/>
      <c r="AJ1051" s="11"/>
      <c r="AW1051" s="11"/>
      <c r="AX1051" s="11"/>
      <c r="BA1051" s="11"/>
      <c r="BB1051" s="11"/>
      <c r="BE1051" s="11"/>
      <c r="BF1051" s="11"/>
      <c r="BH1051" s="11"/>
      <c r="BI1051" s="11"/>
      <c r="BJ1051" s="11"/>
      <c r="BK1051" s="11"/>
      <c r="BL1051" s="11"/>
      <c r="BU1051" s="11"/>
      <c r="BV1051" s="11"/>
      <c r="BZ1051" s="12"/>
    </row>
    <row r="1052" spans="24:78" ht="12.75" customHeight="1" x14ac:dyDescent="0.25">
      <c r="X1052" s="11"/>
      <c r="AI1052" s="11"/>
      <c r="AJ1052" s="11"/>
      <c r="AW1052" s="11"/>
      <c r="AX1052" s="11"/>
      <c r="BA1052" s="11"/>
      <c r="BB1052" s="11"/>
      <c r="BE1052" s="11"/>
      <c r="BF1052" s="11"/>
      <c r="BH1052" s="11"/>
      <c r="BI1052" s="11"/>
      <c r="BJ1052" s="11"/>
      <c r="BK1052" s="11"/>
      <c r="BL1052" s="11"/>
      <c r="BU1052" s="11"/>
      <c r="BV1052" s="11"/>
      <c r="BZ1052" s="12"/>
    </row>
    <row r="1053" spans="24:78" ht="12.75" customHeight="1" x14ac:dyDescent="0.25">
      <c r="X1053" s="11"/>
      <c r="AI1053" s="11"/>
      <c r="AJ1053" s="11"/>
      <c r="AW1053" s="11"/>
      <c r="AX1053" s="11"/>
      <c r="BA1053" s="11"/>
      <c r="BB1053" s="11"/>
      <c r="BE1053" s="11"/>
      <c r="BF1053" s="11"/>
      <c r="BH1053" s="11"/>
      <c r="BI1053" s="11"/>
      <c r="BJ1053" s="11"/>
      <c r="BK1053" s="11"/>
      <c r="BL1053" s="11"/>
      <c r="BU1053" s="11"/>
      <c r="BV1053" s="11"/>
      <c r="BZ1053" s="12"/>
    </row>
    <row r="1054" spans="24:78" ht="12.75" customHeight="1" x14ac:dyDescent="0.25">
      <c r="X1054" s="11"/>
      <c r="AI1054" s="11"/>
      <c r="AJ1054" s="11"/>
      <c r="AW1054" s="11"/>
      <c r="AX1054" s="11"/>
      <c r="BA1054" s="11"/>
      <c r="BB1054" s="11"/>
      <c r="BE1054" s="11"/>
      <c r="BF1054" s="11"/>
      <c r="BH1054" s="11"/>
      <c r="BI1054" s="11"/>
      <c r="BJ1054" s="11"/>
      <c r="BK1054" s="11"/>
      <c r="BL1054" s="11"/>
      <c r="BU1054" s="11"/>
      <c r="BV1054" s="11"/>
      <c r="BZ1054" s="12"/>
    </row>
    <row r="1055" spans="24:78" ht="12.75" customHeight="1" x14ac:dyDescent="0.25">
      <c r="X1055" s="11"/>
      <c r="AI1055" s="11"/>
      <c r="AJ1055" s="11"/>
      <c r="AW1055" s="11"/>
      <c r="AX1055" s="11"/>
      <c r="BA1055" s="11"/>
      <c r="BB1055" s="11"/>
      <c r="BE1055" s="11"/>
      <c r="BF1055" s="11"/>
      <c r="BH1055" s="11"/>
      <c r="BI1055" s="11"/>
      <c r="BJ1055" s="11"/>
      <c r="BK1055" s="11"/>
      <c r="BL1055" s="11"/>
      <c r="BU1055" s="11"/>
      <c r="BV1055" s="11"/>
      <c r="BZ1055" s="12"/>
    </row>
    <row r="1056" spans="24:78" ht="12.75" customHeight="1" x14ac:dyDescent="0.25">
      <c r="X1056" s="11"/>
      <c r="AI1056" s="11"/>
      <c r="AJ1056" s="11"/>
      <c r="AW1056" s="11"/>
      <c r="AX1056" s="11"/>
      <c r="BA1056" s="11"/>
      <c r="BB1056" s="11"/>
      <c r="BE1056" s="11"/>
      <c r="BF1056" s="11"/>
      <c r="BH1056" s="11"/>
      <c r="BI1056" s="11"/>
      <c r="BJ1056" s="11"/>
      <c r="BK1056" s="11"/>
      <c r="BL1056" s="11"/>
      <c r="BU1056" s="11"/>
      <c r="BV1056" s="11"/>
      <c r="BZ1056" s="12"/>
    </row>
    <row r="1057" spans="24:78" ht="12.75" customHeight="1" x14ac:dyDescent="0.25">
      <c r="X1057" s="11"/>
      <c r="AI1057" s="11"/>
      <c r="AJ1057" s="11"/>
      <c r="AW1057" s="11"/>
      <c r="AX1057" s="11"/>
      <c r="BA1057" s="11"/>
      <c r="BB1057" s="11"/>
      <c r="BE1057" s="11"/>
      <c r="BF1057" s="11"/>
      <c r="BH1057" s="11"/>
      <c r="BI1057" s="11"/>
      <c r="BJ1057" s="11"/>
      <c r="BK1057" s="11"/>
      <c r="BL1057" s="11"/>
      <c r="BU1057" s="11"/>
      <c r="BV1057" s="11"/>
      <c r="BZ1057" s="12"/>
    </row>
    <row r="1058" spans="24:78" ht="12.75" customHeight="1" x14ac:dyDescent="0.25">
      <c r="X1058" s="11"/>
      <c r="AI1058" s="11"/>
      <c r="AJ1058" s="11"/>
      <c r="AW1058" s="11"/>
      <c r="AX1058" s="11"/>
      <c r="BA1058" s="11"/>
      <c r="BB1058" s="11"/>
      <c r="BE1058" s="11"/>
      <c r="BF1058" s="11"/>
      <c r="BH1058" s="11"/>
      <c r="BI1058" s="11"/>
      <c r="BJ1058" s="11"/>
      <c r="BK1058" s="11"/>
      <c r="BL1058" s="11"/>
      <c r="BU1058" s="11"/>
      <c r="BV1058" s="11"/>
      <c r="BZ1058" s="12"/>
    </row>
    <row r="1059" spans="24:78" ht="12.75" customHeight="1" x14ac:dyDescent="0.25">
      <c r="X1059" s="11"/>
      <c r="AI1059" s="11"/>
      <c r="AJ1059" s="11"/>
      <c r="AW1059" s="11"/>
      <c r="AX1059" s="11"/>
      <c r="BA1059" s="11"/>
      <c r="BB1059" s="11"/>
      <c r="BE1059" s="11"/>
      <c r="BF1059" s="11"/>
      <c r="BH1059" s="11"/>
      <c r="BI1059" s="11"/>
      <c r="BJ1059" s="11"/>
      <c r="BK1059" s="11"/>
      <c r="BL1059" s="11"/>
      <c r="BU1059" s="11"/>
      <c r="BV1059" s="11"/>
      <c r="BZ1059" s="12"/>
    </row>
    <row r="1060" spans="24:78" ht="12.75" customHeight="1" x14ac:dyDescent="0.25">
      <c r="X1060" s="11"/>
      <c r="AI1060" s="11"/>
      <c r="AJ1060" s="11"/>
      <c r="AW1060" s="11"/>
      <c r="AX1060" s="11"/>
      <c r="BA1060" s="11"/>
      <c r="BB1060" s="11"/>
      <c r="BE1060" s="11"/>
      <c r="BF1060" s="11"/>
      <c r="BH1060" s="11"/>
      <c r="BI1060" s="11"/>
      <c r="BJ1060" s="11"/>
      <c r="BK1060" s="11"/>
      <c r="BL1060" s="11"/>
      <c r="BU1060" s="11"/>
      <c r="BV1060" s="11"/>
      <c r="BZ1060" s="12"/>
    </row>
    <row r="1061" spans="24:78" ht="12.75" customHeight="1" x14ac:dyDescent="0.25">
      <c r="X1061" s="11"/>
      <c r="AI1061" s="11"/>
      <c r="AJ1061" s="11"/>
      <c r="AW1061" s="11"/>
      <c r="AX1061" s="11"/>
      <c r="BA1061" s="11"/>
      <c r="BB1061" s="11"/>
      <c r="BE1061" s="11"/>
      <c r="BF1061" s="11"/>
      <c r="BH1061" s="11"/>
      <c r="BI1061" s="11"/>
      <c r="BJ1061" s="11"/>
      <c r="BK1061" s="11"/>
      <c r="BL1061" s="11"/>
      <c r="BU1061" s="11"/>
      <c r="BV1061" s="11"/>
      <c r="BZ1061" s="12"/>
    </row>
    <row r="1062" spans="24:78" ht="12.75" customHeight="1" x14ac:dyDescent="0.25">
      <c r="X1062" s="11"/>
      <c r="AI1062" s="11"/>
      <c r="AJ1062" s="11"/>
      <c r="AW1062" s="11"/>
      <c r="AX1062" s="11"/>
      <c r="BA1062" s="11"/>
      <c r="BB1062" s="11"/>
      <c r="BE1062" s="11"/>
      <c r="BF1062" s="11"/>
      <c r="BH1062" s="11"/>
      <c r="BI1062" s="11"/>
      <c r="BJ1062" s="11"/>
      <c r="BK1062" s="11"/>
      <c r="BL1062" s="11"/>
      <c r="BU1062" s="11"/>
      <c r="BV1062" s="11"/>
      <c r="BZ1062" s="12"/>
    </row>
    <row r="1063" spans="24:78" ht="12.75" customHeight="1" x14ac:dyDescent="0.25">
      <c r="X1063" s="11"/>
      <c r="AI1063" s="11"/>
      <c r="AJ1063" s="11"/>
      <c r="AW1063" s="11"/>
      <c r="AX1063" s="11"/>
      <c r="BA1063" s="11"/>
      <c r="BB1063" s="11"/>
      <c r="BE1063" s="11"/>
      <c r="BF1063" s="11"/>
      <c r="BH1063" s="11"/>
      <c r="BI1063" s="11"/>
      <c r="BJ1063" s="11"/>
      <c r="BK1063" s="11"/>
      <c r="BL1063" s="11"/>
      <c r="BU1063" s="11"/>
      <c r="BV1063" s="11"/>
      <c r="BZ1063" s="12"/>
    </row>
    <row r="1064" spans="24:78" ht="12.75" customHeight="1" x14ac:dyDescent="0.25">
      <c r="X1064" s="11"/>
      <c r="AI1064" s="11"/>
      <c r="AJ1064" s="11"/>
      <c r="AW1064" s="11"/>
      <c r="AX1064" s="11"/>
      <c r="BA1064" s="11"/>
      <c r="BB1064" s="11"/>
      <c r="BE1064" s="11"/>
      <c r="BF1064" s="11"/>
      <c r="BH1064" s="11"/>
      <c r="BI1064" s="11"/>
      <c r="BJ1064" s="11"/>
      <c r="BK1064" s="11"/>
      <c r="BL1064" s="11"/>
      <c r="BU1064" s="11"/>
      <c r="BV1064" s="11"/>
      <c r="BZ1064" s="12"/>
    </row>
    <row r="1065" spans="24:78" ht="12.75" customHeight="1" x14ac:dyDescent="0.25">
      <c r="X1065" s="11"/>
      <c r="AI1065" s="11"/>
      <c r="AJ1065" s="11"/>
      <c r="AW1065" s="11"/>
      <c r="AX1065" s="11"/>
      <c r="BA1065" s="11"/>
      <c r="BB1065" s="11"/>
      <c r="BE1065" s="11"/>
      <c r="BF1065" s="11"/>
      <c r="BH1065" s="11"/>
      <c r="BI1065" s="11"/>
      <c r="BJ1065" s="11"/>
      <c r="BK1065" s="11"/>
      <c r="BL1065" s="11"/>
      <c r="BU1065" s="11"/>
      <c r="BV1065" s="11"/>
      <c r="BZ1065" s="12"/>
    </row>
    <row r="1066" spans="24:78" ht="12.75" customHeight="1" x14ac:dyDescent="0.25">
      <c r="X1066" s="11"/>
      <c r="AI1066" s="11"/>
      <c r="AJ1066" s="11"/>
      <c r="AW1066" s="11"/>
      <c r="AX1066" s="11"/>
      <c r="BA1066" s="11"/>
      <c r="BB1066" s="11"/>
      <c r="BE1066" s="11"/>
      <c r="BF1066" s="11"/>
      <c r="BH1066" s="11"/>
      <c r="BI1066" s="11"/>
      <c r="BJ1066" s="11"/>
      <c r="BK1066" s="11"/>
      <c r="BL1066" s="11"/>
      <c r="BU1066" s="11"/>
      <c r="BV1066" s="11"/>
      <c r="BZ1066" s="12"/>
    </row>
    <row r="1067" spans="24:78" ht="12.75" customHeight="1" x14ac:dyDescent="0.25">
      <c r="X1067" s="11"/>
      <c r="AI1067" s="11"/>
      <c r="AJ1067" s="11"/>
      <c r="AW1067" s="11"/>
      <c r="AX1067" s="11"/>
      <c r="BA1067" s="11"/>
      <c r="BB1067" s="11"/>
      <c r="BE1067" s="11"/>
      <c r="BF1067" s="11"/>
      <c r="BH1067" s="11"/>
      <c r="BI1067" s="11"/>
      <c r="BJ1067" s="11"/>
      <c r="BK1067" s="11"/>
      <c r="BL1067" s="11"/>
      <c r="BU1067" s="11"/>
      <c r="BV1067" s="11"/>
      <c r="BZ1067" s="12"/>
    </row>
    <row r="1068" spans="24:78" ht="12.75" customHeight="1" x14ac:dyDescent="0.25">
      <c r="X1068" s="11"/>
      <c r="AI1068" s="11"/>
      <c r="AJ1068" s="11"/>
      <c r="AW1068" s="11"/>
      <c r="AX1068" s="11"/>
      <c r="BA1068" s="11"/>
      <c r="BB1068" s="11"/>
      <c r="BE1068" s="11"/>
      <c r="BF1068" s="11"/>
      <c r="BH1068" s="11"/>
      <c r="BI1068" s="11"/>
      <c r="BJ1068" s="11"/>
      <c r="BK1068" s="11"/>
      <c r="BL1068" s="11"/>
      <c r="BU1068" s="11"/>
      <c r="BV1068" s="11"/>
      <c r="BZ1068" s="12"/>
    </row>
    <row r="1069" spans="24:78" ht="12.75" customHeight="1" x14ac:dyDescent="0.25">
      <c r="X1069" s="11"/>
      <c r="AI1069" s="11"/>
      <c r="AJ1069" s="11"/>
      <c r="AW1069" s="11"/>
      <c r="AX1069" s="11"/>
      <c r="BA1069" s="11"/>
      <c r="BB1069" s="11"/>
      <c r="BE1069" s="11"/>
      <c r="BF1069" s="11"/>
      <c r="BH1069" s="11"/>
      <c r="BI1069" s="11"/>
      <c r="BJ1069" s="11"/>
      <c r="BK1069" s="11"/>
      <c r="BL1069" s="11"/>
      <c r="BU1069" s="11"/>
      <c r="BV1069" s="11"/>
      <c r="BZ1069" s="12"/>
    </row>
    <row r="1070" spans="24:78" ht="12.75" customHeight="1" x14ac:dyDescent="0.25">
      <c r="X1070" s="11"/>
      <c r="AI1070" s="11"/>
      <c r="AJ1070" s="11"/>
      <c r="AW1070" s="11"/>
      <c r="AX1070" s="11"/>
      <c r="BA1070" s="11"/>
      <c r="BB1070" s="11"/>
      <c r="BE1070" s="11"/>
      <c r="BF1070" s="11"/>
      <c r="BH1070" s="11"/>
      <c r="BI1070" s="11"/>
      <c r="BJ1070" s="11"/>
      <c r="BK1070" s="11"/>
      <c r="BL1070" s="11"/>
      <c r="BU1070" s="11"/>
      <c r="BV1070" s="11"/>
      <c r="BZ1070" s="12"/>
    </row>
    <row r="1071" spans="24:78" ht="12.75" customHeight="1" x14ac:dyDescent="0.25">
      <c r="X1071" s="11"/>
      <c r="AI1071" s="11"/>
      <c r="AJ1071" s="11"/>
      <c r="AW1071" s="11"/>
      <c r="AX1071" s="11"/>
      <c r="BA1071" s="11"/>
      <c r="BB1071" s="11"/>
      <c r="BE1071" s="11"/>
      <c r="BF1071" s="11"/>
      <c r="BH1071" s="11"/>
      <c r="BI1071" s="11"/>
      <c r="BJ1071" s="11"/>
      <c r="BK1071" s="11"/>
      <c r="BL1071" s="11"/>
      <c r="BU1071" s="11"/>
      <c r="BV1071" s="11"/>
      <c r="BZ1071" s="12"/>
    </row>
    <row r="1072" spans="24:78" ht="12.75" customHeight="1" x14ac:dyDescent="0.25">
      <c r="X1072" s="11"/>
      <c r="AI1072" s="11"/>
      <c r="AJ1072" s="11"/>
      <c r="AW1072" s="11"/>
      <c r="AX1072" s="11"/>
      <c r="BA1072" s="11"/>
      <c r="BB1072" s="11"/>
      <c r="BE1072" s="11"/>
      <c r="BF1072" s="11"/>
      <c r="BH1072" s="11"/>
      <c r="BI1072" s="11"/>
      <c r="BJ1072" s="11"/>
      <c r="BK1072" s="11"/>
      <c r="BL1072" s="11"/>
      <c r="BU1072" s="11"/>
      <c r="BV1072" s="11"/>
      <c r="BZ1072" s="12"/>
    </row>
    <row r="1073" spans="24:78" ht="12.75" customHeight="1" x14ac:dyDescent="0.25">
      <c r="X1073" s="11"/>
      <c r="AI1073" s="11"/>
      <c r="AJ1073" s="11"/>
      <c r="AW1073" s="11"/>
      <c r="AX1073" s="11"/>
      <c r="BA1073" s="11"/>
      <c r="BB1073" s="11"/>
      <c r="BE1073" s="11"/>
      <c r="BF1073" s="11"/>
      <c r="BH1073" s="11"/>
      <c r="BI1073" s="11"/>
      <c r="BJ1073" s="11"/>
      <c r="BK1073" s="11"/>
      <c r="BL1073" s="11"/>
      <c r="BU1073" s="11"/>
      <c r="BV1073" s="11"/>
      <c r="BZ1073" s="12"/>
    </row>
    <row r="1074" spans="24:78" ht="12.75" customHeight="1" x14ac:dyDescent="0.25">
      <c r="X1074" s="11"/>
      <c r="AI1074" s="11"/>
      <c r="AJ1074" s="11"/>
      <c r="AW1074" s="11"/>
      <c r="AX1074" s="11"/>
      <c r="BA1074" s="11"/>
      <c r="BB1074" s="11"/>
      <c r="BE1074" s="11"/>
      <c r="BF1074" s="11"/>
      <c r="BH1074" s="11"/>
      <c r="BI1074" s="11"/>
      <c r="BJ1074" s="11"/>
      <c r="BK1074" s="11"/>
      <c r="BL1074" s="11"/>
      <c r="BU1074" s="11"/>
      <c r="BV1074" s="11"/>
      <c r="BZ1074" s="12"/>
    </row>
    <row r="1075" spans="24:78" ht="12.75" customHeight="1" x14ac:dyDescent="0.25">
      <c r="X1075" s="11"/>
      <c r="AI1075" s="11"/>
      <c r="AJ1075" s="11"/>
      <c r="AW1075" s="11"/>
      <c r="AX1075" s="11"/>
      <c r="BA1075" s="11"/>
      <c r="BB1075" s="11"/>
      <c r="BE1075" s="11"/>
      <c r="BF1075" s="11"/>
      <c r="BH1075" s="11"/>
      <c r="BI1075" s="11"/>
      <c r="BJ1075" s="11"/>
      <c r="BK1075" s="11"/>
      <c r="BL1075" s="11"/>
      <c r="BU1075" s="11"/>
      <c r="BV1075" s="11"/>
      <c r="BZ1075" s="12"/>
    </row>
    <row r="1076" spans="24:78" ht="12.75" customHeight="1" x14ac:dyDescent="0.25">
      <c r="X1076" s="11"/>
      <c r="AI1076" s="11"/>
      <c r="AJ1076" s="11"/>
      <c r="AW1076" s="11"/>
      <c r="AX1076" s="11"/>
      <c r="BA1076" s="11"/>
      <c r="BB1076" s="11"/>
      <c r="BE1076" s="11"/>
      <c r="BF1076" s="11"/>
      <c r="BH1076" s="11"/>
      <c r="BI1076" s="11"/>
      <c r="BJ1076" s="11"/>
      <c r="BK1076" s="11"/>
      <c r="BL1076" s="11"/>
      <c r="BU1076" s="11"/>
      <c r="BV1076" s="11"/>
      <c r="BZ1076" s="12"/>
    </row>
    <row r="1077" spans="24:78" ht="12.75" customHeight="1" x14ac:dyDescent="0.25">
      <c r="X1077" s="11"/>
      <c r="AI1077" s="11"/>
      <c r="AJ1077" s="11"/>
      <c r="AW1077" s="11"/>
      <c r="AX1077" s="11"/>
      <c r="BA1077" s="11"/>
      <c r="BB1077" s="11"/>
      <c r="BE1077" s="11"/>
      <c r="BF1077" s="11"/>
      <c r="BH1077" s="11"/>
      <c r="BI1077" s="11"/>
      <c r="BJ1077" s="11"/>
      <c r="BK1077" s="11"/>
      <c r="BL1077" s="11"/>
      <c r="BU1077" s="11"/>
      <c r="BV1077" s="11"/>
      <c r="BZ1077" s="12"/>
    </row>
    <row r="1078" spans="24:78" ht="12.75" customHeight="1" x14ac:dyDescent="0.25">
      <c r="X1078" s="11"/>
      <c r="AI1078" s="11"/>
      <c r="AJ1078" s="11"/>
      <c r="AW1078" s="11"/>
      <c r="AX1078" s="11"/>
      <c r="BA1078" s="11"/>
      <c r="BB1078" s="11"/>
      <c r="BE1078" s="11"/>
      <c r="BF1078" s="11"/>
      <c r="BH1078" s="11"/>
      <c r="BI1078" s="11"/>
      <c r="BJ1078" s="11"/>
      <c r="BK1078" s="11"/>
      <c r="BL1078" s="11"/>
      <c r="BU1078" s="11"/>
      <c r="BV1078" s="11"/>
      <c r="BZ1078" s="12"/>
    </row>
    <row r="1079" spans="24:78" ht="12.75" customHeight="1" x14ac:dyDescent="0.25">
      <c r="X1079" s="11"/>
      <c r="AI1079" s="11"/>
      <c r="AJ1079" s="11"/>
      <c r="AW1079" s="11"/>
      <c r="AX1079" s="11"/>
      <c r="BA1079" s="11"/>
      <c r="BB1079" s="11"/>
      <c r="BE1079" s="11"/>
      <c r="BF1079" s="11"/>
      <c r="BH1079" s="11"/>
      <c r="BI1079" s="11"/>
      <c r="BJ1079" s="11"/>
      <c r="BK1079" s="11"/>
      <c r="BL1079" s="11"/>
      <c r="BU1079" s="11"/>
      <c r="BV1079" s="11"/>
      <c r="BZ1079" s="12"/>
    </row>
    <row r="1080" spans="24:78" ht="12.75" customHeight="1" x14ac:dyDescent="0.25">
      <c r="X1080" s="11"/>
      <c r="AI1080" s="11"/>
      <c r="AJ1080" s="11"/>
      <c r="AW1080" s="11"/>
      <c r="AX1080" s="11"/>
      <c r="BA1080" s="11"/>
      <c r="BB1080" s="11"/>
      <c r="BE1080" s="11"/>
      <c r="BF1080" s="11"/>
      <c r="BH1080" s="11"/>
      <c r="BI1080" s="11"/>
      <c r="BJ1080" s="11"/>
      <c r="BK1080" s="11"/>
      <c r="BL1080" s="11"/>
      <c r="BU1080" s="11"/>
      <c r="BV1080" s="11"/>
      <c r="BZ1080" s="12"/>
    </row>
    <row r="1081" spans="24:78" ht="12.75" customHeight="1" x14ac:dyDescent="0.25">
      <c r="X1081" s="11"/>
      <c r="AI1081" s="11"/>
      <c r="AJ1081" s="11"/>
      <c r="AW1081" s="11"/>
      <c r="AX1081" s="11"/>
      <c r="BA1081" s="11"/>
      <c r="BB1081" s="11"/>
      <c r="BE1081" s="11"/>
      <c r="BF1081" s="11"/>
      <c r="BH1081" s="11"/>
      <c r="BI1081" s="11"/>
      <c r="BJ1081" s="11"/>
      <c r="BK1081" s="11"/>
      <c r="BL1081" s="11"/>
      <c r="BU1081" s="11"/>
      <c r="BV1081" s="11"/>
      <c r="BZ1081" s="12"/>
    </row>
    <row r="1082" spans="24:78" ht="12.75" customHeight="1" x14ac:dyDescent="0.25">
      <c r="X1082" s="11"/>
      <c r="AI1082" s="11"/>
      <c r="AJ1082" s="11"/>
      <c r="AW1082" s="11"/>
      <c r="AX1082" s="11"/>
      <c r="BA1082" s="11"/>
      <c r="BB1082" s="11"/>
      <c r="BE1082" s="11"/>
      <c r="BF1082" s="11"/>
      <c r="BH1082" s="11"/>
      <c r="BI1082" s="11"/>
      <c r="BJ1082" s="11"/>
      <c r="BK1082" s="11"/>
      <c r="BL1082" s="11"/>
      <c r="BU1082" s="11"/>
      <c r="BV1082" s="11"/>
      <c r="BZ1082" s="12"/>
    </row>
    <row r="1083" spans="24:78" ht="12.75" customHeight="1" x14ac:dyDescent="0.25">
      <c r="X1083" s="11"/>
      <c r="AI1083" s="11"/>
      <c r="AJ1083" s="11"/>
      <c r="AW1083" s="11"/>
      <c r="AX1083" s="11"/>
      <c r="BA1083" s="11"/>
      <c r="BB1083" s="11"/>
      <c r="BE1083" s="11"/>
      <c r="BF1083" s="11"/>
      <c r="BH1083" s="11"/>
      <c r="BI1083" s="11"/>
      <c r="BJ1083" s="11"/>
      <c r="BK1083" s="11"/>
      <c r="BL1083" s="11"/>
      <c r="BU1083" s="11"/>
      <c r="BV1083" s="11"/>
      <c r="BZ1083" s="12"/>
    </row>
    <row r="1084" spans="24:78" ht="12.75" customHeight="1" x14ac:dyDescent="0.25">
      <c r="X1084" s="11"/>
      <c r="AI1084" s="11"/>
      <c r="AJ1084" s="11"/>
      <c r="AW1084" s="11"/>
      <c r="AX1084" s="11"/>
      <c r="BA1084" s="11"/>
      <c r="BB1084" s="11"/>
      <c r="BE1084" s="11"/>
      <c r="BF1084" s="11"/>
      <c r="BH1084" s="11"/>
      <c r="BI1084" s="11"/>
      <c r="BJ1084" s="11"/>
      <c r="BK1084" s="11"/>
      <c r="BL1084" s="11"/>
      <c r="BU1084" s="11"/>
      <c r="BV1084" s="11"/>
      <c r="BZ1084" s="12"/>
    </row>
    <row r="1085" spans="24:78" ht="12.75" customHeight="1" x14ac:dyDescent="0.25">
      <c r="X1085" s="11"/>
      <c r="AI1085" s="11"/>
      <c r="AJ1085" s="11"/>
      <c r="AW1085" s="11"/>
      <c r="AX1085" s="11"/>
      <c r="BA1085" s="11"/>
      <c r="BB1085" s="11"/>
      <c r="BE1085" s="11"/>
      <c r="BF1085" s="11"/>
      <c r="BH1085" s="11"/>
      <c r="BI1085" s="11"/>
      <c r="BJ1085" s="11"/>
      <c r="BK1085" s="11"/>
      <c r="BL1085" s="11"/>
      <c r="BU1085" s="11"/>
      <c r="BV1085" s="11"/>
      <c r="BZ1085" s="12"/>
    </row>
    <row r="1086" spans="24:78" ht="12.75" customHeight="1" x14ac:dyDescent="0.25">
      <c r="X1086" s="11"/>
      <c r="AI1086" s="11"/>
      <c r="AJ1086" s="11"/>
      <c r="AW1086" s="11"/>
      <c r="AX1086" s="11"/>
      <c r="BA1086" s="11"/>
      <c r="BB1086" s="11"/>
      <c r="BE1086" s="11"/>
      <c r="BF1086" s="11"/>
      <c r="BH1086" s="11"/>
      <c r="BI1086" s="11"/>
      <c r="BJ1086" s="11"/>
      <c r="BK1086" s="11"/>
      <c r="BL1086" s="11"/>
      <c r="BU1086" s="11"/>
      <c r="BV1086" s="11"/>
      <c r="BZ1086" s="12"/>
    </row>
    <row r="1087" spans="24:78" ht="12.75" customHeight="1" x14ac:dyDescent="0.25">
      <c r="X1087" s="11"/>
      <c r="AI1087" s="11"/>
      <c r="AJ1087" s="11"/>
      <c r="AW1087" s="11"/>
      <c r="AX1087" s="11"/>
      <c r="BA1087" s="11"/>
      <c r="BB1087" s="11"/>
      <c r="BE1087" s="11"/>
      <c r="BF1087" s="11"/>
      <c r="BH1087" s="11"/>
      <c r="BI1087" s="11"/>
      <c r="BJ1087" s="11"/>
      <c r="BK1087" s="11"/>
      <c r="BL1087" s="11"/>
      <c r="BU1087" s="11"/>
      <c r="BV1087" s="11"/>
      <c r="BZ1087" s="12"/>
    </row>
    <row r="1088" spans="24:78" ht="12.75" customHeight="1" x14ac:dyDescent="0.25">
      <c r="X1088" s="11"/>
      <c r="AI1088" s="11"/>
      <c r="AJ1088" s="11"/>
      <c r="AW1088" s="11"/>
      <c r="AX1088" s="11"/>
      <c r="BA1088" s="11"/>
      <c r="BB1088" s="11"/>
      <c r="BE1088" s="11"/>
      <c r="BF1088" s="11"/>
      <c r="BH1088" s="11"/>
      <c r="BI1088" s="11"/>
      <c r="BJ1088" s="11"/>
      <c r="BK1088" s="11"/>
      <c r="BL1088" s="11"/>
      <c r="BU1088" s="11"/>
      <c r="BV1088" s="11"/>
      <c r="BZ1088" s="12"/>
    </row>
    <row r="1089" spans="24:78" ht="12.75" customHeight="1" x14ac:dyDescent="0.25">
      <c r="X1089" s="11"/>
      <c r="AI1089" s="11"/>
      <c r="AJ1089" s="11"/>
      <c r="AW1089" s="11"/>
      <c r="AX1089" s="11"/>
      <c r="BA1089" s="11"/>
      <c r="BB1089" s="11"/>
      <c r="BE1089" s="11"/>
      <c r="BF1089" s="11"/>
      <c r="BH1089" s="11"/>
      <c r="BI1089" s="11"/>
      <c r="BJ1089" s="11"/>
      <c r="BK1089" s="11"/>
      <c r="BL1089" s="11"/>
      <c r="BU1089" s="11"/>
      <c r="BV1089" s="11"/>
      <c r="BZ1089" s="12"/>
    </row>
    <row r="1090" spans="24:78" ht="12.75" customHeight="1" x14ac:dyDescent="0.25">
      <c r="X1090" s="11"/>
      <c r="AI1090" s="11"/>
      <c r="AJ1090" s="11"/>
      <c r="AW1090" s="11"/>
      <c r="AX1090" s="11"/>
      <c r="BA1090" s="11"/>
      <c r="BB1090" s="11"/>
      <c r="BE1090" s="11"/>
      <c r="BF1090" s="11"/>
      <c r="BH1090" s="11"/>
      <c r="BI1090" s="11"/>
      <c r="BJ1090" s="11"/>
      <c r="BK1090" s="11"/>
      <c r="BL1090" s="11"/>
      <c r="BU1090" s="11"/>
      <c r="BV1090" s="11"/>
      <c r="BZ1090" s="12"/>
    </row>
    <row r="1091" spans="24:78" ht="12.75" customHeight="1" x14ac:dyDescent="0.25">
      <c r="X1091" s="11"/>
      <c r="AI1091" s="11"/>
      <c r="AJ1091" s="11"/>
      <c r="AW1091" s="11"/>
      <c r="AX1091" s="11"/>
      <c r="BA1091" s="11"/>
      <c r="BB1091" s="11"/>
      <c r="BE1091" s="11"/>
      <c r="BF1091" s="11"/>
      <c r="BH1091" s="11"/>
      <c r="BI1091" s="11"/>
      <c r="BJ1091" s="11"/>
      <c r="BK1091" s="11"/>
      <c r="BL1091" s="11"/>
      <c r="BU1091" s="11"/>
      <c r="BV1091" s="11"/>
      <c r="BZ1091" s="12"/>
    </row>
    <row r="1092" spans="24:78" ht="12.75" customHeight="1" x14ac:dyDescent="0.25">
      <c r="X1092" s="11"/>
      <c r="AI1092" s="11"/>
      <c r="AJ1092" s="11"/>
      <c r="AW1092" s="11"/>
      <c r="AX1092" s="11"/>
      <c r="BA1092" s="11"/>
      <c r="BB1092" s="11"/>
      <c r="BE1092" s="11"/>
      <c r="BF1092" s="11"/>
      <c r="BH1092" s="11"/>
      <c r="BI1092" s="11"/>
      <c r="BJ1092" s="11"/>
      <c r="BK1092" s="11"/>
      <c r="BL1092" s="11"/>
      <c r="BU1092" s="11"/>
      <c r="BV1092" s="11"/>
      <c r="BZ1092" s="12"/>
    </row>
    <row r="1093" spans="24:78" ht="12.75" customHeight="1" x14ac:dyDescent="0.25">
      <c r="X1093" s="11"/>
      <c r="AI1093" s="11"/>
      <c r="AJ1093" s="11"/>
      <c r="AW1093" s="11"/>
      <c r="AX1093" s="11"/>
      <c r="BA1093" s="11"/>
      <c r="BB1093" s="11"/>
      <c r="BE1093" s="11"/>
      <c r="BF1093" s="11"/>
      <c r="BH1093" s="11"/>
      <c r="BI1093" s="11"/>
      <c r="BJ1093" s="11"/>
      <c r="BK1093" s="11"/>
      <c r="BL1093" s="11"/>
      <c r="BU1093" s="11"/>
      <c r="BV1093" s="11"/>
      <c r="BZ1093" s="12"/>
    </row>
    <row r="1094" spans="24:78" ht="12.75" customHeight="1" x14ac:dyDescent="0.25">
      <c r="X1094" s="11"/>
      <c r="AI1094" s="11"/>
      <c r="AJ1094" s="11"/>
      <c r="AW1094" s="11"/>
      <c r="AX1094" s="11"/>
      <c r="BA1094" s="11"/>
      <c r="BB1094" s="11"/>
      <c r="BE1094" s="11"/>
      <c r="BF1094" s="11"/>
      <c r="BH1094" s="11"/>
      <c r="BI1094" s="11"/>
      <c r="BJ1094" s="11"/>
      <c r="BK1094" s="11"/>
      <c r="BL1094" s="11"/>
      <c r="BU1094" s="11"/>
      <c r="BV1094" s="11"/>
      <c r="BZ1094" s="12"/>
    </row>
    <row r="1095" spans="24:78" ht="12.75" customHeight="1" x14ac:dyDescent="0.25">
      <c r="X1095" s="11"/>
      <c r="AI1095" s="11"/>
      <c r="AJ1095" s="11"/>
      <c r="AW1095" s="11"/>
      <c r="AX1095" s="11"/>
      <c r="BA1095" s="11"/>
      <c r="BB1095" s="11"/>
      <c r="BE1095" s="11"/>
      <c r="BF1095" s="11"/>
      <c r="BH1095" s="11"/>
      <c r="BI1095" s="11"/>
      <c r="BJ1095" s="11"/>
      <c r="BK1095" s="11"/>
      <c r="BL1095" s="11"/>
      <c r="BU1095" s="11"/>
      <c r="BV1095" s="11"/>
      <c r="BZ1095" s="12"/>
    </row>
    <row r="1096" spans="24:78" ht="12.75" customHeight="1" x14ac:dyDescent="0.25">
      <c r="X1096" s="11"/>
      <c r="AI1096" s="11"/>
      <c r="AJ1096" s="11"/>
      <c r="AW1096" s="11"/>
      <c r="AX1096" s="11"/>
      <c r="BA1096" s="11"/>
      <c r="BB1096" s="11"/>
      <c r="BE1096" s="11"/>
      <c r="BF1096" s="11"/>
      <c r="BH1096" s="11"/>
      <c r="BI1096" s="11"/>
      <c r="BJ1096" s="11"/>
      <c r="BK1096" s="11"/>
      <c r="BL1096" s="11"/>
      <c r="BU1096" s="11"/>
      <c r="BV1096" s="11"/>
      <c r="BZ1096" s="12"/>
    </row>
    <row r="1097" spans="24:78" ht="12.75" customHeight="1" x14ac:dyDescent="0.25">
      <c r="X1097" s="11"/>
      <c r="AI1097" s="11"/>
      <c r="AJ1097" s="11"/>
      <c r="AW1097" s="11"/>
      <c r="AX1097" s="11"/>
      <c r="BA1097" s="11"/>
      <c r="BB1097" s="11"/>
      <c r="BE1097" s="11"/>
      <c r="BF1097" s="11"/>
      <c r="BH1097" s="11"/>
      <c r="BI1097" s="11"/>
      <c r="BJ1097" s="11"/>
      <c r="BK1097" s="11"/>
      <c r="BL1097" s="11"/>
      <c r="BU1097" s="11"/>
      <c r="BV1097" s="11"/>
      <c r="BZ1097" s="12"/>
    </row>
    <row r="1098" spans="24:78" ht="12.75" customHeight="1" x14ac:dyDescent="0.25">
      <c r="X1098" s="11"/>
      <c r="AI1098" s="11"/>
      <c r="AJ1098" s="11"/>
      <c r="AW1098" s="11"/>
      <c r="AX1098" s="11"/>
      <c r="BA1098" s="11"/>
      <c r="BB1098" s="11"/>
      <c r="BE1098" s="11"/>
      <c r="BF1098" s="11"/>
      <c r="BH1098" s="11"/>
      <c r="BI1098" s="11"/>
      <c r="BJ1098" s="11"/>
      <c r="BK1098" s="11"/>
      <c r="BL1098" s="11"/>
      <c r="BU1098" s="11"/>
      <c r="BV1098" s="11"/>
      <c r="BZ1098" s="12"/>
    </row>
    <row r="1099" spans="24:78" ht="12.75" customHeight="1" x14ac:dyDescent="0.25">
      <c r="X1099" s="11"/>
      <c r="AI1099" s="11"/>
      <c r="AJ1099" s="11"/>
      <c r="AW1099" s="11"/>
      <c r="AX1099" s="11"/>
      <c r="BA1099" s="11"/>
      <c r="BB1099" s="11"/>
      <c r="BE1099" s="11"/>
      <c r="BF1099" s="11"/>
      <c r="BH1099" s="11"/>
      <c r="BI1099" s="11"/>
      <c r="BJ1099" s="11"/>
      <c r="BK1099" s="11"/>
      <c r="BL1099" s="11"/>
      <c r="BU1099" s="11"/>
      <c r="BV1099" s="11"/>
      <c r="BZ1099" s="12"/>
    </row>
    <row r="1100" spans="24:78" ht="12.75" customHeight="1" x14ac:dyDescent="0.25">
      <c r="X1100" s="11"/>
      <c r="AI1100" s="11"/>
      <c r="AJ1100" s="11"/>
      <c r="AW1100" s="11"/>
      <c r="AX1100" s="11"/>
      <c r="BA1100" s="11"/>
      <c r="BB1100" s="11"/>
      <c r="BE1100" s="11"/>
      <c r="BF1100" s="11"/>
      <c r="BH1100" s="11"/>
      <c r="BI1100" s="11"/>
      <c r="BJ1100" s="11"/>
      <c r="BK1100" s="11"/>
      <c r="BL1100" s="11"/>
      <c r="BU1100" s="11"/>
      <c r="BV1100" s="11"/>
      <c r="BZ1100" s="12"/>
    </row>
    <row r="1101" spans="24:78" ht="12.75" customHeight="1" x14ac:dyDescent="0.25">
      <c r="X1101" s="11"/>
      <c r="AI1101" s="11"/>
      <c r="AJ1101" s="11"/>
      <c r="AW1101" s="11"/>
      <c r="AX1101" s="11"/>
      <c r="BA1101" s="11"/>
      <c r="BB1101" s="11"/>
      <c r="BE1101" s="11"/>
      <c r="BF1101" s="11"/>
      <c r="BH1101" s="11"/>
      <c r="BI1101" s="11"/>
      <c r="BJ1101" s="11"/>
      <c r="BK1101" s="11"/>
      <c r="BL1101" s="11"/>
      <c r="BU1101" s="11"/>
      <c r="BV1101" s="11"/>
      <c r="BZ1101" s="12"/>
    </row>
    <row r="1102" spans="24:78" ht="12.75" customHeight="1" x14ac:dyDescent="0.25">
      <c r="X1102" s="11"/>
      <c r="AI1102" s="11"/>
      <c r="AJ1102" s="11"/>
      <c r="AW1102" s="11"/>
      <c r="AX1102" s="11"/>
      <c r="BA1102" s="11"/>
      <c r="BB1102" s="11"/>
      <c r="BE1102" s="11"/>
      <c r="BF1102" s="11"/>
      <c r="BH1102" s="11"/>
      <c r="BI1102" s="11"/>
      <c r="BJ1102" s="11"/>
      <c r="BK1102" s="11"/>
      <c r="BL1102" s="11"/>
      <c r="BU1102" s="11"/>
      <c r="BV1102" s="11"/>
      <c r="BZ1102" s="12"/>
    </row>
    <row r="1103" spans="24:78" ht="12.75" customHeight="1" x14ac:dyDescent="0.25">
      <c r="X1103" s="11"/>
      <c r="AI1103" s="11"/>
      <c r="AJ1103" s="11"/>
      <c r="AW1103" s="11"/>
      <c r="AX1103" s="11"/>
      <c r="BA1103" s="11"/>
      <c r="BB1103" s="11"/>
      <c r="BE1103" s="11"/>
      <c r="BF1103" s="11"/>
      <c r="BH1103" s="11"/>
      <c r="BI1103" s="11"/>
      <c r="BJ1103" s="11"/>
      <c r="BK1103" s="11"/>
      <c r="BL1103" s="11"/>
      <c r="BU1103" s="11"/>
      <c r="BV1103" s="11"/>
      <c r="BZ1103" s="12"/>
    </row>
    <row r="1104" spans="24:78" ht="12.75" customHeight="1" x14ac:dyDescent="0.25">
      <c r="X1104" s="11"/>
      <c r="AI1104" s="11"/>
      <c r="AJ1104" s="11"/>
      <c r="AW1104" s="11"/>
      <c r="AX1104" s="11"/>
      <c r="BA1104" s="11"/>
      <c r="BB1104" s="11"/>
      <c r="BE1104" s="11"/>
      <c r="BF1104" s="11"/>
      <c r="BH1104" s="11"/>
      <c r="BI1104" s="11"/>
      <c r="BJ1104" s="11"/>
      <c r="BK1104" s="11"/>
      <c r="BL1104" s="11"/>
      <c r="BU1104" s="11"/>
      <c r="BV1104" s="11"/>
      <c r="BZ1104" s="12"/>
    </row>
    <row r="1105" spans="24:78" ht="12.75" customHeight="1" x14ac:dyDescent="0.25">
      <c r="X1105" s="11"/>
      <c r="AI1105" s="11"/>
      <c r="AJ1105" s="11"/>
      <c r="AW1105" s="11"/>
      <c r="AX1105" s="11"/>
      <c r="BA1105" s="11"/>
      <c r="BB1105" s="11"/>
      <c r="BE1105" s="11"/>
      <c r="BF1105" s="11"/>
      <c r="BH1105" s="11"/>
      <c r="BI1105" s="11"/>
      <c r="BJ1105" s="11"/>
      <c r="BK1105" s="11"/>
      <c r="BL1105" s="11"/>
      <c r="BU1105" s="11"/>
      <c r="BV1105" s="11"/>
      <c r="BZ1105" s="12"/>
    </row>
    <row r="1106" spans="24:78" ht="12.75" customHeight="1" x14ac:dyDescent="0.25">
      <c r="X1106" s="11"/>
      <c r="AI1106" s="11"/>
      <c r="AJ1106" s="11"/>
      <c r="AW1106" s="11"/>
      <c r="AX1106" s="11"/>
      <c r="BA1106" s="11"/>
      <c r="BB1106" s="11"/>
      <c r="BE1106" s="11"/>
      <c r="BF1106" s="11"/>
      <c r="BH1106" s="11"/>
      <c r="BI1106" s="11"/>
      <c r="BJ1106" s="11"/>
      <c r="BK1106" s="11"/>
      <c r="BL1106" s="11"/>
      <c r="BU1106" s="11"/>
      <c r="BV1106" s="11"/>
      <c r="BZ1106" s="12"/>
    </row>
    <row r="1107" spans="24:78" ht="12.75" customHeight="1" x14ac:dyDescent="0.25">
      <c r="X1107" s="11"/>
      <c r="AI1107" s="11"/>
      <c r="AJ1107" s="11"/>
      <c r="AW1107" s="11"/>
      <c r="AX1107" s="11"/>
      <c r="BA1107" s="11"/>
      <c r="BB1107" s="11"/>
      <c r="BE1107" s="11"/>
      <c r="BF1107" s="11"/>
      <c r="BH1107" s="11"/>
      <c r="BI1107" s="11"/>
      <c r="BJ1107" s="11"/>
      <c r="BK1107" s="11"/>
      <c r="BL1107" s="11"/>
      <c r="BU1107" s="11"/>
      <c r="BV1107" s="11"/>
      <c r="BZ1107" s="12"/>
    </row>
    <row r="1108" spans="24:78" ht="12.75" customHeight="1" x14ac:dyDescent="0.25">
      <c r="X1108" s="11"/>
      <c r="AI1108" s="11"/>
      <c r="AJ1108" s="11"/>
      <c r="AW1108" s="11"/>
      <c r="AX1108" s="11"/>
      <c r="BA1108" s="11"/>
      <c r="BB1108" s="11"/>
      <c r="BE1108" s="11"/>
      <c r="BF1108" s="11"/>
      <c r="BH1108" s="11"/>
      <c r="BI1108" s="11"/>
      <c r="BJ1108" s="11"/>
      <c r="BK1108" s="11"/>
      <c r="BL1108" s="11"/>
      <c r="BU1108" s="11"/>
      <c r="BV1108" s="11"/>
      <c r="BZ1108" s="12"/>
    </row>
    <row r="1109" spans="24:78" ht="12.75" customHeight="1" x14ac:dyDescent="0.25">
      <c r="X1109" s="11"/>
      <c r="AI1109" s="11"/>
      <c r="AJ1109" s="11"/>
      <c r="AW1109" s="11"/>
      <c r="AX1109" s="11"/>
      <c r="BA1109" s="11"/>
      <c r="BB1109" s="11"/>
      <c r="BE1109" s="11"/>
      <c r="BF1109" s="11"/>
      <c r="BH1109" s="11"/>
      <c r="BI1109" s="11"/>
      <c r="BJ1109" s="11"/>
      <c r="BK1109" s="11"/>
      <c r="BL1109" s="11"/>
      <c r="BU1109" s="11"/>
      <c r="BV1109" s="11"/>
      <c r="BZ1109" s="12"/>
    </row>
    <row r="1110" spans="24:78" ht="12.75" customHeight="1" x14ac:dyDescent="0.25">
      <c r="X1110" s="11"/>
      <c r="AI1110" s="11"/>
      <c r="AJ1110" s="11"/>
      <c r="AW1110" s="11"/>
      <c r="AX1110" s="11"/>
      <c r="BA1110" s="11"/>
      <c r="BB1110" s="11"/>
      <c r="BE1110" s="11"/>
      <c r="BF1110" s="11"/>
      <c r="BH1110" s="11"/>
      <c r="BI1110" s="11"/>
      <c r="BJ1110" s="11"/>
      <c r="BK1110" s="11"/>
      <c r="BL1110" s="11"/>
      <c r="BU1110" s="11"/>
      <c r="BV1110" s="11"/>
      <c r="BZ1110" s="12"/>
    </row>
    <row r="1111" spans="24:78" ht="12.75" customHeight="1" x14ac:dyDescent="0.25">
      <c r="X1111" s="11"/>
      <c r="AI1111" s="11"/>
      <c r="AJ1111" s="11"/>
      <c r="AW1111" s="11"/>
      <c r="AX1111" s="11"/>
      <c r="BA1111" s="11"/>
      <c r="BB1111" s="11"/>
      <c r="BE1111" s="11"/>
      <c r="BF1111" s="11"/>
      <c r="BH1111" s="11"/>
      <c r="BI1111" s="11"/>
      <c r="BJ1111" s="11"/>
      <c r="BK1111" s="11"/>
      <c r="BL1111" s="11"/>
      <c r="BU1111" s="11"/>
      <c r="BV1111" s="11"/>
      <c r="BZ1111" s="12"/>
    </row>
    <row r="1112" spans="24:78" ht="12.75" customHeight="1" x14ac:dyDescent="0.25">
      <c r="X1112" s="11"/>
      <c r="AI1112" s="11"/>
      <c r="AJ1112" s="11"/>
      <c r="AW1112" s="11"/>
      <c r="AX1112" s="11"/>
      <c r="BA1112" s="11"/>
      <c r="BB1112" s="11"/>
      <c r="BE1112" s="11"/>
      <c r="BF1112" s="11"/>
      <c r="BH1112" s="11"/>
      <c r="BI1112" s="11"/>
      <c r="BJ1112" s="11"/>
      <c r="BK1112" s="11"/>
      <c r="BL1112" s="11"/>
      <c r="BU1112" s="11"/>
      <c r="BV1112" s="11"/>
      <c r="BZ1112" s="12"/>
    </row>
    <row r="1113" spans="24:78" ht="12.75" customHeight="1" x14ac:dyDescent="0.25">
      <c r="X1113" s="11"/>
      <c r="AI1113" s="11"/>
      <c r="AJ1113" s="11"/>
      <c r="AW1113" s="11"/>
      <c r="AX1113" s="11"/>
      <c r="BA1113" s="11"/>
      <c r="BB1113" s="11"/>
      <c r="BE1113" s="11"/>
      <c r="BF1113" s="11"/>
      <c r="BH1113" s="11"/>
      <c r="BI1113" s="11"/>
      <c r="BJ1113" s="11"/>
      <c r="BK1113" s="11"/>
      <c r="BL1113" s="11"/>
      <c r="BU1113" s="11"/>
      <c r="BV1113" s="11"/>
      <c r="BZ1113" s="12"/>
    </row>
    <row r="1114" spans="24:78" ht="12.75" customHeight="1" x14ac:dyDescent="0.25">
      <c r="X1114" s="11"/>
      <c r="AI1114" s="11"/>
      <c r="AJ1114" s="11"/>
      <c r="AW1114" s="11"/>
      <c r="AX1114" s="11"/>
      <c r="BA1114" s="11"/>
      <c r="BB1114" s="11"/>
      <c r="BE1114" s="11"/>
      <c r="BF1114" s="11"/>
      <c r="BH1114" s="11"/>
      <c r="BI1114" s="11"/>
      <c r="BJ1114" s="11"/>
      <c r="BK1114" s="11"/>
      <c r="BL1114" s="11"/>
      <c r="BU1114" s="11"/>
      <c r="BV1114" s="11"/>
      <c r="BZ1114" s="12"/>
    </row>
    <row r="1115" spans="24:78" ht="12.75" customHeight="1" x14ac:dyDescent="0.25">
      <c r="X1115" s="11"/>
      <c r="AI1115" s="11"/>
      <c r="AJ1115" s="11"/>
      <c r="AW1115" s="11"/>
      <c r="AX1115" s="11"/>
      <c r="BA1115" s="11"/>
      <c r="BB1115" s="11"/>
      <c r="BE1115" s="11"/>
      <c r="BF1115" s="11"/>
      <c r="BH1115" s="11"/>
      <c r="BI1115" s="11"/>
      <c r="BJ1115" s="11"/>
      <c r="BK1115" s="11"/>
      <c r="BL1115" s="11"/>
      <c r="BU1115" s="11"/>
      <c r="BV1115" s="11"/>
      <c r="BZ1115" s="12"/>
    </row>
    <row r="1116" spans="24:78" ht="12.75" customHeight="1" x14ac:dyDescent="0.25">
      <c r="X1116" s="11"/>
      <c r="AI1116" s="11"/>
      <c r="AJ1116" s="11"/>
      <c r="AW1116" s="11"/>
      <c r="AX1116" s="11"/>
      <c r="BA1116" s="11"/>
      <c r="BB1116" s="11"/>
      <c r="BE1116" s="11"/>
      <c r="BF1116" s="11"/>
      <c r="BH1116" s="11"/>
      <c r="BI1116" s="11"/>
      <c r="BJ1116" s="11"/>
      <c r="BK1116" s="11"/>
      <c r="BL1116" s="11"/>
      <c r="BU1116" s="11"/>
      <c r="BV1116" s="11"/>
      <c r="BZ1116" s="12"/>
    </row>
    <row r="1117" spans="24:78" ht="12.75" customHeight="1" x14ac:dyDescent="0.25">
      <c r="X1117" s="11"/>
      <c r="AI1117" s="11"/>
      <c r="AJ1117" s="11"/>
      <c r="AW1117" s="11"/>
      <c r="AX1117" s="11"/>
      <c r="BA1117" s="11"/>
      <c r="BB1117" s="11"/>
      <c r="BE1117" s="11"/>
      <c r="BF1117" s="11"/>
      <c r="BH1117" s="11"/>
      <c r="BI1117" s="11"/>
      <c r="BJ1117" s="11"/>
      <c r="BK1117" s="11"/>
      <c r="BL1117" s="11"/>
      <c r="BU1117" s="11"/>
      <c r="BV1117" s="11"/>
      <c r="BZ1117" s="12"/>
    </row>
    <row r="1118" spans="24:78" ht="12.75" customHeight="1" x14ac:dyDescent="0.25">
      <c r="X1118" s="11"/>
      <c r="AI1118" s="11"/>
      <c r="AJ1118" s="11"/>
      <c r="AW1118" s="11"/>
      <c r="AX1118" s="11"/>
      <c r="BA1118" s="11"/>
      <c r="BB1118" s="11"/>
      <c r="BE1118" s="11"/>
      <c r="BF1118" s="11"/>
      <c r="BH1118" s="11"/>
      <c r="BI1118" s="11"/>
      <c r="BJ1118" s="11"/>
      <c r="BK1118" s="11"/>
      <c r="BL1118" s="11"/>
      <c r="BU1118" s="11"/>
      <c r="BV1118" s="11"/>
      <c r="BZ1118" s="12"/>
    </row>
    <row r="1119" spans="24:78" ht="12.75" customHeight="1" x14ac:dyDescent="0.25">
      <c r="X1119" s="11"/>
      <c r="AI1119" s="11"/>
      <c r="AJ1119" s="11"/>
      <c r="AW1119" s="11"/>
      <c r="AX1119" s="11"/>
      <c r="BA1119" s="11"/>
      <c r="BB1119" s="11"/>
      <c r="BE1119" s="11"/>
      <c r="BF1119" s="11"/>
      <c r="BH1119" s="11"/>
      <c r="BI1119" s="11"/>
      <c r="BJ1119" s="11"/>
      <c r="BK1119" s="11"/>
      <c r="BL1119" s="11"/>
      <c r="BU1119" s="11"/>
      <c r="BV1119" s="11"/>
      <c r="BZ1119" s="12"/>
    </row>
    <row r="1120" spans="24:78" ht="12.75" customHeight="1" x14ac:dyDescent="0.25">
      <c r="X1120" s="11"/>
      <c r="AI1120" s="11"/>
      <c r="AJ1120" s="11"/>
      <c r="AW1120" s="11"/>
      <c r="AX1120" s="11"/>
      <c r="BA1120" s="11"/>
      <c r="BB1120" s="11"/>
      <c r="BE1120" s="11"/>
      <c r="BF1120" s="11"/>
      <c r="BH1120" s="11"/>
      <c r="BI1120" s="11"/>
      <c r="BJ1120" s="11"/>
      <c r="BK1120" s="11"/>
      <c r="BL1120" s="11"/>
      <c r="BU1120" s="11"/>
      <c r="BV1120" s="11"/>
      <c r="BZ1120" s="12"/>
    </row>
    <row r="1121" spans="24:78" ht="12.75" customHeight="1" x14ac:dyDescent="0.25">
      <c r="X1121" s="11"/>
      <c r="AI1121" s="11"/>
      <c r="AJ1121" s="11"/>
      <c r="AW1121" s="11"/>
      <c r="AX1121" s="11"/>
      <c r="BA1121" s="11"/>
      <c r="BB1121" s="11"/>
      <c r="BE1121" s="11"/>
      <c r="BF1121" s="11"/>
      <c r="BH1121" s="11"/>
      <c r="BI1121" s="11"/>
      <c r="BJ1121" s="11"/>
      <c r="BK1121" s="11"/>
      <c r="BL1121" s="11"/>
      <c r="BU1121" s="11"/>
      <c r="BV1121" s="11"/>
      <c r="BZ1121" s="12"/>
    </row>
    <row r="1122" spans="24:78" ht="12.75" customHeight="1" x14ac:dyDescent="0.25">
      <c r="X1122" s="11"/>
      <c r="AI1122" s="11"/>
      <c r="AJ1122" s="11"/>
      <c r="AW1122" s="11"/>
      <c r="AX1122" s="11"/>
      <c r="BA1122" s="11"/>
      <c r="BB1122" s="11"/>
      <c r="BE1122" s="11"/>
      <c r="BF1122" s="11"/>
      <c r="BH1122" s="11"/>
      <c r="BI1122" s="11"/>
      <c r="BJ1122" s="11"/>
      <c r="BK1122" s="11"/>
      <c r="BL1122" s="11"/>
      <c r="BU1122" s="11"/>
      <c r="BV1122" s="11"/>
      <c r="BZ1122" s="12"/>
    </row>
    <row r="1123" spans="24:78" ht="12.75" customHeight="1" x14ac:dyDescent="0.25">
      <c r="X1123" s="11"/>
      <c r="AI1123" s="11"/>
      <c r="AJ1123" s="11"/>
      <c r="AW1123" s="11"/>
      <c r="AX1123" s="11"/>
      <c r="BA1123" s="11"/>
      <c r="BB1123" s="11"/>
      <c r="BE1123" s="11"/>
      <c r="BF1123" s="11"/>
      <c r="BH1123" s="11"/>
      <c r="BI1123" s="11"/>
      <c r="BJ1123" s="11"/>
      <c r="BK1123" s="11"/>
      <c r="BL1123" s="11"/>
      <c r="BU1123" s="11"/>
      <c r="BV1123" s="11"/>
      <c r="BZ1123" s="12"/>
    </row>
    <row r="1124" spans="24:78" ht="12.75" customHeight="1" x14ac:dyDescent="0.25">
      <c r="X1124" s="11"/>
      <c r="AI1124" s="11"/>
      <c r="AJ1124" s="11"/>
      <c r="AW1124" s="11"/>
      <c r="AX1124" s="11"/>
      <c r="BA1124" s="11"/>
      <c r="BB1124" s="11"/>
      <c r="BE1124" s="11"/>
      <c r="BF1124" s="11"/>
      <c r="BH1124" s="11"/>
      <c r="BI1124" s="11"/>
      <c r="BJ1124" s="11"/>
      <c r="BK1124" s="11"/>
      <c r="BL1124" s="11"/>
      <c r="BU1124" s="11"/>
      <c r="BV1124" s="11"/>
      <c r="BZ1124" s="12"/>
    </row>
    <row r="1125" spans="24:78" ht="12.75" customHeight="1" x14ac:dyDescent="0.25">
      <c r="X1125" s="11"/>
      <c r="AI1125" s="11"/>
      <c r="AJ1125" s="11"/>
      <c r="AW1125" s="11"/>
      <c r="AX1125" s="11"/>
      <c r="BA1125" s="11"/>
      <c r="BB1125" s="11"/>
      <c r="BE1125" s="11"/>
      <c r="BF1125" s="11"/>
      <c r="BH1125" s="11"/>
      <c r="BI1125" s="11"/>
      <c r="BJ1125" s="11"/>
      <c r="BK1125" s="11"/>
      <c r="BL1125" s="11"/>
      <c r="BU1125" s="11"/>
      <c r="BV1125" s="11"/>
      <c r="BZ1125" s="12"/>
    </row>
    <row r="1126" spans="24:78" ht="12.75" customHeight="1" x14ac:dyDescent="0.25">
      <c r="X1126" s="11"/>
      <c r="AI1126" s="11"/>
      <c r="AJ1126" s="11"/>
      <c r="AW1126" s="11"/>
      <c r="AX1126" s="11"/>
      <c r="BA1126" s="11"/>
      <c r="BB1126" s="11"/>
      <c r="BE1126" s="11"/>
      <c r="BF1126" s="11"/>
      <c r="BH1126" s="11"/>
      <c r="BI1126" s="11"/>
      <c r="BJ1126" s="11"/>
      <c r="BK1126" s="11"/>
      <c r="BL1126" s="11"/>
      <c r="BU1126" s="11"/>
      <c r="BV1126" s="11"/>
      <c r="BZ1126" s="12"/>
    </row>
    <row r="1127" spans="24:78" ht="12.75" customHeight="1" x14ac:dyDescent="0.25">
      <c r="X1127" s="11"/>
      <c r="AI1127" s="11"/>
      <c r="AJ1127" s="11"/>
      <c r="AW1127" s="11"/>
      <c r="AX1127" s="11"/>
      <c r="BA1127" s="11"/>
      <c r="BB1127" s="11"/>
      <c r="BE1127" s="11"/>
      <c r="BF1127" s="11"/>
      <c r="BH1127" s="11"/>
      <c r="BI1127" s="11"/>
      <c r="BJ1127" s="11"/>
      <c r="BK1127" s="11"/>
      <c r="BL1127" s="11"/>
      <c r="BU1127" s="11"/>
      <c r="BV1127" s="11"/>
      <c r="BZ1127" s="12"/>
    </row>
    <row r="1128" spans="24:78" ht="12.75" customHeight="1" x14ac:dyDescent="0.25">
      <c r="X1128" s="11"/>
      <c r="AI1128" s="11"/>
      <c r="AJ1128" s="11"/>
      <c r="AW1128" s="11"/>
      <c r="AX1128" s="11"/>
      <c r="BA1128" s="11"/>
      <c r="BB1128" s="11"/>
      <c r="BE1128" s="11"/>
      <c r="BF1128" s="11"/>
      <c r="BH1128" s="11"/>
      <c r="BI1128" s="11"/>
      <c r="BJ1128" s="11"/>
      <c r="BK1128" s="11"/>
      <c r="BL1128" s="11"/>
      <c r="BU1128" s="11"/>
      <c r="BV1128" s="11"/>
      <c r="BZ1128" s="12"/>
    </row>
    <row r="1129" spans="24:78" ht="12.75" customHeight="1" x14ac:dyDescent="0.25">
      <c r="X1129" s="11"/>
      <c r="AI1129" s="11"/>
      <c r="AJ1129" s="11"/>
      <c r="AW1129" s="11"/>
      <c r="AX1129" s="11"/>
      <c r="BA1129" s="11"/>
      <c r="BB1129" s="11"/>
      <c r="BE1129" s="11"/>
      <c r="BF1129" s="11"/>
      <c r="BH1129" s="11"/>
      <c r="BI1129" s="11"/>
      <c r="BJ1129" s="11"/>
      <c r="BK1129" s="11"/>
      <c r="BL1129" s="11"/>
      <c r="BU1129" s="11"/>
      <c r="BV1129" s="11"/>
      <c r="BZ1129" s="12"/>
    </row>
    <row r="1130" spans="24:78" ht="12.75" customHeight="1" x14ac:dyDescent="0.25">
      <c r="X1130" s="11"/>
      <c r="AI1130" s="11"/>
      <c r="AJ1130" s="11"/>
      <c r="AW1130" s="11"/>
      <c r="AX1130" s="11"/>
      <c r="BA1130" s="11"/>
      <c r="BB1130" s="11"/>
      <c r="BE1130" s="11"/>
      <c r="BF1130" s="11"/>
      <c r="BH1130" s="11"/>
      <c r="BI1130" s="11"/>
      <c r="BJ1130" s="11"/>
      <c r="BK1130" s="11"/>
      <c r="BL1130" s="11"/>
      <c r="BU1130" s="11"/>
      <c r="BV1130" s="11"/>
      <c r="BZ1130" s="12"/>
    </row>
    <row r="1131" spans="24:78" ht="12.75" customHeight="1" x14ac:dyDescent="0.25">
      <c r="X1131" s="11"/>
      <c r="AI1131" s="11"/>
      <c r="AJ1131" s="11"/>
      <c r="AW1131" s="11"/>
      <c r="AX1131" s="11"/>
      <c r="BA1131" s="11"/>
      <c r="BB1131" s="11"/>
      <c r="BE1131" s="11"/>
      <c r="BF1131" s="11"/>
      <c r="BH1131" s="11"/>
      <c r="BI1131" s="11"/>
      <c r="BJ1131" s="11"/>
      <c r="BK1131" s="11"/>
      <c r="BL1131" s="11"/>
      <c r="BU1131" s="11"/>
      <c r="BV1131" s="11"/>
      <c r="BZ1131" s="12"/>
    </row>
    <row r="1132" spans="24:78" ht="12.75" customHeight="1" x14ac:dyDescent="0.25">
      <c r="X1132" s="11"/>
      <c r="AI1132" s="11"/>
      <c r="AJ1132" s="11"/>
      <c r="AW1132" s="11"/>
      <c r="AX1132" s="11"/>
      <c r="BA1132" s="11"/>
      <c r="BB1132" s="11"/>
      <c r="BE1132" s="11"/>
      <c r="BF1132" s="11"/>
      <c r="BH1132" s="11"/>
      <c r="BI1132" s="11"/>
      <c r="BJ1132" s="11"/>
      <c r="BK1132" s="11"/>
      <c r="BL1132" s="11"/>
      <c r="BU1132" s="11"/>
      <c r="BV1132" s="11"/>
      <c r="BZ1132" s="12"/>
    </row>
    <row r="1133" spans="24:78" ht="12.75" customHeight="1" x14ac:dyDescent="0.25">
      <c r="X1133" s="11"/>
      <c r="AI1133" s="11"/>
      <c r="AJ1133" s="11"/>
      <c r="AW1133" s="11"/>
      <c r="AX1133" s="11"/>
      <c r="BA1133" s="11"/>
      <c r="BB1133" s="11"/>
      <c r="BE1133" s="11"/>
      <c r="BF1133" s="11"/>
      <c r="BH1133" s="11"/>
      <c r="BI1133" s="11"/>
      <c r="BJ1133" s="11"/>
      <c r="BK1133" s="11"/>
      <c r="BL1133" s="11"/>
      <c r="BU1133" s="11"/>
      <c r="BV1133" s="11"/>
      <c r="BZ1133" s="12"/>
    </row>
    <row r="1134" spans="24:78" ht="12.75" customHeight="1" x14ac:dyDescent="0.25">
      <c r="X1134" s="11"/>
      <c r="AI1134" s="11"/>
      <c r="AJ1134" s="11"/>
      <c r="AW1134" s="11"/>
      <c r="AX1134" s="11"/>
      <c r="BA1134" s="11"/>
      <c r="BB1134" s="11"/>
      <c r="BE1134" s="11"/>
      <c r="BF1134" s="11"/>
      <c r="BH1134" s="11"/>
      <c r="BI1134" s="11"/>
      <c r="BJ1134" s="11"/>
      <c r="BK1134" s="11"/>
      <c r="BL1134" s="11"/>
      <c r="BU1134" s="11"/>
      <c r="BV1134" s="11"/>
      <c r="BZ1134" s="12"/>
    </row>
    <row r="1135" spans="24:78" ht="12.75" customHeight="1" x14ac:dyDescent="0.25">
      <c r="X1135" s="11"/>
      <c r="AI1135" s="11"/>
      <c r="AJ1135" s="11"/>
      <c r="AW1135" s="11"/>
      <c r="AX1135" s="11"/>
      <c r="BA1135" s="11"/>
      <c r="BB1135" s="11"/>
      <c r="BE1135" s="11"/>
      <c r="BF1135" s="11"/>
      <c r="BH1135" s="11"/>
      <c r="BI1135" s="11"/>
      <c r="BJ1135" s="11"/>
      <c r="BK1135" s="11"/>
      <c r="BL1135" s="11"/>
      <c r="BU1135" s="11"/>
      <c r="BV1135" s="11"/>
      <c r="BZ1135" s="12"/>
    </row>
    <row r="1136" spans="24:78" ht="12.75" customHeight="1" x14ac:dyDescent="0.25">
      <c r="X1136" s="11"/>
      <c r="AI1136" s="11"/>
      <c r="AJ1136" s="11"/>
      <c r="AW1136" s="11"/>
      <c r="AX1136" s="11"/>
      <c r="BA1136" s="11"/>
      <c r="BB1136" s="11"/>
      <c r="BE1136" s="11"/>
      <c r="BF1136" s="11"/>
      <c r="BH1136" s="11"/>
      <c r="BI1136" s="11"/>
      <c r="BJ1136" s="11"/>
      <c r="BK1136" s="11"/>
      <c r="BL1136" s="11"/>
      <c r="BU1136" s="11"/>
      <c r="BV1136" s="11"/>
      <c r="BZ1136" s="12"/>
    </row>
    <row r="1137" spans="24:78" ht="12.75" customHeight="1" x14ac:dyDescent="0.25">
      <c r="X1137" s="11"/>
      <c r="AI1137" s="11"/>
      <c r="AJ1137" s="11"/>
      <c r="AW1137" s="11"/>
      <c r="AX1137" s="11"/>
      <c r="BA1137" s="11"/>
      <c r="BB1137" s="11"/>
      <c r="BE1137" s="11"/>
      <c r="BF1137" s="11"/>
      <c r="BH1137" s="11"/>
      <c r="BI1137" s="11"/>
      <c r="BJ1137" s="11"/>
      <c r="BK1137" s="11"/>
      <c r="BL1137" s="11"/>
      <c r="BU1137" s="11"/>
      <c r="BV1137" s="11"/>
      <c r="BZ1137" s="12"/>
    </row>
    <row r="1138" spans="24:78" ht="12.75" customHeight="1" x14ac:dyDescent="0.25">
      <c r="X1138" s="11"/>
      <c r="AI1138" s="11"/>
      <c r="AJ1138" s="11"/>
      <c r="AW1138" s="11"/>
      <c r="AX1138" s="11"/>
      <c r="BA1138" s="11"/>
      <c r="BB1138" s="11"/>
      <c r="BE1138" s="11"/>
      <c r="BF1138" s="11"/>
      <c r="BH1138" s="11"/>
      <c r="BI1138" s="11"/>
      <c r="BJ1138" s="11"/>
      <c r="BK1138" s="11"/>
      <c r="BL1138" s="11"/>
      <c r="BU1138" s="11"/>
      <c r="BV1138" s="11"/>
      <c r="BZ1138" s="12"/>
    </row>
    <row r="1139" spans="24:78" ht="12.75" customHeight="1" x14ac:dyDescent="0.25">
      <c r="X1139" s="11"/>
      <c r="AI1139" s="11"/>
      <c r="AJ1139" s="11"/>
      <c r="AW1139" s="11"/>
      <c r="AX1139" s="11"/>
      <c r="BA1139" s="11"/>
      <c r="BB1139" s="11"/>
      <c r="BE1139" s="11"/>
      <c r="BF1139" s="11"/>
      <c r="BH1139" s="11"/>
      <c r="BI1139" s="11"/>
      <c r="BJ1139" s="11"/>
      <c r="BK1139" s="11"/>
      <c r="BL1139" s="11"/>
      <c r="BU1139" s="11"/>
      <c r="BV1139" s="11"/>
      <c r="BZ1139" s="12"/>
    </row>
    <row r="1140" spans="24:78" ht="12.75" customHeight="1" x14ac:dyDescent="0.25">
      <c r="X1140" s="11"/>
      <c r="AI1140" s="11"/>
      <c r="AJ1140" s="11"/>
      <c r="AW1140" s="11"/>
      <c r="AX1140" s="11"/>
      <c r="BA1140" s="11"/>
      <c r="BB1140" s="11"/>
      <c r="BE1140" s="11"/>
      <c r="BF1140" s="11"/>
      <c r="BH1140" s="11"/>
      <c r="BI1140" s="11"/>
      <c r="BJ1140" s="11"/>
      <c r="BK1140" s="11"/>
      <c r="BL1140" s="11"/>
      <c r="BU1140" s="11"/>
      <c r="BV1140" s="11"/>
      <c r="BZ1140" s="12"/>
    </row>
    <row r="1141" spans="24:78" ht="12.75" customHeight="1" x14ac:dyDescent="0.25">
      <c r="X1141" s="11"/>
      <c r="AI1141" s="11"/>
      <c r="AJ1141" s="11"/>
      <c r="AW1141" s="11"/>
      <c r="AX1141" s="11"/>
      <c r="BA1141" s="11"/>
      <c r="BB1141" s="11"/>
      <c r="BE1141" s="11"/>
      <c r="BF1141" s="11"/>
      <c r="BH1141" s="11"/>
      <c r="BI1141" s="11"/>
      <c r="BJ1141" s="11"/>
      <c r="BK1141" s="11"/>
      <c r="BL1141" s="11"/>
      <c r="BU1141" s="11"/>
      <c r="BV1141" s="11"/>
      <c r="BZ1141" s="12"/>
    </row>
    <row r="1142" spans="24:78" ht="12.75" customHeight="1" x14ac:dyDescent="0.25">
      <c r="X1142" s="11"/>
      <c r="AI1142" s="11"/>
      <c r="AJ1142" s="11"/>
      <c r="AW1142" s="11"/>
      <c r="AX1142" s="11"/>
      <c r="BA1142" s="11"/>
      <c r="BB1142" s="11"/>
      <c r="BE1142" s="11"/>
      <c r="BF1142" s="11"/>
      <c r="BH1142" s="11"/>
      <c r="BI1142" s="11"/>
      <c r="BJ1142" s="11"/>
      <c r="BK1142" s="11"/>
      <c r="BL1142" s="11"/>
      <c r="BU1142" s="11"/>
      <c r="BV1142" s="11"/>
      <c r="BZ1142" s="12"/>
    </row>
    <row r="1143" spans="24:78" ht="12.75" customHeight="1" x14ac:dyDescent="0.25">
      <c r="X1143" s="11"/>
      <c r="AI1143" s="11"/>
      <c r="AJ1143" s="11"/>
      <c r="AW1143" s="11"/>
      <c r="AX1143" s="11"/>
      <c r="BA1143" s="11"/>
      <c r="BB1143" s="11"/>
      <c r="BE1143" s="11"/>
      <c r="BF1143" s="11"/>
      <c r="BH1143" s="11"/>
      <c r="BI1143" s="11"/>
      <c r="BJ1143" s="11"/>
      <c r="BK1143" s="11"/>
      <c r="BL1143" s="11"/>
      <c r="BU1143" s="11"/>
      <c r="BV1143" s="11"/>
      <c r="BZ1143" s="12"/>
    </row>
    <row r="1144" spans="24:78" ht="12.75" customHeight="1" x14ac:dyDescent="0.25">
      <c r="X1144" s="11"/>
      <c r="AI1144" s="11"/>
      <c r="AJ1144" s="11"/>
      <c r="AW1144" s="11"/>
      <c r="AX1144" s="11"/>
      <c r="BA1144" s="11"/>
      <c r="BB1144" s="11"/>
      <c r="BE1144" s="11"/>
      <c r="BF1144" s="11"/>
      <c r="BH1144" s="11"/>
      <c r="BI1144" s="11"/>
      <c r="BJ1144" s="11"/>
      <c r="BK1144" s="11"/>
      <c r="BL1144" s="11"/>
      <c r="BU1144" s="11"/>
      <c r="BV1144" s="11"/>
      <c r="BZ1144" s="12"/>
    </row>
    <row r="1145" spans="24:78" ht="12.75" customHeight="1" x14ac:dyDescent="0.25">
      <c r="X1145" s="11"/>
      <c r="AI1145" s="11"/>
      <c r="AJ1145" s="11"/>
      <c r="AW1145" s="11"/>
      <c r="AX1145" s="11"/>
      <c r="BA1145" s="11"/>
      <c r="BB1145" s="11"/>
      <c r="BE1145" s="11"/>
      <c r="BF1145" s="11"/>
      <c r="BH1145" s="11"/>
      <c r="BI1145" s="11"/>
      <c r="BJ1145" s="11"/>
      <c r="BK1145" s="11"/>
      <c r="BL1145" s="11"/>
      <c r="BU1145" s="11"/>
      <c r="BV1145" s="11"/>
      <c r="BZ1145" s="12"/>
    </row>
    <row r="1146" spans="24:78" ht="12.75" customHeight="1" x14ac:dyDescent="0.25">
      <c r="X1146" s="11"/>
      <c r="AI1146" s="11"/>
      <c r="AJ1146" s="11"/>
      <c r="AW1146" s="11"/>
      <c r="AX1146" s="11"/>
      <c r="BA1146" s="11"/>
      <c r="BB1146" s="11"/>
      <c r="BE1146" s="11"/>
      <c r="BF1146" s="11"/>
      <c r="BH1146" s="11"/>
      <c r="BI1146" s="11"/>
      <c r="BJ1146" s="11"/>
      <c r="BK1146" s="11"/>
      <c r="BL1146" s="11"/>
      <c r="BU1146" s="11"/>
      <c r="BV1146" s="11"/>
      <c r="BZ1146" s="12"/>
    </row>
    <row r="1147" spans="24:78" ht="12.75" customHeight="1" x14ac:dyDescent="0.25">
      <c r="X1147" s="11"/>
      <c r="AI1147" s="11"/>
      <c r="AJ1147" s="11"/>
      <c r="AW1147" s="11"/>
      <c r="AX1147" s="11"/>
      <c r="BA1147" s="11"/>
      <c r="BB1147" s="11"/>
      <c r="BE1147" s="11"/>
      <c r="BF1147" s="11"/>
      <c r="BH1147" s="11"/>
      <c r="BI1147" s="11"/>
      <c r="BJ1147" s="11"/>
      <c r="BK1147" s="11"/>
      <c r="BL1147" s="11"/>
      <c r="BU1147" s="11"/>
      <c r="BV1147" s="11"/>
      <c r="BZ1147" s="12"/>
    </row>
    <row r="1148" spans="24:78" ht="12.75" customHeight="1" x14ac:dyDescent="0.25">
      <c r="X1148" s="11"/>
      <c r="AI1148" s="11"/>
      <c r="AJ1148" s="11"/>
      <c r="AW1148" s="11"/>
      <c r="AX1148" s="11"/>
      <c r="BA1148" s="11"/>
      <c r="BB1148" s="11"/>
      <c r="BE1148" s="11"/>
      <c r="BF1148" s="11"/>
      <c r="BH1148" s="11"/>
      <c r="BI1148" s="11"/>
      <c r="BJ1148" s="11"/>
      <c r="BK1148" s="11"/>
      <c r="BL1148" s="11"/>
      <c r="BU1148" s="11"/>
      <c r="BV1148" s="11"/>
      <c r="BZ1148" s="12"/>
    </row>
    <row r="1149" spans="24:78" ht="12.75" customHeight="1" x14ac:dyDescent="0.25">
      <c r="X1149" s="11"/>
      <c r="AI1149" s="11"/>
      <c r="AJ1149" s="11"/>
      <c r="AW1149" s="11"/>
      <c r="AX1149" s="11"/>
      <c r="BA1149" s="11"/>
      <c r="BB1149" s="11"/>
      <c r="BE1149" s="11"/>
      <c r="BF1149" s="11"/>
      <c r="BH1149" s="11"/>
      <c r="BI1149" s="11"/>
      <c r="BJ1149" s="11"/>
      <c r="BK1149" s="11"/>
      <c r="BL1149" s="11"/>
      <c r="BU1149" s="11"/>
      <c r="BV1149" s="11"/>
      <c r="BZ1149" s="12"/>
    </row>
    <row r="1150" spans="24:78" ht="12.75" customHeight="1" x14ac:dyDescent="0.25">
      <c r="X1150" s="11"/>
      <c r="AI1150" s="11"/>
      <c r="AJ1150" s="11"/>
      <c r="AW1150" s="11"/>
      <c r="AX1150" s="11"/>
      <c r="BA1150" s="11"/>
      <c r="BB1150" s="11"/>
      <c r="BE1150" s="11"/>
      <c r="BF1150" s="11"/>
      <c r="BH1150" s="11"/>
      <c r="BI1150" s="11"/>
      <c r="BJ1150" s="11"/>
      <c r="BK1150" s="11"/>
      <c r="BL1150" s="11"/>
      <c r="BU1150" s="11"/>
      <c r="BV1150" s="11"/>
      <c r="BZ1150" s="12"/>
    </row>
    <row r="1151" spans="24:78" ht="12.75" customHeight="1" x14ac:dyDescent="0.25">
      <c r="X1151" s="11"/>
      <c r="AI1151" s="11"/>
      <c r="AJ1151" s="11"/>
      <c r="AW1151" s="11"/>
      <c r="AX1151" s="11"/>
      <c r="BA1151" s="11"/>
      <c r="BB1151" s="11"/>
      <c r="BE1151" s="11"/>
      <c r="BF1151" s="11"/>
      <c r="BH1151" s="11"/>
      <c r="BI1151" s="11"/>
      <c r="BJ1151" s="11"/>
      <c r="BK1151" s="11"/>
      <c r="BL1151" s="11"/>
      <c r="BU1151" s="11"/>
      <c r="BV1151" s="11"/>
      <c r="BZ1151" s="12"/>
    </row>
    <row r="1152" spans="24:78" ht="12.75" customHeight="1" x14ac:dyDescent="0.25">
      <c r="X1152" s="11"/>
      <c r="AI1152" s="11"/>
      <c r="AJ1152" s="11"/>
      <c r="AW1152" s="11"/>
      <c r="AX1152" s="11"/>
      <c r="BA1152" s="11"/>
      <c r="BB1152" s="11"/>
      <c r="BE1152" s="11"/>
      <c r="BF1152" s="11"/>
      <c r="BH1152" s="11"/>
      <c r="BI1152" s="11"/>
      <c r="BJ1152" s="11"/>
      <c r="BK1152" s="11"/>
      <c r="BL1152" s="11"/>
      <c r="BU1152" s="11"/>
      <c r="BV1152" s="11"/>
      <c r="BZ1152" s="12"/>
    </row>
    <row r="1153" spans="24:78" ht="12.75" customHeight="1" x14ac:dyDescent="0.25">
      <c r="X1153" s="11"/>
      <c r="AI1153" s="11"/>
      <c r="AJ1153" s="11"/>
      <c r="AW1153" s="11"/>
      <c r="AX1153" s="11"/>
      <c r="BA1153" s="11"/>
      <c r="BB1153" s="11"/>
      <c r="BE1153" s="11"/>
      <c r="BF1153" s="11"/>
      <c r="BH1153" s="11"/>
      <c r="BI1153" s="11"/>
      <c r="BJ1153" s="11"/>
      <c r="BK1153" s="11"/>
      <c r="BL1153" s="11"/>
      <c r="BU1153" s="11"/>
      <c r="BV1153" s="11"/>
      <c r="BZ1153" s="12"/>
    </row>
    <row r="1154" spans="24:78" ht="12.75" customHeight="1" x14ac:dyDescent="0.25">
      <c r="X1154" s="11"/>
      <c r="AI1154" s="11"/>
      <c r="AJ1154" s="11"/>
      <c r="AW1154" s="11"/>
      <c r="AX1154" s="11"/>
      <c r="BA1154" s="11"/>
      <c r="BB1154" s="11"/>
      <c r="BE1154" s="11"/>
      <c r="BF1154" s="11"/>
      <c r="BH1154" s="11"/>
      <c r="BI1154" s="11"/>
      <c r="BJ1154" s="11"/>
      <c r="BK1154" s="11"/>
      <c r="BL1154" s="11"/>
      <c r="BU1154" s="11"/>
      <c r="BV1154" s="11"/>
      <c r="BZ1154" s="12"/>
    </row>
    <row r="1155" spans="24:78" ht="12.75" customHeight="1" x14ac:dyDescent="0.25">
      <c r="X1155" s="11"/>
      <c r="AI1155" s="11"/>
      <c r="AJ1155" s="11"/>
      <c r="AW1155" s="11"/>
      <c r="AX1155" s="11"/>
      <c r="BA1155" s="11"/>
      <c r="BB1155" s="11"/>
      <c r="BE1155" s="11"/>
      <c r="BF1155" s="11"/>
      <c r="BH1155" s="11"/>
      <c r="BI1155" s="11"/>
      <c r="BJ1155" s="11"/>
      <c r="BK1155" s="11"/>
      <c r="BL1155" s="11"/>
      <c r="BU1155" s="11"/>
      <c r="BV1155" s="11"/>
      <c r="BZ1155" s="12"/>
    </row>
    <row r="1156" spans="24:78" ht="12.75" customHeight="1" x14ac:dyDescent="0.25">
      <c r="X1156" s="11"/>
      <c r="AI1156" s="11"/>
      <c r="AJ1156" s="11"/>
      <c r="AW1156" s="11"/>
      <c r="AX1156" s="11"/>
      <c r="BA1156" s="11"/>
      <c r="BB1156" s="11"/>
      <c r="BE1156" s="11"/>
      <c r="BF1156" s="11"/>
      <c r="BH1156" s="11"/>
      <c r="BI1156" s="11"/>
      <c r="BJ1156" s="11"/>
      <c r="BK1156" s="11"/>
      <c r="BL1156" s="11"/>
      <c r="BU1156" s="11"/>
      <c r="BV1156" s="11"/>
      <c r="BZ1156" s="12"/>
    </row>
    <row r="1157" spans="24:78" ht="12.75" customHeight="1" x14ac:dyDescent="0.25">
      <c r="X1157" s="11"/>
      <c r="AI1157" s="11"/>
      <c r="AJ1157" s="11"/>
      <c r="AW1157" s="11"/>
      <c r="AX1157" s="11"/>
      <c r="BA1157" s="11"/>
      <c r="BB1157" s="11"/>
      <c r="BE1157" s="11"/>
      <c r="BF1157" s="11"/>
      <c r="BH1157" s="11"/>
      <c r="BI1157" s="11"/>
      <c r="BJ1157" s="11"/>
      <c r="BK1157" s="11"/>
      <c r="BL1157" s="11"/>
      <c r="BU1157" s="11"/>
      <c r="BV1157" s="11"/>
      <c r="BZ1157" s="12"/>
    </row>
    <row r="1158" spans="24:78" ht="12.75" customHeight="1" x14ac:dyDescent="0.25">
      <c r="X1158" s="11"/>
      <c r="AI1158" s="11"/>
      <c r="AJ1158" s="11"/>
      <c r="AW1158" s="11"/>
      <c r="AX1158" s="11"/>
      <c r="BA1158" s="11"/>
      <c r="BB1158" s="11"/>
      <c r="BE1158" s="11"/>
      <c r="BF1158" s="11"/>
      <c r="BH1158" s="11"/>
      <c r="BI1158" s="11"/>
      <c r="BJ1158" s="11"/>
      <c r="BK1158" s="11"/>
      <c r="BL1158" s="11"/>
      <c r="BU1158" s="11"/>
      <c r="BV1158" s="11"/>
      <c r="BZ1158" s="12"/>
    </row>
    <row r="1159" spans="24:78" ht="12.75" customHeight="1" x14ac:dyDescent="0.25">
      <c r="X1159" s="11"/>
      <c r="AI1159" s="11"/>
      <c r="AJ1159" s="11"/>
      <c r="AW1159" s="11"/>
      <c r="AX1159" s="11"/>
      <c r="BA1159" s="11"/>
      <c r="BB1159" s="11"/>
      <c r="BE1159" s="11"/>
      <c r="BF1159" s="11"/>
      <c r="BH1159" s="11"/>
      <c r="BI1159" s="11"/>
      <c r="BJ1159" s="11"/>
      <c r="BK1159" s="11"/>
      <c r="BL1159" s="11"/>
      <c r="BU1159" s="11"/>
      <c r="BV1159" s="11"/>
      <c r="BZ1159" s="12"/>
    </row>
    <row r="1160" spans="24:78" ht="12.75" customHeight="1" x14ac:dyDescent="0.25">
      <c r="X1160" s="11"/>
      <c r="AI1160" s="11"/>
      <c r="AJ1160" s="11"/>
      <c r="AW1160" s="11"/>
      <c r="AX1160" s="11"/>
      <c r="BA1160" s="11"/>
      <c r="BB1160" s="11"/>
      <c r="BE1160" s="11"/>
      <c r="BF1160" s="11"/>
      <c r="BH1160" s="11"/>
      <c r="BI1160" s="11"/>
      <c r="BJ1160" s="11"/>
      <c r="BK1160" s="11"/>
      <c r="BL1160" s="11"/>
      <c r="BU1160" s="11"/>
      <c r="BV1160" s="11"/>
      <c r="BZ1160" s="12"/>
    </row>
    <row r="1161" spans="24:78" ht="12.75" customHeight="1" x14ac:dyDescent="0.25">
      <c r="X1161" s="11"/>
      <c r="AI1161" s="11"/>
      <c r="AJ1161" s="11"/>
      <c r="AW1161" s="11"/>
      <c r="AX1161" s="11"/>
      <c r="BA1161" s="11"/>
      <c r="BB1161" s="11"/>
      <c r="BE1161" s="11"/>
      <c r="BF1161" s="11"/>
      <c r="BH1161" s="11"/>
      <c r="BI1161" s="11"/>
      <c r="BJ1161" s="11"/>
      <c r="BK1161" s="11"/>
      <c r="BL1161" s="11"/>
      <c r="BU1161" s="11"/>
      <c r="BV1161" s="11"/>
      <c r="BZ1161" s="12"/>
    </row>
    <row r="1162" spans="24:78" ht="12.75" customHeight="1" x14ac:dyDescent="0.25">
      <c r="X1162" s="11"/>
      <c r="AI1162" s="11"/>
      <c r="AJ1162" s="11"/>
      <c r="AW1162" s="11"/>
      <c r="AX1162" s="11"/>
      <c r="BA1162" s="11"/>
      <c r="BB1162" s="11"/>
      <c r="BE1162" s="11"/>
      <c r="BF1162" s="11"/>
      <c r="BH1162" s="11"/>
      <c r="BI1162" s="11"/>
      <c r="BJ1162" s="11"/>
      <c r="BK1162" s="11"/>
      <c r="BL1162" s="11"/>
      <c r="BU1162" s="11"/>
      <c r="BV1162" s="11"/>
      <c r="BZ1162" s="12"/>
    </row>
    <row r="1163" spans="24:78" ht="12.75" customHeight="1" x14ac:dyDescent="0.25">
      <c r="X1163" s="11"/>
      <c r="AI1163" s="11"/>
      <c r="AJ1163" s="11"/>
      <c r="AW1163" s="11"/>
      <c r="AX1163" s="11"/>
      <c r="BA1163" s="11"/>
      <c r="BB1163" s="11"/>
      <c r="BE1163" s="11"/>
      <c r="BF1163" s="11"/>
      <c r="BH1163" s="11"/>
      <c r="BI1163" s="11"/>
      <c r="BJ1163" s="11"/>
      <c r="BK1163" s="11"/>
      <c r="BL1163" s="11"/>
      <c r="BU1163" s="11"/>
      <c r="BV1163" s="11"/>
      <c r="BZ1163" s="12"/>
    </row>
    <row r="1164" spans="24:78" ht="12.75" customHeight="1" x14ac:dyDescent="0.25">
      <c r="X1164" s="11"/>
      <c r="AI1164" s="11"/>
      <c r="AJ1164" s="11"/>
      <c r="AW1164" s="11"/>
      <c r="AX1164" s="11"/>
      <c r="BA1164" s="11"/>
      <c r="BB1164" s="11"/>
      <c r="BE1164" s="11"/>
      <c r="BF1164" s="11"/>
      <c r="BH1164" s="11"/>
      <c r="BI1164" s="11"/>
      <c r="BJ1164" s="11"/>
      <c r="BK1164" s="11"/>
      <c r="BL1164" s="11"/>
      <c r="BU1164" s="11"/>
      <c r="BV1164" s="11"/>
      <c r="BZ1164" s="12"/>
    </row>
    <row r="1165" spans="24:78" ht="12.75" customHeight="1" x14ac:dyDescent="0.25">
      <c r="X1165" s="11"/>
      <c r="AI1165" s="11"/>
      <c r="AJ1165" s="11"/>
      <c r="AW1165" s="11"/>
      <c r="AX1165" s="11"/>
      <c r="BA1165" s="11"/>
      <c r="BB1165" s="11"/>
      <c r="BE1165" s="11"/>
      <c r="BF1165" s="11"/>
      <c r="BH1165" s="11"/>
      <c r="BI1165" s="11"/>
      <c r="BJ1165" s="11"/>
      <c r="BK1165" s="11"/>
      <c r="BL1165" s="11"/>
      <c r="BU1165" s="11"/>
      <c r="BV1165" s="11"/>
      <c r="BZ1165" s="12"/>
    </row>
    <row r="1166" spans="24:78" ht="12.75" customHeight="1" x14ac:dyDescent="0.25">
      <c r="X1166" s="11"/>
      <c r="AI1166" s="11"/>
      <c r="AJ1166" s="11"/>
      <c r="AW1166" s="11"/>
      <c r="AX1166" s="11"/>
      <c r="BA1166" s="11"/>
      <c r="BB1166" s="11"/>
      <c r="BE1166" s="11"/>
      <c r="BF1166" s="11"/>
      <c r="BH1166" s="11"/>
      <c r="BI1166" s="11"/>
      <c r="BJ1166" s="11"/>
      <c r="BK1166" s="11"/>
      <c r="BL1166" s="11"/>
      <c r="BU1166" s="11"/>
      <c r="BV1166" s="11"/>
      <c r="BZ1166" s="12"/>
    </row>
    <row r="1167" spans="24:78" ht="12.75" customHeight="1" x14ac:dyDescent="0.25">
      <c r="X1167" s="11"/>
      <c r="AI1167" s="11"/>
      <c r="AJ1167" s="11"/>
      <c r="AW1167" s="11"/>
      <c r="AX1167" s="11"/>
      <c r="BA1167" s="11"/>
      <c r="BB1167" s="11"/>
      <c r="BE1167" s="11"/>
      <c r="BF1167" s="11"/>
      <c r="BH1167" s="11"/>
      <c r="BI1167" s="11"/>
      <c r="BJ1167" s="11"/>
      <c r="BK1167" s="11"/>
      <c r="BL1167" s="11"/>
      <c r="BU1167" s="11"/>
      <c r="BV1167" s="11"/>
      <c r="BZ1167" s="12"/>
    </row>
    <row r="1168" spans="24:78" ht="12.75" customHeight="1" x14ac:dyDescent="0.25">
      <c r="X1168" s="11"/>
      <c r="AI1168" s="11"/>
      <c r="AJ1168" s="11"/>
      <c r="AW1168" s="11"/>
      <c r="AX1168" s="11"/>
      <c r="BA1168" s="11"/>
      <c r="BB1168" s="11"/>
      <c r="BE1168" s="11"/>
      <c r="BF1168" s="11"/>
      <c r="BH1168" s="11"/>
      <c r="BI1168" s="11"/>
      <c r="BJ1168" s="11"/>
      <c r="BK1168" s="11"/>
      <c r="BL1168" s="11"/>
      <c r="BU1168" s="11"/>
      <c r="BV1168" s="11"/>
      <c r="BZ1168" s="12"/>
    </row>
    <row r="1169" spans="24:78" ht="12.75" customHeight="1" x14ac:dyDescent="0.25">
      <c r="X1169" s="11"/>
      <c r="AI1169" s="11"/>
      <c r="AJ1169" s="11"/>
      <c r="AW1169" s="11"/>
      <c r="AX1169" s="11"/>
      <c r="BA1169" s="11"/>
      <c r="BB1169" s="11"/>
      <c r="BE1169" s="11"/>
      <c r="BF1169" s="11"/>
      <c r="BH1169" s="11"/>
      <c r="BI1169" s="11"/>
      <c r="BJ1169" s="11"/>
      <c r="BK1169" s="11"/>
      <c r="BL1169" s="11"/>
      <c r="BU1169" s="11"/>
      <c r="BV1169" s="11"/>
      <c r="BZ1169" s="12"/>
    </row>
    <row r="1170" spans="24:78" ht="12.75" customHeight="1" x14ac:dyDescent="0.25">
      <c r="X1170" s="11"/>
      <c r="AI1170" s="11"/>
      <c r="AJ1170" s="11"/>
      <c r="AW1170" s="11"/>
      <c r="AX1170" s="11"/>
      <c r="BA1170" s="11"/>
      <c r="BB1170" s="11"/>
      <c r="BE1170" s="11"/>
      <c r="BF1170" s="11"/>
      <c r="BH1170" s="11"/>
      <c r="BI1170" s="11"/>
      <c r="BJ1170" s="11"/>
      <c r="BK1170" s="11"/>
      <c r="BL1170" s="11"/>
      <c r="BU1170" s="11"/>
      <c r="BV1170" s="11"/>
      <c r="BZ1170" s="12"/>
    </row>
    <row r="1171" spans="24:78" ht="12.75" customHeight="1" x14ac:dyDescent="0.25">
      <c r="X1171" s="11"/>
      <c r="AI1171" s="11"/>
      <c r="AJ1171" s="11"/>
      <c r="AW1171" s="11"/>
      <c r="AX1171" s="11"/>
      <c r="BA1171" s="11"/>
      <c r="BB1171" s="11"/>
      <c r="BE1171" s="11"/>
      <c r="BF1171" s="11"/>
      <c r="BH1171" s="11"/>
      <c r="BI1171" s="11"/>
      <c r="BJ1171" s="11"/>
      <c r="BK1171" s="11"/>
      <c r="BL1171" s="11"/>
      <c r="BU1171" s="11"/>
      <c r="BV1171" s="11"/>
      <c r="BZ1171" s="12"/>
    </row>
    <row r="1172" spans="24:78" ht="12.75" customHeight="1" x14ac:dyDescent="0.25">
      <c r="X1172" s="11"/>
      <c r="AI1172" s="11"/>
      <c r="AJ1172" s="11"/>
      <c r="AW1172" s="11"/>
      <c r="AX1172" s="11"/>
      <c r="BA1172" s="11"/>
      <c r="BB1172" s="11"/>
      <c r="BE1172" s="11"/>
      <c r="BF1172" s="11"/>
      <c r="BH1172" s="11"/>
      <c r="BI1172" s="11"/>
      <c r="BJ1172" s="11"/>
      <c r="BK1172" s="11"/>
      <c r="BL1172" s="11"/>
      <c r="BU1172" s="11"/>
      <c r="BV1172" s="11"/>
      <c r="BZ1172" s="12"/>
    </row>
    <row r="1173" spans="24:78" ht="12.75" customHeight="1" x14ac:dyDescent="0.25">
      <c r="X1173" s="11"/>
      <c r="AI1173" s="11"/>
      <c r="AJ1173" s="11"/>
      <c r="AW1173" s="11"/>
      <c r="AX1173" s="11"/>
      <c r="BA1173" s="11"/>
      <c r="BB1173" s="11"/>
      <c r="BE1173" s="11"/>
      <c r="BF1173" s="11"/>
      <c r="BH1173" s="11"/>
      <c r="BI1173" s="11"/>
      <c r="BJ1173" s="11"/>
      <c r="BK1173" s="11"/>
      <c r="BL1173" s="11"/>
      <c r="BU1173" s="11"/>
      <c r="BV1173" s="11"/>
      <c r="BZ1173" s="12"/>
    </row>
    <row r="1174" spans="24:78" ht="12.75" customHeight="1" x14ac:dyDescent="0.25">
      <c r="X1174" s="11"/>
      <c r="AI1174" s="11"/>
      <c r="AJ1174" s="11"/>
      <c r="AW1174" s="11"/>
      <c r="AX1174" s="11"/>
      <c r="BA1174" s="11"/>
      <c r="BB1174" s="11"/>
      <c r="BE1174" s="11"/>
      <c r="BF1174" s="11"/>
      <c r="BH1174" s="11"/>
      <c r="BI1174" s="11"/>
      <c r="BJ1174" s="11"/>
      <c r="BK1174" s="11"/>
      <c r="BL1174" s="11"/>
      <c r="BU1174" s="11"/>
      <c r="BV1174" s="11"/>
      <c r="BZ1174" s="12"/>
    </row>
    <row r="1175" spans="24:78" ht="12.75" customHeight="1" x14ac:dyDescent="0.25">
      <c r="X1175" s="11"/>
      <c r="AI1175" s="11"/>
      <c r="AJ1175" s="11"/>
      <c r="AW1175" s="11"/>
      <c r="AX1175" s="11"/>
      <c r="BA1175" s="11"/>
      <c r="BB1175" s="11"/>
      <c r="BE1175" s="11"/>
      <c r="BF1175" s="11"/>
      <c r="BH1175" s="11"/>
      <c r="BI1175" s="11"/>
      <c r="BJ1175" s="11"/>
      <c r="BK1175" s="11"/>
      <c r="BL1175" s="11"/>
      <c r="BU1175" s="11"/>
      <c r="BV1175" s="11"/>
      <c r="BZ1175" s="12"/>
    </row>
    <row r="1176" spans="24:78" ht="12.75" customHeight="1" x14ac:dyDescent="0.25">
      <c r="X1176" s="11"/>
      <c r="AI1176" s="11"/>
      <c r="AJ1176" s="11"/>
      <c r="AW1176" s="11"/>
      <c r="AX1176" s="11"/>
      <c r="BA1176" s="11"/>
      <c r="BB1176" s="11"/>
      <c r="BE1176" s="11"/>
      <c r="BF1176" s="11"/>
      <c r="BH1176" s="11"/>
      <c r="BI1176" s="11"/>
      <c r="BJ1176" s="11"/>
      <c r="BK1176" s="11"/>
      <c r="BL1176" s="11"/>
      <c r="BU1176" s="11"/>
      <c r="BV1176" s="11"/>
      <c r="BZ1176" s="12"/>
    </row>
    <row r="1177" spans="24:78" ht="12.75" customHeight="1" x14ac:dyDescent="0.25">
      <c r="X1177" s="11"/>
      <c r="AI1177" s="11"/>
      <c r="AJ1177" s="11"/>
      <c r="AW1177" s="11"/>
      <c r="AX1177" s="11"/>
      <c r="BA1177" s="11"/>
      <c r="BB1177" s="11"/>
      <c r="BE1177" s="11"/>
      <c r="BF1177" s="11"/>
      <c r="BH1177" s="11"/>
      <c r="BI1177" s="11"/>
      <c r="BJ1177" s="11"/>
      <c r="BK1177" s="11"/>
      <c r="BL1177" s="11"/>
      <c r="BU1177" s="11"/>
      <c r="BV1177" s="11"/>
      <c r="BZ1177" s="12"/>
    </row>
    <row r="1178" spans="24:78" ht="12.75" customHeight="1" x14ac:dyDescent="0.25">
      <c r="X1178" s="11"/>
      <c r="AI1178" s="11"/>
      <c r="AJ1178" s="11"/>
      <c r="AW1178" s="11"/>
      <c r="AX1178" s="11"/>
      <c r="BA1178" s="11"/>
      <c r="BB1178" s="11"/>
      <c r="BE1178" s="11"/>
      <c r="BF1178" s="11"/>
      <c r="BH1178" s="11"/>
      <c r="BI1178" s="11"/>
      <c r="BJ1178" s="11"/>
      <c r="BK1178" s="11"/>
      <c r="BL1178" s="11"/>
      <c r="BU1178" s="11"/>
      <c r="BV1178" s="11"/>
      <c r="BZ1178" s="12"/>
    </row>
    <row r="1179" spans="24:78" ht="12.75" customHeight="1" x14ac:dyDescent="0.25">
      <c r="X1179" s="11"/>
      <c r="AI1179" s="11"/>
      <c r="AJ1179" s="11"/>
      <c r="AW1179" s="11"/>
      <c r="AX1179" s="11"/>
      <c r="BA1179" s="11"/>
      <c r="BB1179" s="11"/>
      <c r="BE1179" s="11"/>
      <c r="BF1179" s="11"/>
      <c r="BH1179" s="11"/>
      <c r="BI1179" s="11"/>
      <c r="BJ1179" s="11"/>
      <c r="BK1179" s="11"/>
      <c r="BL1179" s="11"/>
      <c r="BU1179" s="11"/>
      <c r="BV1179" s="11"/>
      <c r="BZ1179" s="12"/>
    </row>
    <row r="1180" spans="24:78" ht="12.75" customHeight="1" x14ac:dyDescent="0.25">
      <c r="X1180" s="11"/>
      <c r="AI1180" s="11"/>
      <c r="AJ1180" s="11"/>
      <c r="AW1180" s="11"/>
      <c r="AX1180" s="11"/>
      <c r="BA1180" s="11"/>
      <c r="BB1180" s="11"/>
      <c r="BE1180" s="11"/>
      <c r="BF1180" s="11"/>
      <c r="BH1180" s="11"/>
      <c r="BI1180" s="11"/>
      <c r="BJ1180" s="11"/>
      <c r="BK1180" s="11"/>
      <c r="BL1180" s="11"/>
      <c r="BU1180" s="11"/>
      <c r="BV1180" s="11"/>
      <c r="BZ1180" s="12"/>
    </row>
    <row r="1181" spans="24:78" ht="12.75" customHeight="1" x14ac:dyDescent="0.25">
      <c r="X1181" s="11"/>
      <c r="AI1181" s="11"/>
      <c r="AJ1181" s="11"/>
      <c r="AW1181" s="11"/>
      <c r="AX1181" s="11"/>
      <c r="BA1181" s="11"/>
      <c r="BB1181" s="11"/>
      <c r="BE1181" s="11"/>
      <c r="BF1181" s="11"/>
      <c r="BH1181" s="11"/>
      <c r="BI1181" s="11"/>
      <c r="BJ1181" s="11"/>
      <c r="BK1181" s="11"/>
      <c r="BL1181" s="11"/>
      <c r="BU1181" s="11"/>
      <c r="BV1181" s="11"/>
      <c r="BZ1181" s="12"/>
    </row>
    <row r="1182" spans="24:78" ht="12.75" customHeight="1" x14ac:dyDescent="0.25">
      <c r="X1182" s="11"/>
      <c r="AI1182" s="11"/>
      <c r="AJ1182" s="11"/>
      <c r="AW1182" s="11"/>
      <c r="AX1182" s="11"/>
      <c r="BA1182" s="11"/>
      <c r="BB1182" s="11"/>
      <c r="BE1182" s="11"/>
      <c r="BF1182" s="11"/>
      <c r="BH1182" s="11"/>
      <c r="BI1182" s="11"/>
      <c r="BJ1182" s="11"/>
      <c r="BK1182" s="11"/>
      <c r="BL1182" s="11"/>
      <c r="BU1182" s="11"/>
      <c r="BV1182" s="11"/>
      <c r="BZ1182" s="12"/>
    </row>
    <row r="1183" spans="24:78" ht="12.75" customHeight="1" x14ac:dyDescent="0.25">
      <c r="X1183" s="11"/>
      <c r="AI1183" s="11"/>
      <c r="AJ1183" s="11"/>
      <c r="AW1183" s="11"/>
      <c r="AX1183" s="11"/>
      <c r="BA1183" s="11"/>
      <c r="BB1183" s="11"/>
      <c r="BE1183" s="11"/>
      <c r="BF1183" s="11"/>
      <c r="BH1183" s="11"/>
      <c r="BI1183" s="11"/>
      <c r="BJ1183" s="11"/>
      <c r="BK1183" s="11"/>
      <c r="BL1183" s="11"/>
      <c r="BU1183" s="11"/>
      <c r="BV1183" s="11"/>
      <c r="BZ1183" s="12"/>
    </row>
    <row r="1184" spans="24:78" ht="12.75" customHeight="1" x14ac:dyDescent="0.25">
      <c r="X1184" s="11"/>
      <c r="AI1184" s="11"/>
      <c r="AJ1184" s="11"/>
      <c r="AW1184" s="11"/>
      <c r="AX1184" s="11"/>
      <c r="BA1184" s="11"/>
      <c r="BB1184" s="11"/>
      <c r="BE1184" s="11"/>
      <c r="BF1184" s="11"/>
      <c r="BH1184" s="11"/>
      <c r="BI1184" s="11"/>
      <c r="BJ1184" s="11"/>
      <c r="BK1184" s="11"/>
      <c r="BL1184" s="11"/>
      <c r="BU1184" s="11"/>
      <c r="BV1184" s="11"/>
      <c r="BZ1184" s="12"/>
    </row>
    <row r="1185" spans="24:78" ht="12.75" customHeight="1" x14ac:dyDescent="0.25">
      <c r="X1185" s="11"/>
      <c r="AI1185" s="11"/>
      <c r="AJ1185" s="11"/>
      <c r="AW1185" s="11"/>
      <c r="AX1185" s="11"/>
      <c r="BA1185" s="11"/>
      <c r="BB1185" s="11"/>
      <c r="BE1185" s="11"/>
      <c r="BF1185" s="11"/>
      <c r="BH1185" s="11"/>
      <c r="BI1185" s="11"/>
      <c r="BJ1185" s="11"/>
      <c r="BK1185" s="11"/>
      <c r="BL1185" s="11"/>
      <c r="BU1185" s="11"/>
      <c r="BV1185" s="11"/>
      <c r="BZ1185" s="12"/>
    </row>
    <row r="1186" spans="24:78" ht="12.75" customHeight="1" x14ac:dyDescent="0.25">
      <c r="X1186" s="11"/>
      <c r="AI1186" s="11"/>
      <c r="AJ1186" s="11"/>
      <c r="AW1186" s="11"/>
      <c r="AX1186" s="11"/>
      <c r="BA1186" s="11"/>
      <c r="BB1186" s="11"/>
      <c r="BE1186" s="11"/>
      <c r="BF1186" s="11"/>
      <c r="BH1186" s="11"/>
      <c r="BI1186" s="11"/>
      <c r="BJ1186" s="11"/>
      <c r="BK1186" s="11"/>
      <c r="BL1186" s="11"/>
      <c r="BU1186" s="11"/>
      <c r="BV1186" s="11"/>
      <c r="BZ1186" s="12"/>
    </row>
    <row r="1187" spans="24:78" ht="12.75" customHeight="1" x14ac:dyDescent="0.25">
      <c r="X1187" s="11"/>
      <c r="AI1187" s="11"/>
      <c r="AJ1187" s="11"/>
      <c r="AW1187" s="11"/>
      <c r="AX1187" s="11"/>
      <c r="BA1187" s="11"/>
      <c r="BB1187" s="11"/>
      <c r="BE1187" s="11"/>
      <c r="BF1187" s="11"/>
      <c r="BH1187" s="11"/>
      <c r="BI1187" s="11"/>
      <c r="BJ1187" s="11"/>
      <c r="BK1187" s="11"/>
      <c r="BL1187" s="11"/>
      <c r="BU1187" s="11"/>
      <c r="BV1187" s="11"/>
      <c r="BZ1187" s="12"/>
    </row>
    <row r="1188" spans="24:78" ht="12.75" customHeight="1" x14ac:dyDescent="0.25">
      <c r="X1188" s="11"/>
      <c r="AI1188" s="11"/>
      <c r="AJ1188" s="11"/>
      <c r="AW1188" s="11"/>
      <c r="AX1188" s="11"/>
      <c r="BA1188" s="11"/>
      <c r="BB1188" s="11"/>
      <c r="BE1188" s="11"/>
      <c r="BF1188" s="11"/>
      <c r="BH1188" s="11"/>
      <c r="BI1188" s="11"/>
      <c r="BJ1188" s="11"/>
      <c r="BK1188" s="11"/>
      <c r="BL1188" s="11"/>
      <c r="BU1188" s="11"/>
      <c r="BV1188" s="11"/>
      <c r="BZ1188" s="12"/>
    </row>
    <row r="1189" spans="24:78" ht="12.75" customHeight="1" x14ac:dyDescent="0.25">
      <c r="X1189" s="11"/>
      <c r="AI1189" s="11"/>
      <c r="AJ1189" s="11"/>
      <c r="AW1189" s="11"/>
      <c r="AX1189" s="11"/>
      <c r="BA1189" s="11"/>
      <c r="BB1189" s="11"/>
      <c r="BE1189" s="11"/>
      <c r="BF1189" s="11"/>
      <c r="BH1189" s="11"/>
      <c r="BI1189" s="11"/>
      <c r="BJ1189" s="11"/>
      <c r="BK1189" s="11"/>
      <c r="BL1189" s="11"/>
      <c r="BU1189" s="11"/>
      <c r="BV1189" s="11"/>
      <c r="BZ1189" s="12"/>
    </row>
    <row r="1190" spans="24:78" ht="12.75" customHeight="1" x14ac:dyDescent="0.25">
      <c r="X1190" s="11"/>
      <c r="AI1190" s="11"/>
      <c r="AJ1190" s="11"/>
      <c r="AW1190" s="11"/>
      <c r="AX1190" s="11"/>
      <c r="BA1190" s="11"/>
      <c r="BB1190" s="11"/>
      <c r="BE1190" s="11"/>
      <c r="BF1190" s="11"/>
      <c r="BH1190" s="11"/>
      <c r="BI1190" s="11"/>
      <c r="BJ1190" s="11"/>
      <c r="BK1190" s="11"/>
      <c r="BL1190" s="11"/>
      <c r="BU1190" s="11"/>
      <c r="BV1190" s="11"/>
      <c r="BZ1190" s="12"/>
    </row>
    <row r="1191" spans="24:78" ht="12.75" customHeight="1" x14ac:dyDescent="0.25">
      <c r="X1191" s="11"/>
      <c r="AI1191" s="11"/>
      <c r="AJ1191" s="11"/>
      <c r="AW1191" s="11"/>
      <c r="AX1191" s="11"/>
      <c r="BA1191" s="11"/>
      <c r="BB1191" s="11"/>
      <c r="BE1191" s="11"/>
      <c r="BF1191" s="11"/>
      <c r="BH1191" s="11"/>
      <c r="BI1191" s="11"/>
      <c r="BJ1191" s="11"/>
      <c r="BK1191" s="11"/>
      <c r="BL1191" s="11"/>
      <c r="BU1191" s="11"/>
      <c r="BV1191" s="11"/>
      <c r="BZ1191" s="12"/>
    </row>
    <row r="1192" spans="24:78" ht="12.75" customHeight="1" x14ac:dyDescent="0.25">
      <c r="X1192" s="11"/>
      <c r="AI1192" s="11"/>
      <c r="AJ1192" s="11"/>
      <c r="AW1192" s="11"/>
      <c r="AX1192" s="11"/>
      <c r="BA1192" s="11"/>
      <c r="BB1192" s="11"/>
      <c r="BE1192" s="11"/>
      <c r="BF1192" s="11"/>
      <c r="BH1192" s="11"/>
      <c r="BI1192" s="11"/>
      <c r="BJ1192" s="11"/>
      <c r="BK1192" s="11"/>
      <c r="BL1192" s="11"/>
      <c r="BU1192" s="11"/>
      <c r="BV1192" s="11"/>
      <c r="BZ1192" s="12"/>
    </row>
    <row r="1193" spans="24:78" ht="12.75" customHeight="1" x14ac:dyDescent="0.25">
      <c r="X1193" s="11"/>
      <c r="AI1193" s="11"/>
      <c r="AJ1193" s="11"/>
      <c r="AW1193" s="11"/>
      <c r="AX1193" s="11"/>
      <c r="BA1193" s="11"/>
      <c r="BB1193" s="11"/>
      <c r="BE1193" s="11"/>
      <c r="BF1193" s="11"/>
      <c r="BH1193" s="11"/>
      <c r="BI1193" s="11"/>
      <c r="BJ1193" s="11"/>
      <c r="BK1193" s="11"/>
      <c r="BL1193" s="11"/>
      <c r="BU1193" s="11"/>
      <c r="BV1193" s="11"/>
      <c r="BZ1193" s="12"/>
    </row>
    <row r="1194" spans="24:78" ht="12.75" customHeight="1" x14ac:dyDescent="0.25">
      <c r="X1194" s="11"/>
      <c r="AI1194" s="11"/>
      <c r="AJ1194" s="11"/>
      <c r="AW1194" s="11"/>
      <c r="AX1194" s="11"/>
      <c r="BA1194" s="11"/>
      <c r="BB1194" s="11"/>
      <c r="BE1194" s="11"/>
      <c r="BF1194" s="11"/>
      <c r="BH1194" s="11"/>
      <c r="BI1194" s="11"/>
      <c r="BJ1194" s="11"/>
      <c r="BK1194" s="11"/>
      <c r="BL1194" s="11"/>
      <c r="BU1194" s="11"/>
      <c r="BV1194" s="11"/>
      <c r="BZ1194" s="12"/>
    </row>
    <row r="1195" spans="24:78" ht="12.75" customHeight="1" x14ac:dyDescent="0.25">
      <c r="X1195" s="11"/>
      <c r="AI1195" s="11"/>
      <c r="AJ1195" s="11"/>
      <c r="AW1195" s="11"/>
      <c r="AX1195" s="11"/>
      <c r="BA1195" s="11"/>
      <c r="BB1195" s="11"/>
      <c r="BE1195" s="11"/>
      <c r="BF1195" s="11"/>
      <c r="BH1195" s="11"/>
      <c r="BI1195" s="11"/>
      <c r="BJ1195" s="11"/>
      <c r="BK1195" s="11"/>
      <c r="BL1195" s="11"/>
      <c r="BU1195" s="11"/>
      <c r="BV1195" s="11"/>
      <c r="BZ1195" s="12"/>
    </row>
    <row r="1196" spans="24:78" ht="12.75" customHeight="1" x14ac:dyDescent="0.25">
      <c r="X1196" s="11"/>
      <c r="AI1196" s="11"/>
      <c r="AJ1196" s="11"/>
      <c r="AW1196" s="11"/>
      <c r="AX1196" s="11"/>
      <c r="BA1196" s="11"/>
      <c r="BB1196" s="11"/>
      <c r="BE1196" s="11"/>
      <c r="BF1196" s="11"/>
      <c r="BH1196" s="11"/>
      <c r="BI1196" s="11"/>
      <c r="BJ1196" s="11"/>
      <c r="BK1196" s="11"/>
      <c r="BL1196" s="11"/>
      <c r="BU1196" s="11"/>
      <c r="BV1196" s="11"/>
      <c r="BZ1196" s="12"/>
    </row>
    <row r="1197" spans="24:78" ht="12.75" customHeight="1" x14ac:dyDescent="0.25">
      <c r="X1197" s="11"/>
      <c r="AI1197" s="11"/>
      <c r="AJ1197" s="11"/>
      <c r="AW1197" s="11"/>
      <c r="AX1197" s="11"/>
      <c r="BA1197" s="11"/>
      <c r="BB1197" s="11"/>
      <c r="BE1197" s="11"/>
      <c r="BF1197" s="11"/>
      <c r="BH1197" s="11"/>
      <c r="BI1197" s="11"/>
      <c r="BJ1197" s="11"/>
      <c r="BK1197" s="11"/>
      <c r="BL1197" s="11"/>
      <c r="BU1197" s="11"/>
      <c r="BV1197" s="11"/>
      <c r="BZ1197" s="12"/>
    </row>
    <row r="1198" spans="24:78" ht="12.75" customHeight="1" x14ac:dyDescent="0.25">
      <c r="X1198" s="11"/>
      <c r="AI1198" s="11"/>
      <c r="AJ1198" s="11"/>
      <c r="AW1198" s="11"/>
      <c r="AX1198" s="11"/>
      <c r="BA1198" s="11"/>
      <c r="BB1198" s="11"/>
      <c r="BE1198" s="11"/>
      <c r="BF1198" s="11"/>
      <c r="BH1198" s="11"/>
      <c r="BI1198" s="11"/>
      <c r="BJ1198" s="11"/>
      <c r="BK1198" s="11"/>
      <c r="BL1198" s="11"/>
      <c r="BU1198" s="11"/>
      <c r="BV1198" s="11"/>
      <c r="BZ1198" s="12"/>
    </row>
    <row r="1199" spans="24:78" ht="12.75" customHeight="1" x14ac:dyDescent="0.25">
      <c r="X1199" s="11"/>
      <c r="AI1199" s="11"/>
      <c r="AJ1199" s="11"/>
      <c r="AW1199" s="11"/>
      <c r="AX1199" s="11"/>
      <c r="BA1199" s="11"/>
      <c r="BB1199" s="11"/>
      <c r="BE1199" s="11"/>
      <c r="BF1199" s="11"/>
      <c r="BH1199" s="11"/>
      <c r="BI1199" s="11"/>
      <c r="BJ1199" s="11"/>
      <c r="BK1199" s="11"/>
      <c r="BL1199" s="11"/>
      <c r="BU1199" s="11"/>
      <c r="BV1199" s="11"/>
      <c r="BZ1199" s="12"/>
    </row>
    <row r="1200" spans="24:78" ht="12.75" customHeight="1" x14ac:dyDescent="0.25">
      <c r="X1200" s="11"/>
      <c r="AI1200" s="11"/>
      <c r="AJ1200" s="11"/>
      <c r="AW1200" s="11"/>
      <c r="AX1200" s="11"/>
      <c r="BA1200" s="11"/>
      <c r="BB1200" s="11"/>
      <c r="BE1200" s="11"/>
      <c r="BF1200" s="11"/>
      <c r="BH1200" s="11"/>
      <c r="BI1200" s="11"/>
      <c r="BJ1200" s="11"/>
      <c r="BK1200" s="11"/>
      <c r="BL1200" s="11"/>
      <c r="BU1200" s="11"/>
      <c r="BV1200" s="11"/>
      <c r="BZ1200" s="12"/>
    </row>
    <row r="1201" spans="24:78" ht="12.75" customHeight="1" x14ac:dyDescent="0.25">
      <c r="X1201" s="11"/>
      <c r="AI1201" s="11"/>
      <c r="AJ1201" s="11"/>
      <c r="AW1201" s="11"/>
      <c r="AX1201" s="11"/>
      <c r="BA1201" s="11"/>
      <c r="BB1201" s="11"/>
      <c r="BE1201" s="11"/>
      <c r="BF1201" s="11"/>
      <c r="BH1201" s="11"/>
      <c r="BI1201" s="11"/>
      <c r="BJ1201" s="11"/>
      <c r="BK1201" s="11"/>
      <c r="BL1201" s="11"/>
      <c r="BU1201" s="11"/>
      <c r="BV1201" s="11"/>
      <c r="BZ1201" s="12"/>
    </row>
    <row r="1202" spans="24:78" ht="12.75" customHeight="1" x14ac:dyDescent="0.25">
      <c r="X1202" s="11"/>
      <c r="AI1202" s="11"/>
      <c r="AJ1202" s="11"/>
      <c r="AW1202" s="11"/>
      <c r="AX1202" s="11"/>
      <c r="BA1202" s="11"/>
      <c r="BB1202" s="11"/>
      <c r="BE1202" s="11"/>
      <c r="BF1202" s="11"/>
      <c r="BH1202" s="11"/>
      <c r="BI1202" s="11"/>
      <c r="BJ1202" s="11"/>
      <c r="BK1202" s="11"/>
      <c r="BL1202" s="11"/>
      <c r="BU1202" s="11"/>
      <c r="BV1202" s="11"/>
      <c r="BZ1202" s="12"/>
    </row>
    <row r="1203" spans="24:78" ht="12.75" customHeight="1" x14ac:dyDescent="0.25">
      <c r="X1203" s="11"/>
      <c r="AI1203" s="11"/>
      <c r="AJ1203" s="11"/>
      <c r="AW1203" s="11"/>
      <c r="AX1203" s="11"/>
      <c r="BA1203" s="11"/>
      <c r="BB1203" s="11"/>
      <c r="BE1203" s="11"/>
      <c r="BF1203" s="11"/>
      <c r="BH1203" s="11"/>
      <c r="BI1203" s="11"/>
      <c r="BJ1203" s="11"/>
      <c r="BK1203" s="11"/>
      <c r="BL1203" s="11"/>
      <c r="BU1203" s="11"/>
      <c r="BV1203" s="11"/>
      <c r="BZ1203" s="12"/>
    </row>
  </sheetData>
  <mergeCells count="1381">
    <mergeCell ref="BZ52:BZ61"/>
    <mergeCell ref="CA52:CA61"/>
    <mergeCell ref="CB52:CB61"/>
    <mergeCell ref="CC52:CC61"/>
    <mergeCell ref="CD52:CD61"/>
    <mergeCell ref="CE52:CE61"/>
    <mergeCell ref="AH62:AH64"/>
    <mergeCell ref="AI62:AI64"/>
    <mergeCell ref="AJ62:AJ64"/>
    <mergeCell ref="AF52:AF61"/>
    <mergeCell ref="AG52:AG61"/>
    <mergeCell ref="AH52:AH61"/>
    <mergeCell ref="AI52:AI61"/>
    <mergeCell ref="AJ52:AJ61"/>
    <mergeCell ref="AK52:AK61"/>
    <mergeCell ref="BI52:BI61"/>
    <mergeCell ref="BJ52:BJ61"/>
    <mergeCell ref="BK52:BK61"/>
    <mergeCell ref="CD62:CD64"/>
    <mergeCell ref="CE62:CE64"/>
    <mergeCell ref="BI62:BI64"/>
    <mergeCell ref="BJ62:BJ64"/>
    <mergeCell ref="BK62:BK64"/>
    <mergeCell ref="BL62:BL64"/>
    <mergeCell ref="CD272:CD281"/>
    <mergeCell ref="CE272:CE281"/>
    <mergeCell ref="A52:A61"/>
    <mergeCell ref="B52:B61"/>
    <mergeCell ref="C52:C61"/>
    <mergeCell ref="D52:D61"/>
    <mergeCell ref="E52:E61"/>
    <mergeCell ref="F52:F61"/>
    <mergeCell ref="G52:G61"/>
    <mergeCell ref="H52:H61"/>
    <mergeCell ref="I52:I61"/>
    <mergeCell ref="J52:J61"/>
    <mergeCell ref="K52:K61"/>
    <mergeCell ref="L52:L61"/>
    <mergeCell ref="M52:M61"/>
    <mergeCell ref="N52:N61"/>
    <mergeCell ref="O52:O61"/>
    <mergeCell ref="P52:P61"/>
    <mergeCell ref="Q52:Q61"/>
    <mergeCell ref="R52:R61"/>
    <mergeCell ref="S52:S61"/>
    <mergeCell ref="T52:T61"/>
    <mergeCell ref="U52:U61"/>
    <mergeCell ref="V52:V61"/>
    <mergeCell ref="AK272:AK281"/>
    <mergeCell ref="BI272:BI281"/>
    <mergeCell ref="BJ272:BJ281"/>
    <mergeCell ref="BK272:BK281"/>
    <mergeCell ref="BL272:BL281"/>
    <mergeCell ref="BZ272:BZ281"/>
    <mergeCell ref="CA272:CA281"/>
    <mergeCell ref="CB272:CB281"/>
    <mergeCell ref="CC272:CC281"/>
    <mergeCell ref="AB272:AB281"/>
    <mergeCell ref="AC272:AC281"/>
    <mergeCell ref="AD272:AD281"/>
    <mergeCell ref="AE272:AE281"/>
    <mergeCell ref="AF272:AF281"/>
    <mergeCell ref="AG272:AG281"/>
    <mergeCell ref="AH272:AH281"/>
    <mergeCell ref="AI272:AI281"/>
    <mergeCell ref="AJ272:AJ281"/>
    <mergeCell ref="S272:S281"/>
    <mergeCell ref="T272:T281"/>
    <mergeCell ref="U272:U281"/>
    <mergeCell ref="V272:V281"/>
    <mergeCell ref="W272:W281"/>
    <mergeCell ref="X272:X281"/>
    <mergeCell ref="Y272:Y281"/>
    <mergeCell ref="Z272:Z281"/>
    <mergeCell ref="AA272:AA281"/>
    <mergeCell ref="J272:J281"/>
    <mergeCell ref="K272:K281"/>
    <mergeCell ref="L272:L281"/>
    <mergeCell ref="M272:M281"/>
    <mergeCell ref="N272:N281"/>
    <mergeCell ref="O272:O281"/>
    <mergeCell ref="P272:P281"/>
    <mergeCell ref="Q272:Q281"/>
    <mergeCell ref="R272:R281"/>
    <mergeCell ref="A272:A281"/>
    <mergeCell ref="B272:B281"/>
    <mergeCell ref="C272:C281"/>
    <mergeCell ref="D272:D281"/>
    <mergeCell ref="E272:E281"/>
    <mergeCell ref="F272:F281"/>
    <mergeCell ref="G272:G281"/>
    <mergeCell ref="H272:H281"/>
    <mergeCell ref="I272:I281"/>
    <mergeCell ref="R262:R271"/>
    <mergeCell ref="S262:S271"/>
    <mergeCell ref="BJ262:BJ271"/>
    <mergeCell ref="BK262:BK271"/>
    <mergeCell ref="BL262:BL271"/>
    <mergeCell ref="BZ262:BZ271"/>
    <mergeCell ref="CA262:CA271"/>
    <mergeCell ref="CB262:CB271"/>
    <mergeCell ref="CC262:CC271"/>
    <mergeCell ref="CD262:CD271"/>
    <mergeCell ref="CE262:CE271"/>
    <mergeCell ref="AD262:AD271"/>
    <mergeCell ref="AE262:AE271"/>
    <mergeCell ref="AF262:AF271"/>
    <mergeCell ref="AG262:AG271"/>
    <mergeCell ref="AH262:AH271"/>
    <mergeCell ref="AI262:AI271"/>
    <mergeCell ref="AJ262:AJ271"/>
    <mergeCell ref="AK262:AK271"/>
    <mergeCell ref="BI262:BI271"/>
    <mergeCell ref="A262:A271"/>
    <mergeCell ref="B262:B271"/>
    <mergeCell ref="C262:C271"/>
    <mergeCell ref="D262:D271"/>
    <mergeCell ref="E262:E271"/>
    <mergeCell ref="F262:F271"/>
    <mergeCell ref="G262:G271"/>
    <mergeCell ref="H262:H271"/>
    <mergeCell ref="I262:I271"/>
    <mergeCell ref="J262:J271"/>
    <mergeCell ref="K262:K271"/>
    <mergeCell ref="L262:L271"/>
    <mergeCell ref="M262:M271"/>
    <mergeCell ref="N262:N271"/>
    <mergeCell ref="O262:O271"/>
    <mergeCell ref="P262:P271"/>
    <mergeCell ref="Q262:Q271"/>
    <mergeCell ref="T262:T271"/>
    <mergeCell ref="AI252:AI261"/>
    <mergeCell ref="AJ252:AJ261"/>
    <mergeCell ref="AK252:AK261"/>
    <mergeCell ref="BI252:BI261"/>
    <mergeCell ref="BJ252:BJ261"/>
    <mergeCell ref="BK252:BK261"/>
    <mergeCell ref="BL252:BL261"/>
    <mergeCell ref="BZ252:BZ261"/>
    <mergeCell ref="CA252:CA261"/>
    <mergeCell ref="Z252:Z261"/>
    <mergeCell ref="AA252:AA261"/>
    <mergeCell ref="AB252:AB261"/>
    <mergeCell ref="AC252:AC261"/>
    <mergeCell ref="AD252:AD261"/>
    <mergeCell ref="AE252:AE261"/>
    <mergeCell ref="AF252:AF261"/>
    <mergeCell ref="AG252:AG261"/>
    <mergeCell ref="AH252:AH261"/>
    <mergeCell ref="U262:U271"/>
    <mergeCell ref="V262:V271"/>
    <mergeCell ref="W262:W271"/>
    <mergeCell ref="X262:X271"/>
    <mergeCell ref="Y262:Y271"/>
    <mergeCell ref="Z262:Z271"/>
    <mergeCell ref="AA262:AA271"/>
    <mergeCell ref="AB262:AB271"/>
    <mergeCell ref="AC262:AC271"/>
    <mergeCell ref="W252:W261"/>
    <mergeCell ref="X252:X261"/>
    <mergeCell ref="Y252:Y261"/>
    <mergeCell ref="BK242:BK251"/>
    <mergeCell ref="BL242:BL251"/>
    <mergeCell ref="BZ242:BZ251"/>
    <mergeCell ref="CA242:CA251"/>
    <mergeCell ref="CB242:CB251"/>
    <mergeCell ref="CC242:CC251"/>
    <mergeCell ref="CD242:CD251"/>
    <mergeCell ref="CE242:CE251"/>
    <mergeCell ref="AF242:AF251"/>
    <mergeCell ref="AG242:AG251"/>
    <mergeCell ref="AH242:AH251"/>
    <mergeCell ref="AI242:AI251"/>
    <mergeCell ref="AJ242:AJ251"/>
    <mergeCell ref="AK242:AK251"/>
    <mergeCell ref="BI242:BI251"/>
    <mergeCell ref="BJ242:BJ251"/>
    <mergeCell ref="CB252:CB261"/>
    <mergeCell ref="CC252:CC261"/>
    <mergeCell ref="CD252:CD261"/>
    <mergeCell ref="CE252:CE261"/>
    <mergeCell ref="A252:A261"/>
    <mergeCell ref="B252:B261"/>
    <mergeCell ref="C252:C261"/>
    <mergeCell ref="D252:D261"/>
    <mergeCell ref="E252:E261"/>
    <mergeCell ref="F252:F261"/>
    <mergeCell ref="G252:G261"/>
    <mergeCell ref="H252:H261"/>
    <mergeCell ref="I252:I261"/>
    <mergeCell ref="J252:J261"/>
    <mergeCell ref="K252:K261"/>
    <mergeCell ref="L252:L261"/>
    <mergeCell ref="M252:M261"/>
    <mergeCell ref="N252:N261"/>
    <mergeCell ref="O252:O261"/>
    <mergeCell ref="P252:P261"/>
    <mergeCell ref="AE242:AE251"/>
    <mergeCell ref="V242:V251"/>
    <mergeCell ref="W242:W251"/>
    <mergeCell ref="X242:X251"/>
    <mergeCell ref="Y242:Y251"/>
    <mergeCell ref="Z242:Z251"/>
    <mergeCell ref="AA242:AA251"/>
    <mergeCell ref="AB242:AB251"/>
    <mergeCell ref="AC242:AC251"/>
    <mergeCell ref="AD242:AD251"/>
    <mergeCell ref="Q252:Q261"/>
    <mergeCell ref="R252:R261"/>
    <mergeCell ref="S252:S261"/>
    <mergeCell ref="T252:T261"/>
    <mergeCell ref="U252:U261"/>
    <mergeCell ref="V252:V261"/>
    <mergeCell ref="CC232:CC241"/>
    <mergeCell ref="CD232:CD241"/>
    <mergeCell ref="CE232:CE241"/>
    <mergeCell ref="A242:A251"/>
    <mergeCell ref="B242:B251"/>
    <mergeCell ref="C242:C251"/>
    <mergeCell ref="D242:D251"/>
    <mergeCell ref="E242:E251"/>
    <mergeCell ref="F242:F251"/>
    <mergeCell ref="G242:G251"/>
    <mergeCell ref="H242:H251"/>
    <mergeCell ref="I242:I251"/>
    <mergeCell ref="J242:J251"/>
    <mergeCell ref="K242:K251"/>
    <mergeCell ref="L242:L251"/>
    <mergeCell ref="M242:M251"/>
    <mergeCell ref="N242:N251"/>
    <mergeCell ref="O242:O251"/>
    <mergeCell ref="P242:P251"/>
    <mergeCell ref="Q242:Q251"/>
    <mergeCell ref="R242:R251"/>
    <mergeCell ref="S242:S251"/>
    <mergeCell ref="T242:T251"/>
    <mergeCell ref="U242:U251"/>
    <mergeCell ref="AJ232:AJ241"/>
    <mergeCell ref="AK232:AK241"/>
    <mergeCell ref="BI232:BI241"/>
    <mergeCell ref="BJ232:BJ241"/>
    <mergeCell ref="BK232:BK241"/>
    <mergeCell ref="BL232:BL241"/>
    <mergeCell ref="BZ232:BZ241"/>
    <mergeCell ref="CA232:CA241"/>
    <mergeCell ref="CB232:CB241"/>
    <mergeCell ref="AA232:AA241"/>
    <mergeCell ref="AB232:AB241"/>
    <mergeCell ref="AC232:AC241"/>
    <mergeCell ref="AD232:AD241"/>
    <mergeCell ref="AE232:AE241"/>
    <mergeCell ref="AF232:AF241"/>
    <mergeCell ref="AG232:AG241"/>
    <mergeCell ref="AH232:AH241"/>
    <mergeCell ref="AI232:AI241"/>
    <mergeCell ref="R232:R241"/>
    <mergeCell ref="S232:S241"/>
    <mergeCell ref="T232:T241"/>
    <mergeCell ref="U232:U241"/>
    <mergeCell ref="V232:V241"/>
    <mergeCell ref="W232:W241"/>
    <mergeCell ref="X232:X241"/>
    <mergeCell ref="Y232:Y241"/>
    <mergeCell ref="Z232:Z241"/>
    <mergeCell ref="BL222:BL231"/>
    <mergeCell ref="BZ222:BZ231"/>
    <mergeCell ref="CA222:CA231"/>
    <mergeCell ref="CB222:CB231"/>
    <mergeCell ref="CC222:CC231"/>
    <mergeCell ref="CD222:CD231"/>
    <mergeCell ref="CE222:CE231"/>
    <mergeCell ref="A232:A241"/>
    <mergeCell ref="B232:B241"/>
    <mergeCell ref="C232:C241"/>
    <mergeCell ref="D232:D241"/>
    <mergeCell ref="E232:E241"/>
    <mergeCell ref="F232:F241"/>
    <mergeCell ref="G232:G241"/>
    <mergeCell ref="H232:H241"/>
    <mergeCell ref="I232:I241"/>
    <mergeCell ref="J232:J241"/>
    <mergeCell ref="K232:K241"/>
    <mergeCell ref="L232:L241"/>
    <mergeCell ref="M232:M241"/>
    <mergeCell ref="N232:N241"/>
    <mergeCell ref="O232:O241"/>
    <mergeCell ref="P232:P241"/>
    <mergeCell ref="Q232:Q241"/>
    <mergeCell ref="R222:R231"/>
    <mergeCell ref="S222:S231"/>
    <mergeCell ref="T222:T231"/>
    <mergeCell ref="U222:U231"/>
    <mergeCell ref="V222:V231"/>
    <mergeCell ref="W222:W231"/>
    <mergeCell ref="X222:X231"/>
    <mergeCell ref="Y222:Y231"/>
    <mergeCell ref="A222:A231"/>
    <mergeCell ref="B222:B231"/>
    <mergeCell ref="C222:C231"/>
    <mergeCell ref="D222:D231"/>
    <mergeCell ref="E222:E231"/>
    <mergeCell ref="F222:F231"/>
    <mergeCell ref="G222:G231"/>
    <mergeCell ref="H222:H231"/>
    <mergeCell ref="I222:I231"/>
    <mergeCell ref="J222:J231"/>
    <mergeCell ref="K222:K231"/>
    <mergeCell ref="L222:L231"/>
    <mergeCell ref="M222:M231"/>
    <mergeCell ref="N222:N231"/>
    <mergeCell ref="O222:O231"/>
    <mergeCell ref="P222:P231"/>
    <mergeCell ref="Q222:Q231"/>
    <mergeCell ref="CD211:CD220"/>
    <mergeCell ref="CE211:CE220"/>
    <mergeCell ref="AK211:AK220"/>
    <mergeCell ref="BI211:BI220"/>
    <mergeCell ref="BJ211:BJ220"/>
    <mergeCell ref="BK211:BK220"/>
    <mergeCell ref="BL211:BL220"/>
    <mergeCell ref="BZ211:BZ220"/>
    <mergeCell ref="CA211:CA220"/>
    <mergeCell ref="CB211:CB220"/>
    <mergeCell ref="CC211:CC220"/>
    <mergeCell ref="AB211:AB220"/>
    <mergeCell ref="AC211:AC220"/>
    <mergeCell ref="AD211:AD220"/>
    <mergeCell ref="AE211:AE220"/>
    <mergeCell ref="AF211:AF220"/>
    <mergeCell ref="AG211:AG220"/>
    <mergeCell ref="AH211:AH220"/>
    <mergeCell ref="N211:N220"/>
    <mergeCell ref="O211:O220"/>
    <mergeCell ref="P211:P220"/>
    <mergeCell ref="Q211:Q220"/>
    <mergeCell ref="R211:R220"/>
    <mergeCell ref="AF222:AF231"/>
    <mergeCell ref="AG222:AG231"/>
    <mergeCell ref="AH222:AH231"/>
    <mergeCell ref="AI222:AI231"/>
    <mergeCell ref="AJ222:AJ231"/>
    <mergeCell ref="AK222:AK231"/>
    <mergeCell ref="BI222:BI231"/>
    <mergeCell ref="BJ222:BJ231"/>
    <mergeCell ref="BK222:BK231"/>
    <mergeCell ref="AA222:AA231"/>
    <mergeCell ref="AB222:AB231"/>
    <mergeCell ref="AC222:AC231"/>
    <mergeCell ref="AD222:AD231"/>
    <mergeCell ref="AE222:AE231"/>
    <mergeCell ref="Z222:Z231"/>
    <mergeCell ref="A211:A220"/>
    <mergeCell ref="B211:B220"/>
    <mergeCell ref="C211:C220"/>
    <mergeCell ref="D211:D220"/>
    <mergeCell ref="E211:E220"/>
    <mergeCell ref="F211:F220"/>
    <mergeCell ref="G211:G220"/>
    <mergeCell ref="H211:H220"/>
    <mergeCell ref="I211:I220"/>
    <mergeCell ref="BJ201:BJ210"/>
    <mergeCell ref="BK201:BK210"/>
    <mergeCell ref="BL201:BL210"/>
    <mergeCell ref="BZ201:BZ210"/>
    <mergeCell ref="CA201:CA210"/>
    <mergeCell ref="CB201:CB210"/>
    <mergeCell ref="CC201:CC210"/>
    <mergeCell ref="CD201:CD210"/>
    <mergeCell ref="AI211:AI220"/>
    <mergeCell ref="AJ211:AJ220"/>
    <mergeCell ref="S211:S220"/>
    <mergeCell ref="T211:T220"/>
    <mergeCell ref="U211:U220"/>
    <mergeCell ref="V211:V220"/>
    <mergeCell ref="W211:W220"/>
    <mergeCell ref="X211:X220"/>
    <mergeCell ref="Y211:Y220"/>
    <mergeCell ref="Z211:Z220"/>
    <mergeCell ref="AA211:AA220"/>
    <mergeCell ref="J211:J220"/>
    <mergeCell ref="K211:K220"/>
    <mergeCell ref="L211:L220"/>
    <mergeCell ref="M211:M220"/>
    <mergeCell ref="CE201:CE210"/>
    <mergeCell ref="AD201:AD210"/>
    <mergeCell ref="AE201:AE210"/>
    <mergeCell ref="AF201:AF210"/>
    <mergeCell ref="AG201:AG210"/>
    <mergeCell ref="AH201:AH210"/>
    <mergeCell ref="AI201:AI210"/>
    <mergeCell ref="AJ201:AJ210"/>
    <mergeCell ref="AK201:AK210"/>
    <mergeCell ref="BI201:BI210"/>
    <mergeCell ref="U201:U210"/>
    <mergeCell ref="V201:V210"/>
    <mergeCell ref="W201:W210"/>
    <mergeCell ref="X201:X210"/>
    <mergeCell ref="Y201:Y210"/>
    <mergeCell ref="Z201:Z210"/>
    <mergeCell ref="AA201:AA210"/>
    <mergeCell ref="AB201:AB210"/>
    <mergeCell ref="AC201:AC210"/>
    <mergeCell ref="CB190:CB199"/>
    <mergeCell ref="CC190:CC199"/>
    <mergeCell ref="CD190:CD199"/>
    <mergeCell ref="CE190:CE199"/>
    <mergeCell ref="A201:A210"/>
    <mergeCell ref="B201:B210"/>
    <mergeCell ref="C201:C210"/>
    <mergeCell ref="D201:D210"/>
    <mergeCell ref="E201:E210"/>
    <mergeCell ref="F201:F210"/>
    <mergeCell ref="G201:G210"/>
    <mergeCell ref="H201:H210"/>
    <mergeCell ref="I201:I210"/>
    <mergeCell ref="J201:J210"/>
    <mergeCell ref="K201:K210"/>
    <mergeCell ref="L201:L210"/>
    <mergeCell ref="M201:M210"/>
    <mergeCell ref="N201:N210"/>
    <mergeCell ref="O201:O210"/>
    <mergeCell ref="P201:P210"/>
    <mergeCell ref="Q201:Q210"/>
    <mergeCell ref="R201:R210"/>
    <mergeCell ref="S201:S210"/>
    <mergeCell ref="T201:T210"/>
    <mergeCell ref="AI190:AI199"/>
    <mergeCell ref="AJ190:AJ199"/>
    <mergeCell ref="AK190:AK199"/>
    <mergeCell ref="BI190:BI199"/>
    <mergeCell ref="BJ190:BJ199"/>
    <mergeCell ref="BK190:BK199"/>
    <mergeCell ref="BL190:BL199"/>
    <mergeCell ref="BZ190:BZ199"/>
    <mergeCell ref="CA190:CA199"/>
    <mergeCell ref="Z190:Z199"/>
    <mergeCell ref="AA190:AA199"/>
    <mergeCell ref="AB190:AB199"/>
    <mergeCell ref="AC190:AC199"/>
    <mergeCell ref="AD190:AD199"/>
    <mergeCell ref="AE190:AE199"/>
    <mergeCell ref="AF190:AF199"/>
    <mergeCell ref="AG190:AG199"/>
    <mergeCell ref="AH190:AH199"/>
    <mergeCell ref="Q190:Q199"/>
    <mergeCell ref="R190:R199"/>
    <mergeCell ref="S190:S199"/>
    <mergeCell ref="T190:T199"/>
    <mergeCell ref="U190:U199"/>
    <mergeCell ref="V190:V199"/>
    <mergeCell ref="W190:W199"/>
    <mergeCell ref="X190:X199"/>
    <mergeCell ref="Y190:Y199"/>
    <mergeCell ref="R178:R187"/>
    <mergeCell ref="S178:S187"/>
    <mergeCell ref="BK178:BK187"/>
    <mergeCell ref="BL178:BL187"/>
    <mergeCell ref="BZ178:BZ187"/>
    <mergeCell ref="CA178:CA187"/>
    <mergeCell ref="CB178:CB187"/>
    <mergeCell ref="CC178:CC187"/>
    <mergeCell ref="CD178:CD187"/>
    <mergeCell ref="CE178:CE187"/>
    <mergeCell ref="A190:A199"/>
    <mergeCell ref="B190:B199"/>
    <mergeCell ref="C190:C199"/>
    <mergeCell ref="D190:D199"/>
    <mergeCell ref="E190:E199"/>
    <mergeCell ref="F190:F199"/>
    <mergeCell ref="G190:G199"/>
    <mergeCell ref="H190:H199"/>
    <mergeCell ref="I190:I199"/>
    <mergeCell ref="J190:J199"/>
    <mergeCell ref="K190:K199"/>
    <mergeCell ref="L190:L199"/>
    <mergeCell ref="M190:M199"/>
    <mergeCell ref="N190:N199"/>
    <mergeCell ref="O190:O199"/>
    <mergeCell ref="P190:P199"/>
    <mergeCell ref="AE178:AE187"/>
    <mergeCell ref="AF178:AF187"/>
    <mergeCell ref="AG178:AG187"/>
    <mergeCell ref="AH178:AH187"/>
    <mergeCell ref="AI178:AI187"/>
    <mergeCell ref="AJ178:AJ187"/>
    <mergeCell ref="A178:A187"/>
    <mergeCell ref="B178:B187"/>
    <mergeCell ref="C178:C187"/>
    <mergeCell ref="D178:D187"/>
    <mergeCell ref="E178:E187"/>
    <mergeCell ref="F178:F187"/>
    <mergeCell ref="G178:G187"/>
    <mergeCell ref="H178:H187"/>
    <mergeCell ref="I178:I187"/>
    <mergeCell ref="J178:J187"/>
    <mergeCell ref="K178:K187"/>
    <mergeCell ref="L178:L187"/>
    <mergeCell ref="M178:M187"/>
    <mergeCell ref="N178:N187"/>
    <mergeCell ref="O178:O187"/>
    <mergeCell ref="P178:P187"/>
    <mergeCell ref="Q178:Q187"/>
    <mergeCell ref="T178:T187"/>
    <mergeCell ref="U178:U187"/>
    <mergeCell ref="AJ168:AJ177"/>
    <mergeCell ref="AK168:AK177"/>
    <mergeCell ref="BI168:BI177"/>
    <mergeCell ref="BJ168:BJ177"/>
    <mergeCell ref="BK168:BK177"/>
    <mergeCell ref="BL168:BL177"/>
    <mergeCell ref="BZ168:BZ177"/>
    <mergeCell ref="CA168:CA177"/>
    <mergeCell ref="CB168:CB177"/>
    <mergeCell ref="AA168:AA177"/>
    <mergeCell ref="AB168:AB177"/>
    <mergeCell ref="AC168:AC177"/>
    <mergeCell ref="AD168:AD177"/>
    <mergeCell ref="AE168:AE177"/>
    <mergeCell ref="AF168:AF177"/>
    <mergeCell ref="AG168:AG177"/>
    <mergeCell ref="AH168:AH177"/>
    <mergeCell ref="AI168:AI177"/>
    <mergeCell ref="BJ178:BJ187"/>
    <mergeCell ref="V178:V187"/>
    <mergeCell ref="W178:W187"/>
    <mergeCell ref="X178:X187"/>
    <mergeCell ref="Y178:Y187"/>
    <mergeCell ref="Z178:Z187"/>
    <mergeCell ref="AA178:AA187"/>
    <mergeCell ref="AB178:AB187"/>
    <mergeCell ref="AC178:AC187"/>
    <mergeCell ref="AD178:AD187"/>
    <mergeCell ref="AK178:AK187"/>
    <mergeCell ref="BI178:BI187"/>
    <mergeCell ref="BL158:BL167"/>
    <mergeCell ref="BZ158:BZ167"/>
    <mergeCell ref="CA158:CA167"/>
    <mergeCell ref="CB158:CB167"/>
    <mergeCell ref="CC158:CC167"/>
    <mergeCell ref="CD158:CD167"/>
    <mergeCell ref="CE158:CE167"/>
    <mergeCell ref="A168:A177"/>
    <mergeCell ref="B168:B177"/>
    <mergeCell ref="C168:C177"/>
    <mergeCell ref="D168:D177"/>
    <mergeCell ref="E168:E177"/>
    <mergeCell ref="F168:F177"/>
    <mergeCell ref="G168:G177"/>
    <mergeCell ref="H168:H177"/>
    <mergeCell ref="I168:I177"/>
    <mergeCell ref="J168:J177"/>
    <mergeCell ref="K168:K177"/>
    <mergeCell ref="L168:L177"/>
    <mergeCell ref="M168:M177"/>
    <mergeCell ref="N168:N177"/>
    <mergeCell ref="O168:O177"/>
    <mergeCell ref="P168:P177"/>
    <mergeCell ref="CC168:CC177"/>
    <mergeCell ref="CD168:CD177"/>
    <mergeCell ref="CE168:CE177"/>
    <mergeCell ref="Q168:Q177"/>
    <mergeCell ref="AF158:AF167"/>
    <mergeCell ref="AG158:AG167"/>
    <mergeCell ref="AH158:AH167"/>
    <mergeCell ref="AI158:AI167"/>
    <mergeCell ref="AJ158:AJ167"/>
    <mergeCell ref="AK158:AK167"/>
    <mergeCell ref="BI158:BI167"/>
    <mergeCell ref="BJ158:BJ167"/>
    <mergeCell ref="BK158:BK167"/>
    <mergeCell ref="W158:W167"/>
    <mergeCell ref="X158:X167"/>
    <mergeCell ref="Y158:Y167"/>
    <mergeCell ref="Z158:Z167"/>
    <mergeCell ref="AA158:AA167"/>
    <mergeCell ref="AB158:AB167"/>
    <mergeCell ref="AC158:AC167"/>
    <mergeCell ref="AD158:AD167"/>
    <mergeCell ref="AE158:AE167"/>
    <mergeCell ref="R168:R177"/>
    <mergeCell ref="S168:S177"/>
    <mergeCell ref="T168:T177"/>
    <mergeCell ref="U168:U177"/>
    <mergeCell ref="V168:V177"/>
    <mergeCell ref="W168:W177"/>
    <mergeCell ref="X168:X177"/>
    <mergeCell ref="Y168:Y177"/>
    <mergeCell ref="Z168:Z177"/>
    <mergeCell ref="CD148:CD157"/>
    <mergeCell ref="CE148:CE157"/>
    <mergeCell ref="A158:A167"/>
    <mergeCell ref="B158:B167"/>
    <mergeCell ref="C158:C167"/>
    <mergeCell ref="D158:D167"/>
    <mergeCell ref="E158:E167"/>
    <mergeCell ref="F158:F167"/>
    <mergeCell ref="G158:G167"/>
    <mergeCell ref="H158:H167"/>
    <mergeCell ref="I158:I167"/>
    <mergeCell ref="J158:J167"/>
    <mergeCell ref="K158:K167"/>
    <mergeCell ref="L158:L167"/>
    <mergeCell ref="M158:M167"/>
    <mergeCell ref="N158:N167"/>
    <mergeCell ref="O158:O167"/>
    <mergeCell ref="P158:P167"/>
    <mergeCell ref="Q158:Q167"/>
    <mergeCell ref="R158:R167"/>
    <mergeCell ref="S158:S167"/>
    <mergeCell ref="T158:T167"/>
    <mergeCell ref="U158:U167"/>
    <mergeCell ref="V158:V167"/>
    <mergeCell ref="AK148:AK157"/>
    <mergeCell ref="BI148:BI157"/>
    <mergeCell ref="BJ148:BJ157"/>
    <mergeCell ref="BK148:BK157"/>
    <mergeCell ref="BL148:BL157"/>
    <mergeCell ref="BZ148:BZ157"/>
    <mergeCell ref="CA148:CA157"/>
    <mergeCell ref="CB148:CB157"/>
    <mergeCell ref="CC148:CC157"/>
    <mergeCell ref="AB148:AB157"/>
    <mergeCell ref="AC148:AC157"/>
    <mergeCell ref="AD148:AD157"/>
    <mergeCell ref="AE148:AE157"/>
    <mergeCell ref="AF148:AF157"/>
    <mergeCell ref="AG148:AG157"/>
    <mergeCell ref="AH148:AH157"/>
    <mergeCell ref="AI148:AI157"/>
    <mergeCell ref="AJ148:AJ157"/>
    <mergeCell ref="S148:S157"/>
    <mergeCell ref="T148:T157"/>
    <mergeCell ref="U148:U157"/>
    <mergeCell ref="V148:V157"/>
    <mergeCell ref="W148:W157"/>
    <mergeCell ref="X148:X157"/>
    <mergeCell ref="Y148:Y157"/>
    <mergeCell ref="Z148:Z157"/>
    <mergeCell ref="AA148:AA157"/>
    <mergeCell ref="J148:J157"/>
    <mergeCell ref="K148:K157"/>
    <mergeCell ref="L148:L157"/>
    <mergeCell ref="M148:M157"/>
    <mergeCell ref="N148:N157"/>
    <mergeCell ref="O148:O157"/>
    <mergeCell ref="P148:P157"/>
    <mergeCell ref="Q148:Q157"/>
    <mergeCell ref="R148:R157"/>
    <mergeCell ref="A148:A157"/>
    <mergeCell ref="B148:B157"/>
    <mergeCell ref="C148:C157"/>
    <mergeCell ref="D148:D157"/>
    <mergeCell ref="E148:E157"/>
    <mergeCell ref="F148:F157"/>
    <mergeCell ref="G148:G157"/>
    <mergeCell ref="H148:H157"/>
    <mergeCell ref="I148:I157"/>
    <mergeCell ref="R138:R147"/>
    <mergeCell ref="S138:S147"/>
    <mergeCell ref="BJ138:BJ147"/>
    <mergeCell ref="BK138:BK147"/>
    <mergeCell ref="BL138:BL147"/>
    <mergeCell ref="BZ138:BZ147"/>
    <mergeCell ref="CA138:CA147"/>
    <mergeCell ref="CB138:CB147"/>
    <mergeCell ref="CC138:CC147"/>
    <mergeCell ref="CD138:CD147"/>
    <mergeCell ref="CE138:CE147"/>
    <mergeCell ref="AD138:AD147"/>
    <mergeCell ref="AE138:AE147"/>
    <mergeCell ref="AF138:AF147"/>
    <mergeCell ref="AG138:AG147"/>
    <mergeCell ref="AH138:AH147"/>
    <mergeCell ref="AI138:AI147"/>
    <mergeCell ref="AJ138:AJ147"/>
    <mergeCell ref="AK138:AK147"/>
    <mergeCell ref="BI138:BI147"/>
    <mergeCell ref="A138:A147"/>
    <mergeCell ref="B138:B147"/>
    <mergeCell ref="C138:C147"/>
    <mergeCell ref="D138:D147"/>
    <mergeCell ref="E138:E147"/>
    <mergeCell ref="F138:F147"/>
    <mergeCell ref="G138:G147"/>
    <mergeCell ref="H138:H147"/>
    <mergeCell ref="I138:I147"/>
    <mergeCell ref="J138:J147"/>
    <mergeCell ref="K138:K147"/>
    <mergeCell ref="L138:L147"/>
    <mergeCell ref="M138:M147"/>
    <mergeCell ref="N138:N147"/>
    <mergeCell ref="O138:O147"/>
    <mergeCell ref="P138:P147"/>
    <mergeCell ref="Q138:Q147"/>
    <mergeCell ref="T138:T147"/>
    <mergeCell ref="AI128:AI137"/>
    <mergeCell ref="AJ128:AJ137"/>
    <mergeCell ref="AK128:AK137"/>
    <mergeCell ref="BI128:BI137"/>
    <mergeCell ref="BJ128:BJ137"/>
    <mergeCell ref="BK128:BK137"/>
    <mergeCell ref="BL128:BL137"/>
    <mergeCell ref="BZ128:BZ137"/>
    <mergeCell ref="CA128:CA137"/>
    <mergeCell ref="Z128:Z137"/>
    <mergeCell ref="AA128:AA137"/>
    <mergeCell ref="AB128:AB137"/>
    <mergeCell ref="AC128:AC137"/>
    <mergeCell ref="AD128:AD137"/>
    <mergeCell ref="AE128:AE137"/>
    <mergeCell ref="AF128:AF137"/>
    <mergeCell ref="AG128:AG137"/>
    <mergeCell ref="AH128:AH137"/>
    <mergeCell ref="U138:U147"/>
    <mergeCell ref="V138:V147"/>
    <mergeCell ref="W138:W147"/>
    <mergeCell ref="X138:X147"/>
    <mergeCell ref="Y138:Y147"/>
    <mergeCell ref="Z138:Z147"/>
    <mergeCell ref="AA138:AA147"/>
    <mergeCell ref="AB138:AB147"/>
    <mergeCell ref="AC138:AC147"/>
    <mergeCell ref="W128:W137"/>
    <mergeCell ref="X128:X137"/>
    <mergeCell ref="Y128:Y137"/>
    <mergeCell ref="BK118:BK127"/>
    <mergeCell ref="BL118:BL127"/>
    <mergeCell ref="BZ118:BZ127"/>
    <mergeCell ref="CA118:CA127"/>
    <mergeCell ref="CB118:CB127"/>
    <mergeCell ref="CC118:CC127"/>
    <mergeCell ref="CD118:CD127"/>
    <mergeCell ref="CE118:CE127"/>
    <mergeCell ref="AF118:AF127"/>
    <mergeCell ref="AG118:AG127"/>
    <mergeCell ref="AH118:AH127"/>
    <mergeCell ref="AI118:AI127"/>
    <mergeCell ref="AJ118:AJ127"/>
    <mergeCell ref="AK118:AK127"/>
    <mergeCell ref="BI118:BI127"/>
    <mergeCell ref="BJ118:BJ127"/>
    <mergeCell ref="CB128:CB137"/>
    <mergeCell ref="CC128:CC137"/>
    <mergeCell ref="CD128:CD137"/>
    <mergeCell ref="CE128:CE137"/>
    <mergeCell ref="A128:A137"/>
    <mergeCell ref="B128:B137"/>
    <mergeCell ref="C128:C137"/>
    <mergeCell ref="D128:D137"/>
    <mergeCell ref="E128:E137"/>
    <mergeCell ref="F128:F137"/>
    <mergeCell ref="G128:G137"/>
    <mergeCell ref="H128:H137"/>
    <mergeCell ref="I128:I137"/>
    <mergeCell ref="J128:J137"/>
    <mergeCell ref="K128:K137"/>
    <mergeCell ref="L128:L137"/>
    <mergeCell ref="M128:M137"/>
    <mergeCell ref="N128:N137"/>
    <mergeCell ref="O128:O137"/>
    <mergeCell ref="P128:P137"/>
    <mergeCell ref="AE118:AE127"/>
    <mergeCell ref="V118:V127"/>
    <mergeCell ref="W118:W127"/>
    <mergeCell ref="X118:X127"/>
    <mergeCell ref="Y118:Y127"/>
    <mergeCell ref="Z118:Z127"/>
    <mergeCell ref="AA118:AA127"/>
    <mergeCell ref="AB118:AB127"/>
    <mergeCell ref="AC118:AC127"/>
    <mergeCell ref="AD118:AD127"/>
    <mergeCell ref="Q128:Q137"/>
    <mergeCell ref="R128:R137"/>
    <mergeCell ref="S128:S137"/>
    <mergeCell ref="T128:T137"/>
    <mergeCell ref="U128:U137"/>
    <mergeCell ref="V128:V137"/>
    <mergeCell ref="CC108:CC117"/>
    <mergeCell ref="CD108:CD117"/>
    <mergeCell ref="CE108:CE117"/>
    <mergeCell ref="A118:A127"/>
    <mergeCell ref="B118:B127"/>
    <mergeCell ref="C118:C127"/>
    <mergeCell ref="D118:D127"/>
    <mergeCell ref="E118:E127"/>
    <mergeCell ref="F118:F127"/>
    <mergeCell ref="G118:G127"/>
    <mergeCell ref="H118:H127"/>
    <mergeCell ref="I118:I127"/>
    <mergeCell ref="J118:J127"/>
    <mergeCell ref="K118:K127"/>
    <mergeCell ref="L118:L127"/>
    <mergeCell ref="M118:M127"/>
    <mergeCell ref="N118:N127"/>
    <mergeCell ref="O118:O127"/>
    <mergeCell ref="P118:P127"/>
    <mergeCell ref="Q118:Q127"/>
    <mergeCell ref="R118:R127"/>
    <mergeCell ref="S118:S127"/>
    <mergeCell ref="T118:T127"/>
    <mergeCell ref="U118:U127"/>
    <mergeCell ref="AJ108:AJ117"/>
    <mergeCell ref="AK108:AK117"/>
    <mergeCell ref="BI108:BI117"/>
    <mergeCell ref="BJ108:BJ117"/>
    <mergeCell ref="BK108:BK117"/>
    <mergeCell ref="BL108:BL117"/>
    <mergeCell ref="BZ108:BZ117"/>
    <mergeCell ref="CA108:CA117"/>
    <mergeCell ref="CB108:CB117"/>
    <mergeCell ref="AA108:AA117"/>
    <mergeCell ref="AB108:AB117"/>
    <mergeCell ref="AC108:AC117"/>
    <mergeCell ref="AD108:AD117"/>
    <mergeCell ref="AE108:AE117"/>
    <mergeCell ref="AF108:AF117"/>
    <mergeCell ref="AG108:AG117"/>
    <mergeCell ref="AH108:AH117"/>
    <mergeCell ref="AI108:AI117"/>
    <mergeCell ref="R108:R117"/>
    <mergeCell ref="S108:S117"/>
    <mergeCell ref="T108:T117"/>
    <mergeCell ref="U108:U117"/>
    <mergeCell ref="V108:V117"/>
    <mergeCell ref="W108:W117"/>
    <mergeCell ref="X108:X117"/>
    <mergeCell ref="Y108:Y117"/>
    <mergeCell ref="Z108:Z117"/>
    <mergeCell ref="A108:A117"/>
    <mergeCell ref="B108:B117"/>
    <mergeCell ref="C108:C117"/>
    <mergeCell ref="D108:D117"/>
    <mergeCell ref="E108:E117"/>
    <mergeCell ref="F108:F117"/>
    <mergeCell ref="G108:G117"/>
    <mergeCell ref="H108:H117"/>
    <mergeCell ref="I108:I117"/>
    <mergeCell ref="J108:J117"/>
    <mergeCell ref="K108:K117"/>
    <mergeCell ref="L108:L117"/>
    <mergeCell ref="M108:M117"/>
    <mergeCell ref="N108:N117"/>
    <mergeCell ref="O108:O117"/>
    <mergeCell ref="P108:P117"/>
    <mergeCell ref="Q108:Q117"/>
    <mergeCell ref="BZ86:BZ95"/>
    <mergeCell ref="CA86:CA95"/>
    <mergeCell ref="CB86:CB95"/>
    <mergeCell ref="CC86:CC95"/>
    <mergeCell ref="CD86:CD95"/>
    <mergeCell ref="CE86:CE95"/>
    <mergeCell ref="A96:A105"/>
    <mergeCell ref="B96:B105"/>
    <mergeCell ref="C96:C105"/>
    <mergeCell ref="D96:D105"/>
    <mergeCell ref="E96:E105"/>
    <mergeCell ref="F96:F105"/>
    <mergeCell ref="G96:G105"/>
    <mergeCell ref="H96:H105"/>
    <mergeCell ref="I96:I105"/>
    <mergeCell ref="J96:J105"/>
    <mergeCell ref="K96:K105"/>
    <mergeCell ref="L96:L105"/>
    <mergeCell ref="M96:M105"/>
    <mergeCell ref="N96:N105"/>
    <mergeCell ref="O96:O105"/>
    <mergeCell ref="P96:P105"/>
    <mergeCell ref="BL96:BL105"/>
    <mergeCell ref="BZ96:BZ105"/>
    <mergeCell ref="CA96:CA105"/>
    <mergeCell ref="CB96:CB105"/>
    <mergeCell ref="CC96:CC105"/>
    <mergeCell ref="CD96:CD105"/>
    <mergeCell ref="CE96:CE105"/>
    <mergeCell ref="AF96:AF105"/>
    <mergeCell ref="AG96:AG105"/>
    <mergeCell ref="AH96:AH105"/>
    <mergeCell ref="BL86:BL95"/>
    <mergeCell ref="X86:X95"/>
    <mergeCell ref="Y86:Y95"/>
    <mergeCell ref="Z86:Z95"/>
    <mergeCell ref="AA86:AA95"/>
    <mergeCell ref="AB86:AB95"/>
    <mergeCell ref="AC86:AC95"/>
    <mergeCell ref="AD86:AD95"/>
    <mergeCell ref="AE86:AE95"/>
    <mergeCell ref="AF86:AF95"/>
    <mergeCell ref="BK96:BK105"/>
    <mergeCell ref="W96:W105"/>
    <mergeCell ref="X96:X105"/>
    <mergeCell ref="Y96:Y105"/>
    <mergeCell ref="Z96:Z105"/>
    <mergeCell ref="AA96:AA105"/>
    <mergeCell ref="AB96:AB105"/>
    <mergeCell ref="AC96:AC105"/>
    <mergeCell ref="AD96:AD105"/>
    <mergeCell ref="AE96:AE105"/>
    <mergeCell ref="AI96:AI105"/>
    <mergeCell ref="AJ96:AJ105"/>
    <mergeCell ref="AK96:AK105"/>
    <mergeCell ref="BI96:BI105"/>
    <mergeCell ref="BJ96:BJ105"/>
    <mergeCell ref="R86:R95"/>
    <mergeCell ref="AG75:AG84"/>
    <mergeCell ref="AH75:AH84"/>
    <mergeCell ref="AI75:AI84"/>
    <mergeCell ref="AJ75:AJ84"/>
    <mergeCell ref="AK75:AK84"/>
    <mergeCell ref="BI75:BI84"/>
    <mergeCell ref="BJ75:BJ84"/>
    <mergeCell ref="BK75:BK84"/>
    <mergeCell ref="Q96:Q105"/>
    <mergeCell ref="R96:R105"/>
    <mergeCell ref="AG86:AG95"/>
    <mergeCell ref="AH86:AH95"/>
    <mergeCell ref="AI86:AI95"/>
    <mergeCell ref="AJ86:AJ95"/>
    <mergeCell ref="AK86:AK95"/>
    <mergeCell ref="BI86:BI95"/>
    <mergeCell ref="BJ86:BJ95"/>
    <mergeCell ref="BK86:BK95"/>
    <mergeCell ref="A86:A95"/>
    <mergeCell ref="B86:B95"/>
    <mergeCell ref="C86:C95"/>
    <mergeCell ref="D86:D95"/>
    <mergeCell ref="E86:E95"/>
    <mergeCell ref="F86:F95"/>
    <mergeCell ref="G86:G95"/>
    <mergeCell ref="H86:H95"/>
    <mergeCell ref="I86:I95"/>
    <mergeCell ref="J86:J95"/>
    <mergeCell ref="K86:K95"/>
    <mergeCell ref="L86:L95"/>
    <mergeCell ref="M86:M95"/>
    <mergeCell ref="N86:N95"/>
    <mergeCell ref="O86:O95"/>
    <mergeCell ref="P86:P95"/>
    <mergeCell ref="Q86:Q95"/>
    <mergeCell ref="BZ65:BZ74"/>
    <mergeCell ref="CA65:CA74"/>
    <mergeCell ref="CB65:CB74"/>
    <mergeCell ref="CC65:CC74"/>
    <mergeCell ref="CD65:CD74"/>
    <mergeCell ref="CE65:CE74"/>
    <mergeCell ref="A75:A84"/>
    <mergeCell ref="B75:B84"/>
    <mergeCell ref="C75:C84"/>
    <mergeCell ref="D75:D84"/>
    <mergeCell ref="E75:E84"/>
    <mergeCell ref="F75:F84"/>
    <mergeCell ref="G75:G84"/>
    <mergeCell ref="H75:H84"/>
    <mergeCell ref="I75:I84"/>
    <mergeCell ref="J75:J84"/>
    <mergeCell ref="K75:K84"/>
    <mergeCell ref="L75:L84"/>
    <mergeCell ref="M75:M84"/>
    <mergeCell ref="N75:N84"/>
    <mergeCell ref="O75:O84"/>
    <mergeCell ref="P75:P84"/>
    <mergeCell ref="BZ75:BZ84"/>
    <mergeCell ref="CA75:CA84"/>
    <mergeCell ref="CB75:CB84"/>
    <mergeCell ref="CC75:CC84"/>
    <mergeCell ref="CD75:CD84"/>
    <mergeCell ref="CE75:CE84"/>
    <mergeCell ref="Q75:Q84"/>
    <mergeCell ref="R75:R84"/>
    <mergeCell ref="AG65:AG74"/>
    <mergeCell ref="AH65:AH74"/>
    <mergeCell ref="AI65:AI74"/>
    <mergeCell ref="AJ65:AJ74"/>
    <mergeCell ref="AK65:AK74"/>
    <mergeCell ref="BI65:BI74"/>
    <mergeCell ref="BJ65:BJ74"/>
    <mergeCell ref="BK65:BK74"/>
    <mergeCell ref="BL65:BL74"/>
    <mergeCell ref="X65:X74"/>
    <mergeCell ref="Y65:Y74"/>
    <mergeCell ref="Z65:Z74"/>
    <mergeCell ref="AA65:AA74"/>
    <mergeCell ref="AB65:AB74"/>
    <mergeCell ref="AC65:AC74"/>
    <mergeCell ref="AD65:AD74"/>
    <mergeCell ref="AE65:AE74"/>
    <mergeCell ref="AF65:AF74"/>
    <mergeCell ref="BL75:BL84"/>
    <mergeCell ref="X75:X84"/>
    <mergeCell ref="Y75:Y84"/>
    <mergeCell ref="Z75:Z84"/>
    <mergeCell ref="AA75:AA84"/>
    <mergeCell ref="AB75:AB84"/>
    <mergeCell ref="AC75:AC84"/>
    <mergeCell ref="AD75:AD84"/>
    <mergeCell ref="AE75:AE84"/>
    <mergeCell ref="AF75:AF84"/>
    <mergeCell ref="CD36:CD45"/>
    <mergeCell ref="CE36:CE45"/>
    <mergeCell ref="A65:A74"/>
    <mergeCell ref="B65:B74"/>
    <mergeCell ref="C65:C74"/>
    <mergeCell ref="D65:D74"/>
    <mergeCell ref="E65:E74"/>
    <mergeCell ref="F65:F74"/>
    <mergeCell ref="G65:G74"/>
    <mergeCell ref="H65:H74"/>
    <mergeCell ref="I65:I74"/>
    <mergeCell ref="J65:J74"/>
    <mergeCell ref="K65:K74"/>
    <mergeCell ref="L65:L74"/>
    <mergeCell ref="M65:M74"/>
    <mergeCell ref="N65:N74"/>
    <mergeCell ref="O65:O74"/>
    <mergeCell ref="P65:P74"/>
    <mergeCell ref="Q65:Q74"/>
    <mergeCell ref="R65:R74"/>
    <mergeCell ref="S65:S74"/>
    <mergeCell ref="T65:T74"/>
    <mergeCell ref="U65:U74"/>
    <mergeCell ref="V65:V74"/>
    <mergeCell ref="AK36:AK45"/>
    <mergeCell ref="BI36:BI45"/>
    <mergeCell ref="BJ36:BJ45"/>
    <mergeCell ref="BK36:BK45"/>
    <mergeCell ref="BL36:BL45"/>
    <mergeCell ref="BZ36:BZ45"/>
    <mergeCell ref="CA36:CA45"/>
    <mergeCell ref="CB36:CB45"/>
    <mergeCell ref="CC36:CC45"/>
    <mergeCell ref="AB36:AB45"/>
    <mergeCell ref="AC36:AC45"/>
    <mergeCell ref="AD36:AD45"/>
    <mergeCell ref="AE36:AE45"/>
    <mergeCell ref="AF36:AF45"/>
    <mergeCell ref="AG36:AG45"/>
    <mergeCell ref="AH36:AH45"/>
    <mergeCell ref="AI36:AI45"/>
    <mergeCell ref="AJ36:AJ45"/>
    <mergeCell ref="S36:S45"/>
    <mergeCell ref="T36:T45"/>
    <mergeCell ref="U36:U45"/>
    <mergeCell ref="V36:V45"/>
    <mergeCell ref="W36:W45"/>
    <mergeCell ref="X36:X45"/>
    <mergeCell ref="Y36:Y45"/>
    <mergeCell ref="Z36:Z45"/>
    <mergeCell ref="AA36:AA45"/>
    <mergeCell ref="J36:J45"/>
    <mergeCell ref="K36:K45"/>
    <mergeCell ref="L36:L45"/>
    <mergeCell ref="M36:M45"/>
    <mergeCell ref="N36:N45"/>
    <mergeCell ref="O36:O45"/>
    <mergeCell ref="P36:P45"/>
    <mergeCell ref="Q36:Q45"/>
    <mergeCell ref="R36:R45"/>
    <mergeCell ref="A36:A45"/>
    <mergeCell ref="B36:B45"/>
    <mergeCell ref="C36:C45"/>
    <mergeCell ref="D36:D45"/>
    <mergeCell ref="E36:E45"/>
    <mergeCell ref="F36:F45"/>
    <mergeCell ref="G36:G45"/>
    <mergeCell ref="H36:H45"/>
    <mergeCell ref="I36:I45"/>
    <mergeCell ref="V22:V25"/>
    <mergeCell ref="W22:W25"/>
    <mergeCell ref="X22:X25"/>
    <mergeCell ref="N19:N20"/>
    <mergeCell ref="O19:O20"/>
    <mergeCell ref="P19:P20"/>
    <mergeCell ref="Q19:Q20"/>
    <mergeCell ref="R19:S19"/>
    <mergeCell ref="T19:T20"/>
    <mergeCell ref="U19:U20"/>
    <mergeCell ref="V19:V20"/>
    <mergeCell ref="W19:W20"/>
    <mergeCell ref="C22:C25"/>
    <mergeCell ref="D22:D25"/>
    <mergeCell ref="F26:F35"/>
    <mergeCell ref="G26:G35"/>
    <mergeCell ref="H26:H35"/>
    <mergeCell ref="I26:I35"/>
    <mergeCell ref="J26:J35"/>
    <mergeCell ref="X19:X20"/>
    <mergeCell ref="E22:E25"/>
    <mergeCell ref="F22:F25"/>
    <mergeCell ref="L19:L20"/>
    <mergeCell ref="M19:M20"/>
    <mergeCell ref="M22:M25"/>
    <mergeCell ref="N22:N25"/>
    <mergeCell ref="O22:O25"/>
    <mergeCell ref="P22:P25"/>
    <mergeCell ref="Q22:Q25"/>
    <mergeCell ref="I22:I25"/>
    <mergeCell ref="J22:J25"/>
    <mergeCell ref="K22:K25"/>
    <mergeCell ref="L22:L25"/>
    <mergeCell ref="B16:H19"/>
    <mergeCell ref="I16:L18"/>
    <mergeCell ref="J19:K19"/>
    <mergeCell ref="T26:T35"/>
    <mergeCell ref="U26:U35"/>
    <mergeCell ref="G22:G25"/>
    <mergeCell ref="H22:H25"/>
    <mergeCell ref="A26:A35"/>
    <mergeCell ref="B26:B35"/>
    <mergeCell ref="C26:C35"/>
    <mergeCell ref="D26:D35"/>
    <mergeCell ref="E26:E35"/>
    <mergeCell ref="R22:R25"/>
    <mergeCell ref="S22:S25"/>
    <mergeCell ref="T22:T25"/>
    <mergeCell ref="U22:U25"/>
    <mergeCell ref="K26:K35"/>
    <mergeCell ref="L26:L35"/>
    <mergeCell ref="M26:M35"/>
    <mergeCell ref="N26:N35"/>
    <mergeCell ref="O26:O35"/>
    <mergeCell ref="P26:P35"/>
    <mergeCell ref="Q26:Q35"/>
    <mergeCell ref="R26:R35"/>
    <mergeCell ref="S26:S35"/>
    <mergeCell ref="A22:A25"/>
    <mergeCell ref="B22:B25"/>
    <mergeCell ref="A283:W283"/>
    <mergeCell ref="B285:L285"/>
    <mergeCell ref="H62:H64"/>
    <mergeCell ref="I62:I64"/>
    <mergeCell ref="J62:J64"/>
    <mergeCell ref="K62:K64"/>
    <mergeCell ref="L62:L64"/>
    <mergeCell ref="M62:M64"/>
    <mergeCell ref="N62:N64"/>
    <mergeCell ref="W65:W74"/>
    <mergeCell ref="S75:S84"/>
    <mergeCell ref="T75:T84"/>
    <mergeCell ref="U75:U84"/>
    <mergeCell ref="V75:V84"/>
    <mergeCell ref="W75:W84"/>
    <mergeCell ref="S86:S95"/>
    <mergeCell ref="T86:T95"/>
    <mergeCell ref="U86:U95"/>
    <mergeCell ref="V86:V95"/>
    <mergeCell ref="W86:W95"/>
    <mergeCell ref="S96:S105"/>
    <mergeCell ref="T96:T105"/>
    <mergeCell ref="U96:U105"/>
    <mergeCell ref="V96:V105"/>
    <mergeCell ref="Q62:Q64"/>
    <mergeCell ref="R62:R64"/>
    <mergeCell ref="S62:S64"/>
    <mergeCell ref="T62:T64"/>
    <mergeCell ref="U62:U64"/>
    <mergeCell ref="V62:V64"/>
    <mergeCell ref="W62:W64"/>
    <mergeCell ref="O62:O64"/>
    <mergeCell ref="P62:P64"/>
    <mergeCell ref="AK62:AK64"/>
    <mergeCell ref="A62:A64"/>
    <mergeCell ref="B62:B64"/>
    <mergeCell ref="C62:C64"/>
    <mergeCell ref="D62:D64"/>
    <mergeCell ref="E62:E64"/>
    <mergeCell ref="F62:F64"/>
    <mergeCell ref="G62:G64"/>
    <mergeCell ref="Z62:Z64"/>
    <mergeCell ref="AA62:AA64"/>
    <mergeCell ref="AB62:AB64"/>
    <mergeCell ref="AC62:AC64"/>
    <mergeCell ref="AD62:AD64"/>
    <mergeCell ref="AE62:AE64"/>
    <mergeCell ref="X62:X64"/>
    <mergeCell ref="Y62:Y64"/>
    <mergeCell ref="AF62:AF64"/>
    <mergeCell ref="AG62:AG64"/>
    <mergeCell ref="W52:W61"/>
    <mergeCell ref="X52:X61"/>
    <mergeCell ref="Y52:Y61"/>
    <mergeCell ref="Z52:Z61"/>
    <mergeCell ref="AA52:AA61"/>
    <mergeCell ref="AB52:AB61"/>
    <mergeCell ref="AC52:AC61"/>
    <mergeCell ref="AD52:AD61"/>
    <mergeCell ref="AE52:AE61"/>
    <mergeCell ref="E11:F11"/>
    <mergeCell ref="A15:A20"/>
    <mergeCell ref="B15:X15"/>
    <mergeCell ref="Y15:BL17"/>
    <mergeCell ref="BM15:BY17"/>
    <mergeCell ref="BZ15:CE19"/>
    <mergeCell ref="BW18:BY19"/>
    <mergeCell ref="BJ19:BL19"/>
    <mergeCell ref="AK19:AK20"/>
    <mergeCell ref="AL19:AL20"/>
    <mergeCell ref="AD19:AD20"/>
    <mergeCell ref="AE19:AE20"/>
    <mergeCell ref="AF19:AF20"/>
    <mergeCell ref="AG19:AG20"/>
    <mergeCell ref="AH19:AH20"/>
    <mergeCell ref="AI19:AI20"/>
    <mergeCell ref="AJ19:AJ20"/>
    <mergeCell ref="Y18:AK18"/>
    <mergeCell ref="AL18:BB18"/>
    <mergeCell ref="BC18:BH18"/>
    <mergeCell ref="BI18:BI20"/>
    <mergeCell ref="E12:F12"/>
    <mergeCell ref="I19:I20"/>
    <mergeCell ref="AM19:AM20"/>
    <mergeCell ref="BJ18:BL18"/>
    <mergeCell ref="BM18:BM20"/>
    <mergeCell ref="BN18:BN20"/>
    <mergeCell ref="BO18:BQ19"/>
    <mergeCell ref="BR18:BS19"/>
    <mergeCell ref="BT18:BT20"/>
    <mergeCell ref="BU18:BU20"/>
    <mergeCell ref="BV18:BV20"/>
    <mergeCell ref="M16:P18"/>
    <mergeCell ref="Q16:X18"/>
    <mergeCell ref="Y19:Y20"/>
    <mergeCell ref="Z19:Z20"/>
    <mergeCell ref="AA19:AA20"/>
    <mergeCell ref="AB19:AB20"/>
    <mergeCell ref="AC19:AC20"/>
    <mergeCell ref="AY19:BB19"/>
    <mergeCell ref="BC19:BE19"/>
    <mergeCell ref="BF19:BH19"/>
    <mergeCell ref="AN19:AN20"/>
    <mergeCell ref="AO19:AO20"/>
    <mergeCell ref="AP19:AP20"/>
    <mergeCell ref="AQ19:AR19"/>
    <mergeCell ref="AS19:AT19"/>
    <mergeCell ref="AU19:AX19"/>
    <mergeCell ref="Y22:Y25"/>
    <mergeCell ref="Z22:Z25"/>
    <mergeCell ref="AA22:AA25"/>
    <mergeCell ref="AB22:AB25"/>
    <mergeCell ref="AC22:AC25"/>
    <mergeCell ref="AD22:AD25"/>
    <mergeCell ref="AE22:AE25"/>
    <mergeCell ref="AF22:AF25"/>
    <mergeCell ref="AG22:AG25"/>
    <mergeCell ref="AH22:AH25"/>
    <mergeCell ref="AI22:AI25"/>
    <mergeCell ref="AJ22:AJ25"/>
    <mergeCell ref="AK22:AK25"/>
    <mergeCell ref="BI22:BI25"/>
    <mergeCell ref="CD22:CD25"/>
    <mergeCell ref="CE22:CE25"/>
    <mergeCell ref="BJ22:BJ25"/>
    <mergeCell ref="BK22:BK25"/>
    <mergeCell ref="BL22:BL25"/>
    <mergeCell ref="BZ22:BZ25"/>
    <mergeCell ref="CA22:CA25"/>
    <mergeCell ref="CB22:CB25"/>
    <mergeCell ref="CC22:CC25"/>
    <mergeCell ref="V26:V35"/>
    <mergeCell ref="W26:W35"/>
    <mergeCell ref="X26:X35"/>
    <mergeCell ref="Y26:Y35"/>
    <mergeCell ref="Z26:Z35"/>
    <mergeCell ref="AA26:AA35"/>
    <mergeCell ref="AB26:AB35"/>
    <mergeCell ref="AC26:AC35"/>
    <mergeCell ref="AD26:AD35"/>
    <mergeCell ref="AE26:AE35"/>
    <mergeCell ref="AF26:AF35"/>
    <mergeCell ref="AG26:AG35"/>
    <mergeCell ref="AH26:AH35"/>
    <mergeCell ref="AI26:AI35"/>
    <mergeCell ref="CA26:CA35"/>
    <mergeCell ref="CB26:CB35"/>
    <mergeCell ref="CC26:CC35"/>
    <mergeCell ref="CD26:CD35"/>
    <mergeCell ref="CE26:CE35"/>
    <mergeCell ref="AJ26:AJ35"/>
    <mergeCell ref="AK26:AK35"/>
    <mergeCell ref="BI26:BI35"/>
    <mergeCell ref="BJ26:BJ35"/>
    <mergeCell ref="BK26:BK35"/>
    <mergeCell ref="BL26:BL35"/>
    <mergeCell ref="BZ26:BZ35"/>
    <mergeCell ref="A46:A48"/>
    <mergeCell ref="B46:B48"/>
    <mergeCell ref="C46:C48"/>
    <mergeCell ref="D46:D48"/>
    <mergeCell ref="E46:E48"/>
    <mergeCell ref="F46:F48"/>
    <mergeCell ref="G46:G48"/>
    <mergeCell ref="H46:H48"/>
    <mergeCell ref="I46:I48"/>
    <mergeCell ref="J46:J48"/>
    <mergeCell ref="K46:K48"/>
    <mergeCell ref="L46:L48"/>
    <mergeCell ref="M46:M48"/>
    <mergeCell ref="N46:N48"/>
    <mergeCell ref="O46:O48"/>
    <mergeCell ref="P46:P48"/>
    <mergeCell ref="Q46:Q48"/>
    <mergeCell ref="R46:R48"/>
    <mergeCell ref="S46:S48"/>
    <mergeCell ref="T46:T48"/>
    <mergeCell ref="U46:U48"/>
    <mergeCell ref="V46:V48"/>
    <mergeCell ref="W46:W48"/>
    <mergeCell ref="X46:X48"/>
    <mergeCell ref="Y46:Y48"/>
    <mergeCell ref="Z46:Z48"/>
    <mergeCell ref="AA46:AA48"/>
    <mergeCell ref="AB46:AB48"/>
    <mergeCell ref="AC46:AC48"/>
    <mergeCell ref="AD46:AD48"/>
    <mergeCell ref="AE46:AE48"/>
    <mergeCell ref="AF46:AF48"/>
    <mergeCell ref="AG46:AG48"/>
    <mergeCell ref="AH46:AH48"/>
    <mergeCell ref="AI46:AI48"/>
    <mergeCell ref="CA46:CA48"/>
    <mergeCell ref="CB46:CB48"/>
    <mergeCell ref="CC46:CC48"/>
    <mergeCell ref="CD46:CD48"/>
    <mergeCell ref="CE46:CE48"/>
    <mergeCell ref="AJ46:AJ48"/>
    <mergeCell ref="AK46:AK48"/>
    <mergeCell ref="BI46:BI48"/>
    <mergeCell ref="BJ46:BJ48"/>
    <mergeCell ref="BK46:BK48"/>
    <mergeCell ref="BL46:BL48"/>
    <mergeCell ref="BZ46:BZ48"/>
    <mergeCell ref="CA49:CA51"/>
    <mergeCell ref="CB49:CB51"/>
    <mergeCell ref="CC49:CC51"/>
    <mergeCell ref="CD49:CD51"/>
    <mergeCell ref="CE49:CE51"/>
    <mergeCell ref="BZ62:BZ64"/>
    <mergeCell ref="CA62:CA64"/>
    <mergeCell ref="CB62:CB64"/>
    <mergeCell ref="CC62:CC64"/>
    <mergeCell ref="BL52:BL61"/>
    <mergeCell ref="A49:A51"/>
    <mergeCell ref="B49:B51"/>
    <mergeCell ref="C49:C51"/>
    <mergeCell ref="D49:D51"/>
    <mergeCell ref="E49:E51"/>
    <mergeCell ref="F49:F51"/>
    <mergeCell ref="G49:G51"/>
    <mergeCell ref="H49:H51"/>
    <mergeCell ref="I49:I51"/>
    <mergeCell ref="J49:J51"/>
    <mergeCell ref="K49:K51"/>
    <mergeCell ref="L49:L51"/>
    <mergeCell ref="M49:M51"/>
    <mergeCell ref="N49:N51"/>
    <mergeCell ref="O49:O51"/>
    <mergeCell ref="P49:P51"/>
    <mergeCell ref="Q49:Q51"/>
    <mergeCell ref="R49:R51"/>
    <mergeCell ref="S49:S51"/>
    <mergeCell ref="T49:T51"/>
    <mergeCell ref="U49:U51"/>
    <mergeCell ref="V49:V51"/>
    <mergeCell ref="W49:W51"/>
    <mergeCell ref="X49:X51"/>
    <mergeCell ref="Y49:Y51"/>
    <mergeCell ref="Z49:Z51"/>
    <mergeCell ref="AA49:AA51"/>
    <mergeCell ref="AK49:AK51"/>
    <mergeCell ref="BI49:BI51"/>
    <mergeCell ref="BJ49:BJ51"/>
    <mergeCell ref="BK49:BK51"/>
    <mergeCell ref="BL49:BL51"/>
    <mergeCell ref="BZ49:BZ51"/>
    <mergeCell ref="AB49:AB51"/>
    <mergeCell ref="AC49:AC51"/>
    <mergeCell ref="AD49:AD51"/>
    <mergeCell ref="AE49:AE51"/>
    <mergeCell ref="AF49:AF51"/>
    <mergeCell ref="AG49:AG51"/>
    <mergeCell ref="AH49:AH51"/>
    <mergeCell ref="AI49:AI51"/>
    <mergeCell ref="AJ49:AJ51"/>
  </mergeCells>
  <pageMargins left="0.51181102362204722" right="0.51181102362204722" top="0.78740157480314965" bottom="0.78740157480314965" header="0" footer="0"/>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SEFIN CONTRATAÇÕES MAR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ANDREATO</cp:lastModifiedBy>
  <dcterms:modified xsi:type="dcterms:W3CDTF">2026-05-28T14:20:08Z</dcterms:modified>
</cp:coreProperties>
</file>