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2210" activeTab="1"/>
  </bookViews>
  <sheets>
    <sheet name="Prog. Estágio" sheetId="102" r:id="rId1"/>
    <sheet name="IGD-M" sheetId="103" r:id="rId2"/>
    <sheet name="CRAS" sheetId="101" state="hidden" r:id="rId3"/>
  </sheets>
  <definedNames>
    <definedName name="_xlnm._FilterDatabase" localSheetId="1" hidden="1">'IGD-M'!$A$4:$O$10</definedName>
    <definedName name="_xlnm._FilterDatabase" localSheetId="0" hidden="1">'Prog. Estágio'!$A$4:$O$40</definedName>
    <definedName name="_xlnm.Print_Area" localSheetId="0">'Prog. Estágio'!$A$1:$X$47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02" l="1"/>
  <c r="I36" i="102"/>
  <c r="J36" i="102"/>
  <c r="M36" i="102"/>
  <c r="N36" i="102"/>
  <c r="K10" i="102"/>
  <c r="O10" i="102" s="1"/>
  <c r="O20" i="103"/>
  <c r="H11" i="103" l="1"/>
  <c r="I11" i="103"/>
  <c r="J11" i="103"/>
  <c r="K33" i="102" l="1"/>
  <c r="O33" i="102" s="1"/>
  <c r="L9" i="101"/>
  <c r="L15" i="101" s="1"/>
  <c r="M11" i="103"/>
  <c r="N11" i="103"/>
  <c r="H17" i="103" l="1"/>
  <c r="O45" i="102"/>
  <c r="K8" i="103"/>
  <c r="O8" i="103" s="1"/>
  <c r="K9" i="103"/>
  <c r="O9" i="103" s="1"/>
  <c r="K6" i="103"/>
  <c r="K7" i="103"/>
  <c r="O7" i="103" s="1"/>
  <c r="K10" i="103"/>
  <c r="O10" i="103" s="1"/>
  <c r="K6" i="102"/>
  <c r="O6" i="102" s="1"/>
  <c r="K7" i="102"/>
  <c r="O7" i="102" s="1"/>
  <c r="K8" i="102"/>
  <c r="O8" i="102" s="1"/>
  <c r="K9" i="102"/>
  <c r="O9" i="102" s="1"/>
  <c r="K11" i="102"/>
  <c r="O11" i="102" s="1"/>
  <c r="K12" i="102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O19" i="102" s="1"/>
  <c r="K20" i="102"/>
  <c r="O20" i="102" s="1"/>
  <c r="K21" i="102"/>
  <c r="O21" i="102" s="1"/>
  <c r="K22" i="102"/>
  <c r="O22" i="102" s="1"/>
  <c r="K23" i="102"/>
  <c r="O23" i="102" s="1"/>
  <c r="K24" i="102"/>
  <c r="O24" i="102" s="1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4" i="102"/>
  <c r="O34" i="102" s="1"/>
  <c r="K35" i="102"/>
  <c r="O35" i="102" s="1"/>
  <c r="O12" i="102" l="1"/>
  <c r="O36" i="102" s="1"/>
  <c r="K36" i="102"/>
  <c r="O6" i="103"/>
  <c r="H42" i="102"/>
  <c r="I42" i="102"/>
  <c r="O42" i="102" l="1"/>
  <c r="O46" i="102" s="1"/>
  <c r="K11" i="103" l="1"/>
  <c r="K42" i="102" l="1"/>
  <c r="O11" i="103" l="1"/>
  <c r="N42" i="102"/>
  <c r="M42" i="102"/>
  <c r="K9" i="101"/>
  <c r="P9" i="101"/>
  <c r="Q9" i="101"/>
  <c r="P15" i="101" l="1"/>
  <c r="R7" i="101" l="1"/>
  <c r="R9" i="101" s="1"/>
  <c r="I17" i="103" l="1"/>
  <c r="M17" i="103"/>
  <c r="N17" i="103"/>
  <c r="J42" i="102" l="1"/>
  <c r="K15" i="101"/>
  <c r="Q15" i="101"/>
  <c r="M9" i="101"/>
  <c r="M15" i="101" s="1"/>
  <c r="K17" i="103"/>
  <c r="O17" i="103" s="1"/>
  <c r="O21" i="103" s="1"/>
  <c r="J17" i="103"/>
  <c r="N9" i="101" l="1"/>
  <c r="N15" i="101" l="1"/>
  <c r="R15" i="101" s="1"/>
  <c r="R19" i="101" s="1"/>
  <c r="K39" i="102"/>
  <c r="R13" i="101" l="1"/>
  <c r="Q13" i="101"/>
  <c r="P13" i="101"/>
  <c r="N13" i="101"/>
</calcChain>
</file>

<file path=xl/sharedStrings.xml><?xml version="1.0" encoding="utf-8"?>
<sst xmlns="http://schemas.openxmlformats.org/spreadsheetml/2006/main" count="274" uniqueCount="126">
  <si>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</si>
  <si>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</si>
  <si>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</si>
  <si>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</si>
  <si>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</si>
  <si>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</si>
  <si>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</si>
  <si>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</si>
  <si>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CPF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</si>
  <si>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</si>
  <si>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</si>
  <si>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</si>
  <si>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</si>
  <si>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</si>
  <si>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</si>
  <si>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</si>
  <si>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</si>
  <si>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</si>
  <si>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</si>
  <si>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</si>
  <si>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BANCO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</si>
  <si>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</si>
  <si>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</si>
  <si>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</si>
  <si>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</si>
  <si>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</si>
  <si>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</si>
  <si>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</si>
  <si>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</si>
  <si>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</si>
  <si>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</si>
  <si>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</si>
  <si>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</si>
  <si>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 xml:space="preserve"> AGENCIA/CONTA</t>
  </si>
  <si>
    <t>AGENCIA / CONTA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</si>
  <si>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</si>
  <si>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</si>
  <si>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</si>
  <si>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</si>
  <si>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</si>
  <si>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</si>
  <si>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</si>
  <si>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</si>
  <si>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</si>
  <si>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</si>
  <si>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</si>
  <si>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</si>
  <si>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</si>
  <si>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</si>
  <si>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</si>
  <si>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</si>
  <si>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</si>
  <si>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</si>
  <si>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</si>
  <si>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t>FOLHA MENSAL DE PAGAMENTO DE ESTAGIÁRIOS - 04.034.583/0004-75 (86)</t>
  </si>
  <si>
    <t>ENGENHARIA FLORESTAL</t>
  </si>
  <si>
    <t>NUTRIÇÃO</t>
  </si>
  <si>
    <t/>
  </si>
  <si>
    <t>SUANISLAI  LIMA MARTINS SAMPAIO</t>
  </si>
  <si>
    <t xml:space="preserve">JOÃO FERNANDO FONTELLE PALÁCIO </t>
  </si>
  <si>
    <t xml:space="preserve"> GEOGRAFIA</t>
  </si>
  <si>
    <t xml:space="preserve">RAFAELA HORTA LEITE
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</si>
  <si>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</si>
  <si>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</si>
  <si>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</si>
  <si>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</si>
  <si>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</si>
  <si>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PEDAGOGIA</t>
  </si>
  <si>
    <t>DIAS ÙTEIS</t>
  </si>
  <si>
    <t>CONTRATO Nº 044/2020 -   PREFEITURA DE RIO BRANCO                                                          RECURSO 117-CRAS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</si>
  <si>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>-Contrato encerrado}</t>
    </r>
  </si>
  <si>
    <t>BEATRIZ DA SILVA DOS SANTOS</t>
  </si>
  <si>
    <t>SABRINA DA SILVA LOUZADA DE OLIVEIRA</t>
  </si>
  <si>
    <t xml:space="preserve">NATÃ COELHO MARTINS </t>
  </si>
  <si>
    <t>EDSON PEREIRA DA COSTA</t>
  </si>
  <si>
    <t xml:space="preserve">GESSICA FREIRE DE AMORIM </t>
  </si>
  <si>
    <t>SALIM BARBOSA DE SOUZA</t>
  </si>
  <si>
    <t xml:space="preserve">ARTEMIZA OLIVEIRA RODRIGUES COSTA </t>
  </si>
  <si>
    <t>WILCILENE DA SILVA CARNEIRO</t>
  </si>
  <si>
    <t>ADMINISTRAÇÃO</t>
  </si>
  <si>
    <t xml:space="preserve">GEOVANA UCHOA FURTADO </t>
  </si>
  <si>
    <t>FELIPE ARAÚJO DE SOUZA NETO</t>
  </si>
  <si>
    <t>CAMILA VIANA MAIA</t>
  </si>
  <si>
    <t>SAÚDE COLETIVA</t>
  </si>
  <si>
    <t>LIC. HISTÓRIA</t>
  </si>
  <si>
    <t>NAILANE PINHEIRO DE SOUZA</t>
  </si>
  <si>
    <t xml:space="preserve">LUCAS DIAS MEIRELES </t>
  </si>
  <si>
    <t>THALITA PARENTE CAMILO</t>
  </si>
  <si>
    <t>YASMIM DOS SANTOS MATOS</t>
  </si>
  <si>
    <t>GABRIELE MARIANA GADELHA DA MOTA</t>
  </si>
  <si>
    <t>YTALO FILGUEIRAS DE SOUSA</t>
  </si>
  <si>
    <t>CRAS RUI LINO</t>
  </si>
  <si>
    <t>JOELMA NOGUEIRA SALDANHA</t>
  </si>
  <si>
    <t xml:space="preserve">SÃO FRANSCISCO </t>
  </si>
  <si>
    <t xml:space="preserve"> ALLANA KATRYNE GOMES FRANCO</t>
  </si>
  <si>
    <t>CRAS SANTA HELENA</t>
  </si>
  <si>
    <t>GRACIELE LIMA DE SOUZA</t>
  </si>
  <si>
    <t>JAIANA RITIELY OLIVEIRA PAIVA</t>
  </si>
  <si>
    <t>CRAS CALAFATE</t>
  </si>
  <si>
    <t>CRAS SOBRAL</t>
  </si>
  <si>
    <t>WEVERSON GABRIEL CORTEZ FERREIRA</t>
  </si>
  <si>
    <t>FISIOTERAPIA</t>
  </si>
  <si>
    <t>MIRIAM DA SILVA  CONDE</t>
  </si>
  <si>
    <t>TALITA PABLINE MACHADO DE LIMA</t>
  </si>
  <si>
    <t>ENGENHARIA  FLORESTAL</t>
  </si>
  <si>
    <t>CONVÊNIO</t>
  </si>
  <si>
    <t>MARIA CLARA OLIVEIRA DOS SANTOS</t>
  </si>
  <si>
    <t>SARA KETLEN ALBUQUERQUE DA SILVA</t>
  </si>
  <si>
    <t xml:space="preserve">EDUCAÇÃO SOCIAL </t>
  </si>
  <si>
    <t xml:space="preserve">CENTRO DA JUVENTUDE </t>
  </si>
  <si>
    <t xml:space="preserve">JARDE FERREIRA DA SILVA </t>
  </si>
  <si>
    <t>JUCELICE DE SOUZA FROTA</t>
  </si>
  <si>
    <t>2026</t>
  </si>
  <si>
    <t>VITORIA CRISTINE GÓIS DA SILVA</t>
  </si>
  <si>
    <t>05/03//2026</t>
  </si>
  <si>
    <t>31/11/2025</t>
  </si>
  <si>
    <t>3 e 4</t>
  </si>
  <si>
    <t xml:space="preserve">ABRIL </t>
  </si>
  <si>
    <t>ABRIL</t>
  </si>
  <si>
    <t>16/04/2026</t>
  </si>
  <si>
    <t>ELAYNNE BARBOSA ARAÚJO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</si>
  <si>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 xml:space="preserve"> Ressarcimento}</t>
    </r>
  </si>
  <si>
    <r>
      <rPr>
        <b/>
        <sz val="12"/>
        <color theme="1"/>
        <rFont val="Arial"/>
        <family val="2"/>
      </rPr>
      <t xml:space="preserve">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</t>
    </r>
  </si>
  <si>
    <t>CONTRATO Nº 044/2020 - PREFEITURA DE RIO BRANCO  PROGRAMA BOLSA ESTÁGIO</t>
  </si>
  <si>
    <r>
      <rPr>
        <b/>
        <sz val="11"/>
        <rFont val="Arial"/>
        <family val="2"/>
      </rPr>
      <t>ST</t>
    </r>
    <r>
      <rPr>
        <sz val="11"/>
        <rFont val="Arial"/>
        <family val="2"/>
      </rPr>
      <t>=SITUAÇÃO NO MÊS = {</t>
    </r>
    <r>
      <rPr>
        <b/>
        <sz val="11"/>
        <rFont val="Arial"/>
        <family val="2"/>
      </rPr>
      <t xml:space="preserve"> 1</t>
    </r>
    <r>
      <rPr>
        <sz val="11"/>
        <rFont val="Arial"/>
        <family val="2"/>
      </rPr>
      <t xml:space="preserve">- Ativo regular  </t>
    </r>
    <r>
      <rPr>
        <b/>
        <sz val="11"/>
        <rFont val="Arial"/>
        <family val="2"/>
      </rPr>
      <t>2</t>
    </r>
    <r>
      <rPr>
        <sz val="11"/>
        <rFont val="Arial"/>
        <family val="2"/>
      </rPr>
      <t xml:space="preserve">-Contrato novo  </t>
    </r>
    <r>
      <rPr>
        <b/>
        <sz val="11"/>
        <rFont val="Arial"/>
        <family val="2"/>
      </rPr>
      <t>3</t>
    </r>
    <r>
      <rPr>
        <sz val="11"/>
        <rFont val="Arial"/>
        <family val="2"/>
      </rPr>
      <t xml:space="preserve">-Recesso remunerado  </t>
    </r>
    <r>
      <rPr>
        <b/>
        <sz val="11"/>
        <rFont val="Arial"/>
        <family val="2"/>
      </rPr>
      <t>4</t>
    </r>
    <r>
      <rPr>
        <sz val="11"/>
        <rFont val="Arial"/>
        <family val="2"/>
      </rPr>
      <t xml:space="preserve">-Contrato encerrado </t>
    </r>
    <r>
      <rPr>
        <b/>
        <sz val="11"/>
        <rFont val="Arial"/>
        <family val="2"/>
      </rPr>
      <t>5</t>
    </r>
    <r>
      <rPr>
        <sz val="11"/>
        <rFont val="Arial"/>
        <family val="2"/>
      </rPr>
      <t>- Ressarcimento}</t>
    </r>
  </si>
  <si>
    <t>CONTRATO Nº 044/2020 - PREFEITURA DE RIO BRANCO - RECURSO 117- IGD-M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</si>
</sst>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3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8"/>
      <name val="Arial"/>
      <family val="2"/>
    </font>
    <font>
      <b/>
      <sz val="14"/>
      <color rgb="FFC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sz val="12"/>
      <color rgb="FF00B0F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z val="11"/>
      <color rgb="FFC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3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7">
    <xf numFmtId="0" fontId="0" fillId="0" borderId="0" xfId="0"/>
    <xf numFmtId="0" fontId="4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10" fillId="0" borderId="0" xfId="0" applyFont="1"/>
    <xf numFmtId="0" fontId="7" fillId="2" borderId="0" xfId="0" applyFont="1" applyFill="1"/>
    <xf numFmtId="0" fontId="11" fillId="0" borderId="0" xfId="0" applyFont="1" applyAlignment="1">
      <alignment horizontal="left" vertical="center"/>
    </xf>
    <xf numFmtId="169" fontId="12" fillId="0" borderId="0" xfId="1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wrapText="1"/>
    </xf>
    <xf numFmtId="170" fontId="10" fillId="0" borderId="0" xfId="0" applyNumberFormat="1" applyFont="1"/>
    <xf numFmtId="0" fontId="15" fillId="9" borderId="2" xfId="0" applyFont="1" applyFill="1" applyBorder="1" applyAlignment="1">
      <alignment horizontal="center" vertical="center" textRotation="90" wrapText="1"/>
    </xf>
    <xf numFmtId="0" fontId="8" fillId="9" borderId="2" xfId="0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0" xfId="0" applyFont="1" applyFill="1"/>
    <xf numFmtId="0" fontId="9" fillId="4" borderId="16" xfId="0" applyFont="1" applyFill="1" applyBorder="1" applyAlignment="1">
      <alignment horizontal="center"/>
    </xf>
    <xf numFmtId="0" fontId="8" fillId="8" borderId="9" xfId="0" applyFont="1" applyFill="1" applyBorder="1" applyAlignment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8" fillId="9" borderId="5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textRotation="90" wrapText="1"/>
    </xf>
    <xf numFmtId="0" fontId="14" fillId="9" borderId="19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7" fillId="4" borderId="13" xfId="0" applyFont="1" applyFill="1" applyBorder="1"/>
    <xf numFmtId="0" fontId="18" fillId="4" borderId="14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vertical="center" wrapText="1"/>
    </xf>
    <xf numFmtId="0" fontId="18" fillId="4" borderId="15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10" fillId="2" borderId="23" xfId="0" applyFont="1" applyFill="1" applyBorder="1"/>
    <xf numFmtId="0" fontId="8" fillId="6" borderId="27" xfId="0" applyFont="1" applyFill="1" applyBorder="1" applyAlignment="1">
      <alignment wrapText="1"/>
    </xf>
    <xf numFmtId="0" fontId="8" fillId="6" borderId="33" xfId="0" applyFont="1" applyFill="1" applyBorder="1" applyAlignment="1">
      <alignment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/>
    <xf numFmtId="164" fontId="8" fillId="8" borderId="2" xfId="2" applyFont="1" applyFill="1" applyBorder="1" applyAlignment="1">
      <alignment vertical="center"/>
    </xf>
    <xf numFmtId="168" fontId="8" fillId="8" borderId="2" xfId="0" applyNumberFormat="1" applyFont="1" applyFill="1" applyBorder="1" applyAlignment="1">
      <alignment vertical="center"/>
    </xf>
    <xf numFmtId="164" fontId="15" fillId="8" borderId="2" xfId="2" applyFont="1" applyFill="1" applyBorder="1" applyAlignment="1">
      <alignment vertical="center"/>
    </xf>
    <xf numFmtId="169" fontId="8" fillId="8" borderId="19" xfId="2" applyNumberFormat="1" applyFont="1" applyFill="1" applyBorder="1" applyAlignment="1">
      <alignment vertical="center"/>
    </xf>
    <xf numFmtId="0" fontId="9" fillId="9" borderId="2" xfId="0" applyFont="1" applyFill="1" applyBorder="1" applyAlignment="1">
      <alignment horizontal="center" vertical="center" wrapText="1"/>
    </xf>
    <xf numFmtId="0" fontId="20" fillId="7" borderId="2" xfId="3" applyFont="1" applyFill="1" applyBorder="1" applyAlignment="1">
      <alignment horizontal="center" vertical="center" wrapText="1"/>
    </xf>
    <xf numFmtId="170" fontId="21" fillId="7" borderId="2" xfId="0" applyNumberFormat="1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49" fontId="20" fillId="2" borderId="2" xfId="5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164" fontId="20" fillId="2" borderId="2" xfId="2" applyFont="1" applyFill="1" applyBorder="1" applyAlignment="1">
      <alignment horizontal="center" vertical="center"/>
    </xf>
    <xf numFmtId="167" fontId="12" fillId="2" borderId="2" xfId="1" applyNumberFormat="1" applyFont="1" applyFill="1" applyBorder="1" applyAlignment="1">
      <alignment horizontal="center" vertical="center"/>
    </xf>
    <xf numFmtId="168" fontId="20" fillId="2" borderId="2" xfId="5" applyNumberFormat="1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/>
    </xf>
    <xf numFmtId="0" fontId="12" fillId="7" borderId="9" xfId="0" applyFont="1" applyFill="1" applyBorder="1" applyAlignment="1">
      <alignment vertical="center"/>
    </xf>
    <xf numFmtId="164" fontId="12" fillId="7" borderId="2" xfId="2" applyFont="1" applyFill="1" applyBorder="1" applyAlignment="1">
      <alignment vertical="center"/>
    </xf>
    <xf numFmtId="168" fontId="20" fillId="7" borderId="2" xfId="0" applyNumberFormat="1" applyFont="1" applyFill="1" applyBorder="1" applyAlignment="1">
      <alignment vertical="center"/>
    </xf>
    <xf numFmtId="4" fontId="23" fillId="7" borderId="2" xfId="2" applyNumberFormat="1" applyFont="1" applyFill="1" applyBorder="1" applyAlignment="1">
      <alignment vertical="center"/>
    </xf>
    <xf numFmtId="0" fontId="21" fillId="2" borderId="20" xfId="0" applyFont="1" applyFill="1" applyBorder="1"/>
    <xf numFmtId="0" fontId="21" fillId="2" borderId="0" xfId="0" applyFont="1" applyFill="1"/>
    <xf numFmtId="0" fontId="21" fillId="2" borderId="22" xfId="0" applyFont="1" applyFill="1" applyBorder="1"/>
    <xf numFmtId="0" fontId="20" fillId="10" borderId="0" xfId="0" applyFont="1" applyFill="1" applyAlignment="1">
      <alignment wrapText="1"/>
    </xf>
    <xf numFmtId="0" fontId="20" fillId="2" borderId="0" xfId="0" applyFont="1" applyFill="1"/>
    <xf numFmtId="0" fontId="12" fillId="8" borderId="6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164" fontId="12" fillId="8" borderId="2" xfId="2" applyFont="1" applyFill="1" applyBorder="1" applyAlignment="1">
      <alignment vertical="center"/>
    </xf>
    <xf numFmtId="168" fontId="12" fillId="8" borderId="2" xfId="0" applyNumberFormat="1" applyFont="1" applyFill="1" applyBorder="1" applyAlignment="1">
      <alignment vertical="center"/>
    </xf>
    <xf numFmtId="169" fontId="12" fillId="8" borderId="19" xfId="2" applyNumberFormat="1" applyFont="1" applyFill="1" applyBorder="1" applyAlignment="1">
      <alignment vertical="center"/>
    </xf>
    <xf numFmtId="0" fontId="20" fillId="2" borderId="2" xfId="4" applyFont="1" applyFill="1" applyBorder="1" applyAlignment="1">
      <alignment horizontal="left" vertical="center"/>
    </xf>
    <xf numFmtId="164" fontId="20" fillId="7" borderId="2" xfId="2" applyFont="1" applyFill="1" applyBorder="1" applyAlignment="1">
      <alignment horizontal="center" vertical="center"/>
    </xf>
    <xf numFmtId="164" fontId="20" fillId="7" borderId="2" xfId="2" applyFont="1" applyFill="1" applyBorder="1" applyAlignment="1">
      <alignment vertical="center"/>
    </xf>
    <xf numFmtId="169" fontId="12" fillId="7" borderId="19" xfId="2" applyNumberFormat="1" applyFont="1" applyFill="1" applyBorder="1" applyAlignment="1">
      <alignment horizontal="right" vertical="center"/>
    </xf>
    <xf numFmtId="0" fontId="21" fillId="4" borderId="23" xfId="0" applyFont="1" applyFill="1" applyBorder="1" applyAlignment="1">
      <alignment horizontal="center"/>
    </xf>
    <xf numFmtId="0" fontId="12" fillId="8" borderId="6" xfId="0" applyFont="1" applyFill="1" applyBorder="1" applyAlignment="1">
      <alignment vertical="center"/>
    </xf>
    <xf numFmtId="0" fontId="20" fillId="8" borderId="6" xfId="0" applyFont="1" applyFill="1" applyBorder="1" applyAlignment="1">
      <alignment horizontal="center" vertical="center"/>
    </xf>
    <xf numFmtId="164" fontId="23" fillId="8" borderId="2" xfId="2" applyFont="1" applyFill="1" applyBorder="1" applyAlignment="1">
      <alignment vertical="center"/>
    </xf>
    <xf numFmtId="0" fontId="20" fillId="2" borderId="20" xfId="0" applyFont="1" applyFill="1" applyBorder="1"/>
    <xf numFmtId="0" fontId="20" fillId="2" borderId="0" xfId="0" applyFont="1" applyFill="1" applyAlignment="1">
      <alignment horizontal="center"/>
    </xf>
    <xf numFmtId="0" fontId="21" fillId="2" borderId="25" xfId="0" applyFont="1" applyFill="1" applyBorder="1"/>
    <xf numFmtId="0" fontId="21" fillId="2" borderId="26" xfId="0" applyFont="1" applyFill="1" applyBorder="1"/>
    <xf numFmtId="14" fontId="20" fillId="2" borderId="2" xfId="0" applyNumberFormat="1" applyFont="1" applyFill="1" applyBorder="1" applyAlignment="1">
      <alignment horizontal="center"/>
    </xf>
    <xf numFmtId="0" fontId="20" fillId="2" borderId="2" xfId="5" applyFont="1" applyFill="1" applyBorder="1" applyAlignment="1">
      <alignment horizontal="center"/>
    </xf>
    <xf numFmtId="164" fontId="20" fillId="2" borderId="2" xfId="2" applyFont="1" applyFill="1" applyBorder="1" applyAlignment="1">
      <alignment horizontal="center"/>
    </xf>
    <xf numFmtId="166" fontId="12" fillId="2" borderId="2" xfId="5" applyNumberFormat="1" applyFont="1" applyFill="1" applyBorder="1" applyAlignment="1">
      <alignment horizontal="right" vertical="center"/>
    </xf>
    <xf numFmtId="169" fontId="12" fillId="2" borderId="19" xfId="6" applyNumberFormat="1" applyFont="1" applyFill="1" applyBorder="1" applyAlignment="1">
      <alignment horizontal="right" vertical="center"/>
    </xf>
    <xf numFmtId="165" fontId="21" fillId="2" borderId="2" xfId="1" applyNumberFormat="1" applyFont="1" applyFill="1" applyBorder="1" applyAlignment="1">
      <alignment horizontal="right" vertical="center"/>
    </xf>
    <xf numFmtId="170" fontId="11" fillId="13" borderId="12" xfId="1" applyNumberFormat="1" applyFont="1" applyFill="1" applyBorder="1" applyAlignment="1">
      <alignment horizontal="right" vertical="center"/>
    </xf>
    <xf numFmtId="165" fontId="12" fillId="12" borderId="34" xfId="1" applyNumberFormat="1" applyFont="1" applyFill="1" applyBorder="1" applyAlignment="1">
      <alignment horizontal="righ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37" fontId="1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14" fontId="9" fillId="7" borderId="2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vertical="center" wrapText="1"/>
    </xf>
    <xf numFmtId="49" fontId="20" fillId="7" borderId="2" xfId="3" applyNumberFormat="1" applyFont="1" applyFill="1" applyBorder="1" applyAlignment="1">
      <alignment horizontal="center" vertical="center" wrapText="1"/>
    </xf>
    <xf numFmtId="0" fontId="20" fillId="7" borderId="2" xfId="3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 wrapText="1"/>
    </xf>
    <xf numFmtId="14" fontId="21" fillId="7" borderId="2" xfId="0" applyNumberFormat="1" applyFont="1" applyFill="1" applyBorder="1" applyAlignment="1">
      <alignment horizontal="center" vertical="center" wrapText="1"/>
    </xf>
    <xf numFmtId="170" fontId="21" fillId="7" borderId="2" xfId="0" applyNumberFormat="1" applyFont="1" applyFill="1" applyBorder="1" applyAlignment="1">
      <alignment horizontal="right" vertical="center" wrapText="1"/>
    </xf>
    <xf numFmtId="0" fontId="21" fillId="7" borderId="2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11" borderId="31" xfId="0" applyFont="1" applyFill="1" applyBorder="1" applyAlignment="1">
      <alignment horizontal="left" vertical="center"/>
    </xf>
    <xf numFmtId="0" fontId="11" fillId="11" borderId="3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8" fillId="9" borderId="2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0" fillId="0" borderId="0" xfId="0" applyFont="1" applyFill="1"/>
    <xf numFmtId="0" fontId="7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/>
    <xf numFmtId="0" fontId="10" fillId="2" borderId="2" xfId="0" applyFont="1" applyFill="1" applyBorder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14" fontId="9" fillId="7" borderId="5" xfId="0" applyNumberFormat="1" applyFont="1" applyFill="1" applyBorder="1" applyAlignment="1">
      <alignment horizontal="center" vertical="center" wrapText="1"/>
    </xf>
    <xf numFmtId="0" fontId="16" fillId="17" borderId="28" xfId="0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 wrapText="1"/>
    </xf>
    <xf numFmtId="0" fontId="16" fillId="17" borderId="41" xfId="0" applyFont="1" applyFill="1" applyBorder="1" applyAlignment="1">
      <alignment horizontal="center" vertical="center"/>
    </xf>
    <xf numFmtId="0" fontId="8" fillId="19" borderId="4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 wrapText="1"/>
    </xf>
    <xf numFmtId="14" fontId="26" fillId="7" borderId="5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14" fontId="26" fillId="7" borderId="2" xfId="0" applyNumberFormat="1" applyFont="1" applyFill="1" applyBorder="1" applyAlignment="1">
      <alignment horizontal="center" vertical="center" wrapText="1"/>
    </xf>
    <xf numFmtId="164" fontId="26" fillId="2" borderId="2" xfId="2" applyFont="1" applyFill="1" applyBorder="1" applyAlignment="1">
      <alignment horizontal="center" vertical="center"/>
    </xf>
    <xf numFmtId="164" fontId="24" fillId="8" borderId="2" xfId="2" applyFont="1" applyFill="1" applyBorder="1" applyAlignment="1">
      <alignment vertical="center"/>
    </xf>
    <xf numFmtId="0" fontId="7" fillId="0" borderId="0" xfId="0" applyFont="1"/>
    <xf numFmtId="0" fontId="10" fillId="2" borderId="31" xfId="0" applyFont="1" applyFill="1" applyBorder="1" applyAlignment="1"/>
    <xf numFmtId="0" fontId="10" fillId="2" borderId="32" xfId="0" applyFont="1" applyFill="1" applyBorder="1" applyAlignment="1"/>
    <xf numFmtId="0" fontId="8" fillId="18" borderId="38" xfId="0" applyFont="1" applyFill="1" applyBorder="1" applyAlignment="1">
      <alignment horizontal="left" vertical="center" wrapText="1"/>
    </xf>
    <xf numFmtId="0" fontId="8" fillId="18" borderId="39" xfId="0" applyFont="1" applyFill="1" applyBorder="1" applyAlignment="1">
      <alignment horizontal="left" vertical="center" wrapText="1"/>
    </xf>
    <xf numFmtId="0" fontId="8" fillId="18" borderId="39" xfId="0" applyFont="1" applyFill="1" applyBorder="1" applyAlignment="1">
      <alignment horizontal="center" vertical="center" wrapText="1"/>
    </xf>
    <xf numFmtId="0" fontId="8" fillId="18" borderId="39" xfId="0" applyFont="1" applyFill="1" applyBorder="1" applyAlignment="1">
      <alignment horizontal="center" vertical="center" wrapText="1"/>
    </xf>
    <xf numFmtId="0" fontId="10" fillId="0" borderId="0" xfId="0" applyFont="1" applyBorder="1"/>
    <xf numFmtId="49" fontId="8" fillId="17" borderId="2" xfId="0" applyNumberFormat="1" applyFont="1" applyFill="1" applyBorder="1" applyAlignment="1">
      <alignment horizontal="center" vertical="center" wrapText="1"/>
    </xf>
    <xf numFmtId="49" fontId="8" fillId="17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28" fillId="0" borderId="0" xfId="0" applyFont="1" applyFill="1"/>
    <xf numFmtId="0" fontId="9" fillId="0" borderId="0" xfId="0" applyFont="1" applyFill="1" applyAlignment="1">
      <alignment vertical="center"/>
    </xf>
    <xf numFmtId="0" fontId="9" fillId="15" borderId="28" xfId="0" applyFont="1" applyFill="1" applyBorder="1" applyAlignment="1">
      <alignment horizontal="center"/>
    </xf>
    <xf numFmtId="0" fontId="8" fillId="16" borderId="2" xfId="0" applyFont="1" applyFill="1" applyBorder="1" applyAlignment="1">
      <alignment horizontal="center" vertical="center"/>
    </xf>
    <xf numFmtId="170" fontId="16" fillId="0" borderId="0" xfId="0" applyNumberFormat="1" applyFont="1" applyFill="1"/>
    <xf numFmtId="0" fontId="10" fillId="4" borderId="28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164" fontId="8" fillId="8" borderId="2" xfId="2" applyFont="1" applyFill="1" applyBorder="1" applyAlignment="1">
      <alignment horizontal="center" vertical="center"/>
    </xf>
    <xf numFmtId="0" fontId="10" fillId="2" borderId="28" xfId="0" applyFont="1" applyFill="1" applyBorder="1"/>
    <xf numFmtId="0" fontId="10" fillId="2" borderId="2" xfId="0" applyFont="1" applyFill="1" applyBorder="1"/>
    <xf numFmtId="170" fontId="10" fillId="0" borderId="0" xfId="0" applyNumberFormat="1" applyFont="1" applyFill="1"/>
    <xf numFmtId="0" fontId="9" fillId="2" borderId="28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1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10" fillId="0" borderId="0" xfId="2" applyFont="1" applyFill="1" applyBorder="1"/>
    <xf numFmtId="0" fontId="11" fillId="18" borderId="28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164" fontId="10" fillId="2" borderId="32" xfId="2" applyFont="1" applyFill="1" applyBorder="1" applyAlignment="1"/>
    <xf numFmtId="164" fontId="10" fillId="2" borderId="44" xfId="2" applyFont="1" applyFill="1" applyBorder="1" applyAlignment="1"/>
    <xf numFmtId="164" fontId="8" fillId="18" borderId="39" xfId="2" applyFont="1" applyFill="1" applyBorder="1" applyAlignment="1">
      <alignment horizontal="center" vertical="center" wrapText="1"/>
    </xf>
    <xf numFmtId="164" fontId="8" fillId="18" borderId="39" xfId="2" applyFont="1" applyFill="1" applyBorder="1" applyAlignment="1">
      <alignment horizontal="center" vertical="center" wrapText="1"/>
    </xf>
    <xf numFmtId="164" fontId="8" fillId="18" borderId="40" xfId="2" applyFont="1" applyFill="1" applyBorder="1" applyAlignment="1">
      <alignment horizontal="center" vertical="center" wrapText="1"/>
    </xf>
    <xf numFmtId="164" fontId="8" fillId="17" borderId="2" xfId="2" applyFont="1" applyFill="1" applyBorder="1" applyAlignment="1">
      <alignment horizontal="center" vertical="center" wrapText="1"/>
    </xf>
    <xf numFmtId="164" fontId="8" fillId="17" borderId="2" xfId="2" applyFont="1" applyFill="1" applyBorder="1" applyAlignment="1">
      <alignment vertical="center" wrapText="1"/>
    </xf>
    <xf numFmtId="164" fontId="8" fillId="17" borderId="2" xfId="2" applyFont="1" applyFill="1" applyBorder="1" applyAlignment="1">
      <alignment horizontal="center" vertical="center" wrapText="1"/>
    </xf>
    <xf numFmtId="164" fontId="8" fillId="17" borderId="19" xfId="2" applyFont="1" applyFill="1" applyBorder="1" applyAlignment="1">
      <alignment horizontal="center" vertical="center" wrapText="1"/>
    </xf>
    <xf numFmtId="164" fontId="8" fillId="19" borderId="2" xfId="2" applyFont="1" applyFill="1" applyBorder="1" applyAlignment="1">
      <alignment horizontal="center" vertical="center"/>
    </xf>
    <xf numFmtId="164" fontId="16" fillId="19" borderId="2" xfId="2" applyFont="1" applyFill="1" applyBorder="1" applyAlignment="1">
      <alignment horizontal="center" vertical="center" wrapText="1"/>
    </xf>
    <xf numFmtId="164" fontId="8" fillId="20" borderId="2" xfId="2" applyFont="1" applyFill="1" applyBorder="1" applyAlignment="1">
      <alignment horizontal="center" wrapText="1"/>
    </xf>
    <xf numFmtId="164" fontId="16" fillId="19" borderId="19" xfId="2" applyFont="1" applyFill="1" applyBorder="1" applyAlignment="1">
      <alignment horizontal="center" vertical="center" wrapText="1"/>
    </xf>
    <xf numFmtId="164" fontId="8" fillId="19" borderId="42" xfId="2" applyFont="1" applyFill="1" applyBorder="1" applyAlignment="1">
      <alignment horizontal="center" vertical="center"/>
    </xf>
    <xf numFmtId="164" fontId="16" fillId="19" borderId="42" xfId="2" applyFont="1" applyFill="1" applyBorder="1" applyAlignment="1">
      <alignment horizontal="center" vertical="center" wrapText="1"/>
    </xf>
    <xf numFmtId="164" fontId="8" fillId="19" borderId="42" xfId="2" applyFont="1" applyFill="1" applyBorder="1" applyAlignment="1">
      <alignment horizontal="center" vertical="center" wrapText="1"/>
    </xf>
    <xf numFmtId="164" fontId="16" fillId="19" borderId="43" xfId="2" applyFont="1" applyFill="1" applyBorder="1" applyAlignment="1">
      <alignment horizontal="center" vertical="center" wrapText="1"/>
    </xf>
    <xf numFmtId="164" fontId="9" fillId="7" borderId="5" xfId="2" applyFont="1" applyFill="1" applyBorder="1" applyAlignment="1">
      <alignment horizontal="center" vertical="center"/>
    </xf>
    <xf numFmtId="164" fontId="10" fillId="7" borderId="5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/>
    </xf>
    <xf numFmtId="164" fontId="10" fillId="7" borderId="5" xfId="2" applyFont="1" applyFill="1" applyBorder="1" applyAlignment="1">
      <alignment horizontal="center" vertical="center" textRotation="90" wrapText="1"/>
    </xf>
    <xf numFmtId="164" fontId="9" fillId="7" borderId="17" xfId="2" applyFont="1" applyFill="1" applyBorder="1" applyAlignment="1">
      <alignment horizontal="center" vertical="center" wrapText="1"/>
    </xf>
    <xf numFmtId="164" fontId="9" fillId="7" borderId="2" xfId="2" applyFont="1" applyFill="1" applyBorder="1" applyAlignment="1">
      <alignment horizontal="center" vertical="center"/>
    </xf>
    <xf numFmtId="164" fontId="10" fillId="7" borderId="2" xfId="2" applyFont="1" applyFill="1" applyBorder="1" applyAlignment="1">
      <alignment horizontal="center" vertical="center" wrapText="1"/>
    </xf>
    <xf numFmtId="164" fontId="10" fillId="7" borderId="2" xfId="2" applyFont="1" applyFill="1" applyBorder="1" applyAlignment="1">
      <alignment horizontal="center" vertical="center" textRotation="90" wrapText="1"/>
    </xf>
    <xf numFmtId="164" fontId="9" fillId="7" borderId="19" xfId="2" applyFont="1" applyFill="1" applyBorder="1" applyAlignment="1">
      <alignment horizontal="center" vertical="center" wrapText="1"/>
    </xf>
    <xf numFmtId="164" fontId="8" fillId="16" borderId="2" xfId="2" applyFont="1" applyFill="1" applyBorder="1" applyAlignment="1">
      <alignment vertical="center"/>
    </xf>
    <xf numFmtId="164" fontId="8" fillId="16" borderId="2" xfId="2" applyFont="1" applyFill="1" applyBorder="1" applyAlignment="1">
      <alignment horizontal="right" vertical="center"/>
    </xf>
    <xf numFmtId="164" fontId="16" fillId="16" borderId="2" xfId="2" applyFont="1" applyFill="1" applyBorder="1" applyAlignment="1">
      <alignment vertical="center"/>
    </xf>
    <xf numFmtId="164" fontId="16" fillId="16" borderId="2" xfId="2" applyFont="1" applyFill="1" applyBorder="1" applyAlignment="1">
      <alignment horizontal="center" vertical="center"/>
    </xf>
    <xf numFmtId="164" fontId="8" fillId="16" borderId="19" xfId="2" applyFont="1" applyFill="1" applyBorder="1" applyAlignment="1">
      <alignment vertical="center"/>
    </xf>
    <xf numFmtId="164" fontId="8" fillId="4" borderId="2" xfId="2" applyFont="1" applyFill="1" applyBorder="1" applyAlignment="1">
      <alignment horizontal="center" vertical="center" wrapText="1"/>
    </xf>
    <xf numFmtId="164" fontId="9" fillId="8" borderId="2" xfId="2" applyFont="1" applyFill="1" applyBorder="1" applyAlignment="1">
      <alignment vertical="center"/>
    </xf>
    <xf numFmtId="164" fontId="8" fillId="8" borderId="19" xfId="2" applyFont="1" applyFill="1" applyBorder="1" applyAlignment="1">
      <alignment horizontal="right" vertical="center"/>
    </xf>
    <xf numFmtId="164" fontId="10" fillId="2" borderId="2" xfId="2" applyFont="1" applyFill="1" applyBorder="1"/>
    <xf numFmtId="164" fontId="10" fillId="2" borderId="19" xfId="2" applyFont="1" applyFill="1" applyBorder="1"/>
    <xf numFmtId="164" fontId="16" fillId="8" borderId="2" xfId="2" applyFont="1" applyFill="1" applyBorder="1" applyAlignment="1">
      <alignment vertical="center"/>
    </xf>
    <xf numFmtId="164" fontId="16" fillId="8" borderId="2" xfId="2" applyFont="1" applyFill="1" applyBorder="1" applyAlignment="1">
      <alignment horizontal="center" vertical="center"/>
    </xf>
    <xf numFmtId="164" fontId="8" fillId="8" borderId="19" xfId="2" applyFont="1" applyFill="1" applyBorder="1" applyAlignment="1">
      <alignment vertical="center"/>
    </xf>
    <xf numFmtId="164" fontId="10" fillId="2" borderId="2" xfId="2" applyFont="1" applyFill="1" applyBorder="1" applyAlignment="1">
      <alignment horizontal="left" vertical="center"/>
    </xf>
    <xf numFmtId="164" fontId="8" fillId="12" borderId="19" xfId="2" applyFont="1" applyFill="1" applyBorder="1" applyAlignment="1">
      <alignment horizontal="center" vertical="center" wrapText="1"/>
    </xf>
    <xf numFmtId="164" fontId="16" fillId="2" borderId="2" xfId="2" applyFont="1" applyFill="1" applyBorder="1" applyAlignment="1">
      <alignment horizontal="left" vertical="center"/>
    </xf>
    <xf numFmtId="164" fontId="16" fillId="11" borderId="42" xfId="2" applyFont="1" applyFill="1" applyBorder="1" applyAlignment="1">
      <alignment horizontal="left" vertical="center"/>
    </xf>
    <xf numFmtId="164" fontId="8" fillId="12" borderId="43" xfId="2" applyFont="1" applyFill="1" applyBorder="1" applyAlignment="1">
      <alignment horizontal="center" vertical="center" wrapText="1"/>
    </xf>
    <xf numFmtId="164" fontId="10" fillId="0" borderId="0" xfId="2" applyFont="1"/>
    <xf numFmtId="0" fontId="8" fillId="0" borderId="36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37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4" fontId="8" fillId="2" borderId="17" xfId="2" applyFont="1" applyFill="1" applyBorder="1" applyAlignment="1">
      <alignment horizontal="center" vertical="center"/>
    </xf>
    <xf numFmtId="0" fontId="16" fillId="17" borderId="45" xfId="0" applyFont="1" applyFill="1" applyBorder="1" applyAlignment="1">
      <alignment horizontal="center" vertical="center"/>
    </xf>
    <xf numFmtId="0" fontId="8" fillId="19" borderId="46" xfId="0" applyFont="1" applyFill="1" applyBorder="1" applyAlignment="1">
      <alignment horizontal="center" vertical="center" wrapText="1"/>
    </xf>
    <xf numFmtId="0" fontId="8" fillId="19" borderId="46" xfId="0" applyFont="1" applyFill="1" applyBorder="1" applyAlignment="1">
      <alignment vertical="center" wrapText="1"/>
    </xf>
    <xf numFmtId="164" fontId="16" fillId="19" borderId="46" xfId="2" applyFont="1" applyFill="1" applyBorder="1" applyAlignment="1">
      <alignment horizontal="center" vertical="center" wrapText="1"/>
    </xf>
    <xf numFmtId="164" fontId="16" fillId="19" borderId="47" xfId="2" applyFont="1" applyFill="1" applyBorder="1" applyAlignment="1">
      <alignment horizontal="center" vertical="center" wrapText="1"/>
    </xf>
    <xf numFmtId="44" fontId="7" fillId="0" borderId="0" xfId="0" applyNumberFormat="1" applyFont="1"/>
    <xf numFmtId="0" fontId="7" fillId="0" borderId="0" xfId="0" quotePrefix="1" applyFont="1"/>
    <xf numFmtId="0" fontId="7" fillId="2" borderId="20" xfId="0" applyFont="1" applyFill="1" applyBorder="1"/>
    <xf numFmtId="0" fontId="26" fillId="4" borderId="16" xfId="0" applyFont="1" applyFill="1" applyBorder="1" applyAlignment="1">
      <alignment horizontal="center"/>
    </xf>
    <xf numFmtId="0" fontId="24" fillId="8" borderId="6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164" fontId="25" fillId="8" borderId="2" xfId="2" applyFont="1" applyFill="1" applyBorder="1" applyAlignment="1">
      <alignment vertical="center"/>
    </xf>
    <xf numFmtId="0" fontId="26" fillId="2" borderId="21" xfId="0" applyFont="1" applyFill="1" applyBorder="1" applyAlignment="1">
      <alignment horizontal="center" vertical="center"/>
    </xf>
    <xf numFmtId="164" fontId="32" fillId="7" borderId="5" xfId="2" applyFont="1" applyFill="1" applyBorder="1" applyAlignment="1">
      <alignment horizontal="center" vertical="center" wrapText="1"/>
    </xf>
    <xf numFmtId="164" fontId="26" fillId="7" borderId="5" xfId="2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164" fontId="26" fillId="7" borderId="2" xfId="2" applyFont="1" applyFill="1" applyBorder="1" applyAlignment="1">
      <alignment horizontal="center" vertical="center"/>
    </xf>
    <xf numFmtId="164" fontId="26" fillId="7" borderId="2" xfId="2" applyFont="1" applyFill="1" applyBorder="1" applyAlignment="1">
      <alignment vertical="center"/>
    </xf>
    <xf numFmtId="164" fontId="24" fillId="7" borderId="2" xfId="2" applyFont="1" applyFill="1" applyBorder="1" applyAlignment="1">
      <alignment vertical="center"/>
    </xf>
    <xf numFmtId="0" fontId="7" fillId="2" borderId="0" xfId="0" applyFont="1" applyFill="1" applyBorder="1"/>
    <xf numFmtId="0" fontId="7" fillId="4" borderId="23" xfId="0" applyFont="1" applyFill="1" applyBorder="1" applyAlignment="1">
      <alignment horizontal="center"/>
    </xf>
    <xf numFmtId="0" fontId="24" fillId="8" borderId="6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left"/>
    </xf>
    <xf numFmtId="0" fontId="7" fillId="2" borderId="25" xfId="0" applyFont="1" applyFill="1" applyBorder="1"/>
    <xf numFmtId="0" fontId="7" fillId="2" borderId="26" xfId="0" applyFont="1" applyFill="1" applyBorder="1"/>
    <xf numFmtId="14" fontId="7" fillId="0" borderId="0" xfId="0" applyNumberFormat="1" applyFont="1"/>
    <xf numFmtId="0" fontId="26" fillId="7" borderId="2" xfId="0" applyFont="1" applyFill="1" applyBorder="1" applyAlignment="1">
      <alignment vertical="center"/>
    </xf>
    <xf numFmtId="0" fontId="24" fillId="2" borderId="16" xfId="0" applyFont="1" applyFill="1" applyBorder="1" applyAlignment="1">
      <alignment horizontal="center" wrapText="1"/>
    </xf>
    <xf numFmtId="0" fontId="24" fillId="2" borderId="9" xfId="0" applyFont="1" applyFill="1" applyBorder="1" applyAlignment="1">
      <alignment horizontal="center" wrapText="1"/>
    </xf>
    <xf numFmtId="0" fontId="24" fillId="2" borderId="48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vertical="center"/>
    </xf>
    <xf numFmtId="0" fontId="26" fillId="2" borderId="5" xfId="4" applyFont="1" applyFill="1" applyBorder="1" applyAlignment="1">
      <alignment horizontal="left" vertical="center"/>
    </xf>
    <xf numFmtId="0" fontId="26" fillId="2" borderId="5" xfId="5" applyFont="1" applyFill="1" applyBorder="1" applyAlignment="1">
      <alignment horizontal="center" vertical="center"/>
    </xf>
    <xf numFmtId="14" fontId="26" fillId="2" borderId="5" xfId="0" applyNumberFormat="1" applyFont="1" applyFill="1" applyBorder="1" applyAlignment="1">
      <alignment horizontal="left" vertical="center"/>
    </xf>
    <xf numFmtId="14" fontId="26" fillId="2" borderId="5" xfId="0" applyNumberFormat="1" applyFont="1" applyFill="1" applyBorder="1" applyAlignment="1">
      <alignment horizontal="center" vertical="center"/>
    </xf>
    <xf numFmtId="164" fontId="31" fillId="7" borderId="17" xfId="2" applyFont="1" applyFill="1" applyBorder="1" applyAlignment="1">
      <alignment horizontal="center" vertical="center"/>
    </xf>
    <xf numFmtId="0" fontId="25" fillId="17" borderId="45" xfId="0" applyFont="1" applyFill="1" applyBorder="1" applyAlignment="1">
      <alignment horizontal="center" vertical="center"/>
    </xf>
    <xf numFmtId="0" fontId="24" fillId="19" borderId="46" xfId="0" applyFont="1" applyFill="1" applyBorder="1" applyAlignment="1">
      <alignment horizontal="center" vertical="center" wrapText="1"/>
    </xf>
    <xf numFmtId="0" fontId="24" fillId="19" borderId="49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24" fillId="19" borderId="49" xfId="0" applyFont="1" applyFill="1" applyBorder="1" applyAlignment="1">
      <alignment vertical="center" wrapText="1"/>
    </xf>
    <xf numFmtId="0" fontId="7" fillId="2" borderId="13" xfId="0" applyFont="1" applyFill="1" applyBorder="1"/>
    <xf numFmtId="49" fontId="8" fillId="17" borderId="6" xfId="0" applyNumberFormat="1" applyFont="1" applyFill="1" applyBorder="1" applyAlignment="1">
      <alignment horizontal="center" vertical="center" wrapText="1"/>
    </xf>
    <xf numFmtId="49" fontId="8" fillId="17" borderId="4" xfId="0" applyNumberFormat="1" applyFont="1" applyFill="1" applyBorder="1" applyAlignment="1">
      <alignment horizontal="center" vertical="center" wrapText="1"/>
    </xf>
    <xf numFmtId="49" fontId="8" fillId="17" borderId="4" xfId="0" applyNumberFormat="1" applyFont="1" applyFill="1" applyBorder="1" applyAlignment="1">
      <alignment horizontal="center" vertical="center" wrapText="1"/>
    </xf>
    <xf numFmtId="0" fontId="11" fillId="18" borderId="23" xfId="0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center" vertical="center" wrapText="1"/>
    </xf>
    <xf numFmtId="0" fontId="11" fillId="18" borderId="4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vertical="center" wrapText="1"/>
    </xf>
    <xf numFmtId="0" fontId="30" fillId="2" borderId="50" xfId="0" applyFont="1" applyFill="1" applyBorder="1" applyAlignment="1">
      <alignment vertical="center" wrapText="1"/>
    </xf>
    <xf numFmtId="0" fontId="26" fillId="7" borderId="5" xfId="0" applyFont="1" applyFill="1" applyBorder="1" applyAlignment="1">
      <alignment vertical="center"/>
    </xf>
    <xf numFmtId="0" fontId="8" fillId="18" borderId="38" xfId="0" applyFont="1" applyFill="1" applyBorder="1" applyAlignment="1">
      <alignment horizontal="center" vertical="center" wrapText="1"/>
    </xf>
    <xf numFmtId="0" fontId="8" fillId="18" borderId="52" xfId="0" applyFont="1" applyFill="1" applyBorder="1" applyAlignment="1">
      <alignment horizontal="center" vertical="center" wrapText="1"/>
    </xf>
    <xf numFmtId="0" fontId="8" fillId="18" borderId="53" xfId="0" applyFont="1" applyFill="1" applyBorder="1" applyAlignment="1">
      <alignment horizontal="center" vertical="center" wrapText="1"/>
    </xf>
    <xf numFmtId="0" fontId="8" fillId="18" borderId="53" xfId="0" applyFont="1" applyFill="1" applyBorder="1" applyAlignment="1">
      <alignment horizontal="center" vertical="center" wrapText="1"/>
    </xf>
    <xf numFmtId="164" fontId="29" fillId="2" borderId="50" xfId="2" applyFont="1" applyFill="1" applyBorder="1" applyAlignment="1">
      <alignment vertical="center" wrapText="1"/>
    </xf>
    <xf numFmtId="164" fontId="29" fillId="2" borderId="51" xfId="2" applyFont="1" applyFill="1" applyBorder="1" applyAlignment="1">
      <alignment vertical="center" wrapText="1"/>
    </xf>
    <xf numFmtId="164" fontId="8" fillId="18" borderId="39" xfId="2" applyFont="1" applyFill="1" applyBorder="1" applyAlignment="1">
      <alignment vertical="center" wrapText="1"/>
    </xf>
    <xf numFmtId="164" fontId="14" fillId="19" borderId="19" xfId="2" applyFont="1" applyFill="1" applyBorder="1" applyAlignment="1">
      <alignment horizontal="center" vertical="center" wrapText="1"/>
    </xf>
    <xf numFmtId="164" fontId="8" fillId="19" borderId="54" xfId="2" applyFont="1" applyFill="1" applyBorder="1" applyAlignment="1">
      <alignment horizontal="center" vertical="center" wrapText="1"/>
    </xf>
    <xf numFmtId="164" fontId="14" fillId="19" borderId="43" xfId="2" applyFont="1" applyFill="1" applyBorder="1" applyAlignment="1">
      <alignment horizontal="center" vertical="center" wrapText="1"/>
    </xf>
    <xf numFmtId="164" fontId="7" fillId="7" borderId="5" xfId="2" applyFont="1" applyFill="1" applyBorder="1" applyAlignment="1">
      <alignment horizontal="center" vertical="center"/>
    </xf>
    <xf numFmtId="164" fontId="7" fillId="7" borderId="5" xfId="2" applyFont="1" applyFill="1" applyBorder="1" applyAlignment="1">
      <alignment horizontal="center" vertical="center" wrapText="1"/>
    </xf>
    <xf numFmtId="164" fontId="31" fillId="7" borderId="5" xfId="2" applyFont="1" applyFill="1" applyBorder="1" applyAlignment="1">
      <alignment horizontal="center" vertical="center" wrapText="1"/>
    </xf>
    <xf numFmtId="164" fontId="26" fillId="2" borderId="5" xfId="2" applyFont="1" applyFill="1" applyBorder="1" applyAlignment="1">
      <alignment horizontal="center" vertical="center"/>
    </xf>
    <xf numFmtId="164" fontId="7" fillId="7" borderId="17" xfId="2" applyFont="1" applyFill="1" applyBorder="1" applyAlignment="1">
      <alignment horizontal="center" vertical="center" wrapText="1"/>
    </xf>
    <xf numFmtId="164" fontId="7" fillId="7" borderId="2" xfId="2" applyFont="1" applyFill="1" applyBorder="1" applyAlignment="1">
      <alignment horizontal="center" vertical="center"/>
    </xf>
    <xf numFmtId="164" fontId="7" fillId="7" borderId="2" xfId="2" applyFont="1" applyFill="1" applyBorder="1" applyAlignment="1">
      <alignment horizontal="center" vertical="center" wrapText="1"/>
    </xf>
    <xf numFmtId="164" fontId="31" fillId="7" borderId="2" xfId="2" applyFont="1" applyFill="1" applyBorder="1" applyAlignment="1">
      <alignment horizontal="center" vertical="center" wrapText="1"/>
    </xf>
    <xf numFmtId="164" fontId="7" fillId="7" borderId="19" xfId="2" applyFont="1" applyFill="1" applyBorder="1" applyAlignment="1">
      <alignment horizontal="center" vertical="center" wrapText="1"/>
    </xf>
    <xf numFmtId="164" fontId="24" fillId="8" borderId="19" xfId="2" applyFont="1" applyFill="1" applyBorder="1" applyAlignment="1">
      <alignment vertical="center"/>
    </xf>
    <xf numFmtId="164" fontId="25" fillId="19" borderId="46" xfId="2" applyFont="1" applyFill="1" applyBorder="1" applyAlignment="1">
      <alignment horizontal="center" vertical="center" wrapText="1"/>
    </xf>
    <xf numFmtId="164" fontId="24" fillId="19" borderId="46" xfId="2" applyFont="1" applyFill="1" applyBorder="1" applyAlignment="1">
      <alignment horizontal="center" vertical="center" wrapText="1"/>
    </xf>
    <xf numFmtId="164" fontId="31" fillId="19" borderId="47" xfId="2" applyFont="1" applyFill="1" applyBorder="1" applyAlignment="1">
      <alignment horizontal="center" vertical="center" wrapText="1"/>
    </xf>
    <xf numFmtId="164" fontId="33" fillId="7" borderId="5" xfId="2" applyFont="1" applyFill="1" applyBorder="1" applyAlignment="1">
      <alignment horizontal="center" vertical="center" textRotation="90" wrapText="1"/>
    </xf>
    <xf numFmtId="164" fontId="27" fillId="7" borderId="2" xfId="2" applyFont="1" applyFill="1" applyBorder="1" applyAlignment="1">
      <alignment vertical="center"/>
    </xf>
    <xf numFmtId="164" fontId="24" fillId="7" borderId="19" xfId="2" applyFont="1" applyFill="1" applyBorder="1" applyAlignment="1">
      <alignment horizontal="right" vertical="center"/>
    </xf>
    <xf numFmtId="164" fontId="7" fillId="2" borderId="0" xfId="2" applyFont="1" applyFill="1" applyBorder="1"/>
    <xf numFmtId="164" fontId="7" fillId="2" borderId="22" xfId="2" applyFont="1" applyFill="1" applyBorder="1"/>
    <xf numFmtId="164" fontId="7" fillId="2" borderId="3" xfId="2" applyFont="1" applyFill="1" applyBorder="1" applyAlignment="1">
      <alignment horizontal="left" vertical="center"/>
    </xf>
    <xf numFmtId="164" fontId="7" fillId="2" borderId="6" xfId="2" applyFont="1" applyFill="1" applyBorder="1" applyAlignment="1">
      <alignment horizontal="left" vertical="center"/>
    </xf>
    <xf numFmtId="164" fontId="24" fillId="13" borderId="19" xfId="2" applyFont="1" applyFill="1" applyBorder="1" applyAlignment="1">
      <alignment horizontal="center" vertical="center"/>
    </xf>
    <xf numFmtId="164" fontId="25" fillId="2" borderId="3" xfId="2" applyFont="1" applyFill="1" applyBorder="1" applyAlignment="1">
      <alignment horizontal="left" vertical="center"/>
    </xf>
    <xf numFmtId="164" fontId="25" fillId="2" borderId="6" xfId="2" applyFont="1" applyFill="1" applyBorder="1" applyAlignment="1">
      <alignment horizontal="left" vertical="center"/>
    </xf>
    <xf numFmtId="164" fontId="25" fillId="11" borderId="29" xfId="2" applyFont="1" applyFill="1" applyBorder="1" applyAlignment="1">
      <alignment horizontal="left" vertical="center"/>
    </xf>
    <xf numFmtId="164" fontId="25" fillId="11" borderId="30" xfId="2" applyFont="1" applyFill="1" applyBorder="1" applyAlignment="1">
      <alignment horizontal="left" vertical="center"/>
    </xf>
    <xf numFmtId="164" fontId="24" fillId="12" borderId="35" xfId="2" applyFont="1" applyFill="1" applyBorder="1" applyAlignment="1">
      <alignment horizontal="center" vertical="center" wrapText="1"/>
    </xf>
    <xf numFmtId="164" fontId="25" fillId="0" borderId="0" xfId="2" applyFont="1" applyAlignment="1">
      <alignment horizontal="left" vertical="center"/>
    </xf>
    <xf numFmtId="164" fontId="24" fillId="0" borderId="0" xfId="2" applyFont="1" applyFill="1" applyBorder="1" applyAlignment="1">
      <alignment horizontal="right" vertical="center" wrapText="1"/>
    </xf>
    <xf numFmtId="164" fontId="7" fillId="0" borderId="0" xfId="2" applyFont="1"/>
  </cellXfs>
  <cellStyles count="10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  <cellStyle name="Vírgula 2 2" xfId="9"/>
    <cellStyle name="Vírgula 3" xfId="8"/>
  </cellStyles>
  <dxfs count="0"/>
  <tableStyles count="0" defaultTableStyle="TableStyleMedium2" defaultPivotStyle="PivotStyleLight16"/>
  <colors>
    <mruColors>
      <color rgb="FFFFCCCC"/>
      <color rgb="FFFDD1C3"/>
      <color rgb="FFE5FFE6"/>
      <color rgb="FF66FF99"/>
      <color rgb="FFC6FAAC"/>
      <color rgb="FFC6FEC9"/>
      <color rgb="FF66FFFF"/>
      <color rgb="FF99FFC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80164</xdr:colOff>
      <xdr:row>0</xdr:row>
      <xdr:rowOff>99206</xdr:rowOff>
    </xdr:from>
    <xdr:to>
      <xdr:col>1</xdr:col>
      <xdr:colOff>1952624</xdr:colOff>
      <xdr:row>0</xdr:row>
      <xdr:rowOff>1160633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64" y="99206"/>
          <a:ext cx="2372523" cy="1061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52480</xdr:colOff>
      <xdr:row>0</xdr:row>
      <xdr:rowOff>103397</xdr:rowOff>
    </xdr:from>
    <xdr:to>
      <xdr:col>1</xdr:col>
      <xdr:colOff>1857376</xdr:colOff>
      <xdr:row>0</xdr:row>
      <xdr:rowOff>896427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0" y="103397"/>
          <a:ext cx="2173990" cy="793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137820</xdr:colOff>
      <xdr:row>0</xdr:row>
      <xdr:rowOff>278409</xdr:rowOff>
    </xdr:from>
    <xdr:to>
      <xdr:col>3</xdr:col>
      <xdr:colOff>693173</xdr:colOff>
      <xdr:row>0</xdr:row>
      <xdr:rowOff>1141748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0" y="278409"/>
          <a:ext cx="3021415" cy="863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80" zoomScaleNormal="80" zoomScaleSheetLayoutView="112" zoomScalePageLayoutView="30" workbookViewId="0">
      <selection activeCell="A8" sqref="A8"/>
    </sheetView>
  </sheetViews>
  <sheetFormatPr defaultRowHeight="15" x14ac:dyDescent="0.2"/>
  <cols>
    <col min="1" max="1" width="7.5703125" style="6" customWidth="1"/>
    <col min="2" max="2" width="71.5703125" style="6" bestFit="1" customWidth="1"/>
    <col min="3" max="3" width="26.7109375" style="6" bestFit="1" customWidth="1"/>
    <col min="4" max="4" width="18.140625" style="6" customWidth="1"/>
    <col min="5" max="5" width="7.85546875" style="6" customWidth="1"/>
    <col min="6" max="6" width="14.42578125" style="6" customWidth="1"/>
    <col min="7" max="7" width="20.140625" style="6" customWidth="1"/>
    <col min="8" max="8" width="20" style="251" bestFit="1" customWidth="1"/>
    <col min="9" max="9" width="17.85546875" style="251" customWidth="1"/>
    <col min="10" max="10" width="18.42578125" style="251" bestFit="1" customWidth="1"/>
    <col min="11" max="11" width="20" style="251" bestFit="1" customWidth="1"/>
    <col min="12" max="12" width="6.28515625" style="251" customWidth="1"/>
    <col min="13" max="13" width="13.85546875" style="251" bestFit="1" customWidth="1"/>
    <col min="14" max="14" width="15.85546875" style="251" bestFit="1" customWidth="1"/>
    <col min="15" max="15" width="20.28515625" style="251" bestFit="1" customWidth="1"/>
    <col min="16" max="16" width="9.140625" style="146"/>
    <col min="17" max="17" width="20.7109375" style="146" bestFit="1" customWidth="1"/>
    <col min="18" max="18" width="14.140625" style="146" bestFit="1" customWidth="1"/>
    <col min="19" max="30" width="9.140625" style="146"/>
    <col min="31" max="16384" width="9.140625" style="6"/>
  </cols>
  <sheetData>
    <row r="1" spans="1:30" s="149" customFormat="1" ht="100.5" customHeight="1" thickBot="1" x14ac:dyDescent="0.25">
      <c r="A1" s="170" t="s">
        <v>1</v>
      </c>
      <c r="B1" s="171"/>
      <c r="C1" s="171"/>
      <c r="D1" s="171"/>
      <c r="E1" s="171"/>
      <c r="F1" s="171"/>
      <c r="G1" s="171"/>
      <c r="H1" s="207"/>
      <c r="I1" s="207"/>
      <c r="J1" s="207"/>
      <c r="K1" s="207"/>
      <c r="L1" s="207"/>
      <c r="M1" s="207"/>
      <c r="N1" s="207"/>
      <c r="O1" s="208"/>
    </row>
    <row r="2" spans="1:30" s="176" customFormat="1" ht="15.75" x14ac:dyDescent="0.2">
      <c r="A2" s="172" t="s">
        <v>54</v>
      </c>
      <c r="B2" s="173"/>
      <c r="C2" s="173"/>
      <c r="D2" s="174" t="s">
        <v>53</v>
      </c>
      <c r="E2" s="174"/>
      <c r="F2" s="175" t="s">
        <v>2</v>
      </c>
      <c r="G2" s="175" t="s">
        <v>3</v>
      </c>
      <c r="H2" s="209" t="s">
        <v>35</v>
      </c>
      <c r="I2" s="209" t="s">
        <v>4</v>
      </c>
      <c r="J2" s="210" t="s">
        <v>5</v>
      </c>
      <c r="K2" s="210"/>
      <c r="L2" s="210"/>
      <c r="M2" s="210"/>
      <c r="N2" s="210"/>
      <c r="O2" s="211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8"/>
      <c r="AA2" s="148"/>
      <c r="AB2" s="148"/>
      <c r="AC2" s="148"/>
      <c r="AD2" s="148"/>
    </row>
    <row r="3" spans="1:30" s="176" customFormat="1" ht="18" x14ac:dyDescent="0.2">
      <c r="A3" s="205" t="s">
        <v>123</v>
      </c>
      <c r="B3" s="206"/>
      <c r="C3" s="206"/>
      <c r="D3" s="177" t="s">
        <v>119</v>
      </c>
      <c r="E3" s="177"/>
      <c r="F3" s="178" t="s">
        <v>112</v>
      </c>
      <c r="G3" s="178" t="s">
        <v>117</v>
      </c>
      <c r="H3" s="212">
        <v>18</v>
      </c>
      <c r="I3" s="213">
        <v>4.8</v>
      </c>
      <c r="J3" s="214" t="s">
        <v>6</v>
      </c>
      <c r="K3" s="214"/>
      <c r="L3" s="214"/>
      <c r="M3" s="214"/>
      <c r="N3" s="214"/>
      <c r="O3" s="215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48"/>
      <c r="AA3" s="148"/>
      <c r="AB3" s="148"/>
      <c r="AC3" s="148"/>
      <c r="AD3" s="148"/>
    </row>
    <row r="4" spans="1:30" ht="15.75" x14ac:dyDescent="0.25">
      <c r="A4" s="157" t="s">
        <v>7</v>
      </c>
      <c r="B4" s="158" t="s">
        <v>9</v>
      </c>
      <c r="C4" s="158" t="s">
        <v>10</v>
      </c>
      <c r="D4" s="158" t="s">
        <v>11</v>
      </c>
      <c r="E4" s="158" t="s">
        <v>12</v>
      </c>
      <c r="F4" s="158" t="s">
        <v>52</v>
      </c>
      <c r="G4" s="158" t="s">
        <v>14</v>
      </c>
      <c r="H4" s="216" t="s">
        <v>36</v>
      </c>
      <c r="I4" s="217" t="s">
        <v>15</v>
      </c>
      <c r="J4" s="217" t="s">
        <v>16</v>
      </c>
      <c r="K4" s="217" t="s">
        <v>17</v>
      </c>
      <c r="L4" s="218" t="s">
        <v>18</v>
      </c>
      <c r="M4" s="218"/>
      <c r="N4" s="218"/>
      <c r="O4" s="219" t="s">
        <v>19</v>
      </c>
      <c r="P4" s="179"/>
      <c r="Q4" s="179"/>
      <c r="R4" s="179"/>
      <c r="S4" s="179"/>
      <c r="T4" s="179"/>
      <c r="U4" s="179"/>
      <c r="V4" s="179"/>
      <c r="W4" s="179"/>
      <c r="X4" s="179"/>
      <c r="Y4" s="179"/>
    </row>
    <row r="5" spans="1:30" ht="48" thickBot="1" x14ac:dyDescent="0.25">
      <c r="A5" s="159"/>
      <c r="B5" s="160"/>
      <c r="C5" s="160"/>
      <c r="D5" s="160"/>
      <c r="E5" s="160"/>
      <c r="F5" s="160"/>
      <c r="G5" s="160"/>
      <c r="H5" s="220"/>
      <c r="I5" s="221"/>
      <c r="J5" s="221"/>
      <c r="K5" s="221"/>
      <c r="L5" s="222" t="s">
        <v>21</v>
      </c>
      <c r="M5" s="222" t="s">
        <v>22</v>
      </c>
      <c r="N5" s="222" t="s">
        <v>23</v>
      </c>
      <c r="O5" s="223"/>
      <c r="R5" s="180"/>
    </row>
    <row r="6" spans="1:30" ht="15.75" x14ac:dyDescent="0.2">
      <c r="A6" s="181">
        <v>1</v>
      </c>
      <c r="B6" s="153" t="s">
        <v>77</v>
      </c>
      <c r="C6" s="153" t="s">
        <v>56</v>
      </c>
      <c r="D6" s="154" t="s">
        <v>66</v>
      </c>
      <c r="E6" s="155">
        <v>1</v>
      </c>
      <c r="F6" s="156">
        <v>46029</v>
      </c>
      <c r="G6" s="156">
        <v>46209</v>
      </c>
      <c r="H6" s="224">
        <v>630</v>
      </c>
      <c r="I6" s="225">
        <v>126</v>
      </c>
      <c r="J6" s="226"/>
      <c r="K6" s="225">
        <f t="shared" ref="K6:K35" si="0">SUM(H6:J6)</f>
        <v>756</v>
      </c>
      <c r="L6" s="227"/>
      <c r="M6" s="225"/>
      <c r="N6" s="225"/>
      <c r="O6" s="228">
        <f t="shared" ref="O6:O35" si="1">K6-M6-N6</f>
        <v>756</v>
      </c>
      <c r="R6" s="180"/>
    </row>
    <row r="7" spans="1:30" ht="15.75" x14ac:dyDescent="0.2">
      <c r="A7" s="182">
        <v>2</v>
      </c>
      <c r="B7" s="98" t="s">
        <v>71</v>
      </c>
      <c r="C7" s="98" t="s">
        <v>0</v>
      </c>
      <c r="D7" s="95" t="s">
        <v>41</v>
      </c>
      <c r="E7" s="96">
        <v>3</v>
      </c>
      <c r="F7" s="97">
        <v>45935</v>
      </c>
      <c r="G7" s="97" t="s">
        <v>114</v>
      </c>
      <c r="H7" s="229">
        <v>630</v>
      </c>
      <c r="I7" s="230">
        <v>0</v>
      </c>
      <c r="J7" s="14"/>
      <c r="K7" s="230">
        <f t="shared" si="0"/>
        <v>630</v>
      </c>
      <c r="L7" s="231"/>
      <c r="M7" s="230"/>
      <c r="N7" s="230"/>
      <c r="O7" s="232">
        <f t="shared" si="1"/>
        <v>630</v>
      </c>
    </row>
    <row r="8" spans="1:30" ht="15.75" x14ac:dyDescent="0.2">
      <c r="A8" s="182">
        <v>3</v>
      </c>
      <c r="B8" s="98" t="s">
        <v>82</v>
      </c>
      <c r="C8" s="98" t="s">
        <v>83</v>
      </c>
      <c r="D8" s="95" t="s">
        <v>39</v>
      </c>
      <c r="E8" s="96">
        <v>1</v>
      </c>
      <c r="F8" s="97">
        <v>46084</v>
      </c>
      <c r="G8" s="97">
        <v>46268</v>
      </c>
      <c r="H8" s="229">
        <v>630</v>
      </c>
      <c r="I8" s="230">
        <v>126</v>
      </c>
      <c r="J8" s="14"/>
      <c r="K8" s="230">
        <f t="shared" si="0"/>
        <v>756</v>
      </c>
      <c r="L8" s="231"/>
      <c r="M8" s="230"/>
      <c r="N8" s="230"/>
      <c r="O8" s="232">
        <f t="shared" si="1"/>
        <v>756</v>
      </c>
    </row>
    <row r="9" spans="1:30" ht="15.75" x14ac:dyDescent="0.2">
      <c r="A9" s="182">
        <v>4</v>
      </c>
      <c r="B9" s="102" t="s">
        <v>74</v>
      </c>
      <c r="C9" s="102" t="s">
        <v>84</v>
      </c>
      <c r="D9" s="15" t="s">
        <v>38</v>
      </c>
      <c r="E9" s="96">
        <v>1</v>
      </c>
      <c r="F9" s="97">
        <v>45816</v>
      </c>
      <c r="G9" s="97">
        <v>46181</v>
      </c>
      <c r="H9" s="229">
        <v>630</v>
      </c>
      <c r="I9" s="230">
        <v>126</v>
      </c>
      <c r="J9" s="14"/>
      <c r="K9" s="230">
        <f t="shared" si="0"/>
        <v>756</v>
      </c>
      <c r="L9" s="231"/>
      <c r="M9" s="230"/>
      <c r="N9" s="230"/>
      <c r="O9" s="232">
        <f t="shared" si="1"/>
        <v>756</v>
      </c>
    </row>
    <row r="10" spans="1:30" ht="15.75" x14ac:dyDescent="0.2">
      <c r="A10" s="182">
        <v>5</v>
      </c>
      <c r="B10" s="150" t="s">
        <v>120</v>
      </c>
      <c r="C10" s="112" t="s">
        <v>50</v>
      </c>
      <c r="D10" s="16" t="s">
        <v>39</v>
      </c>
      <c r="E10" s="96">
        <v>4</v>
      </c>
      <c r="F10" s="151">
        <v>45962</v>
      </c>
      <c r="G10" s="151">
        <v>46142</v>
      </c>
      <c r="H10" s="229">
        <v>630</v>
      </c>
      <c r="I10" s="230">
        <v>126</v>
      </c>
      <c r="J10" s="14"/>
      <c r="K10" s="230">
        <f>SUM(H10:J10)</f>
        <v>756</v>
      </c>
      <c r="L10" s="231"/>
      <c r="M10" s="230"/>
      <c r="N10" s="230"/>
      <c r="O10" s="232">
        <f>K10-M10-N10</f>
        <v>756</v>
      </c>
    </row>
    <row r="11" spans="1:30" s="184" customFormat="1" ht="15.75" x14ac:dyDescent="0.2">
      <c r="A11" s="182">
        <v>6</v>
      </c>
      <c r="B11" s="150" t="s">
        <v>81</v>
      </c>
      <c r="C11" s="112" t="s">
        <v>67</v>
      </c>
      <c r="D11" s="16" t="s">
        <v>51</v>
      </c>
      <c r="E11" s="96">
        <v>1</v>
      </c>
      <c r="F11" s="151">
        <v>46084</v>
      </c>
      <c r="G11" s="151">
        <v>46269</v>
      </c>
      <c r="H11" s="229">
        <v>630</v>
      </c>
      <c r="I11" s="230">
        <v>126</v>
      </c>
      <c r="J11" s="14"/>
      <c r="K11" s="230">
        <f t="shared" si="0"/>
        <v>756</v>
      </c>
      <c r="L11" s="231"/>
      <c r="M11" s="230"/>
      <c r="N11" s="230"/>
      <c r="O11" s="232">
        <f t="shared" si="1"/>
        <v>756</v>
      </c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</row>
    <row r="12" spans="1:30" s="184" customFormat="1" ht="15.75" x14ac:dyDescent="0.2">
      <c r="A12" s="182">
        <v>7</v>
      </c>
      <c r="B12" s="150" t="s">
        <v>89</v>
      </c>
      <c r="C12" s="112" t="s">
        <v>79</v>
      </c>
      <c r="D12" s="16" t="s">
        <v>39</v>
      </c>
      <c r="E12" s="96">
        <v>3</v>
      </c>
      <c r="F12" s="151">
        <v>45938</v>
      </c>
      <c r="G12" s="151">
        <v>46119</v>
      </c>
      <c r="H12" s="229">
        <v>630</v>
      </c>
      <c r="I12" s="230">
        <v>63</v>
      </c>
      <c r="J12" s="14"/>
      <c r="K12" s="230">
        <f t="shared" si="0"/>
        <v>693</v>
      </c>
      <c r="L12" s="231"/>
      <c r="M12" s="230"/>
      <c r="N12" s="230"/>
      <c r="O12" s="232">
        <f t="shared" si="1"/>
        <v>693</v>
      </c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</row>
    <row r="13" spans="1:30" s="184" customFormat="1" ht="15.75" x14ac:dyDescent="0.2">
      <c r="A13" s="182">
        <v>8</v>
      </c>
      <c r="B13" s="93" t="s">
        <v>80</v>
      </c>
      <c r="C13" s="112" t="s">
        <v>0</v>
      </c>
      <c r="D13" s="16" t="s">
        <v>38</v>
      </c>
      <c r="E13" s="96" t="s">
        <v>116</v>
      </c>
      <c r="F13" s="151">
        <v>45992</v>
      </c>
      <c r="G13" s="151">
        <v>46142</v>
      </c>
      <c r="H13" s="229">
        <v>0</v>
      </c>
      <c r="I13" s="230">
        <v>0</v>
      </c>
      <c r="J13" s="14">
        <v>630</v>
      </c>
      <c r="K13" s="230">
        <f t="shared" si="0"/>
        <v>630</v>
      </c>
      <c r="L13" s="231"/>
      <c r="M13" s="230"/>
      <c r="N13" s="230"/>
      <c r="O13" s="232">
        <f t="shared" si="1"/>
        <v>630</v>
      </c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</row>
    <row r="14" spans="1:30" s="184" customFormat="1" ht="15.75" x14ac:dyDescent="0.2">
      <c r="A14" s="182">
        <v>9</v>
      </c>
      <c r="B14" s="150" t="s">
        <v>75</v>
      </c>
      <c r="C14" s="112" t="s">
        <v>0</v>
      </c>
      <c r="D14" s="16" t="s">
        <v>38</v>
      </c>
      <c r="E14" s="96">
        <v>1</v>
      </c>
      <c r="F14" s="151">
        <v>46000</v>
      </c>
      <c r="G14" s="151">
        <v>46181</v>
      </c>
      <c r="H14" s="229">
        <v>630</v>
      </c>
      <c r="I14" s="230">
        <v>126</v>
      </c>
      <c r="J14" s="14"/>
      <c r="K14" s="230">
        <f t="shared" si="0"/>
        <v>756</v>
      </c>
      <c r="L14" s="231"/>
      <c r="M14" s="230"/>
      <c r="N14" s="230"/>
      <c r="O14" s="232">
        <f t="shared" si="1"/>
        <v>756</v>
      </c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</row>
    <row r="15" spans="1:30" s="184" customFormat="1" ht="15.75" x14ac:dyDescent="0.2">
      <c r="A15" s="182">
        <v>10</v>
      </c>
      <c r="B15" s="150" t="s">
        <v>64</v>
      </c>
      <c r="C15" s="112" t="s">
        <v>65</v>
      </c>
      <c r="D15" s="16" t="s">
        <v>66</v>
      </c>
      <c r="E15" s="96">
        <v>1</v>
      </c>
      <c r="F15" s="151" t="s">
        <v>115</v>
      </c>
      <c r="G15" s="151">
        <v>46143</v>
      </c>
      <c r="H15" s="229">
        <v>630</v>
      </c>
      <c r="I15" s="230">
        <v>126</v>
      </c>
      <c r="J15" s="14"/>
      <c r="K15" s="230">
        <f t="shared" si="0"/>
        <v>756</v>
      </c>
      <c r="L15" s="231"/>
      <c r="M15" s="230"/>
      <c r="N15" s="230"/>
      <c r="O15" s="232">
        <f t="shared" si="1"/>
        <v>756</v>
      </c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</row>
    <row r="16" spans="1:30" s="184" customFormat="1" ht="30" x14ac:dyDescent="0.2">
      <c r="A16" s="182">
        <v>11</v>
      </c>
      <c r="B16" s="99" t="s">
        <v>110</v>
      </c>
      <c r="C16" s="152" t="s">
        <v>67</v>
      </c>
      <c r="D16" s="100" t="s">
        <v>109</v>
      </c>
      <c r="E16" s="96">
        <v>1</v>
      </c>
      <c r="F16" s="101">
        <v>45964</v>
      </c>
      <c r="G16" s="101">
        <v>46144</v>
      </c>
      <c r="H16" s="229">
        <v>630</v>
      </c>
      <c r="I16" s="230">
        <v>126</v>
      </c>
      <c r="J16" s="14"/>
      <c r="K16" s="230">
        <f t="shared" si="0"/>
        <v>756</v>
      </c>
      <c r="L16" s="231"/>
      <c r="M16" s="230"/>
      <c r="N16" s="230"/>
      <c r="O16" s="232">
        <f t="shared" si="1"/>
        <v>756</v>
      </c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s="184" customFormat="1" ht="15.75" x14ac:dyDescent="0.2">
      <c r="A17" s="182">
        <v>12</v>
      </c>
      <c r="B17" s="102" t="s">
        <v>62</v>
      </c>
      <c r="C17" s="102" t="s">
        <v>63</v>
      </c>
      <c r="D17" s="15" t="s">
        <v>39</v>
      </c>
      <c r="E17" s="96">
        <v>4</v>
      </c>
      <c r="F17" s="97">
        <v>45932</v>
      </c>
      <c r="G17" s="97">
        <v>46142</v>
      </c>
      <c r="H17" s="229">
        <v>630</v>
      </c>
      <c r="I17" s="230">
        <v>126</v>
      </c>
      <c r="J17" s="14"/>
      <c r="K17" s="230">
        <f t="shared" si="0"/>
        <v>756</v>
      </c>
      <c r="L17" s="231"/>
      <c r="M17" s="230"/>
      <c r="N17" s="230"/>
      <c r="O17" s="232">
        <f t="shared" si="1"/>
        <v>756</v>
      </c>
      <c r="P17" s="185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s="184" customFormat="1" ht="15.75" x14ac:dyDescent="0.2">
      <c r="A18" s="182">
        <v>13</v>
      </c>
      <c r="B18" s="102" t="s">
        <v>59</v>
      </c>
      <c r="C18" s="102" t="s">
        <v>60</v>
      </c>
      <c r="D18" s="15" t="s">
        <v>41</v>
      </c>
      <c r="E18" s="96" t="s">
        <v>116</v>
      </c>
      <c r="F18" s="97">
        <v>45938</v>
      </c>
      <c r="G18" s="97">
        <v>46119</v>
      </c>
      <c r="H18" s="229">
        <v>0</v>
      </c>
      <c r="I18" s="230">
        <v>0</v>
      </c>
      <c r="J18" s="14">
        <v>630</v>
      </c>
      <c r="K18" s="230">
        <f t="shared" si="0"/>
        <v>630</v>
      </c>
      <c r="L18" s="231"/>
      <c r="M18" s="230"/>
      <c r="N18" s="230"/>
      <c r="O18" s="232">
        <f t="shared" si="1"/>
        <v>630</v>
      </c>
      <c r="P18" s="185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s="184" customFormat="1" ht="15.75" x14ac:dyDescent="0.2">
      <c r="A19" s="182">
        <v>14</v>
      </c>
      <c r="B19" s="102" t="s">
        <v>86</v>
      </c>
      <c r="C19" s="102" t="s">
        <v>37</v>
      </c>
      <c r="D19" s="15" t="s">
        <v>39</v>
      </c>
      <c r="E19" s="96">
        <v>1</v>
      </c>
      <c r="F19" s="97">
        <v>46112</v>
      </c>
      <c r="G19" s="97">
        <v>46269</v>
      </c>
      <c r="H19" s="229">
        <v>630</v>
      </c>
      <c r="I19" s="230">
        <v>126</v>
      </c>
      <c r="J19" s="14"/>
      <c r="K19" s="230">
        <f t="shared" si="0"/>
        <v>756</v>
      </c>
      <c r="L19" s="231"/>
      <c r="M19" s="230"/>
      <c r="N19" s="230"/>
      <c r="O19" s="232">
        <f t="shared" si="1"/>
        <v>756</v>
      </c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</row>
    <row r="20" spans="1:30" s="184" customFormat="1" ht="15.75" x14ac:dyDescent="0.2">
      <c r="A20" s="182">
        <v>15</v>
      </c>
      <c r="B20" s="99" t="s">
        <v>106</v>
      </c>
      <c r="C20" s="99" t="s">
        <v>37</v>
      </c>
      <c r="D20" s="100" t="s">
        <v>105</v>
      </c>
      <c r="E20" s="96">
        <v>1</v>
      </c>
      <c r="F20" s="101">
        <v>45964</v>
      </c>
      <c r="G20" s="101">
        <v>46144</v>
      </c>
      <c r="H20" s="229">
        <v>630</v>
      </c>
      <c r="I20" s="230">
        <v>126</v>
      </c>
      <c r="J20" s="14"/>
      <c r="K20" s="230">
        <f t="shared" si="0"/>
        <v>756</v>
      </c>
      <c r="L20" s="231"/>
      <c r="M20" s="230"/>
      <c r="N20" s="230"/>
      <c r="O20" s="232">
        <f t="shared" si="1"/>
        <v>756</v>
      </c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</row>
    <row r="21" spans="1:30" s="184" customFormat="1" ht="15.75" x14ac:dyDescent="0.2">
      <c r="A21" s="182">
        <v>16</v>
      </c>
      <c r="B21" s="99" t="s">
        <v>102</v>
      </c>
      <c r="C21" s="99" t="s">
        <v>50</v>
      </c>
      <c r="D21" s="100" t="s">
        <v>39</v>
      </c>
      <c r="E21" s="96">
        <v>1</v>
      </c>
      <c r="F21" s="101">
        <v>45964</v>
      </c>
      <c r="G21" s="101">
        <v>46144</v>
      </c>
      <c r="H21" s="229">
        <v>630</v>
      </c>
      <c r="I21" s="230">
        <v>126</v>
      </c>
      <c r="J21" s="14"/>
      <c r="K21" s="230">
        <f t="shared" si="0"/>
        <v>756</v>
      </c>
      <c r="L21" s="231"/>
      <c r="M21" s="230"/>
      <c r="N21" s="230"/>
      <c r="O21" s="232">
        <f t="shared" si="1"/>
        <v>756</v>
      </c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</row>
    <row r="22" spans="1:30" s="184" customFormat="1" ht="15.75" x14ac:dyDescent="0.2">
      <c r="A22" s="182">
        <v>17</v>
      </c>
      <c r="B22" s="93" t="s">
        <v>85</v>
      </c>
      <c r="C22" s="98" t="s">
        <v>56</v>
      </c>
      <c r="D22" s="94" t="s">
        <v>38</v>
      </c>
      <c r="E22" s="96">
        <v>1</v>
      </c>
      <c r="F22" s="97">
        <v>46001</v>
      </c>
      <c r="G22" s="97">
        <v>46182</v>
      </c>
      <c r="H22" s="229">
        <v>630</v>
      </c>
      <c r="I22" s="230">
        <v>126</v>
      </c>
      <c r="J22" s="14"/>
      <c r="K22" s="230">
        <f t="shared" si="0"/>
        <v>756</v>
      </c>
      <c r="L22" s="231"/>
      <c r="M22" s="230"/>
      <c r="N22" s="230"/>
      <c r="O22" s="232">
        <f t="shared" si="1"/>
        <v>756</v>
      </c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</row>
    <row r="23" spans="1:30" s="184" customFormat="1" ht="15.75" x14ac:dyDescent="0.2">
      <c r="A23" s="182">
        <v>18</v>
      </c>
      <c r="B23" s="93" t="s">
        <v>73</v>
      </c>
      <c r="C23" s="98" t="s">
        <v>37</v>
      </c>
      <c r="D23" s="95" t="s">
        <v>40</v>
      </c>
      <c r="E23" s="96">
        <v>1</v>
      </c>
      <c r="F23" s="97">
        <v>45973</v>
      </c>
      <c r="G23" s="97">
        <v>46153</v>
      </c>
      <c r="H23" s="229">
        <v>630</v>
      </c>
      <c r="I23" s="230">
        <v>126</v>
      </c>
      <c r="J23" s="14"/>
      <c r="K23" s="230">
        <f t="shared" si="0"/>
        <v>756</v>
      </c>
      <c r="L23" s="231"/>
      <c r="M23" s="230"/>
      <c r="N23" s="230"/>
      <c r="O23" s="232">
        <f t="shared" si="1"/>
        <v>756</v>
      </c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</row>
    <row r="24" spans="1:30" s="184" customFormat="1" ht="30" x14ac:dyDescent="0.2">
      <c r="A24" s="182">
        <v>19</v>
      </c>
      <c r="B24" s="103" t="s">
        <v>61</v>
      </c>
      <c r="C24" s="98" t="s">
        <v>50</v>
      </c>
      <c r="D24" s="94" t="s">
        <v>39</v>
      </c>
      <c r="E24" s="96">
        <v>1</v>
      </c>
      <c r="F24" s="97">
        <v>45938</v>
      </c>
      <c r="G24" s="97">
        <v>46221</v>
      </c>
      <c r="H24" s="229">
        <v>630</v>
      </c>
      <c r="I24" s="230">
        <v>126</v>
      </c>
      <c r="J24" s="14"/>
      <c r="K24" s="230">
        <f t="shared" si="0"/>
        <v>756</v>
      </c>
      <c r="L24" s="231"/>
      <c r="M24" s="230"/>
      <c r="N24" s="230"/>
      <c r="O24" s="232">
        <f t="shared" si="1"/>
        <v>756</v>
      </c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</row>
    <row r="25" spans="1:30" s="184" customFormat="1" ht="15.75" x14ac:dyDescent="0.2">
      <c r="A25" s="182">
        <v>20</v>
      </c>
      <c r="B25" s="93" t="s">
        <v>72</v>
      </c>
      <c r="C25" s="98" t="s">
        <v>65</v>
      </c>
      <c r="D25" s="95" t="s">
        <v>41</v>
      </c>
      <c r="E25" s="96">
        <v>3</v>
      </c>
      <c r="F25" s="97">
        <v>45933</v>
      </c>
      <c r="G25" s="97">
        <v>46115</v>
      </c>
      <c r="H25" s="229">
        <v>630</v>
      </c>
      <c r="I25" s="230">
        <v>0</v>
      </c>
      <c r="J25" s="14"/>
      <c r="K25" s="230">
        <f t="shared" si="0"/>
        <v>630</v>
      </c>
      <c r="L25" s="231"/>
      <c r="M25" s="230"/>
      <c r="N25" s="230"/>
      <c r="O25" s="232">
        <f t="shared" si="1"/>
        <v>630</v>
      </c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</row>
    <row r="26" spans="1:30" s="184" customFormat="1" ht="15.75" x14ac:dyDescent="0.2">
      <c r="A26" s="182">
        <v>21</v>
      </c>
      <c r="B26" s="93" t="s">
        <v>76</v>
      </c>
      <c r="C26" s="98" t="s">
        <v>37</v>
      </c>
      <c r="D26" s="94" t="s">
        <v>38</v>
      </c>
      <c r="E26" s="96">
        <v>1</v>
      </c>
      <c r="F26" s="97">
        <v>46000</v>
      </c>
      <c r="G26" s="97">
        <v>46181</v>
      </c>
      <c r="H26" s="229">
        <v>630</v>
      </c>
      <c r="I26" s="230">
        <v>126</v>
      </c>
      <c r="J26" s="14"/>
      <c r="K26" s="230">
        <f t="shared" si="0"/>
        <v>756</v>
      </c>
      <c r="L26" s="231"/>
      <c r="M26" s="230"/>
      <c r="N26" s="230"/>
      <c r="O26" s="232">
        <f t="shared" si="1"/>
        <v>756</v>
      </c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</row>
    <row r="27" spans="1:30" s="184" customFormat="1" ht="30" x14ac:dyDescent="0.2">
      <c r="A27" s="182">
        <v>22</v>
      </c>
      <c r="B27" s="99" t="s">
        <v>107</v>
      </c>
      <c r="C27" s="99" t="s">
        <v>108</v>
      </c>
      <c r="D27" s="100" t="s">
        <v>109</v>
      </c>
      <c r="E27" s="96">
        <v>1</v>
      </c>
      <c r="F27" s="101">
        <v>45964</v>
      </c>
      <c r="G27" s="101">
        <v>46144</v>
      </c>
      <c r="H27" s="229">
        <v>630</v>
      </c>
      <c r="I27" s="230">
        <v>126</v>
      </c>
      <c r="J27" s="14"/>
      <c r="K27" s="230">
        <f t="shared" si="0"/>
        <v>756</v>
      </c>
      <c r="L27" s="231"/>
      <c r="M27" s="230"/>
      <c r="N27" s="230"/>
      <c r="O27" s="232">
        <f t="shared" si="1"/>
        <v>756</v>
      </c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</row>
    <row r="28" spans="1:30" s="184" customFormat="1" ht="15.75" x14ac:dyDescent="0.2">
      <c r="A28" s="182">
        <v>23</v>
      </c>
      <c r="B28" s="93" t="s">
        <v>58</v>
      </c>
      <c r="C28" s="98" t="s">
        <v>50</v>
      </c>
      <c r="D28" s="94" t="s">
        <v>38</v>
      </c>
      <c r="E28" s="96" t="s">
        <v>116</v>
      </c>
      <c r="F28" s="97">
        <v>45932</v>
      </c>
      <c r="G28" s="97">
        <v>46114</v>
      </c>
      <c r="H28" s="229">
        <v>0</v>
      </c>
      <c r="I28" s="230">
        <v>0</v>
      </c>
      <c r="J28" s="14">
        <v>315</v>
      </c>
      <c r="K28" s="230">
        <f t="shared" si="0"/>
        <v>315</v>
      </c>
      <c r="L28" s="231"/>
      <c r="M28" s="230"/>
      <c r="N28" s="230"/>
      <c r="O28" s="232">
        <f t="shared" si="1"/>
        <v>315</v>
      </c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</row>
    <row r="29" spans="1:30" s="184" customFormat="1" ht="30" x14ac:dyDescent="0.2">
      <c r="A29" s="182">
        <v>24</v>
      </c>
      <c r="B29" s="99" t="s">
        <v>103</v>
      </c>
      <c r="C29" s="99" t="s">
        <v>104</v>
      </c>
      <c r="D29" s="100" t="s">
        <v>41</v>
      </c>
      <c r="E29" s="96">
        <v>1</v>
      </c>
      <c r="F29" s="101">
        <v>45964</v>
      </c>
      <c r="G29" s="101">
        <v>46144</v>
      </c>
      <c r="H29" s="229">
        <v>630</v>
      </c>
      <c r="I29" s="230">
        <v>126</v>
      </c>
      <c r="J29" s="14"/>
      <c r="K29" s="230">
        <f t="shared" si="0"/>
        <v>756</v>
      </c>
      <c r="L29" s="231"/>
      <c r="M29" s="230"/>
      <c r="N29" s="230"/>
      <c r="O29" s="232">
        <f t="shared" si="1"/>
        <v>756</v>
      </c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</row>
    <row r="30" spans="1:30" s="184" customFormat="1" ht="15.75" x14ac:dyDescent="0.2">
      <c r="A30" s="182">
        <v>25</v>
      </c>
      <c r="B30" s="93" t="s">
        <v>87</v>
      </c>
      <c r="C30" s="98" t="s">
        <v>37</v>
      </c>
      <c r="D30" s="95" t="s">
        <v>40</v>
      </c>
      <c r="E30" s="96">
        <v>1</v>
      </c>
      <c r="F30" s="101">
        <v>45931</v>
      </c>
      <c r="G30" s="97">
        <v>46114</v>
      </c>
      <c r="H30" s="229">
        <v>630</v>
      </c>
      <c r="I30" s="230">
        <v>126</v>
      </c>
      <c r="J30" s="14"/>
      <c r="K30" s="230">
        <f t="shared" si="0"/>
        <v>756</v>
      </c>
      <c r="L30" s="231"/>
      <c r="M30" s="230"/>
      <c r="N30" s="230"/>
      <c r="O30" s="232">
        <f t="shared" si="1"/>
        <v>756</v>
      </c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</row>
    <row r="31" spans="1:30" s="184" customFormat="1" ht="15.75" x14ac:dyDescent="0.2">
      <c r="A31" s="182">
        <v>26</v>
      </c>
      <c r="B31" s="99" t="s">
        <v>100</v>
      </c>
      <c r="C31" s="99" t="s">
        <v>101</v>
      </c>
      <c r="D31" s="100" t="s">
        <v>39</v>
      </c>
      <c r="E31" s="96">
        <v>1</v>
      </c>
      <c r="F31" s="101">
        <v>45964</v>
      </c>
      <c r="G31" s="101">
        <v>46144</v>
      </c>
      <c r="H31" s="229">
        <v>630</v>
      </c>
      <c r="I31" s="230">
        <v>126</v>
      </c>
      <c r="J31" s="14"/>
      <c r="K31" s="230">
        <f t="shared" si="0"/>
        <v>756</v>
      </c>
      <c r="L31" s="231"/>
      <c r="M31" s="230"/>
      <c r="N31" s="230"/>
      <c r="O31" s="232">
        <f t="shared" si="1"/>
        <v>756</v>
      </c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</row>
    <row r="32" spans="1:30" s="184" customFormat="1" ht="30" x14ac:dyDescent="0.2">
      <c r="A32" s="182">
        <v>27</v>
      </c>
      <c r="B32" s="93" t="s">
        <v>78</v>
      </c>
      <c r="C32" s="98" t="s">
        <v>55</v>
      </c>
      <c r="D32" s="95" t="s">
        <v>38</v>
      </c>
      <c r="E32" s="96">
        <v>1</v>
      </c>
      <c r="F32" s="101">
        <v>46057</v>
      </c>
      <c r="G32" s="97">
        <v>46237</v>
      </c>
      <c r="H32" s="229">
        <v>630</v>
      </c>
      <c r="I32" s="230">
        <v>126</v>
      </c>
      <c r="J32" s="14"/>
      <c r="K32" s="230">
        <f t="shared" si="0"/>
        <v>756</v>
      </c>
      <c r="L32" s="231"/>
      <c r="M32" s="230"/>
      <c r="N32" s="230"/>
      <c r="O32" s="232">
        <f t="shared" si="1"/>
        <v>756</v>
      </c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</row>
    <row r="33" spans="1:30" s="184" customFormat="1" ht="15.75" x14ac:dyDescent="0.2">
      <c r="A33" s="182">
        <v>28</v>
      </c>
      <c r="B33" s="93" t="s">
        <v>113</v>
      </c>
      <c r="C33" s="98" t="s">
        <v>50</v>
      </c>
      <c r="D33" s="95" t="s">
        <v>51</v>
      </c>
      <c r="E33" s="96">
        <v>1</v>
      </c>
      <c r="F33" s="101">
        <v>45664</v>
      </c>
      <c r="G33" s="97">
        <v>46028</v>
      </c>
      <c r="H33" s="229">
        <v>630</v>
      </c>
      <c r="I33" s="230">
        <v>126</v>
      </c>
      <c r="J33" s="14"/>
      <c r="K33" s="230">
        <f t="shared" ref="K33" si="2">SUM(H33:J33)</f>
        <v>756</v>
      </c>
      <c r="L33" s="231"/>
      <c r="M33" s="230"/>
      <c r="N33" s="230"/>
      <c r="O33" s="232">
        <f t="shared" ref="O33" si="3">K33-M33-N33</f>
        <v>756</v>
      </c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</row>
    <row r="34" spans="1:30" s="184" customFormat="1" ht="15.75" x14ac:dyDescent="0.2">
      <c r="A34" s="182">
        <v>29</v>
      </c>
      <c r="B34" s="98" t="s">
        <v>88</v>
      </c>
      <c r="C34" s="98" t="s">
        <v>37</v>
      </c>
      <c r="D34" s="95" t="s">
        <v>40</v>
      </c>
      <c r="E34" s="96">
        <v>1</v>
      </c>
      <c r="F34" s="97">
        <v>46113</v>
      </c>
      <c r="G34" s="97">
        <v>46295</v>
      </c>
      <c r="H34" s="229">
        <v>630</v>
      </c>
      <c r="I34" s="230">
        <v>126</v>
      </c>
      <c r="J34" s="14"/>
      <c r="K34" s="230">
        <f t="shared" si="0"/>
        <v>756</v>
      </c>
      <c r="L34" s="231"/>
      <c r="M34" s="230"/>
      <c r="N34" s="230"/>
      <c r="O34" s="232">
        <f t="shared" si="1"/>
        <v>756</v>
      </c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</row>
    <row r="35" spans="1:30" s="184" customFormat="1" ht="15.75" x14ac:dyDescent="0.2">
      <c r="A35" s="182">
        <v>30</v>
      </c>
      <c r="B35" s="98" t="s">
        <v>90</v>
      </c>
      <c r="C35" s="98" t="s">
        <v>67</v>
      </c>
      <c r="D35" s="95" t="s">
        <v>91</v>
      </c>
      <c r="E35" s="96">
        <v>1</v>
      </c>
      <c r="F35" s="97">
        <v>45964</v>
      </c>
      <c r="G35" s="97">
        <v>46144</v>
      </c>
      <c r="H35" s="229">
        <v>630</v>
      </c>
      <c r="I35" s="230">
        <v>126</v>
      </c>
      <c r="J35" s="14"/>
      <c r="K35" s="230">
        <f t="shared" si="0"/>
        <v>756</v>
      </c>
      <c r="L35" s="231"/>
      <c r="M35" s="230"/>
      <c r="N35" s="230"/>
      <c r="O35" s="232">
        <f t="shared" si="1"/>
        <v>756</v>
      </c>
      <c r="P35" s="186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</row>
    <row r="36" spans="1:30" ht="15.75" x14ac:dyDescent="0.25">
      <c r="A36" s="187"/>
      <c r="B36" s="188" t="s">
        <v>24</v>
      </c>
      <c r="C36" s="188"/>
      <c r="D36" s="188"/>
      <c r="E36" s="188"/>
      <c r="F36" s="188"/>
      <c r="G36" s="188"/>
      <c r="H36" s="233">
        <f>SUM(H6:H35)</f>
        <v>17010</v>
      </c>
      <c r="I36" s="234">
        <f>SUM(I6:I35)</f>
        <v>3087</v>
      </c>
      <c r="J36" s="233">
        <f>SUM(J6:J35)</f>
        <v>1575</v>
      </c>
      <c r="K36" s="233">
        <f>SUM(K6:K35)</f>
        <v>21672</v>
      </c>
      <c r="L36" s="233"/>
      <c r="M36" s="235">
        <f>SUM(M6:M35)</f>
        <v>0</v>
      </c>
      <c r="N36" s="236">
        <f>SUM(N6:N35)</f>
        <v>0</v>
      </c>
      <c r="O36" s="237">
        <f>SUM(O6:O35)</f>
        <v>21672</v>
      </c>
      <c r="Q36" s="189"/>
    </row>
    <row r="37" spans="1:30" s="146" customFormat="1" ht="16.5" thickBot="1" x14ac:dyDescent="0.3">
      <c r="A37" s="252" t="s">
        <v>1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4"/>
    </row>
    <row r="38" spans="1:30" ht="48" thickBot="1" x14ac:dyDescent="0.25">
      <c r="A38" s="262" t="s">
        <v>7</v>
      </c>
      <c r="B38" s="263" t="s">
        <v>9</v>
      </c>
      <c r="C38" s="263" t="s">
        <v>10</v>
      </c>
      <c r="D38" s="263" t="s">
        <v>11</v>
      </c>
      <c r="E38" s="263" t="s">
        <v>12</v>
      </c>
      <c r="F38" s="264" t="s">
        <v>25</v>
      </c>
      <c r="G38" s="264" t="s">
        <v>26</v>
      </c>
      <c r="H38" s="265" t="s">
        <v>27</v>
      </c>
      <c r="I38" s="265" t="s">
        <v>15</v>
      </c>
      <c r="J38" s="265" t="s">
        <v>28</v>
      </c>
      <c r="K38" s="265" t="s">
        <v>17</v>
      </c>
      <c r="L38" s="265" t="s">
        <v>21</v>
      </c>
      <c r="M38" s="265" t="s">
        <v>22</v>
      </c>
      <c r="N38" s="265" t="s">
        <v>23</v>
      </c>
      <c r="O38" s="266" t="s">
        <v>19</v>
      </c>
    </row>
    <row r="39" spans="1:30" s="29" customFormat="1" ht="15.75" x14ac:dyDescent="0.2">
      <c r="A39" s="181"/>
      <c r="B39" s="255"/>
      <c r="C39" s="256"/>
      <c r="D39" s="257"/>
      <c r="E39" s="258"/>
      <c r="F39" s="259"/>
      <c r="G39" s="259"/>
      <c r="H39" s="226"/>
      <c r="I39" s="226"/>
      <c r="J39" s="226"/>
      <c r="K39" s="226">
        <f>SUM(H39,I39,J39)</f>
        <v>0</v>
      </c>
      <c r="L39" s="260"/>
      <c r="M39" s="226"/>
      <c r="N39" s="226"/>
      <c r="O39" s="261"/>
      <c r="P39" s="146"/>
      <c r="Q39" s="146"/>
      <c r="R39" s="146"/>
      <c r="S39" s="146"/>
      <c r="T39" s="146"/>
      <c r="U39" s="146"/>
      <c r="V39" s="146"/>
      <c r="W39" s="146"/>
      <c r="X39" s="146" t="s">
        <v>1</v>
      </c>
      <c r="Y39" s="146"/>
      <c r="Z39" s="146"/>
      <c r="AA39" s="146"/>
      <c r="AB39" s="146"/>
      <c r="AC39" s="146"/>
      <c r="AD39" s="146"/>
    </row>
    <row r="40" spans="1:30" ht="15.75" x14ac:dyDescent="0.2">
      <c r="A40" s="190" t="s">
        <v>1</v>
      </c>
      <c r="B40" s="192"/>
      <c r="C40" s="192"/>
      <c r="D40" s="192"/>
      <c r="E40" s="192"/>
      <c r="F40" s="192"/>
      <c r="G40" s="192"/>
      <c r="H40" s="193"/>
      <c r="I40" s="238"/>
      <c r="J40" s="42"/>
      <c r="K40" s="42"/>
      <c r="L40" s="239"/>
      <c r="M40" s="44"/>
      <c r="N40" s="44"/>
      <c r="O40" s="240">
        <v>0</v>
      </c>
    </row>
    <row r="41" spans="1:30" x14ac:dyDescent="0.2">
      <c r="A41" s="194"/>
      <c r="B41" s="195"/>
      <c r="C41" s="195"/>
      <c r="D41" s="195"/>
      <c r="E41" s="195"/>
      <c r="F41" s="195"/>
      <c r="G41" s="195"/>
      <c r="H41" s="241"/>
      <c r="I41" s="241"/>
      <c r="J41" s="241"/>
      <c r="K41" s="241"/>
      <c r="L41" s="241"/>
      <c r="M41" s="241"/>
      <c r="N41" s="241"/>
      <c r="O41" s="242"/>
    </row>
    <row r="42" spans="1:30" ht="15.75" x14ac:dyDescent="0.2">
      <c r="A42" s="190" t="s">
        <v>1</v>
      </c>
      <c r="B42" s="191" t="s">
        <v>29</v>
      </c>
      <c r="C42" s="191"/>
      <c r="D42" s="191"/>
      <c r="E42" s="191"/>
      <c r="F42" s="191"/>
      <c r="G42" s="191"/>
      <c r="H42" s="42">
        <f>H36</f>
        <v>17010</v>
      </c>
      <c r="I42" s="42">
        <f>I36</f>
        <v>3087</v>
      </c>
      <c r="J42" s="42">
        <f>J36</f>
        <v>1575</v>
      </c>
      <c r="K42" s="42">
        <f>K36</f>
        <v>21672</v>
      </c>
      <c r="L42" s="42"/>
      <c r="M42" s="243">
        <f>M36</f>
        <v>0</v>
      </c>
      <c r="N42" s="244">
        <f>N36</f>
        <v>0</v>
      </c>
      <c r="O42" s="245">
        <f>O36</f>
        <v>21672</v>
      </c>
      <c r="R42" s="196"/>
    </row>
    <row r="43" spans="1:30" ht="15.75" x14ac:dyDescent="0.25">
      <c r="A43" s="197" t="s">
        <v>121</v>
      </c>
      <c r="B43" s="198"/>
      <c r="C43" s="198"/>
      <c r="D43" s="198"/>
      <c r="E43" s="198"/>
      <c r="F43" s="198"/>
      <c r="G43" s="198"/>
      <c r="H43" s="241"/>
      <c r="I43" s="241"/>
      <c r="J43" s="241"/>
      <c r="K43" s="241"/>
      <c r="L43" s="241"/>
      <c r="M43" s="241"/>
      <c r="N43" s="241"/>
      <c r="O43" s="242"/>
    </row>
    <row r="44" spans="1:30" ht="15.75" x14ac:dyDescent="0.2">
      <c r="A44" s="199" t="s">
        <v>122</v>
      </c>
      <c r="B44" s="200"/>
      <c r="C44" s="200"/>
      <c r="D44" s="200"/>
      <c r="E44" s="200"/>
      <c r="F44" s="200"/>
      <c r="G44" s="200"/>
      <c r="H44" s="246" t="s">
        <v>47</v>
      </c>
      <c r="I44" s="246"/>
      <c r="J44" s="246"/>
      <c r="K44" s="246"/>
      <c r="L44" s="246"/>
      <c r="M44" s="246"/>
      <c r="N44" s="246"/>
      <c r="O44" s="247">
        <v>30</v>
      </c>
    </row>
    <row r="45" spans="1:30" ht="15.75" x14ac:dyDescent="0.2">
      <c r="A45" s="199"/>
      <c r="B45" s="200"/>
      <c r="C45" s="200"/>
      <c r="D45" s="200"/>
      <c r="E45" s="200"/>
      <c r="F45" s="200"/>
      <c r="G45" s="200"/>
      <c r="H45" s="248" t="s">
        <v>48</v>
      </c>
      <c r="I45" s="248"/>
      <c r="J45" s="248"/>
      <c r="K45" s="248"/>
      <c r="L45" s="248"/>
      <c r="M45" s="248"/>
      <c r="N45" s="248"/>
      <c r="O45" s="247">
        <f>(O44*A35)</f>
        <v>900</v>
      </c>
    </row>
    <row r="46" spans="1:30" ht="16.5" thickBot="1" x14ac:dyDescent="0.25">
      <c r="A46" s="201"/>
      <c r="B46" s="202"/>
      <c r="C46" s="202"/>
      <c r="D46" s="202"/>
      <c r="E46" s="202"/>
      <c r="F46" s="202"/>
      <c r="G46" s="202"/>
      <c r="H46" s="249" t="s">
        <v>49</v>
      </c>
      <c r="I46" s="249"/>
      <c r="J46" s="249"/>
      <c r="K46" s="249"/>
      <c r="L46" s="249"/>
      <c r="M46" s="249"/>
      <c r="N46" s="249"/>
      <c r="O46" s="250">
        <f>SUM(O42,O45)</f>
        <v>22572</v>
      </c>
    </row>
    <row r="47" spans="1:30" x14ac:dyDescent="0.2">
      <c r="A47" s="203"/>
      <c r="B47" s="203"/>
      <c r="C47" s="148"/>
      <c r="D47" s="148"/>
      <c r="E47" s="148"/>
      <c r="F47" s="148"/>
      <c r="G47" s="148"/>
      <c r="H47" s="204"/>
      <c r="I47" s="204"/>
      <c r="J47" s="204"/>
      <c r="K47" s="204"/>
      <c r="L47" s="204"/>
      <c r="M47" s="204"/>
      <c r="N47" s="204"/>
      <c r="O47" s="204"/>
    </row>
    <row r="48" spans="1:30" x14ac:dyDescent="0.2">
      <c r="A48" s="149"/>
      <c r="B48" s="149"/>
      <c r="C48" s="148"/>
      <c r="D48" s="148"/>
      <c r="E48" s="148"/>
      <c r="F48" s="148"/>
      <c r="G48" s="148"/>
      <c r="H48" s="204"/>
      <c r="I48" s="204"/>
      <c r="J48" s="204"/>
      <c r="K48" s="204"/>
      <c r="L48" s="204"/>
      <c r="M48" s="204"/>
      <c r="N48" s="204"/>
      <c r="O48" s="204"/>
    </row>
    <row r="49" spans="1:30" x14ac:dyDescent="0.2">
      <c r="A49" s="148"/>
      <c r="B49" s="148"/>
      <c r="C49" s="148"/>
      <c r="D49" s="148"/>
      <c r="E49" s="148"/>
      <c r="F49" s="148"/>
      <c r="G49" s="148"/>
      <c r="H49" s="204"/>
      <c r="I49" s="204"/>
      <c r="J49" s="204"/>
      <c r="K49" s="204"/>
      <c r="L49" s="204"/>
      <c r="M49" s="204"/>
      <c r="N49" s="204"/>
      <c r="O49" s="204"/>
    </row>
    <row r="50" spans="1:30" x14ac:dyDescent="0.2">
      <c r="A50" s="148"/>
      <c r="B50" s="204"/>
      <c r="C50" s="204"/>
      <c r="D50" s="204"/>
      <c r="E50" s="204"/>
      <c r="F50" s="204"/>
      <c r="G50" s="146"/>
      <c r="H50" s="146"/>
      <c r="I50" s="146"/>
      <c r="J50" s="146"/>
      <c r="K50" s="146"/>
      <c r="L50" s="146"/>
      <c r="M50" s="146"/>
      <c r="N50" s="146"/>
      <c r="O50" s="14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">
      <c r="A51" s="148"/>
      <c r="B51" s="204"/>
      <c r="C51" s="204"/>
      <c r="D51" s="204"/>
      <c r="E51" s="204"/>
      <c r="F51" s="204"/>
      <c r="G51" s="146"/>
      <c r="H51" s="146"/>
      <c r="I51" s="146"/>
      <c r="J51" s="146"/>
      <c r="K51" s="146"/>
      <c r="L51" s="146"/>
      <c r="M51" s="146"/>
      <c r="N51" s="146"/>
      <c r="O51" s="14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">
      <c r="A52" s="148"/>
      <c r="B52" s="204"/>
      <c r="C52" s="204"/>
      <c r="D52" s="204"/>
      <c r="E52" s="204"/>
      <c r="F52" s="204"/>
      <c r="G52" s="146"/>
      <c r="H52" s="146"/>
      <c r="I52" s="146"/>
      <c r="J52" s="146"/>
      <c r="K52" s="146"/>
      <c r="L52" s="146"/>
      <c r="M52" s="146"/>
      <c r="N52" s="146"/>
      <c r="O52" s="14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">
      <c r="A53" s="148"/>
      <c r="B53" s="204"/>
      <c r="C53" s="204"/>
      <c r="D53" s="204"/>
      <c r="E53" s="204"/>
      <c r="F53" s="204"/>
      <c r="G53" s="146"/>
      <c r="H53" s="146"/>
      <c r="I53" s="146"/>
      <c r="J53" s="146"/>
      <c r="K53" s="146"/>
      <c r="L53" s="146"/>
      <c r="M53" s="146"/>
      <c r="N53" s="146"/>
      <c r="O53" s="14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">
      <c r="A54" s="148"/>
      <c r="B54" s="204"/>
      <c r="C54" s="204"/>
      <c r="D54" s="204"/>
      <c r="E54" s="204"/>
      <c r="F54" s="204"/>
      <c r="G54" s="146"/>
      <c r="H54" s="146"/>
      <c r="I54" s="146"/>
      <c r="J54" s="146"/>
      <c r="K54" s="146"/>
      <c r="L54" s="146"/>
      <c r="M54" s="146"/>
      <c r="N54" s="146"/>
      <c r="O54" s="14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">
      <c r="A55" s="148"/>
      <c r="B55" s="204"/>
      <c r="C55" s="204"/>
      <c r="D55" s="204"/>
      <c r="E55" s="204"/>
      <c r="F55" s="204"/>
      <c r="G55" s="146"/>
      <c r="H55" s="146"/>
      <c r="I55" s="146"/>
      <c r="J55" s="146"/>
      <c r="K55" s="146"/>
      <c r="L55" s="146"/>
      <c r="M55" s="146"/>
      <c r="N55" s="146"/>
      <c r="O55" s="14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">
      <c r="A56" s="148"/>
      <c r="B56" s="204"/>
      <c r="C56" s="204"/>
      <c r="D56" s="204"/>
      <c r="E56" s="204"/>
      <c r="F56" s="204"/>
      <c r="G56" s="146"/>
      <c r="H56" s="146"/>
      <c r="I56" s="146"/>
      <c r="J56" s="146"/>
      <c r="K56" s="146"/>
      <c r="L56" s="146"/>
      <c r="M56" s="146"/>
      <c r="N56" s="146"/>
      <c r="O56" s="14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">
      <c r="A57" s="148"/>
      <c r="B57" s="204"/>
      <c r="C57" s="204"/>
      <c r="D57" s="204"/>
      <c r="E57" s="204"/>
      <c r="F57" s="204"/>
      <c r="G57" s="146"/>
      <c r="H57" s="146"/>
      <c r="I57" s="146"/>
      <c r="J57" s="146"/>
      <c r="K57" s="146"/>
      <c r="L57" s="146"/>
      <c r="M57" s="146"/>
      <c r="N57" s="146"/>
      <c r="O57" s="14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">
      <c r="A58" s="148"/>
      <c r="B58" s="204"/>
      <c r="C58" s="204"/>
      <c r="D58" s="204"/>
      <c r="E58" s="204"/>
      <c r="F58" s="204"/>
      <c r="G58" s="146"/>
      <c r="H58" s="146"/>
      <c r="I58" s="146"/>
      <c r="J58" s="146"/>
      <c r="K58" s="146"/>
      <c r="L58" s="146"/>
      <c r="M58" s="146"/>
      <c r="N58" s="146"/>
      <c r="O58" s="146"/>
      <c r="V58" s="6"/>
      <c r="W58" s="6"/>
      <c r="X58" s="6"/>
      <c r="Y58" s="6"/>
      <c r="Z58" s="6"/>
      <c r="AA58" s="6"/>
      <c r="AB58" s="6"/>
      <c r="AC58" s="6"/>
      <c r="AD58" s="6"/>
    </row>
  </sheetData>
  <mergeCells count="28">
    <mergeCell ref="A4:A5"/>
    <mergeCell ref="B4:B5"/>
    <mergeCell ref="C4:C5"/>
    <mergeCell ref="D4:D5"/>
    <mergeCell ref="A2:C2"/>
    <mergeCell ref="D2:E2"/>
    <mergeCell ref="J2:O2"/>
    <mergeCell ref="A3:C3"/>
    <mergeCell ref="D3:E3"/>
    <mergeCell ref="J3:O3"/>
    <mergeCell ref="A47:B47"/>
    <mergeCell ref="A44:G46"/>
    <mergeCell ref="A43:G43"/>
    <mergeCell ref="F4:F5"/>
    <mergeCell ref="G4:G5"/>
    <mergeCell ref="H45:N45"/>
    <mergeCell ref="B36:G36"/>
    <mergeCell ref="H4:H5"/>
    <mergeCell ref="I4:I5"/>
    <mergeCell ref="J4:J5"/>
    <mergeCell ref="K4:K5"/>
    <mergeCell ref="L4:N4"/>
    <mergeCell ref="A37:O37"/>
    <mergeCell ref="B40:G40"/>
    <mergeCell ref="E4:E5"/>
    <mergeCell ref="H44:N44"/>
    <mergeCell ref="H46:N46"/>
    <mergeCell ref="O4:O5"/>
  </mergeCells>
  <phoneticPr fontId="13" type="noConversion"/>
  <printOptions horizontalCentered="1" verticalCentered="1"/>
  <pageMargins left="0.19685039370078741" right="0.23622047244094491" top="0.51181102362204722" bottom="0.74803149606299213" header="0.31496062992125984" footer="0.31496062992125984"/>
  <pageSetup paperSize="9" scale="40" fitToWidth="2" fitToHeight="2" orientation="landscape" r:id="rId1"/>
  <headerFooter differentFirst="1">
    <oddHeader>&amp;C&amp;F</oddHeader>
    <evenFooter>&amp;CFOLHA DE PAGAMENTO IEL</evenFooter>
  </headerFooter>
  <rowBreaks count="1" manualBreakCount="1">
    <brk id="46" max="26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zoomScale="80" zoomScaleNormal="80" workbookViewId="0">
      <selection activeCell="B27" sqref="B27"/>
    </sheetView>
  </sheetViews>
  <sheetFormatPr defaultRowHeight="14.25" x14ac:dyDescent="0.2"/>
  <cols>
    <col min="1" max="1" width="5.5703125" style="169" customWidth="1"/>
    <col min="2" max="2" width="51.140625" style="169" customWidth="1"/>
    <col min="3" max="3" width="22.7109375" style="169" customWidth="1"/>
    <col min="4" max="4" width="25.140625" style="169" customWidth="1"/>
    <col min="5" max="5" width="8.28515625" style="169" customWidth="1"/>
    <col min="6" max="6" width="15.42578125" style="169" bestFit="1" customWidth="1"/>
    <col min="7" max="7" width="19" style="169" customWidth="1"/>
    <col min="8" max="8" width="16.7109375" style="356" bestFit="1" customWidth="1"/>
    <col min="9" max="9" width="22" style="356" bestFit="1" customWidth="1"/>
    <col min="10" max="10" width="17.7109375" style="356" bestFit="1" customWidth="1"/>
    <col min="11" max="11" width="18.7109375" style="356" bestFit="1" customWidth="1"/>
    <col min="12" max="12" width="11" style="356" bestFit="1" customWidth="1"/>
    <col min="13" max="13" width="16.28515625" style="356" bestFit="1" customWidth="1"/>
    <col min="14" max="14" width="17.140625" style="356" bestFit="1" customWidth="1"/>
    <col min="15" max="15" width="20.7109375" style="356" bestFit="1" customWidth="1"/>
    <col min="16" max="16" width="12.5703125" style="169" bestFit="1" customWidth="1"/>
    <col min="17" max="16384" width="9.140625" style="169"/>
  </cols>
  <sheetData>
    <row r="1" spans="1:23" s="147" customFormat="1" ht="81" customHeight="1" thickBot="1" x14ac:dyDescent="0.25">
      <c r="A1" s="308" t="s">
        <v>1</v>
      </c>
      <c r="B1" s="315"/>
      <c r="C1" s="315"/>
      <c r="D1" s="315"/>
      <c r="E1" s="316"/>
      <c r="F1" s="315"/>
      <c r="G1" s="315"/>
      <c r="H1" s="322"/>
      <c r="I1" s="322"/>
      <c r="J1" s="322"/>
      <c r="K1" s="322"/>
      <c r="L1" s="322"/>
      <c r="M1" s="322"/>
      <c r="N1" s="322"/>
      <c r="O1" s="323"/>
    </row>
    <row r="2" spans="1:23" ht="15.75" x14ac:dyDescent="0.2">
      <c r="A2" s="318" t="s">
        <v>54</v>
      </c>
      <c r="B2" s="174"/>
      <c r="C2" s="174"/>
      <c r="D2" s="319" t="s">
        <v>53</v>
      </c>
      <c r="E2" s="320"/>
      <c r="F2" s="321" t="s">
        <v>2</v>
      </c>
      <c r="G2" s="175" t="s">
        <v>3</v>
      </c>
      <c r="H2" s="209" t="s">
        <v>35</v>
      </c>
      <c r="I2" s="324" t="s">
        <v>4</v>
      </c>
      <c r="J2" s="210" t="s">
        <v>5</v>
      </c>
      <c r="K2" s="210"/>
      <c r="L2" s="210"/>
      <c r="M2" s="210"/>
      <c r="N2" s="210"/>
      <c r="O2" s="211"/>
    </row>
    <row r="3" spans="1:23" ht="48" customHeight="1" x14ac:dyDescent="0.2">
      <c r="A3" s="312" t="s">
        <v>125</v>
      </c>
      <c r="B3" s="313"/>
      <c r="C3" s="314"/>
      <c r="D3" s="309" t="s">
        <v>119</v>
      </c>
      <c r="E3" s="310"/>
      <c r="F3" s="311" t="s">
        <v>112</v>
      </c>
      <c r="G3" s="178" t="s">
        <v>118</v>
      </c>
      <c r="H3" s="212">
        <v>18</v>
      </c>
      <c r="I3" s="213">
        <v>4.8</v>
      </c>
      <c r="J3" s="214" t="s">
        <v>6</v>
      </c>
      <c r="K3" s="214"/>
      <c r="L3" s="214"/>
      <c r="M3" s="214"/>
      <c r="N3" s="214"/>
      <c r="O3" s="215"/>
    </row>
    <row r="4" spans="1:23" ht="15" customHeight="1" x14ac:dyDescent="0.25">
      <c r="A4" s="157" t="s">
        <v>7</v>
      </c>
      <c r="B4" s="158" t="s">
        <v>9</v>
      </c>
      <c r="C4" s="158" t="s">
        <v>10</v>
      </c>
      <c r="D4" s="158" t="s">
        <v>11</v>
      </c>
      <c r="E4" s="158" t="s">
        <v>12</v>
      </c>
      <c r="F4" s="158" t="s">
        <v>13</v>
      </c>
      <c r="G4" s="158" t="s">
        <v>14</v>
      </c>
      <c r="H4" s="217" t="s">
        <v>30</v>
      </c>
      <c r="I4" s="217" t="s">
        <v>15</v>
      </c>
      <c r="J4" s="217" t="s">
        <v>16</v>
      </c>
      <c r="K4" s="217" t="s">
        <v>32</v>
      </c>
      <c r="L4" s="218" t="s">
        <v>18</v>
      </c>
      <c r="M4" s="218"/>
      <c r="N4" s="218"/>
      <c r="O4" s="325" t="s">
        <v>19</v>
      </c>
    </row>
    <row r="5" spans="1:23" ht="48" thickBot="1" x14ac:dyDescent="0.25">
      <c r="A5" s="159"/>
      <c r="B5" s="160"/>
      <c r="C5" s="160"/>
      <c r="D5" s="160"/>
      <c r="E5" s="160"/>
      <c r="F5" s="160"/>
      <c r="G5" s="160"/>
      <c r="H5" s="221"/>
      <c r="I5" s="221"/>
      <c r="J5" s="221"/>
      <c r="K5" s="221"/>
      <c r="L5" s="326" t="s">
        <v>21</v>
      </c>
      <c r="M5" s="222" t="s">
        <v>22</v>
      </c>
      <c r="N5" s="222" t="s">
        <v>23</v>
      </c>
      <c r="O5" s="327"/>
    </row>
    <row r="6" spans="1:23" ht="15" x14ac:dyDescent="0.2">
      <c r="A6" s="161">
        <v>1</v>
      </c>
      <c r="B6" s="317" t="s">
        <v>94</v>
      </c>
      <c r="C6" s="317" t="s">
        <v>67</v>
      </c>
      <c r="D6" s="317" t="s">
        <v>95</v>
      </c>
      <c r="E6" s="162">
        <v>1</v>
      </c>
      <c r="F6" s="163">
        <v>45964</v>
      </c>
      <c r="G6" s="163">
        <v>46144</v>
      </c>
      <c r="H6" s="328">
        <v>630</v>
      </c>
      <c r="I6" s="329">
        <v>126</v>
      </c>
      <c r="J6" s="330"/>
      <c r="K6" s="329">
        <f t="shared" ref="K6:K10" si="0">SUM(H6:J6)</f>
        <v>756</v>
      </c>
      <c r="L6" s="331"/>
      <c r="M6" s="331"/>
      <c r="N6" s="331"/>
      <c r="O6" s="332">
        <f t="shared" ref="O6:O10" si="1">K6-M6-N6</f>
        <v>756</v>
      </c>
    </row>
    <row r="7" spans="1:23" ht="15" x14ac:dyDescent="0.2">
      <c r="A7" s="164">
        <v>2</v>
      </c>
      <c r="B7" s="293" t="s">
        <v>96</v>
      </c>
      <c r="C7" s="293" t="s">
        <v>67</v>
      </c>
      <c r="D7" s="293" t="s">
        <v>95</v>
      </c>
      <c r="E7" s="165">
        <v>1</v>
      </c>
      <c r="F7" s="166">
        <v>45964</v>
      </c>
      <c r="G7" s="166">
        <v>46144</v>
      </c>
      <c r="H7" s="333">
        <v>630</v>
      </c>
      <c r="I7" s="334">
        <v>126</v>
      </c>
      <c r="J7" s="335"/>
      <c r="K7" s="334">
        <f t="shared" si="0"/>
        <v>756</v>
      </c>
      <c r="L7" s="167"/>
      <c r="M7" s="167"/>
      <c r="N7" s="167"/>
      <c r="O7" s="336">
        <f t="shared" si="1"/>
        <v>756</v>
      </c>
    </row>
    <row r="8" spans="1:23" ht="15" x14ac:dyDescent="0.2">
      <c r="A8" s="164">
        <v>3</v>
      </c>
      <c r="B8" s="293" t="s">
        <v>97</v>
      </c>
      <c r="C8" s="293" t="s">
        <v>0</v>
      </c>
      <c r="D8" s="293" t="s">
        <v>98</v>
      </c>
      <c r="E8" s="165">
        <v>1</v>
      </c>
      <c r="F8" s="166">
        <v>45964</v>
      </c>
      <c r="G8" s="166">
        <v>46144</v>
      </c>
      <c r="H8" s="333">
        <v>630</v>
      </c>
      <c r="I8" s="334">
        <v>126</v>
      </c>
      <c r="J8" s="335"/>
      <c r="K8" s="334">
        <f t="shared" si="0"/>
        <v>756</v>
      </c>
      <c r="L8" s="167"/>
      <c r="M8" s="167"/>
      <c r="N8" s="167"/>
      <c r="O8" s="336">
        <f t="shared" si="1"/>
        <v>756</v>
      </c>
    </row>
    <row r="9" spans="1:23" ht="15" x14ac:dyDescent="0.2">
      <c r="A9" s="164">
        <v>4</v>
      </c>
      <c r="B9" s="293" t="s">
        <v>92</v>
      </c>
      <c r="C9" s="293" t="s">
        <v>67</v>
      </c>
      <c r="D9" s="293" t="s">
        <v>93</v>
      </c>
      <c r="E9" s="165">
        <v>1</v>
      </c>
      <c r="F9" s="166">
        <v>45964</v>
      </c>
      <c r="G9" s="166">
        <v>46144</v>
      </c>
      <c r="H9" s="333">
        <v>630</v>
      </c>
      <c r="I9" s="334">
        <v>126</v>
      </c>
      <c r="J9" s="335"/>
      <c r="K9" s="334">
        <f t="shared" si="0"/>
        <v>756</v>
      </c>
      <c r="L9" s="167"/>
      <c r="M9" s="167"/>
      <c r="N9" s="167"/>
      <c r="O9" s="336">
        <f t="shared" si="1"/>
        <v>756</v>
      </c>
    </row>
    <row r="10" spans="1:23" ht="15" x14ac:dyDescent="0.2">
      <c r="A10" s="164">
        <v>5</v>
      </c>
      <c r="B10" s="293" t="s">
        <v>111</v>
      </c>
      <c r="C10" s="293" t="s">
        <v>67</v>
      </c>
      <c r="D10" s="293" t="s">
        <v>99</v>
      </c>
      <c r="E10" s="165">
        <v>1</v>
      </c>
      <c r="F10" s="166">
        <v>45964</v>
      </c>
      <c r="G10" s="166">
        <v>46144</v>
      </c>
      <c r="H10" s="333">
        <v>630</v>
      </c>
      <c r="I10" s="334">
        <v>126</v>
      </c>
      <c r="J10" s="335"/>
      <c r="K10" s="334">
        <f t="shared" si="0"/>
        <v>756</v>
      </c>
      <c r="L10" s="167"/>
      <c r="M10" s="167"/>
      <c r="N10" s="167"/>
      <c r="O10" s="336">
        <f t="shared" si="1"/>
        <v>756</v>
      </c>
    </row>
    <row r="11" spans="1:23" ht="15" x14ac:dyDescent="0.2">
      <c r="A11" s="270"/>
      <c r="B11" s="271" t="s">
        <v>24</v>
      </c>
      <c r="C11" s="271"/>
      <c r="D11" s="271"/>
      <c r="E11" s="271"/>
      <c r="F11" s="271"/>
      <c r="G11" s="272"/>
      <c r="H11" s="168">
        <f>SUM(H6:H10)</f>
        <v>3150</v>
      </c>
      <c r="I11" s="168">
        <f>SUM(I6:I10)</f>
        <v>630</v>
      </c>
      <c r="J11" s="168">
        <f>SUM(J6:J10)</f>
        <v>0</v>
      </c>
      <c r="K11" s="168">
        <f>SUM(K6:K10)</f>
        <v>3780</v>
      </c>
      <c r="L11" s="168"/>
      <c r="M11" s="273">
        <f>SUM(M6:M10)</f>
        <v>0</v>
      </c>
      <c r="N11" s="273">
        <f>SUM(N6:N10)</f>
        <v>0</v>
      </c>
      <c r="O11" s="337">
        <f>SUM(O6:O10)</f>
        <v>3780</v>
      </c>
      <c r="P11" s="267"/>
      <c r="W11" s="268" t="s">
        <v>57</v>
      </c>
    </row>
    <row r="12" spans="1:23" ht="15.75" thickBot="1" x14ac:dyDescent="0.3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6"/>
    </row>
    <row r="13" spans="1:23" ht="60.75" thickBot="1" x14ac:dyDescent="0.25">
      <c r="A13" s="303" t="s">
        <v>7</v>
      </c>
      <c r="B13" s="304" t="s">
        <v>9</v>
      </c>
      <c r="C13" s="304" t="s">
        <v>10</v>
      </c>
      <c r="D13" s="305" t="s">
        <v>11</v>
      </c>
      <c r="E13" s="306" t="s">
        <v>12</v>
      </c>
      <c r="F13" s="307" t="s">
        <v>25</v>
      </c>
      <c r="G13" s="307" t="s">
        <v>26</v>
      </c>
      <c r="H13" s="338" t="s">
        <v>27</v>
      </c>
      <c r="I13" s="338" t="s">
        <v>15</v>
      </c>
      <c r="J13" s="338" t="s">
        <v>28</v>
      </c>
      <c r="K13" s="338" t="s">
        <v>17</v>
      </c>
      <c r="L13" s="339" t="s">
        <v>21</v>
      </c>
      <c r="M13" s="339" t="s">
        <v>22</v>
      </c>
      <c r="N13" s="339" t="s">
        <v>23</v>
      </c>
      <c r="O13" s="340" t="s">
        <v>19</v>
      </c>
    </row>
    <row r="14" spans="1:23" ht="15" x14ac:dyDescent="0.2">
      <c r="A14" s="274"/>
      <c r="B14" s="297"/>
      <c r="C14" s="298"/>
      <c r="D14" s="297"/>
      <c r="E14" s="299"/>
      <c r="F14" s="300"/>
      <c r="G14" s="301"/>
      <c r="H14" s="275"/>
      <c r="I14" s="275"/>
      <c r="J14" s="275"/>
      <c r="K14" s="275"/>
      <c r="L14" s="341"/>
      <c r="M14" s="276"/>
      <c r="N14" s="276"/>
      <c r="O14" s="302"/>
    </row>
    <row r="15" spans="1:23" ht="15" x14ac:dyDescent="0.2">
      <c r="A15" s="277" t="s">
        <v>1</v>
      </c>
      <c r="B15" s="278"/>
      <c r="C15" s="278"/>
      <c r="D15" s="278"/>
      <c r="E15" s="278"/>
      <c r="F15" s="278"/>
      <c r="G15" s="279"/>
      <c r="H15" s="280">
        <v>0</v>
      </c>
      <c r="I15" s="280">
        <v>0</v>
      </c>
      <c r="J15" s="281"/>
      <c r="K15" s="282">
        <v>0</v>
      </c>
      <c r="L15" s="281"/>
      <c r="M15" s="342"/>
      <c r="N15" s="342"/>
      <c r="O15" s="343"/>
      <c r="V15" s="7"/>
    </row>
    <row r="16" spans="1:23" x14ac:dyDescent="0.2">
      <c r="A16" s="269"/>
      <c r="B16" s="283"/>
      <c r="C16" s="283"/>
      <c r="D16" s="283"/>
      <c r="E16" s="283"/>
      <c r="F16" s="283"/>
      <c r="G16" s="283"/>
      <c r="H16" s="344"/>
      <c r="I16" s="344"/>
      <c r="J16" s="344"/>
      <c r="K16" s="344"/>
      <c r="L16" s="344"/>
      <c r="M16" s="344"/>
      <c r="N16" s="344"/>
      <c r="O16" s="345"/>
    </row>
    <row r="17" spans="1:15" ht="15" x14ac:dyDescent="0.2">
      <c r="A17" s="284" t="s">
        <v>1</v>
      </c>
      <c r="B17" s="285" t="s">
        <v>29</v>
      </c>
      <c r="C17" s="285"/>
      <c r="D17" s="285"/>
      <c r="E17" s="286"/>
      <c r="F17" s="285"/>
      <c r="G17" s="287"/>
      <c r="H17" s="168">
        <f>H11</f>
        <v>3150</v>
      </c>
      <c r="I17" s="168">
        <f>I11</f>
        <v>630</v>
      </c>
      <c r="J17" s="168">
        <f>J11</f>
        <v>0</v>
      </c>
      <c r="K17" s="168">
        <f>K11</f>
        <v>3780</v>
      </c>
      <c r="L17" s="168"/>
      <c r="M17" s="273">
        <f>M11</f>
        <v>0</v>
      </c>
      <c r="N17" s="273">
        <f>N11</f>
        <v>0</v>
      </c>
      <c r="O17" s="337">
        <f>K17-M17-N17</f>
        <v>3780</v>
      </c>
    </row>
    <row r="18" spans="1:15" ht="15" x14ac:dyDescent="0.25">
      <c r="A18" s="288" t="s">
        <v>124</v>
      </c>
      <c r="B18" s="289"/>
      <c r="C18" s="289"/>
      <c r="D18" s="289"/>
      <c r="E18" s="289"/>
      <c r="F18" s="289"/>
      <c r="G18" s="289"/>
      <c r="H18" s="344"/>
      <c r="I18" s="344"/>
      <c r="J18" s="344"/>
      <c r="K18" s="344"/>
      <c r="L18" s="344"/>
      <c r="M18" s="344"/>
      <c r="N18" s="344"/>
      <c r="O18" s="345"/>
    </row>
    <row r="19" spans="1:15" ht="15" x14ac:dyDescent="0.2">
      <c r="A19" s="269"/>
      <c r="B19" s="283"/>
      <c r="C19" s="283"/>
      <c r="D19" s="283"/>
      <c r="E19" s="283"/>
      <c r="F19" s="283"/>
      <c r="G19" s="283"/>
      <c r="H19" s="346" t="s">
        <v>43</v>
      </c>
      <c r="I19" s="347"/>
      <c r="J19" s="347"/>
      <c r="K19" s="347"/>
      <c r="L19" s="347"/>
      <c r="M19" s="347"/>
      <c r="N19" s="347"/>
      <c r="O19" s="348">
        <v>30</v>
      </c>
    </row>
    <row r="20" spans="1:15" ht="15" x14ac:dyDescent="0.2">
      <c r="A20" s="269"/>
      <c r="B20" s="283"/>
      <c r="C20" s="283"/>
      <c r="D20" s="283"/>
      <c r="E20" s="283"/>
      <c r="F20" s="283"/>
      <c r="G20" s="283"/>
      <c r="H20" s="349" t="s">
        <v>44</v>
      </c>
      <c r="I20" s="350"/>
      <c r="J20" s="350"/>
      <c r="K20" s="350"/>
      <c r="L20" s="350"/>
      <c r="M20" s="350"/>
      <c r="N20" s="350"/>
      <c r="O20" s="348">
        <f>A10*O19</f>
        <v>150</v>
      </c>
    </row>
    <row r="21" spans="1:15" ht="15.75" thickBot="1" x14ac:dyDescent="0.25">
      <c r="A21" s="290"/>
      <c r="B21" s="291"/>
      <c r="C21" s="291"/>
      <c r="D21" s="291"/>
      <c r="E21" s="291"/>
      <c r="F21" s="291"/>
      <c r="G21" s="291"/>
      <c r="H21" s="351" t="s">
        <v>42</v>
      </c>
      <c r="I21" s="352"/>
      <c r="J21" s="352"/>
      <c r="K21" s="352"/>
      <c r="L21" s="352"/>
      <c r="M21" s="352"/>
      <c r="N21" s="352"/>
      <c r="O21" s="353">
        <f>SUM(O17+O20)</f>
        <v>3930</v>
      </c>
    </row>
    <row r="22" spans="1:15" ht="15" x14ac:dyDescent="0.2">
      <c r="H22" s="354"/>
      <c r="I22" s="354"/>
      <c r="J22" s="354"/>
      <c r="K22" s="354"/>
      <c r="L22" s="354"/>
      <c r="M22" s="354"/>
      <c r="N22" s="354"/>
      <c r="O22" s="355"/>
    </row>
    <row r="23" spans="1:15" ht="15" x14ac:dyDescent="0.2">
      <c r="H23" s="354"/>
      <c r="I23" s="354"/>
      <c r="J23" s="354"/>
      <c r="K23" s="354"/>
      <c r="L23" s="354"/>
      <c r="M23" s="354"/>
      <c r="N23" s="354"/>
      <c r="O23" s="355"/>
    </row>
    <row r="24" spans="1:15" ht="15" x14ac:dyDescent="0.2">
      <c r="B24" s="292"/>
      <c r="H24" s="354"/>
      <c r="I24" s="354"/>
      <c r="J24" s="354"/>
      <c r="K24" s="354"/>
      <c r="L24" s="354"/>
      <c r="M24" s="354"/>
      <c r="N24" s="354"/>
      <c r="O24" s="355"/>
    </row>
    <row r="25" spans="1:15" ht="15" x14ac:dyDescent="0.2">
      <c r="H25" s="354"/>
      <c r="I25" s="354"/>
      <c r="J25" s="354"/>
      <c r="K25" s="354"/>
      <c r="L25" s="354"/>
      <c r="M25" s="354"/>
      <c r="N25" s="354"/>
      <c r="O25" s="355"/>
    </row>
    <row r="26" spans="1:15" ht="15" x14ac:dyDescent="0.2">
      <c r="H26" s="354"/>
      <c r="I26" s="354"/>
      <c r="J26" s="354"/>
      <c r="K26" s="354"/>
      <c r="L26" s="354"/>
      <c r="M26" s="354"/>
      <c r="N26" s="354"/>
      <c r="O26" s="355"/>
    </row>
  </sheetData>
  <sortState ref="B8:R11">
    <sortCondition ref="B7:B11"/>
  </sortState>
  <mergeCells count="26"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1:N21"/>
    <mergeCell ref="O4:O5"/>
    <mergeCell ref="B11:G11"/>
    <mergeCell ref="A12:O12"/>
    <mergeCell ref="B15:G15"/>
    <mergeCell ref="H19:N19"/>
    <mergeCell ref="H20:N20"/>
    <mergeCell ref="G4:G5"/>
    <mergeCell ref="H4:H5"/>
    <mergeCell ref="I4:I5"/>
    <mergeCell ref="J4:J5"/>
    <mergeCell ref="K4:K5"/>
    <mergeCell ref="L4:N4"/>
    <mergeCell ref="A18:G18"/>
  </mergeCells>
  <phoneticPr fontId="13" type="noConversion"/>
  <pageMargins left="0.51181102362204722" right="0.51181102362204722" top="0.78740157480314965" bottom="0.78740157480314965" header="0.31496062992125984" footer="0.31496062992125984"/>
  <pageSetup paperSize="9" scale="40" fitToHeight="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70" zoomScaleNormal="70" workbookViewId="0">
      <selection activeCell="E25" sqref="E25"/>
    </sheetView>
  </sheetViews>
  <sheetFormatPr defaultColWidth="9.140625" defaultRowHeight="12.75" x14ac:dyDescent="0.2"/>
  <cols>
    <col min="1" max="1" width="6.85546875" style="1" customWidth="1"/>
    <col min="2" max="2" width="21.85546875" style="1" bestFit="1" customWidth="1"/>
    <col min="3" max="3" width="8.140625" style="1" customWidth="1"/>
    <col min="4" max="4" width="23.42578125" style="1" customWidth="1"/>
    <col min="5" max="5" width="39.85546875" style="1" customWidth="1"/>
    <col min="6" max="6" width="20.85546875" style="1" customWidth="1"/>
    <col min="7" max="7" width="24.5703125" style="1" customWidth="1"/>
    <col min="8" max="8" width="7.42578125" style="1" customWidth="1"/>
    <col min="9" max="9" width="16.5703125" style="1" customWidth="1"/>
    <col min="10" max="10" width="18.28515625" style="1" bestFit="1" customWidth="1"/>
    <col min="11" max="11" width="17" style="1" customWidth="1"/>
    <col min="12" max="12" width="16.85546875" style="1" customWidth="1"/>
    <col min="13" max="13" width="14.42578125" style="1" customWidth="1"/>
    <col min="14" max="14" width="15.140625" style="1" bestFit="1" customWidth="1"/>
    <col min="15" max="15" width="7.28515625" style="1" bestFit="1" customWidth="1"/>
    <col min="16" max="16" width="13.85546875" style="1" customWidth="1"/>
    <col min="17" max="17" width="15" style="1" customWidth="1"/>
    <col min="18" max="18" width="18.5703125" style="1" customWidth="1"/>
    <col min="19" max="19" width="9.140625" style="1"/>
    <col min="20" max="20" width="11.7109375" style="1" bestFit="1" customWidth="1"/>
    <col min="21" max="16384" width="9.140625" style="1"/>
  </cols>
  <sheetData>
    <row r="1" spans="1:23" ht="102.75" customHeight="1" x14ac:dyDescent="0.25">
      <c r="A1" s="30" t="s">
        <v>1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1"/>
      <c r="Q1" s="31"/>
      <c r="R1" s="33"/>
    </row>
    <row r="2" spans="1:23" s="6" customFormat="1" ht="31.5" customHeight="1" x14ac:dyDescent="0.2">
      <c r="A2" s="139" t="s">
        <v>54</v>
      </c>
      <c r="B2" s="140"/>
      <c r="C2" s="140"/>
      <c r="D2" s="140"/>
      <c r="E2" s="140"/>
      <c r="F2" s="141"/>
      <c r="G2" s="118" t="s">
        <v>53</v>
      </c>
      <c r="H2" s="119"/>
      <c r="I2" s="34" t="s">
        <v>2</v>
      </c>
      <c r="J2" s="35" t="s">
        <v>3</v>
      </c>
      <c r="K2" s="36" t="s">
        <v>68</v>
      </c>
      <c r="L2" s="35" t="s">
        <v>4</v>
      </c>
      <c r="M2" s="120" t="s">
        <v>5</v>
      </c>
      <c r="N2" s="120"/>
      <c r="O2" s="120"/>
      <c r="P2" s="120"/>
      <c r="Q2" s="120"/>
      <c r="R2" s="121"/>
    </row>
    <row r="3" spans="1:23" s="6" customFormat="1" ht="38.25" customHeight="1" x14ac:dyDescent="0.2">
      <c r="A3" s="142" t="s">
        <v>69</v>
      </c>
      <c r="B3" s="143"/>
      <c r="C3" s="143"/>
      <c r="D3" s="143"/>
      <c r="E3" s="143"/>
      <c r="F3" s="144"/>
      <c r="G3" s="145"/>
      <c r="H3" s="115"/>
      <c r="I3" s="104"/>
      <c r="J3" s="91"/>
      <c r="K3" s="92"/>
      <c r="L3" s="105"/>
      <c r="M3" s="122" t="s">
        <v>6</v>
      </c>
      <c r="N3" s="122"/>
      <c r="O3" s="122"/>
      <c r="P3" s="122"/>
      <c r="Q3" s="122"/>
      <c r="R3" s="123"/>
    </row>
    <row r="4" spans="1:23" s="3" customFormat="1" ht="10.15" customHeight="1" x14ac:dyDescent="0.2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</row>
    <row r="5" spans="1:23" s="3" customFormat="1" ht="14.45" customHeight="1" x14ac:dyDescent="0.25">
      <c r="A5" s="130" t="s">
        <v>7</v>
      </c>
      <c r="B5" s="131" t="s">
        <v>8</v>
      </c>
      <c r="C5" s="131" t="s">
        <v>20</v>
      </c>
      <c r="D5" s="132" t="s">
        <v>34</v>
      </c>
      <c r="E5" s="133" t="s">
        <v>9</v>
      </c>
      <c r="F5" s="133" t="s">
        <v>10</v>
      </c>
      <c r="G5" s="133" t="s">
        <v>11</v>
      </c>
      <c r="H5" s="133" t="s">
        <v>12</v>
      </c>
      <c r="I5" s="133" t="s">
        <v>13</v>
      </c>
      <c r="J5" s="133" t="s">
        <v>14</v>
      </c>
      <c r="K5" s="124" t="s">
        <v>30</v>
      </c>
      <c r="L5" s="124" t="s">
        <v>15</v>
      </c>
      <c r="M5" s="124" t="s">
        <v>16</v>
      </c>
      <c r="N5" s="124" t="s">
        <v>17</v>
      </c>
      <c r="O5" s="125" t="s">
        <v>18</v>
      </c>
      <c r="P5" s="125"/>
      <c r="Q5" s="125"/>
      <c r="R5" s="124" t="s">
        <v>19</v>
      </c>
    </row>
    <row r="6" spans="1:23" s="4" customFormat="1" ht="65.25" customHeight="1" x14ac:dyDescent="0.2">
      <c r="A6" s="130"/>
      <c r="B6" s="131"/>
      <c r="C6" s="131"/>
      <c r="D6" s="132"/>
      <c r="E6" s="133"/>
      <c r="F6" s="133"/>
      <c r="G6" s="133"/>
      <c r="H6" s="133"/>
      <c r="I6" s="133"/>
      <c r="J6" s="133"/>
      <c r="K6" s="124"/>
      <c r="L6" s="124"/>
      <c r="M6" s="124"/>
      <c r="N6" s="124"/>
      <c r="O6" s="12" t="s">
        <v>21</v>
      </c>
      <c r="P6" s="13" t="s">
        <v>31</v>
      </c>
      <c r="Q6" s="13" t="s">
        <v>23</v>
      </c>
      <c r="R6" s="124"/>
    </row>
    <row r="7" spans="1:23" s="4" customFormat="1" ht="32.25" customHeight="1" x14ac:dyDescent="0.2">
      <c r="A7" s="16">
        <v>1</v>
      </c>
      <c r="B7" s="47"/>
      <c r="C7" s="106"/>
      <c r="D7" s="107"/>
      <c r="E7" s="108"/>
      <c r="F7" s="108"/>
      <c r="G7" s="108"/>
      <c r="H7" s="108">
        <v>1</v>
      </c>
      <c r="I7" s="109"/>
      <c r="J7" s="109"/>
      <c r="K7" s="110"/>
      <c r="L7" s="110"/>
      <c r="M7" s="48"/>
      <c r="N7" s="48"/>
      <c r="O7" s="111"/>
      <c r="P7" s="48"/>
      <c r="Q7" s="48"/>
      <c r="R7" s="48">
        <f>SUM(K7+L7-P7-Q7)</f>
        <v>0</v>
      </c>
    </row>
    <row r="8" spans="1:23" s="2" customFormat="1" ht="14.45" customHeight="1" x14ac:dyDescent="0.2">
      <c r="A8" s="40"/>
      <c r="B8" s="17"/>
      <c r="C8" s="17"/>
      <c r="D8" s="17"/>
      <c r="E8" s="17"/>
      <c r="F8" s="17"/>
      <c r="G8" s="17"/>
      <c r="H8" s="17"/>
      <c r="I8" s="17"/>
      <c r="J8" s="17"/>
      <c r="K8" s="17"/>
      <c r="L8" s="14"/>
      <c r="M8" s="17"/>
      <c r="N8" s="17"/>
      <c r="O8" s="17"/>
      <c r="P8" s="17"/>
      <c r="Q8" s="17"/>
      <c r="R8" s="41"/>
    </row>
    <row r="9" spans="1:23" s="3" customFormat="1" ht="41.25" customHeight="1" x14ac:dyDescent="0.2">
      <c r="A9" s="18"/>
      <c r="B9" s="19"/>
      <c r="C9" s="19"/>
      <c r="D9" s="19"/>
      <c r="E9" s="134" t="s">
        <v>24</v>
      </c>
      <c r="F9" s="134"/>
      <c r="G9" s="134"/>
      <c r="H9" s="134"/>
      <c r="I9" s="134"/>
      <c r="J9" s="135"/>
      <c r="K9" s="42">
        <f>SUM(K7:K8)</f>
        <v>0</v>
      </c>
      <c r="L9" s="42">
        <f>SUM(L7:L7)</f>
        <v>0</v>
      </c>
      <c r="M9" s="42">
        <f>SUM(M7:M7)</f>
        <v>0</v>
      </c>
      <c r="N9" s="42">
        <f>SUM(N7:N8)</f>
        <v>0</v>
      </c>
      <c r="O9" s="43"/>
      <c r="P9" s="44">
        <f>SUM(P7:P7)</f>
        <v>0</v>
      </c>
      <c r="Q9" s="44">
        <f>SUM(Q7:Q7)</f>
        <v>0</v>
      </c>
      <c r="R9" s="45">
        <f>SUM(R7:R8)</f>
        <v>0</v>
      </c>
    </row>
    <row r="10" spans="1:23" s="3" customFormat="1" ht="14.25" customHeight="1" x14ac:dyDescent="0.25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8"/>
    </row>
    <row r="11" spans="1:23" s="4" customFormat="1" ht="51.75" customHeight="1" x14ac:dyDescent="0.2">
      <c r="A11" s="20" t="s">
        <v>7</v>
      </c>
      <c r="B11" s="21" t="s">
        <v>8</v>
      </c>
      <c r="C11" s="21" t="s">
        <v>20</v>
      </c>
      <c r="D11" s="22" t="s">
        <v>33</v>
      </c>
      <c r="E11" s="23" t="s">
        <v>9</v>
      </c>
      <c r="F11" s="23" t="s">
        <v>10</v>
      </c>
      <c r="G11" s="24" t="s">
        <v>11</v>
      </c>
      <c r="H11" s="46" t="s">
        <v>12</v>
      </c>
      <c r="I11" s="25" t="s">
        <v>25</v>
      </c>
      <c r="J11" s="25" t="s">
        <v>26</v>
      </c>
      <c r="K11" s="26" t="s">
        <v>27</v>
      </c>
      <c r="L11" s="26" t="s">
        <v>15</v>
      </c>
      <c r="M11" s="26" t="s">
        <v>28</v>
      </c>
      <c r="N11" s="26" t="s">
        <v>17</v>
      </c>
      <c r="O11" s="27" t="s">
        <v>21</v>
      </c>
      <c r="P11" s="23" t="s">
        <v>22</v>
      </c>
      <c r="Q11" s="23" t="s">
        <v>23</v>
      </c>
      <c r="R11" s="28" t="s">
        <v>19</v>
      </c>
      <c r="W11" s="4" t="s">
        <v>1</v>
      </c>
    </row>
    <row r="12" spans="1:23" s="3" customFormat="1" ht="30" customHeight="1" x14ac:dyDescent="0.25">
      <c r="A12" s="52"/>
      <c r="B12" s="49"/>
      <c r="C12" s="50"/>
      <c r="D12" s="49"/>
      <c r="E12" s="71"/>
      <c r="F12" s="71"/>
      <c r="G12" s="51"/>
      <c r="H12" s="84"/>
      <c r="I12" s="83"/>
      <c r="J12" s="83"/>
      <c r="K12" s="85"/>
      <c r="L12" s="53"/>
      <c r="M12" s="53">
        <v>0</v>
      </c>
      <c r="N12" s="86"/>
      <c r="O12" s="54"/>
      <c r="P12" s="55"/>
      <c r="Q12" s="55"/>
      <c r="R12" s="87"/>
    </row>
    <row r="13" spans="1:23" s="3" customFormat="1" ht="15" customHeight="1" x14ac:dyDescent="0.25">
      <c r="A13" s="56" t="s">
        <v>1</v>
      </c>
      <c r="B13" s="57"/>
      <c r="C13" s="57"/>
      <c r="D13" s="57"/>
      <c r="E13" s="116"/>
      <c r="F13" s="116"/>
      <c r="G13" s="116"/>
      <c r="H13" s="116"/>
      <c r="I13" s="116"/>
      <c r="J13" s="117"/>
      <c r="K13" s="72">
        <v>0</v>
      </c>
      <c r="L13" s="72">
        <v>0</v>
      </c>
      <c r="M13" s="73"/>
      <c r="N13" s="58">
        <f>SUM(N12:N12)</f>
        <v>0</v>
      </c>
      <c r="O13" s="59"/>
      <c r="P13" s="60">
        <f>SUM(P12:P12)</f>
        <v>0</v>
      </c>
      <c r="Q13" s="60">
        <f>SUM(Q12:Q12)</f>
        <v>0</v>
      </c>
      <c r="R13" s="74">
        <f>SUM(R12:R12)</f>
        <v>0</v>
      </c>
    </row>
    <row r="14" spans="1:23" s="3" customFormat="1" ht="12.75" customHeight="1" x14ac:dyDescent="0.25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23" s="3" customFormat="1" ht="44.25" customHeight="1" x14ac:dyDescent="0.25">
      <c r="A15" s="75" t="s">
        <v>1</v>
      </c>
      <c r="B15" s="76"/>
      <c r="C15" s="76"/>
      <c r="D15" s="76"/>
      <c r="E15" s="66" t="s">
        <v>29</v>
      </c>
      <c r="F15" s="66"/>
      <c r="G15" s="66"/>
      <c r="H15" s="77"/>
      <c r="I15" s="66"/>
      <c r="J15" s="67"/>
      <c r="K15" s="68">
        <f>K9</f>
        <v>0</v>
      </c>
      <c r="L15" s="68">
        <f>L9</f>
        <v>0</v>
      </c>
      <c r="M15" s="68">
        <f>M9</f>
        <v>0</v>
      </c>
      <c r="N15" s="68">
        <f>N9</f>
        <v>0</v>
      </c>
      <c r="O15" s="69"/>
      <c r="P15" s="78">
        <f>P9</f>
        <v>0</v>
      </c>
      <c r="Q15" s="78">
        <f>Q9</f>
        <v>0</v>
      </c>
      <c r="R15" s="70">
        <f>SUM(N15-P15-Q15)</f>
        <v>0</v>
      </c>
    </row>
    <row r="16" spans="1:23" s="3" customFormat="1" ht="24.75" customHeight="1" x14ac:dyDescent="0.25">
      <c r="A16" s="79" t="s">
        <v>70</v>
      </c>
      <c r="B16" s="65"/>
      <c r="C16" s="65"/>
      <c r="D16" s="65"/>
      <c r="E16" s="65"/>
      <c r="F16" s="80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20" s="6" customFormat="1" ht="37.5" customHeight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113" t="s">
        <v>43</v>
      </c>
      <c r="L17" s="114"/>
      <c r="M17" s="114"/>
      <c r="N17" s="114"/>
      <c r="O17" s="114"/>
      <c r="P17" s="114"/>
      <c r="Q17" s="114"/>
      <c r="R17" s="88">
        <v>0</v>
      </c>
    </row>
    <row r="18" spans="1:20" s="6" customFormat="1" ht="37.5" customHeight="1" thickBot="1" x14ac:dyDescent="0.3">
      <c r="A18" s="61"/>
      <c r="B18" s="64"/>
      <c r="C18" s="64"/>
      <c r="D18" s="64"/>
      <c r="E18" s="62"/>
      <c r="F18" s="62"/>
      <c r="G18" s="62"/>
      <c r="H18" s="62"/>
      <c r="I18" s="62"/>
      <c r="J18" s="62"/>
      <c r="K18" s="126" t="s">
        <v>45</v>
      </c>
      <c r="L18" s="127"/>
      <c r="M18" s="127"/>
      <c r="N18" s="127"/>
      <c r="O18" s="127"/>
      <c r="P18" s="127"/>
      <c r="Q18" s="127"/>
      <c r="R18" s="89">
        <v>0</v>
      </c>
    </row>
    <row r="19" spans="1:20" s="6" customFormat="1" ht="37.5" customHeight="1" thickBot="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128" t="s">
        <v>46</v>
      </c>
      <c r="L19" s="129"/>
      <c r="M19" s="129"/>
      <c r="N19" s="129"/>
      <c r="O19" s="129"/>
      <c r="P19" s="129"/>
      <c r="Q19" s="129"/>
      <c r="R19" s="90">
        <f>SUM(R15+R18)</f>
        <v>0</v>
      </c>
      <c r="T19" s="11"/>
    </row>
    <row r="20" spans="1:20" s="5" customFormat="1" x14ac:dyDescent="0.2"/>
    <row r="21" spans="1:20" s="5" customFormat="1" x14ac:dyDescent="0.2"/>
    <row r="22" spans="1:20" s="5" customFormat="1" x14ac:dyDescent="0.2"/>
    <row r="23" spans="1:20" s="5" customFormat="1" x14ac:dyDescent="0.2"/>
    <row r="24" spans="1:20" s="5" customFormat="1" x14ac:dyDescent="0.2"/>
    <row r="25" spans="1:20" s="5" customFormat="1" x14ac:dyDescent="0.2">
      <c r="L25" s="10"/>
    </row>
    <row r="26" spans="1:20" s="5" customFormat="1" x14ac:dyDescent="0.2">
      <c r="L26" s="10"/>
    </row>
    <row r="27" spans="1:20" s="5" customFormat="1" x14ac:dyDescent="0.2">
      <c r="L27" s="10"/>
    </row>
    <row r="28" spans="1:20" s="5" customFormat="1" x14ac:dyDescent="0.2"/>
    <row r="29" spans="1:20" s="5" customFormat="1" x14ac:dyDescent="0.2"/>
    <row r="30" spans="1:20" s="5" customFormat="1" x14ac:dyDescent="0.2"/>
    <row r="31" spans="1:20" s="5" customFormat="1" x14ac:dyDescent="0.2"/>
    <row r="32" spans="1:20" s="5" customFormat="1" x14ac:dyDescent="0.2"/>
    <row r="33" spans="11:18" s="5" customFormat="1" x14ac:dyDescent="0.2"/>
    <row r="34" spans="11:18" s="5" customFormat="1" x14ac:dyDescent="0.2"/>
    <row r="35" spans="11:18" s="5" customFormat="1" x14ac:dyDescent="0.2"/>
    <row r="36" spans="11:18" s="5" customFormat="1" x14ac:dyDescent="0.2"/>
    <row r="37" spans="11:18" s="5" customFormat="1" x14ac:dyDescent="0.2"/>
    <row r="38" spans="11:18" s="5" customFormat="1" x14ac:dyDescent="0.2"/>
    <row r="39" spans="11:18" s="5" customFormat="1" x14ac:dyDescent="0.2"/>
    <row r="40" spans="11:18" s="5" customFormat="1" x14ac:dyDescent="0.2"/>
    <row r="41" spans="11:18" s="5" customFormat="1" x14ac:dyDescent="0.2"/>
    <row r="42" spans="11:18" s="3" customFormat="1" ht="34.5" customHeight="1" x14ac:dyDescent="0.2">
      <c r="K42" s="8"/>
      <c r="L42" s="8"/>
      <c r="M42" s="8"/>
      <c r="N42" s="8"/>
      <c r="O42" s="8"/>
      <c r="P42" s="8"/>
      <c r="Q42" s="8"/>
      <c r="R42" s="9"/>
    </row>
  </sheetData>
  <mergeCells count="28">
    <mergeCell ref="A2:F2"/>
    <mergeCell ref="G2:H2"/>
    <mergeCell ref="M2:R2"/>
    <mergeCell ref="A3:F3"/>
    <mergeCell ref="G3:H3"/>
    <mergeCell ref="M3:R3"/>
    <mergeCell ref="K18:Q18"/>
    <mergeCell ref="K19:Q19"/>
    <mergeCell ref="R5:R6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C5:C6"/>
    <mergeCell ref="E9:J9"/>
    <mergeCell ref="A10:R10"/>
    <mergeCell ref="E13:J13"/>
    <mergeCell ref="K17:Q17"/>
    <mergeCell ref="K5:K6"/>
    <mergeCell ref="L5:L6"/>
    <mergeCell ref="M5:M6"/>
    <mergeCell ref="N5:N6"/>
    <mergeCell ref="O5:Q5"/>
  </mergeCells>
  <phoneticPr fontId="13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customXml/itemProps3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Prog. Estágio</vt:lpstr>
      <vt:lpstr>IGD-M</vt:lpstr>
      <vt:lpstr>CRAS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2026-04-23T20:39:55Z</cp:lastPrinted>
  <dcterms:created xsi:type="dcterms:W3CDTF">2017-01-27T13:47:29Z</dcterms:created>
  <dcterms:modified xsi:type="dcterms:W3CDTF">2026-05-27T19:09:38Z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