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ndreato.oliveira\Downloads\"/>
    </mc:Choice>
  </mc:AlternateContent>
  <bookViews>
    <workbookView xWindow="-120" yWindow="-120" windowWidth="29040" windowHeight="15720" tabRatio="705"/>
  </bookViews>
  <sheets>
    <sheet name="Prog. Estágio" sheetId="102" r:id="rId1"/>
    <sheet name="IGD-M" sheetId="103" r:id="rId2"/>
    <sheet name="CRAS" sheetId="101" r:id="rId3"/>
    <sheet name="CRIANÇA FELIZ" sheetId="106" r:id="rId4"/>
  </sheets>
  <definedNames>
    <definedName name="_xlnm._FilterDatabase" localSheetId="3" hidden="1">'CRIANÇA FELIZ'!$A$4:$O$39</definedName>
    <definedName name="_xlnm._FilterDatabase" localSheetId="1" hidden="1">'IGD-M'!$A$5:$O$15</definedName>
    <definedName name="_xlnm._FilterDatabase" localSheetId="0" hidden="1">'Prog. Estágio'!$A$4:$O$60</definedName>
    <definedName name="_xlnm.Print_Area" localSheetId="0">'Prog. Estágio'!$A$1:$X$67</definedName>
    <definedName name="soma">'Prog. Estágio'!#REF!</definedName>
  </definedNames>
  <calcPr calcId="162913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6" i="102" l="1"/>
  <c r="O6" i="102"/>
  <c r="H56" i="102"/>
  <c r="I56" i="102"/>
  <c r="I39" i="106"/>
  <c r="K11" i="106"/>
  <c r="O11" i="106" s="1"/>
  <c r="K12" i="106"/>
  <c r="O12" i="106" s="1"/>
  <c r="K13" i="106"/>
  <c r="O13" i="106" s="1"/>
  <c r="K14" i="106"/>
  <c r="O14" i="106" s="1"/>
  <c r="K15" i="106"/>
  <c r="O15" i="106" s="1"/>
  <c r="K16" i="106"/>
  <c r="O16" i="106" s="1"/>
  <c r="K17" i="106"/>
  <c r="O17" i="106" s="1"/>
  <c r="K18" i="106"/>
  <c r="O18" i="106" s="1"/>
  <c r="K19" i="106"/>
  <c r="O19" i="106" s="1"/>
  <c r="K20" i="106"/>
  <c r="O20" i="106" s="1"/>
  <c r="K21" i="106"/>
  <c r="O21" i="106" s="1"/>
  <c r="K22" i="106"/>
  <c r="O22" i="106" s="1"/>
  <c r="K23" i="106"/>
  <c r="O23" i="106" s="1"/>
  <c r="K24" i="106"/>
  <c r="O24" i="106" s="1"/>
  <c r="K25" i="106"/>
  <c r="O25" i="106" s="1"/>
  <c r="K26" i="106"/>
  <c r="O26" i="106" s="1"/>
  <c r="K27" i="106"/>
  <c r="O27" i="106" s="1"/>
  <c r="K28" i="106"/>
  <c r="O28" i="106" s="1"/>
  <c r="K29" i="106"/>
  <c r="O29" i="106" s="1"/>
  <c r="K30" i="106"/>
  <c r="O30" i="106" s="1"/>
  <c r="K31" i="106"/>
  <c r="O31" i="106" s="1"/>
  <c r="K32" i="106"/>
  <c r="O32" i="106" s="1"/>
  <c r="K33" i="106"/>
  <c r="O33" i="106" s="1"/>
  <c r="K34" i="106"/>
  <c r="O34" i="106" s="1"/>
  <c r="K35" i="106"/>
  <c r="O35" i="106" s="1"/>
  <c r="K36" i="106"/>
  <c r="O36" i="106" s="1"/>
  <c r="K37" i="106"/>
  <c r="O37" i="106" s="1"/>
  <c r="K38" i="106"/>
  <c r="O38" i="106" s="1"/>
  <c r="H39" i="106"/>
  <c r="H16" i="103"/>
  <c r="I16" i="103"/>
  <c r="K9" i="106"/>
  <c r="O9" i="106" s="1"/>
  <c r="K53" i="102" l="1"/>
  <c r="O53" i="102" s="1"/>
  <c r="I8" i="101"/>
  <c r="I14" i="101" s="1"/>
  <c r="O25" i="103"/>
  <c r="O17" i="101"/>
  <c r="M56" i="102"/>
  <c r="M16" i="103"/>
  <c r="N16" i="103"/>
  <c r="N39" i="106"/>
  <c r="M39" i="106"/>
  <c r="H22" i="103" l="1"/>
  <c r="K8" i="102"/>
  <c r="O8" i="102" s="1"/>
  <c r="O47" i="106"/>
  <c r="O65" i="102"/>
  <c r="K9" i="103"/>
  <c r="O9" i="103" s="1"/>
  <c r="K11" i="103"/>
  <c r="O11" i="103" s="1"/>
  <c r="K7" i="103"/>
  <c r="K8" i="103"/>
  <c r="O8" i="103" s="1"/>
  <c r="K12" i="103"/>
  <c r="O12" i="103" s="1"/>
  <c r="K7" i="102"/>
  <c r="O7" i="102" s="1"/>
  <c r="K9" i="102"/>
  <c r="O9" i="102" s="1"/>
  <c r="K10" i="102"/>
  <c r="O10" i="102" s="1"/>
  <c r="K11" i="102"/>
  <c r="O11" i="102" s="1"/>
  <c r="K12" i="102"/>
  <c r="O12" i="102" s="1"/>
  <c r="K13" i="102"/>
  <c r="O13" i="102" s="1"/>
  <c r="K14" i="102"/>
  <c r="O14" i="102" s="1"/>
  <c r="K15" i="102"/>
  <c r="O15" i="102" s="1"/>
  <c r="K16" i="102"/>
  <c r="O16" i="102" s="1"/>
  <c r="K17" i="102"/>
  <c r="O17" i="102" s="1"/>
  <c r="K18" i="102"/>
  <c r="O18" i="102" s="1"/>
  <c r="K19" i="102"/>
  <c r="K20" i="102"/>
  <c r="O20" i="102" s="1"/>
  <c r="K21" i="102"/>
  <c r="O21" i="102" s="1"/>
  <c r="K22" i="102"/>
  <c r="O22" i="102" s="1"/>
  <c r="K23" i="102"/>
  <c r="O23" i="102" s="1"/>
  <c r="K24" i="102"/>
  <c r="O24" i="102" s="1"/>
  <c r="K25" i="102"/>
  <c r="O25" i="102" s="1"/>
  <c r="K26" i="102"/>
  <c r="O26" i="102" s="1"/>
  <c r="K27" i="102"/>
  <c r="O27" i="102" s="1"/>
  <c r="K28" i="102"/>
  <c r="O28" i="102" s="1"/>
  <c r="K29" i="102"/>
  <c r="O29" i="102" s="1"/>
  <c r="K30" i="102"/>
  <c r="O30" i="102" s="1"/>
  <c r="K31" i="102"/>
  <c r="O31" i="102" s="1"/>
  <c r="K32" i="102"/>
  <c r="O32" i="102" s="1"/>
  <c r="K33" i="102"/>
  <c r="O33" i="102" s="1"/>
  <c r="K34" i="102"/>
  <c r="O34" i="102" s="1"/>
  <c r="K35" i="102"/>
  <c r="O35" i="102" s="1"/>
  <c r="K36" i="102"/>
  <c r="O36" i="102" s="1"/>
  <c r="K37" i="102"/>
  <c r="O37" i="102" s="1"/>
  <c r="K38" i="102"/>
  <c r="O38" i="102" s="1"/>
  <c r="K39" i="102"/>
  <c r="O39" i="102" s="1"/>
  <c r="K40" i="102"/>
  <c r="O40" i="102" s="1"/>
  <c r="K41" i="102"/>
  <c r="O41" i="102" s="1"/>
  <c r="K42" i="102"/>
  <c r="O42" i="102" s="1"/>
  <c r="K43" i="102"/>
  <c r="O43" i="102" s="1"/>
  <c r="K44" i="102"/>
  <c r="O44" i="102" s="1"/>
  <c r="K45" i="102"/>
  <c r="O45" i="102" s="1"/>
  <c r="K46" i="102"/>
  <c r="O46" i="102" s="1"/>
  <c r="K47" i="102"/>
  <c r="O47" i="102" s="1"/>
  <c r="K48" i="102"/>
  <c r="O48" i="102" s="1"/>
  <c r="K49" i="102"/>
  <c r="O49" i="102" s="1"/>
  <c r="K50" i="102"/>
  <c r="O50" i="102" s="1"/>
  <c r="K51" i="102"/>
  <c r="O51" i="102" s="1"/>
  <c r="K52" i="102"/>
  <c r="O52" i="102" s="1"/>
  <c r="K54" i="102"/>
  <c r="O54" i="102" s="1"/>
  <c r="K55" i="102"/>
  <c r="O55" i="102" s="1"/>
  <c r="K7" i="106"/>
  <c r="O7" i="106" s="1"/>
  <c r="K8" i="106"/>
  <c r="O8" i="106" s="1"/>
  <c r="K56" i="102" l="1"/>
  <c r="N56" i="102"/>
  <c r="J56" i="102"/>
  <c r="O7" i="103"/>
  <c r="H62" i="102"/>
  <c r="O19" i="102"/>
  <c r="I62" i="102"/>
  <c r="K10" i="106"/>
  <c r="O10" i="106" s="1"/>
  <c r="K6" i="106"/>
  <c r="O56" i="102" l="1"/>
  <c r="O62" i="102" s="1"/>
  <c r="K39" i="106"/>
  <c r="O6" i="106"/>
  <c r="O39" i="106" s="1"/>
  <c r="O66" i="102" l="1"/>
  <c r="K14" i="103"/>
  <c r="O14" i="103" s="1"/>
  <c r="K13" i="103"/>
  <c r="O13" i="103" s="1"/>
  <c r="K10" i="103"/>
  <c r="O10" i="103" l="1"/>
  <c r="K62" i="102"/>
  <c r="I44" i="106"/>
  <c r="H44" i="106"/>
  <c r="K15" i="103"/>
  <c r="O15" i="103" s="1"/>
  <c r="O16" i="103" l="1"/>
  <c r="K16" i="103"/>
  <c r="N62" i="102"/>
  <c r="M62" i="102"/>
  <c r="H8" i="101"/>
  <c r="M8" i="101"/>
  <c r="N8" i="101"/>
  <c r="M14" i="101" l="1"/>
  <c r="O6" i="101" l="1"/>
  <c r="O8" i="101" s="1"/>
  <c r="I22" i="103" l="1"/>
  <c r="M22" i="103"/>
  <c r="N22" i="103"/>
  <c r="K43" i="106" l="1"/>
  <c r="K44" i="106" l="1"/>
  <c r="J62" i="102"/>
  <c r="H14" i="101"/>
  <c r="N14" i="101"/>
  <c r="J8" i="101"/>
  <c r="J14" i="101" s="1"/>
  <c r="K22" i="103"/>
  <c r="O22" i="103" s="1"/>
  <c r="O26" i="103" s="1"/>
  <c r="J22" i="103"/>
  <c r="O44" i="106" l="1"/>
  <c r="O48" i="106" s="1"/>
  <c r="N44" i="106"/>
  <c r="M44" i="106"/>
  <c r="J44" i="106"/>
  <c r="K6" i="101" l="1"/>
  <c r="K8" i="101" s="1"/>
  <c r="K14" i="101" l="1"/>
  <c r="O14" i="101" s="1"/>
  <c r="O18" i="101" s="1"/>
  <c r="K59" i="102"/>
  <c r="O12" i="101" l="1"/>
  <c r="N12" i="101"/>
  <c r="M12" i="101"/>
  <c r="K12" i="101"/>
</calcChain>
</file>

<file path=xl/sharedStrings.xml><?xml version="1.0" encoding="utf-8"?>
<sst xmlns="http://schemas.openxmlformats.org/spreadsheetml/2006/main" count="495" uniqueCount="199">
  <si>
    <t>PSICOLOGIA</t>
  </si>
  <si>
    <t xml:space="preserve"> </t>
  </si>
  <si>
    <t>ANO</t>
  </si>
  <si>
    <t>MÊS REF</t>
  </si>
  <si>
    <t>V. TRANSP</t>
  </si>
  <si>
    <t>TIPO DE DOCUMENTO</t>
  </si>
  <si>
    <t>FOLHA ANALÍTICA ORDINÁRIA</t>
  </si>
  <si>
    <t>SEQ</t>
  </si>
  <si>
    <t>NOME</t>
  </si>
  <si>
    <t>CURSO</t>
  </si>
  <si>
    <t>LOTAÇÃO</t>
  </si>
  <si>
    <t>ST</t>
  </si>
  <si>
    <t>INÍCIO</t>
  </si>
  <si>
    <t>TÉRMINO</t>
  </si>
  <si>
    <t>AUXÍLIO TRANSP</t>
  </si>
  <si>
    <t>RECESSO REMUNERADO</t>
  </si>
  <si>
    <t>TOTAL   BRUTO</t>
  </si>
  <si>
    <t>DESCONTOS  - R$</t>
  </si>
  <si>
    <t>VALOR LÍQUIDO (PAGO)</t>
  </si>
  <si>
    <t>FALTAS</t>
  </si>
  <si>
    <t>DA    BOLSA</t>
  </si>
  <si>
    <t>DO   AUXÍLIO TRANSP</t>
  </si>
  <si>
    <t>TOTAL DA FOLHA DO MÊS................................R$</t>
  </si>
  <si>
    <t>DT-CONTR</t>
  </si>
  <si>
    <t>REFERÊNCIA</t>
  </si>
  <si>
    <t>VALOR BOLSA</t>
  </si>
  <si>
    <t>RECESSO REMUN / DIFERENÇAS</t>
  </si>
  <si>
    <t>TOTAL GERAL DA FOLHA.......................................R$</t>
  </si>
  <si>
    <t>VALOR DA BOLSA</t>
  </si>
  <si>
    <t>DA BOLSA</t>
  </si>
  <si>
    <t>TOTAL BRUTO</t>
  </si>
  <si>
    <t>DIAS ÚTEIS</t>
  </si>
  <si>
    <t>BOLSA AUXÍLIO</t>
  </si>
  <si>
    <t>DIREITO</t>
  </si>
  <si>
    <t>SASDH</t>
  </si>
  <si>
    <t>SEMSA</t>
  </si>
  <si>
    <t>PGM</t>
  </si>
  <si>
    <t>SEMEIA</t>
  </si>
  <si>
    <t>TOTAL DA DESPESA - PROGRAMA BOLSA-ESTÁGIO......</t>
  </si>
  <si>
    <t xml:space="preserve">TAXA DE AGENCIAMENTO  - Valor Unitário........................... </t>
  </si>
  <si>
    <t>TOTAL DOS SERVIÇOS MENSAIS A FATURAR...................</t>
  </si>
  <si>
    <t>TOTAL DOS SERVIÇOS MENSAIS A FATURAR..................</t>
  </si>
  <si>
    <t>TOTAL DA DESPESA - PROGRAMA BOLSA-ESTÁGIO.......</t>
  </si>
  <si>
    <t xml:space="preserve">TAXA DE AGENCIAMENTO  - Valor Unitário........................................ </t>
  </si>
  <si>
    <t>TOTAL DOS SERVIÇOS MENSAIS A FATURAR.................................</t>
  </si>
  <si>
    <t>TOTAL DA DESPESA - PROGRAMA BOLSA-ESTÁGIO........................</t>
  </si>
  <si>
    <t>ENFERMAGEM</t>
  </si>
  <si>
    <t>SEME</t>
  </si>
  <si>
    <t>INICIO</t>
  </si>
  <si>
    <t>DATA PROCESSO</t>
  </si>
  <si>
    <r>
      <rPr>
        <b/>
        <sz val="12"/>
        <rFont val="Arial"/>
        <family val="2"/>
      </rPr>
      <t>ST</t>
    </r>
    <r>
      <rPr>
        <sz val="12"/>
        <rFont val="Arial"/>
        <family val="2"/>
      </rPr>
      <t>=SITUAÇÃO NO MÊS = {</t>
    </r>
    <r>
      <rPr>
        <b/>
        <sz val="12"/>
        <rFont val="Arial"/>
        <family val="2"/>
      </rPr>
      <t xml:space="preserve"> 1</t>
    </r>
    <r>
      <rPr>
        <sz val="12"/>
        <rFont val="Arial"/>
        <family val="2"/>
      </rPr>
      <t xml:space="preserve">- Ativo regular  </t>
    </r>
    <r>
      <rPr>
        <b/>
        <sz val="12"/>
        <rFont val="Arial"/>
        <family val="2"/>
      </rPr>
      <t>2</t>
    </r>
    <r>
      <rPr>
        <sz val="12"/>
        <rFont val="Arial"/>
        <family val="2"/>
      </rPr>
      <t xml:space="preserve">-Contrato novo  </t>
    </r>
    <r>
      <rPr>
        <b/>
        <sz val="12"/>
        <rFont val="Arial"/>
        <family val="2"/>
      </rPr>
      <t>3</t>
    </r>
    <r>
      <rPr>
        <sz val="12"/>
        <rFont val="Arial"/>
        <family val="2"/>
      </rPr>
      <t xml:space="preserve">-Recesso remunerado  </t>
    </r>
    <r>
      <rPr>
        <b/>
        <sz val="12"/>
        <rFont val="Arial"/>
        <family val="2"/>
      </rPr>
      <t>4</t>
    </r>
    <r>
      <rPr>
        <sz val="12"/>
        <rFont val="Arial"/>
        <family val="2"/>
      </rPr>
      <t>-Contrato encerrado}</t>
    </r>
  </si>
  <si>
    <t>FOLHA MENSAL DE PAGAMENTO DE ESTAGIÁRIOS - 04.034.583/0004-75 (86)</t>
  </si>
  <si>
    <t>CIÊNCIAS  CONTABÉIS</t>
  </si>
  <si>
    <t>BIOMEDICINA</t>
  </si>
  <si>
    <t>ENGENHARIA FLORESTAL</t>
  </si>
  <si>
    <t>NUTRIÇÃO</t>
  </si>
  <si>
    <t/>
  </si>
  <si>
    <t>ANA PAULA SILVA VITÓRIA</t>
  </si>
  <si>
    <t>CRAS - RUI LINO</t>
  </si>
  <si>
    <t>THAIS CHAVES MIRANDA</t>
  </si>
  <si>
    <t>ADRIANA RODRIGUES DE ALMEIDA DUARTE</t>
  </si>
  <si>
    <t>KAREN GOMES CAVALCANTE</t>
  </si>
  <si>
    <t>GABRIEL FROTA DA SILVA</t>
  </si>
  <si>
    <t>ANA PATRÍCIA TAVARES MENDONÇA</t>
  </si>
  <si>
    <t>ISABEL IRLA GUIOMAR SANTOS PENHA</t>
  </si>
  <si>
    <t>SUZIANE  DA SILVA  NOBRE</t>
  </si>
  <si>
    <t>FOLHA MENSAL DE PAGAMENTO DE ESTAGIÁRIOS</t>
  </si>
  <si>
    <t>TAXA DE AGENCIAMENTO  - Valor Unitário........................... R$</t>
  </si>
  <si>
    <t>TOTAL DOS SERVIÇOS MENSAIS A FATURAR...................R$</t>
  </si>
  <si>
    <t>ED. FISÍCA</t>
  </si>
  <si>
    <t>SUANISLAI  LIMA MARTINS SAMPAIO</t>
  </si>
  <si>
    <t xml:space="preserve">JOÃO FERNANDO FONTELLE PALÁCIO </t>
  </si>
  <si>
    <t xml:space="preserve"> GEOGRAFIA</t>
  </si>
  <si>
    <t>ELAYNNE BARBOSA ARAÚJO</t>
  </si>
  <si>
    <t xml:space="preserve">RAFAELA HORTA LEITE
</t>
  </si>
  <si>
    <t xml:space="preserve">PSICOLOGIA </t>
  </si>
  <si>
    <t>JEAN LUCAS SOUZA DO NASCIMENTO</t>
  </si>
  <si>
    <t xml:space="preserve">ENFERMAGEM </t>
  </si>
  <si>
    <t xml:space="preserve">GUILHERME HENRIQUE ARAGÃO PINA </t>
  </si>
  <si>
    <t xml:space="preserve">ENGENHARIA CIVIL </t>
  </si>
  <si>
    <t xml:space="preserve">SEME </t>
  </si>
  <si>
    <t>YAN GRYMMALD DA SILVA</t>
  </si>
  <si>
    <t>PEDAGOGIA</t>
  </si>
  <si>
    <t>DIAS ÙTEIS</t>
  </si>
  <si>
    <t>RECURSOS HUMANOS</t>
  </si>
  <si>
    <t>ERICK RYAN FRANÇA DO NASCIMENTO</t>
  </si>
  <si>
    <r>
      <rPr>
        <b/>
        <sz val="14"/>
        <rFont val="Arial"/>
        <family val="2"/>
      </rPr>
      <t>ST</t>
    </r>
    <r>
      <rPr>
        <sz val="14"/>
        <rFont val="Arial"/>
        <family val="2"/>
      </rPr>
      <t>=SITUAÇÃO NO MÊS = {</t>
    </r>
    <r>
      <rPr>
        <b/>
        <sz val="14"/>
        <rFont val="Arial"/>
        <family val="2"/>
      </rPr>
      <t xml:space="preserve"> 1</t>
    </r>
    <r>
      <rPr>
        <sz val="14"/>
        <rFont val="Arial"/>
        <family val="2"/>
      </rPr>
      <t xml:space="preserve">- Ativo regular  </t>
    </r>
    <r>
      <rPr>
        <b/>
        <sz val="14"/>
        <rFont val="Arial"/>
        <family val="2"/>
      </rPr>
      <t>2</t>
    </r>
    <r>
      <rPr>
        <sz val="14"/>
        <rFont val="Arial"/>
        <family val="2"/>
      </rPr>
      <t xml:space="preserve">-Contrato novo  </t>
    </r>
    <r>
      <rPr>
        <b/>
        <sz val="14"/>
        <rFont val="Arial"/>
        <family val="2"/>
      </rPr>
      <t>3</t>
    </r>
    <r>
      <rPr>
        <sz val="14"/>
        <rFont val="Arial"/>
        <family val="2"/>
      </rPr>
      <t xml:space="preserve">-Recesso remunerado  </t>
    </r>
    <r>
      <rPr>
        <b/>
        <sz val="14"/>
        <rFont val="Arial"/>
        <family val="2"/>
      </rPr>
      <t>4</t>
    </r>
    <r>
      <rPr>
        <sz val="14"/>
        <rFont val="Arial"/>
        <family val="2"/>
      </rPr>
      <t>-Contrato encerrado}</t>
    </r>
  </si>
  <si>
    <t>BEATRIZ DA SILVA DOS SANTOS</t>
  </si>
  <si>
    <t>SABRINA DA SILVA LOUZADA DE OLIVEIRA</t>
  </si>
  <si>
    <t xml:space="preserve">NATÃ COELHO MARTINS </t>
  </si>
  <si>
    <t>FRANCISCO SOCORRO LIMA SILVA</t>
  </si>
  <si>
    <t>ALEXANDRE MORENO</t>
  </si>
  <si>
    <t>EDSON PEREIRA DA COSTA</t>
  </si>
  <si>
    <t xml:space="preserve">GESSICA FREIRE DE AMORIM </t>
  </si>
  <si>
    <t>SALIM BARBOSA DE SOUZA</t>
  </si>
  <si>
    <r>
      <rPr>
        <b/>
        <sz val="14"/>
        <rFont val="Arial"/>
        <family val="2"/>
      </rPr>
      <t>ST</t>
    </r>
    <r>
      <rPr>
        <sz val="14"/>
        <rFont val="Arial"/>
        <family val="2"/>
      </rPr>
      <t>=SITUAÇÃO NO MÊS = {</t>
    </r>
    <r>
      <rPr>
        <b/>
        <sz val="14"/>
        <rFont val="Arial"/>
        <family val="2"/>
      </rPr>
      <t xml:space="preserve"> 1</t>
    </r>
    <r>
      <rPr>
        <sz val="14"/>
        <rFont val="Arial"/>
        <family val="2"/>
      </rPr>
      <t xml:space="preserve">- Ativo regular  </t>
    </r>
    <r>
      <rPr>
        <b/>
        <sz val="14"/>
        <rFont val="Arial"/>
        <family val="2"/>
      </rPr>
      <t>2</t>
    </r>
    <r>
      <rPr>
        <sz val="14"/>
        <rFont val="Arial"/>
        <family val="2"/>
      </rPr>
      <t xml:space="preserve">-Contrato novo  </t>
    </r>
    <r>
      <rPr>
        <b/>
        <sz val="14"/>
        <rFont val="Arial"/>
        <family val="2"/>
      </rPr>
      <t>3</t>
    </r>
    <r>
      <rPr>
        <sz val="14"/>
        <rFont val="Arial"/>
        <family val="2"/>
      </rPr>
      <t xml:space="preserve">-Recesso remunerado  </t>
    </r>
    <r>
      <rPr>
        <b/>
        <sz val="14"/>
        <rFont val="Arial"/>
        <family val="2"/>
      </rPr>
      <t>4</t>
    </r>
    <r>
      <rPr>
        <sz val="14"/>
        <rFont val="Arial"/>
        <family val="2"/>
      </rPr>
      <t xml:space="preserve">-Contrato encerrado </t>
    </r>
    <r>
      <rPr>
        <b/>
        <sz val="14"/>
        <rFont val="Arial"/>
        <family val="2"/>
      </rPr>
      <t>5-</t>
    </r>
    <r>
      <rPr>
        <sz val="14"/>
        <rFont val="Arial"/>
        <family val="2"/>
      </rPr>
      <t xml:space="preserve"> Ressarcimento}</t>
    </r>
  </si>
  <si>
    <r>
      <rPr>
        <b/>
        <sz val="14"/>
        <color theme="1"/>
        <rFont val="Arial"/>
        <family val="2"/>
      </rPr>
      <t xml:space="preserve">       </t>
    </r>
    <r>
      <rPr>
        <sz val="14"/>
        <color theme="1"/>
        <rFont val="Arial"/>
        <family val="2"/>
      </rPr>
      <t xml:space="preserve">                                                                                                       </t>
    </r>
  </si>
  <si>
    <t xml:space="preserve">ALINE FONSECA DA SILVA </t>
  </si>
  <si>
    <t xml:space="preserve">ARTEMIZA OLIVEIRA RODRIGUES COSTA </t>
  </si>
  <si>
    <t>GABRIELY DE FREITAS  LIMA APURINÃ</t>
  </si>
  <si>
    <t xml:space="preserve">KATHEEN DE ASSIS </t>
  </si>
  <si>
    <t>SOPHIA BARBOSA NORONHA</t>
  </si>
  <si>
    <t>PSCOLOGIA</t>
  </si>
  <si>
    <t>BEATRIZ NASCIMENTO DE SOUSA</t>
  </si>
  <si>
    <t>ALEXSANDRO DA SILVA SOUZA</t>
  </si>
  <si>
    <t>WILCILENE DA SILVA CARNEIRO</t>
  </si>
  <si>
    <t>MATHEUS LIMA DE OLIVEIRA</t>
  </si>
  <si>
    <t>JESEBEL TORRES PINTO</t>
  </si>
  <si>
    <t>ADMINISTRAÇÃO</t>
  </si>
  <si>
    <t xml:space="preserve">GEOVANA UCHOA FURTADO </t>
  </si>
  <si>
    <t>FELIPE ARAÚJO DE SOUZA NETO</t>
  </si>
  <si>
    <t>MELISSA MATOS ARAÚJO</t>
  </si>
  <si>
    <t>LUCAS MAGALHÃES RIBEIRO</t>
  </si>
  <si>
    <t>CAMILA VIANA MAIA</t>
  </si>
  <si>
    <t>KAUÃ FERNANDES CUNHA</t>
  </si>
  <si>
    <t>NEUCIANE CRUZ WILAMOSKI</t>
  </si>
  <si>
    <t>MIRELLY VIANA BELO</t>
  </si>
  <si>
    <t>SAÚDE COLETIVA</t>
  </si>
  <si>
    <t>LIC. HISTÓRIA</t>
  </si>
  <si>
    <t>NAILANE PINHEIRO DE SOUZA</t>
  </si>
  <si>
    <t>SABRINA DA SILVA MILANI</t>
  </si>
  <si>
    <r>
      <rPr>
        <b/>
        <sz val="14"/>
        <rFont val="Arial"/>
        <family val="2"/>
      </rPr>
      <t>ST</t>
    </r>
    <r>
      <rPr>
        <sz val="14"/>
        <rFont val="Arial"/>
        <family val="2"/>
      </rPr>
      <t>=SITUAÇÃO NO MÊS = {</t>
    </r>
    <r>
      <rPr>
        <b/>
        <sz val="14"/>
        <rFont val="Arial"/>
        <family val="2"/>
      </rPr>
      <t xml:space="preserve"> 1</t>
    </r>
    <r>
      <rPr>
        <sz val="14"/>
        <rFont val="Arial"/>
        <family val="2"/>
      </rPr>
      <t xml:space="preserve">- Ativo regular  </t>
    </r>
    <r>
      <rPr>
        <b/>
        <sz val="14"/>
        <rFont val="Arial"/>
        <family val="2"/>
      </rPr>
      <t>2</t>
    </r>
    <r>
      <rPr>
        <sz val="14"/>
        <rFont val="Arial"/>
        <family val="2"/>
      </rPr>
      <t xml:space="preserve">-Contrato novo  </t>
    </r>
    <r>
      <rPr>
        <b/>
        <sz val="14"/>
        <rFont val="Arial"/>
        <family val="2"/>
      </rPr>
      <t>3</t>
    </r>
    <r>
      <rPr>
        <sz val="14"/>
        <rFont val="Arial"/>
        <family val="2"/>
      </rPr>
      <t xml:space="preserve">-Recesso remunerado  </t>
    </r>
    <r>
      <rPr>
        <b/>
        <sz val="14"/>
        <rFont val="Arial"/>
        <family val="2"/>
      </rPr>
      <t>4</t>
    </r>
    <r>
      <rPr>
        <sz val="14"/>
        <rFont val="Arial"/>
        <family val="2"/>
      </rPr>
      <t xml:space="preserve">-Contrato encerrado </t>
    </r>
    <r>
      <rPr>
        <b/>
        <sz val="14"/>
        <rFont val="Arial"/>
        <family val="2"/>
      </rPr>
      <t>5</t>
    </r>
    <r>
      <rPr>
        <sz val="14"/>
        <rFont val="Arial"/>
        <family val="2"/>
      </rPr>
      <t>- Ressarcimento}</t>
    </r>
  </si>
  <si>
    <t xml:space="preserve">ROBERTA RUTE SILVA DE OLIVEIRA
</t>
  </si>
  <si>
    <t xml:space="preserve">LUCAS DIAS MEIRELES </t>
  </si>
  <si>
    <t>EMANUELY GOMES MAIA</t>
  </si>
  <si>
    <t>THALITA PARENTE CAMILO</t>
  </si>
  <si>
    <t>YASMIM DOS SANTOS MATOS</t>
  </si>
  <si>
    <t>VITOR MONTEIRO LOBATO MUNIZ</t>
  </si>
  <si>
    <t>ARQUITETURA E URBANISMO</t>
  </si>
  <si>
    <t>GABRIELE MARIANA GADELHA DA MOTA</t>
  </si>
  <si>
    <t>GABRIEL NASCIMENTO CANIZIO</t>
  </si>
  <si>
    <t>DAYANNA CRISS DA CONCEIÇÃO</t>
  </si>
  <si>
    <t>RAÍSSA VITÓRIA DO CARMO LIMA</t>
  </si>
  <si>
    <t>MARIANA KATRINE DA SILVA</t>
  </si>
  <si>
    <t>MAIKELLY MENEZES MARTINS FREITAS</t>
  </si>
  <si>
    <t>ANA BEATRIZ DE SOUZA LUNA</t>
  </si>
  <si>
    <t>ALICIA SHELEY CARVALHO</t>
  </si>
  <si>
    <t>SASDH-CAD</t>
  </si>
  <si>
    <t>YTALO FILGUEIRAS DE SOUSA</t>
  </si>
  <si>
    <t>CRAS RUI LINO</t>
  </si>
  <si>
    <t>JOELMA NOGUEIRA SALDANHA</t>
  </si>
  <si>
    <t xml:space="preserve">SÃO FRANSCISCO </t>
  </si>
  <si>
    <t xml:space="preserve"> ALLANA KATRYNE GOMES FRANCO</t>
  </si>
  <si>
    <t>CRAS SANTA HELENA</t>
  </si>
  <si>
    <t>GRACIELE LIMA DE SOUZA</t>
  </si>
  <si>
    <t>JAIANA RITIELY OLIVEIRA PAIVA</t>
  </si>
  <si>
    <t>CRAS CALAFATE</t>
  </si>
  <si>
    <t>CRAS SOBRAL</t>
  </si>
  <si>
    <t xml:space="preserve">DAIANE RODRIGUES VASCONCELOS </t>
  </si>
  <si>
    <t>EMILY VITÓRIA DOS SANTOS MOTA</t>
  </si>
  <si>
    <t>INGRID COSTA DA SILVA</t>
  </si>
  <si>
    <t xml:space="preserve">KECILA INGRID OLIVEIRA NASCIMEMENTO </t>
  </si>
  <si>
    <t>ALINE GEOVANA SILVA FIÚZA</t>
  </si>
  <si>
    <t>CRAS NOVO HORIZONTE</t>
  </si>
  <si>
    <t>RUTE FERREIRA RIBEIRO</t>
  </si>
  <si>
    <t>TALIA AUGOSTINHO VERAS</t>
  </si>
  <si>
    <t>DANIELA SOUZA DE ARAÚJO</t>
  </si>
  <si>
    <t>JÉSSICA GOMES DE SOUZA</t>
  </si>
  <si>
    <t>INGRID CAVALCANTE WOLTER</t>
  </si>
  <si>
    <t xml:space="preserve">CIDADE NOVA </t>
  </si>
  <si>
    <t>KEULLY SILVA DOS SANTOS</t>
  </si>
  <si>
    <t>DAYANE COELHO DE LIMA</t>
  </si>
  <si>
    <t>MICHELLE JHUIANE MESQUITA DE FONTES</t>
  </si>
  <si>
    <t>ANA KELLY MENEZES MARTINS</t>
  </si>
  <si>
    <t>KAIANAN LUANA PARENTE DOS SANTOS</t>
  </si>
  <si>
    <t>MARIA LETÍCIA FERNANDES DE BARROS SANTOS</t>
  </si>
  <si>
    <t>THALITA CRISTINA CONCEIÇÃO FREITAS</t>
  </si>
  <si>
    <t>IGOR ANDREY MENDES MONTEFUSCO</t>
  </si>
  <si>
    <t>WEVERSON GABRIEL CORTEZ FERREIRA</t>
  </si>
  <si>
    <t>FISIOTERAPIA</t>
  </si>
  <si>
    <t>MIRIAM DA SILVA  CONDE</t>
  </si>
  <si>
    <t>TALITA PABLINE MACHADO DE LIMA</t>
  </si>
  <si>
    <t>ENGENHARIA  FLORESTAL</t>
  </si>
  <si>
    <t xml:space="preserve"> ANDRÉ LUIZ AMARAL DE SOUZA</t>
  </si>
  <si>
    <t>CONVÊNIO</t>
  </si>
  <si>
    <t>MARIA CLARA OLIVEIRA DOS SANTOS</t>
  </si>
  <si>
    <t>SARA KETLEN ALBUQUERQUE DA SILVA</t>
  </si>
  <si>
    <t xml:space="preserve">EDUCAÇÃO SOCIAL </t>
  </si>
  <si>
    <t xml:space="preserve">CENTRO DA JUVENTUDE </t>
  </si>
  <si>
    <t xml:space="preserve">JARDE FERREIRA DA SILVA </t>
  </si>
  <si>
    <t>HYAGO RYAN FONSECA JUSTO</t>
  </si>
  <si>
    <t>CONTABILIDADE</t>
  </si>
  <si>
    <t>31/04/2026</t>
  </si>
  <si>
    <t>JUCELICE DE SOUZA FROTA</t>
  </si>
  <si>
    <t>13/01/2025</t>
  </si>
  <si>
    <t>JANEIRO</t>
  </si>
  <si>
    <t>2026</t>
  </si>
  <si>
    <t>13/01/2026</t>
  </si>
  <si>
    <t>VITORIA CRISTINE GÓIS DA SILVA</t>
  </si>
  <si>
    <t>ARLETE ALVES FERREIRA</t>
  </si>
  <si>
    <r>
      <t xml:space="preserve">Justificativa: A estagiária </t>
    </r>
    <r>
      <rPr>
        <b/>
        <sz val="14"/>
        <rFont val="Arial"/>
        <family val="2"/>
      </rPr>
      <t>Alerte Ferreira Alves</t>
    </r>
    <r>
      <rPr>
        <sz val="14"/>
        <rFont val="Arial"/>
        <family val="2"/>
      </rPr>
      <t xml:space="preserve"> deve receber o pagamento retroativo da bolsa-estágio referente ao </t>
    </r>
    <r>
      <rPr>
        <b/>
        <sz val="14"/>
        <rFont val="Arial"/>
        <family val="2"/>
      </rPr>
      <t>mês de dezembro</t>
    </r>
    <r>
      <rPr>
        <sz val="14"/>
        <rFont val="Arial"/>
        <family val="2"/>
      </rPr>
      <t xml:space="preserve">, uma vez que foi removida indevidamente da competência 12/2025.
O valor devido referente a dezembro corresponde a </t>
    </r>
    <r>
      <rPr>
        <b/>
        <sz val="14"/>
        <rFont val="Arial"/>
        <family val="2"/>
      </rPr>
      <t>R$ 96,00 (vale-transporte) e R$ 630,00 (bolsa-estágio)</t>
    </r>
    <r>
      <rPr>
        <sz val="14"/>
        <rFont val="Arial"/>
        <family val="2"/>
      </rPr>
      <t xml:space="preserve">. </t>
    </r>
    <r>
      <rPr>
        <b/>
        <sz val="14"/>
        <rFont val="Arial"/>
        <family val="2"/>
      </rPr>
      <t>Somado ao valor regular da bolsa referente ao mês de janeiro</t>
    </r>
    <r>
      <rPr>
        <sz val="14"/>
        <rFont val="Arial"/>
        <family val="2"/>
      </rPr>
      <t xml:space="preserve">, totaliza o montante de </t>
    </r>
    <r>
      <rPr>
        <b/>
        <sz val="14"/>
        <rFont val="Arial"/>
        <family val="2"/>
      </rPr>
      <t>R$ 1.442,40</t>
    </r>
    <r>
      <rPr>
        <sz val="14"/>
        <rFont val="Arial"/>
        <family val="2"/>
      </rPr>
      <t>, valor este que deverá ser debitado/pago.</t>
    </r>
  </si>
  <si>
    <t>05/03//2026</t>
  </si>
  <si>
    <t>31/11/2025</t>
  </si>
  <si>
    <t>03/042026</t>
  </si>
  <si>
    <t xml:space="preserve">CONTRATO Nº 044/2020 - PREFEITURA DE RIO BRANCO PROGRAMA BOLSA ESTÁGIO </t>
  </si>
  <si>
    <t>CONTRATO Nº 044/2020 - PREFEITURA DE RIO BRANCO RECURSO 117- IGD-M</t>
  </si>
  <si>
    <t>CONTRATO Nº 044/2020 - PREFEITURA DE RIO BRANCO - RECURSO 117-CRAS</t>
  </si>
  <si>
    <t>CONTRATO Nº 044/2020 - PREFEITURA DE RIO BRANCO - RECURSO CRIANÇA FELIZ</t>
  </si>
  <si>
    <t>RAYLEN VITÓRIA OLIVEIRA BRAZ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</si>
</sst>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&quot;R$&quot;* #,##0.00_-;\-&quot;R$&quot;* #,##0.00_-;_-&quot;R$&quot;* &quot;-&quot;??_-;_-@_-"/>
    <numFmt numFmtId="165" formatCode="_(&quot;R$ &quot;* #,##0.00_);_(&quot;R$ &quot;* \(#,##0.00\);_(&quot;R$ &quot;* &quot;-&quot;??_);_(@_)"/>
    <numFmt numFmtId="166" formatCode="&quot;R$ &quot;#,##0.00;&quot;(R$ &quot;#,##0.00\)"/>
    <numFmt numFmtId="167" formatCode="_(* #,##0_);_(* \(#,##0\);_(* &quot;-&quot;_);_(@_)"/>
    <numFmt numFmtId="168" formatCode="_(* #,##0.00_);_(* \(#,##0.00\);_(* &quot;-&quot;??_);_(@_)"/>
    <numFmt numFmtId="169" formatCode="[$R$-416]\ #,##0.00;[Red]\-[$R$-416]\ #,##0.00"/>
    <numFmt numFmtId="170" formatCode="&quot;R$&quot;\ #,##0.00"/>
  </numFmts>
  <fonts count="4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color theme="1"/>
      <name val="Times New Roman"/>
      <family val="1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3"/>
      <name val="Arial"/>
      <family val="2"/>
    </font>
    <font>
      <sz val="9"/>
      <color theme="1"/>
      <name val="Arial"/>
      <family val="2"/>
    </font>
    <font>
      <b/>
      <sz val="10"/>
      <color rgb="FFC00000"/>
      <name val="Arial"/>
      <family val="2"/>
    </font>
    <font>
      <sz val="11"/>
      <color theme="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Arial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4"/>
      <name val="Calibri"/>
      <family val="2"/>
      <scheme val="minor"/>
    </font>
    <font>
      <sz val="14"/>
      <color rgb="FF00B0F0"/>
      <name val="Calibri"/>
      <family val="2"/>
      <scheme val="minor"/>
    </font>
    <font>
      <b/>
      <sz val="12"/>
      <color theme="3"/>
      <name val="Arial"/>
      <family val="2"/>
    </font>
    <font>
      <b/>
      <sz val="12"/>
      <color rgb="FFC00000"/>
      <name val="Arial"/>
      <family val="2"/>
    </font>
    <font>
      <b/>
      <sz val="12"/>
      <color theme="1"/>
      <name val="Arial"/>
      <family val="2"/>
    </font>
    <font>
      <b/>
      <sz val="9"/>
      <color rgb="FFFF0000"/>
      <name val="Arial"/>
      <family val="2"/>
    </font>
    <font>
      <sz val="9"/>
      <color rgb="FFFF0000"/>
      <name val="Arial"/>
      <family val="2"/>
    </font>
    <font>
      <b/>
      <sz val="18"/>
      <color theme="1"/>
      <name val="Calibri"/>
      <family val="2"/>
      <scheme val="minor"/>
    </font>
    <font>
      <sz val="14"/>
      <name val="Arial"/>
      <family val="2"/>
    </font>
    <font>
      <sz val="14"/>
      <color theme="1"/>
      <name val="Arial"/>
      <family val="2"/>
    </font>
    <font>
      <sz val="16"/>
      <color theme="1"/>
      <name val="Arial"/>
      <family val="2"/>
    </font>
    <font>
      <b/>
      <sz val="14"/>
      <color theme="8"/>
      <name val="Arial"/>
      <family val="2"/>
    </font>
    <font>
      <sz val="14"/>
      <color theme="3"/>
      <name val="Arial"/>
      <family val="2"/>
    </font>
    <font>
      <b/>
      <sz val="14"/>
      <color rgb="FFFF0000"/>
      <name val="Arial"/>
      <family val="2"/>
    </font>
    <font>
      <b/>
      <sz val="14"/>
      <color theme="3"/>
      <name val="Arial"/>
      <family val="2"/>
    </font>
    <font>
      <b/>
      <sz val="14"/>
      <color rgb="FFC00000"/>
      <name val="Arial"/>
      <family val="2"/>
    </font>
    <font>
      <sz val="14"/>
      <color rgb="FFC00000"/>
      <name val="Arial"/>
      <family val="2"/>
    </font>
    <font>
      <sz val="12"/>
      <color rgb="FFC00000"/>
      <name val="Arial"/>
      <family val="2"/>
    </font>
    <font>
      <b/>
      <sz val="14"/>
      <color rgb="FF0070C0"/>
      <name val="Arial"/>
      <family val="2"/>
    </font>
    <font>
      <sz val="2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6"/>
      <name val="Arial"/>
      <family val="2"/>
    </font>
    <font>
      <b/>
      <sz val="16"/>
      <color theme="8"/>
      <name val="Arial"/>
      <family val="2"/>
    </font>
    <font>
      <sz val="16"/>
      <color theme="1"/>
      <name val="Calibri"/>
      <family val="2"/>
      <scheme val="minor"/>
    </font>
    <font>
      <b/>
      <sz val="12"/>
      <color rgb="FFFF0000"/>
      <name val="Arial"/>
      <family val="2"/>
    </font>
    <font>
      <sz val="12"/>
      <color rgb="FFFF000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theme="0" tint="-0.14999847407452621"/>
        <bgColor indexed="9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indexed="9"/>
      </patternFill>
    </fill>
    <fill>
      <patternFill patternType="solid">
        <fgColor theme="0"/>
        <bgColor indexed="42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9.9978637043366805E-2"/>
        <bgColor indexed="9"/>
      </patternFill>
    </fill>
    <fill>
      <patternFill patternType="solid">
        <fgColor theme="2"/>
        <bgColor indexed="64"/>
      </patternFill>
    </fill>
    <fill>
      <patternFill patternType="solid">
        <fgColor theme="2"/>
        <bgColor indexed="9"/>
      </patternFill>
    </fill>
    <fill>
      <patternFill patternType="solid">
        <fgColor theme="2"/>
        <bgColor indexed="31"/>
      </patternFill>
    </fill>
    <fill>
      <patternFill patternType="solid">
        <fgColor theme="2"/>
        <bgColor indexed="34"/>
      </patternFill>
    </fill>
  </fills>
  <borders count="5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8">
    <xf numFmtId="0" fontId="0" fillId="0" borderId="0"/>
    <xf numFmtId="43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3" fillId="0" borderId="0"/>
    <xf numFmtId="0" fontId="3" fillId="0" borderId="0"/>
    <xf numFmtId="43" fontId="2" fillId="0" borderId="0" applyFont="0" applyFill="0" applyBorder="0" applyAlignment="0" applyProtection="0"/>
  </cellStyleXfs>
  <cellXfs count="456">
    <xf numFmtId="0" fontId="0" fillId="0" borderId="0" xfId="0"/>
    <xf numFmtId="0" fontId="4" fillId="0" borderId="0" xfId="0" applyFont="1"/>
    <xf numFmtId="0" fontId="6" fillId="0" borderId="0" xfId="0" applyFont="1"/>
    <xf numFmtId="0" fontId="9" fillId="0" borderId="0" xfId="0" applyFont="1"/>
    <xf numFmtId="0" fontId="6" fillId="0" borderId="0" xfId="0" applyFont="1" applyAlignment="1">
      <alignment wrapText="1"/>
    </xf>
    <xf numFmtId="0" fontId="14" fillId="0" borderId="0" xfId="0" applyFont="1"/>
    <xf numFmtId="0" fontId="15" fillId="0" borderId="0" xfId="0" applyFont="1" applyAlignment="1">
      <alignment horizontal="left" vertical="center"/>
    </xf>
    <xf numFmtId="169" fontId="16" fillId="0" borderId="0" xfId="1" applyNumberFormat="1" applyFont="1" applyFill="1" applyBorder="1" applyAlignment="1">
      <alignment horizontal="right" vertical="center" wrapText="1"/>
    </xf>
    <xf numFmtId="0" fontId="17" fillId="0" borderId="0" xfId="0" applyFont="1"/>
    <xf numFmtId="0" fontId="0" fillId="2" borderId="0" xfId="0" applyFill="1"/>
    <xf numFmtId="170" fontId="6" fillId="0" borderId="0" xfId="0" applyNumberFormat="1" applyFont="1" applyAlignment="1">
      <alignment wrapText="1"/>
    </xf>
    <xf numFmtId="170" fontId="14" fillId="0" borderId="0" xfId="0" applyNumberFormat="1" applyFont="1"/>
    <xf numFmtId="0" fontId="13" fillId="2" borderId="2" xfId="4" applyFont="1" applyFill="1" applyBorder="1" applyAlignment="1">
      <alignment horizontal="center" vertical="center"/>
    </xf>
    <xf numFmtId="0" fontId="13" fillId="3" borderId="14" xfId="0" applyFont="1" applyFill="1" applyBorder="1" applyAlignment="1">
      <alignment horizontal="center"/>
    </xf>
    <xf numFmtId="0" fontId="14" fillId="2" borderId="19" xfId="0" applyFont="1" applyFill="1" applyBorder="1" applyAlignment="1">
      <alignment horizontal="center" vertical="center"/>
    </xf>
    <xf numFmtId="0" fontId="14" fillId="2" borderId="14" xfId="0" applyFont="1" applyFill="1" applyBorder="1" applyAlignment="1">
      <alignment horizontal="center"/>
    </xf>
    <xf numFmtId="164" fontId="12" fillId="4" borderId="2" xfId="2" applyFont="1" applyFill="1" applyBorder="1" applyAlignment="1">
      <alignment vertical="center"/>
    </xf>
    <xf numFmtId="168" fontId="13" fillId="4" borderId="2" xfId="0" applyNumberFormat="1" applyFont="1" applyFill="1" applyBorder="1" applyAlignment="1">
      <alignment vertical="center"/>
    </xf>
    <xf numFmtId="4" fontId="22" fillId="4" borderId="2" xfId="2" applyNumberFormat="1" applyFont="1" applyFill="1" applyBorder="1" applyAlignment="1">
      <alignment vertical="center"/>
    </xf>
    <xf numFmtId="0" fontId="14" fillId="3" borderId="21" xfId="0" applyFont="1" applyFill="1" applyBorder="1" applyAlignment="1">
      <alignment horizontal="center"/>
    </xf>
    <xf numFmtId="0" fontId="13" fillId="2" borderId="18" xfId="0" applyFont="1" applyFill="1" applyBorder="1"/>
    <xf numFmtId="0" fontId="0" fillId="0" borderId="0" xfId="0" quotePrefix="1"/>
    <xf numFmtId="44" fontId="0" fillId="0" borderId="0" xfId="0" applyNumberFormat="1"/>
    <xf numFmtId="164" fontId="12" fillId="5" borderId="2" xfId="2" applyFont="1" applyFill="1" applyBorder="1" applyAlignment="1">
      <alignment vertical="center"/>
    </xf>
    <xf numFmtId="168" fontId="12" fillId="5" borderId="2" xfId="0" applyNumberFormat="1" applyFont="1" applyFill="1" applyBorder="1" applyAlignment="1">
      <alignment vertical="center"/>
    </xf>
    <xf numFmtId="164" fontId="22" fillId="5" borderId="2" xfId="2" applyFont="1" applyFill="1" applyBorder="1" applyAlignment="1">
      <alignment vertical="center"/>
    </xf>
    <xf numFmtId="169" fontId="12" fillId="5" borderId="17" xfId="2" applyNumberFormat="1" applyFont="1" applyFill="1" applyBorder="1" applyAlignment="1">
      <alignment vertical="center"/>
    </xf>
    <xf numFmtId="14" fontId="13" fillId="2" borderId="2" xfId="0" applyNumberFormat="1" applyFont="1" applyFill="1" applyBorder="1" applyAlignment="1">
      <alignment horizontal="center"/>
    </xf>
    <xf numFmtId="164" fontId="13" fillId="4" borderId="2" xfId="2" applyFont="1" applyFill="1" applyBorder="1" applyAlignment="1">
      <alignment horizontal="center" vertical="center"/>
    </xf>
    <xf numFmtId="164" fontId="13" fillId="4" borderId="2" xfId="2" applyFont="1" applyFill="1" applyBorder="1" applyAlignment="1">
      <alignment vertical="center"/>
    </xf>
    <xf numFmtId="169" fontId="12" fillId="4" borderId="17" xfId="2" applyNumberFormat="1" applyFont="1" applyFill="1" applyBorder="1" applyAlignment="1">
      <alignment horizontal="right" vertical="center"/>
    </xf>
    <xf numFmtId="170" fontId="28" fillId="4" borderId="2" xfId="0" applyNumberFormat="1" applyFont="1" applyFill="1" applyBorder="1" applyAlignment="1">
      <alignment horizontal="center" vertical="center" wrapText="1"/>
    </xf>
    <xf numFmtId="0" fontId="16" fillId="4" borderId="2" xfId="0" applyFont="1" applyFill="1" applyBorder="1" applyAlignment="1">
      <alignment horizontal="center" vertical="center" wrapText="1"/>
    </xf>
    <xf numFmtId="14" fontId="27" fillId="4" borderId="2" xfId="0" applyNumberFormat="1" applyFont="1" applyFill="1" applyBorder="1" applyAlignment="1">
      <alignment horizontal="center" vertical="center" wrapText="1"/>
    </xf>
    <xf numFmtId="0" fontId="28" fillId="2" borderId="2" xfId="0" applyFont="1" applyFill="1" applyBorder="1" applyAlignment="1">
      <alignment horizontal="center" vertical="center"/>
    </xf>
    <xf numFmtId="170" fontId="27" fillId="2" borderId="2" xfId="2" applyNumberFormat="1" applyFont="1" applyFill="1" applyBorder="1" applyAlignment="1">
      <alignment horizontal="center" vertical="center"/>
    </xf>
    <xf numFmtId="170" fontId="28" fillId="2" borderId="2" xfId="2" applyNumberFormat="1" applyFont="1" applyFill="1" applyBorder="1" applyAlignment="1">
      <alignment horizontal="center" vertical="center"/>
    </xf>
    <xf numFmtId="170" fontId="27" fillId="2" borderId="2" xfId="1" applyNumberFormat="1" applyFont="1" applyFill="1" applyBorder="1" applyAlignment="1">
      <alignment horizontal="center" vertical="center"/>
    </xf>
    <xf numFmtId="14" fontId="28" fillId="2" borderId="2" xfId="0" applyNumberFormat="1" applyFont="1" applyFill="1" applyBorder="1" applyAlignment="1">
      <alignment horizontal="center" vertical="center"/>
    </xf>
    <xf numFmtId="14" fontId="27" fillId="2" borderId="2" xfId="0" applyNumberFormat="1" applyFont="1" applyFill="1" applyBorder="1" applyAlignment="1">
      <alignment horizontal="center" vertical="center"/>
    </xf>
    <xf numFmtId="0" fontId="27" fillId="2" borderId="2" xfId="0" applyFont="1" applyFill="1" applyBorder="1" applyAlignment="1">
      <alignment horizontal="center" vertical="center"/>
    </xf>
    <xf numFmtId="0" fontId="27" fillId="3" borderId="14" xfId="0" applyFont="1" applyFill="1" applyBorder="1" applyAlignment="1">
      <alignment horizontal="center"/>
    </xf>
    <xf numFmtId="0" fontId="28" fillId="2" borderId="19" xfId="0" applyFont="1" applyFill="1" applyBorder="1" applyAlignment="1">
      <alignment horizontal="center" vertical="center"/>
    </xf>
    <xf numFmtId="0" fontId="28" fillId="2" borderId="14" xfId="0" applyFont="1" applyFill="1" applyBorder="1" applyAlignment="1">
      <alignment horizontal="center"/>
    </xf>
    <xf numFmtId="164" fontId="16" fillId="4" borderId="2" xfId="2" applyFont="1" applyFill="1" applyBorder="1" applyAlignment="1">
      <alignment vertical="center"/>
    </xf>
    <xf numFmtId="168" fontId="27" fillId="4" borderId="2" xfId="0" applyNumberFormat="1" applyFont="1" applyFill="1" applyBorder="1" applyAlignment="1">
      <alignment vertical="center"/>
    </xf>
    <xf numFmtId="4" fontId="34" fillId="4" borderId="2" xfId="2" applyNumberFormat="1" applyFont="1" applyFill="1" applyBorder="1" applyAlignment="1">
      <alignment vertical="center"/>
    </xf>
    <xf numFmtId="0" fontId="28" fillId="2" borderId="18" xfId="0" applyFont="1" applyFill="1" applyBorder="1"/>
    <xf numFmtId="0" fontId="28" fillId="2" borderId="0" xfId="0" applyFont="1" applyFill="1"/>
    <xf numFmtId="0" fontId="28" fillId="2" borderId="20" xfId="0" applyFont="1" applyFill="1" applyBorder="1"/>
    <xf numFmtId="0" fontId="28" fillId="3" borderId="14" xfId="0" applyFont="1" applyFill="1" applyBorder="1" applyAlignment="1">
      <alignment horizontal="center"/>
    </xf>
    <xf numFmtId="0" fontId="16" fillId="5" borderId="8" xfId="0" applyFont="1" applyFill="1" applyBorder="1" applyAlignment="1">
      <alignment horizontal="center" vertical="center"/>
    </xf>
    <xf numFmtId="0" fontId="16" fillId="5" borderId="9" xfId="0" applyFont="1" applyFill="1" applyBorder="1" applyAlignment="1">
      <alignment horizontal="center" vertical="center"/>
    </xf>
    <xf numFmtId="170" fontId="16" fillId="5" borderId="2" xfId="2" applyNumberFormat="1" applyFont="1" applyFill="1" applyBorder="1" applyAlignment="1">
      <alignment vertical="center"/>
    </xf>
    <xf numFmtId="170" fontId="16" fillId="5" borderId="2" xfId="0" applyNumberFormat="1" applyFont="1" applyFill="1" applyBorder="1" applyAlignment="1">
      <alignment vertical="center"/>
    </xf>
    <xf numFmtId="170" fontId="32" fillId="5" borderId="2" xfId="2" applyNumberFormat="1" applyFont="1" applyFill="1" applyBorder="1" applyAlignment="1">
      <alignment vertical="center"/>
    </xf>
    <xf numFmtId="170" fontId="32" fillId="5" borderId="2" xfId="2" applyNumberFormat="1" applyFont="1" applyFill="1" applyBorder="1" applyAlignment="1">
      <alignment horizontal="center" vertical="center"/>
    </xf>
    <xf numFmtId="170" fontId="16" fillId="5" borderId="17" xfId="2" applyNumberFormat="1" applyFont="1" applyFill="1" applyBorder="1" applyAlignment="1">
      <alignment vertical="center"/>
    </xf>
    <xf numFmtId="170" fontId="28" fillId="4" borderId="2" xfId="0" applyNumberFormat="1" applyFont="1" applyFill="1" applyBorder="1" applyAlignment="1">
      <alignment horizontal="center" vertical="center"/>
    </xf>
    <xf numFmtId="170" fontId="27" fillId="2" borderId="5" xfId="1" applyNumberFormat="1" applyFont="1" applyFill="1" applyBorder="1" applyAlignment="1">
      <alignment horizontal="center" vertical="center"/>
    </xf>
    <xf numFmtId="0" fontId="16" fillId="5" borderId="6" xfId="0" applyFont="1" applyFill="1" applyBorder="1" applyAlignment="1">
      <alignment horizontal="center" vertical="center"/>
    </xf>
    <xf numFmtId="0" fontId="16" fillId="5" borderId="4" xfId="0" applyFont="1" applyFill="1" applyBorder="1" applyAlignment="1">
      <alignment horizontal="center" vertical="center"/>
    </xf>
    <xf numFmtId="164" fontId="16" fillId="5" borderId="2" xfId="2" applyFont="1" applyFill="1" applyBorder="1" applyAlignment="1">
      <alignment vertical="center"/>
    </xf>
    <xf numFmtId="168" fontId="16" fillId="5" borderId="2" xfId="0" applyNumberFormat="1" applyFont="1" applyFill="1" applyBorder="1" applyAlignment="1">
      <alignment vertical="center"/>
    </xf>
    <xf numFmtId="164" fontId="32" fillId="5" borderId="2" xfId="2" applyFont="1" applyFill="1" applyBorder="1" applyAlignment="1">
      <alignment vertical="center"/>
    </xf>
    <xf numFmtId="169" fontId="16" fillId="5" borderId="17" xfId="2" applyNumberFormat="1" applyFont="1" applyFill="1" applyBorder="1" applyAlignment="1">
      <alignment vertical="center"/>
    </xf>
    <xf numFmtId="0" fontId="27" fillId="2" borderId="19" xfId="0" applyFont="1" applyFill="1" applyBorder="1" applyAlignment="1">
      <alignment horizontal="center" vertical="center"/>
    </xf>
    <xf numFmtId="0" fontId="27" fillId="2" borderId="2" xfId="0" applyFont="1" applyFill="1" applyBorder="1" applyAlignment="1">
      <alignment vertical="center"/>
    </xf>
    <xf numFmtId="164" fontId="31" fillId="4" borderId="5" xfId="2" applyFont="1" applyFill="1" applyBorder="1" applyAlignment="1">
      <alignment horizontal="center" vertical="center" wrapText="1"/>
    </xf>
    <xf numFmtId="0" fontId="35" fillId="4" borderId="5" xfId="0" applyFont="1" applyFill="1" applyBorder="1" applyAlignment="1">
      <alignment horizontal="center" vertical="center" textRotation="90" wrapText="1"/>
    </xf>
    <xf numFmtId="164" fontId="27" fillId="4" borderId="5" xfId="2" applyFont="1" applyFill="1" applyBorder="1" applyAlignment="1">
      <alignment horizontal="center" vertical="center" wrapText="1"/>
    </xf>
    <xf numFmtId="164" fontId="27" fillId="4" borderId="2" xfId="2" applyFont="1" applyFill="1" applyBorder="1" applyAlignment="1">
      <alignment horizontal="center" vertical="center"/>
    </xf>
    <xf numFmtId="164" fontId="27" fillId="4" borderId="2" xfId="2" applyFont="1" applyFill="1" applyBorder="1" applyAlignment="1">
      <alignment vertical="center"/>
    </xf>
    <xf numFmtId="169" fontId="16" fillId="4" borderId="17" xfId="2" applyNumberFormat="1" applyFont="1" applyFill="1" applyBorder="1" applyAlignment="1">
      <alignment horizontal="right" vertical="center"/>
    </xf>
    <xf numFmtId="0" fontId="28" fillId="3" borderId="21" xfId="0" applyFont="1" applyFill="1" applyBorder="1" applyAlignment="1">
      <alignment horizontal="center"/>
    </xf>
    <xf numFmtId="0" fontId="27" fillId="5" borderId="6" xfId="0" applyFont="1" applyFill="1" applyBorder="1" applyAlignment="1">
      <alignment horizontal="center" vertical="center"/>
    </xf>
    <xf numFmtId="164" fontId="34" fillId="5" borderId="2" xfId="2" applyFont="1" applyFill="1" applyBorder="1" applyAlignment="1">
      <alignment vertical="center"/>
    </xf>
    <xf numFmtId="0" fontId="27" fillId="2" borderId="18" xfId="0" applyFont="1" applyFill="1" applyBorder="1"/>
    <xf numFmtId="0" fontId="28" fillId="2" borderId="22" xfId="0" applyFont="1" applyFill="1" applyBorder="1"/>
    <xf numFmtId="0" fontId="28" fillId="2" borderId="23" xfId="0" applyFont="1" applyFill="1" applyBorder="1"/>
    <xf numFmtId="169" fontId="16" fillId="7" borderId="31" xfId="1" applyNumberFormat="1" applyFont="1" applyFill="1" applyBorder="1" applyAlignment="1">
      <alignment horizontal="right" vertical="center" wrapText="1"/>
    </xf>
    <xf numFmtId="170" fontId="28" fillId="4" borderId="17" xfId="0" applyNumberFormat="1" applyFont="1" applyFill="1" applyBorder="1" applyAlignment="1">
      <alignment horizontal="center" vertical="center" wrapText="1"/>
    </xf>
    <xf numFmtId="165" fontId="16" fillId="7" borderId="30" xfId="1" applyNumberFormat="1" applyFont="1" applyFill="1" applyBorder="1" applyAlignment="1">
      <alignment horizontal="right" vertical="center" wrapText="1"/>
    </xf>
    <xf numFmtId="0" fontId="13" fillId="2" borderId="2" xfId="0" applyFont="1" applyFill="1" applyBorder="1" applyAlignment="1">
      <alignment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/>
    </xf>
    <xf numFmtId="0" fontId="12" fillId="4" borderId="2" xfId="0" applyFont="1" applyFill="1" applyBorder="1" applyAlignment="1">
      <alignment horizontal="center" vertical="center" wrapText="1"/>
    </xf>
    <xf numFmtId="14" fontId="13" fillId="2" borderId="2" xfId="0" applyNumberFormat="1" applyFont="1" applyFill="1" applyBorder="1" applyAlignment="1">
      <alignment horizontal="center" vertical="center"/>
    </xf>
    <xf numFmtId="170" fontId="13" fillId="4" borderId="2" xfId="0" applyNumberFormat="1" applyFont="1" applyFill="1" applyBorder="1" applyAlignment="1">
      <alignment horizontal="center" vertical="center"/>
    </xf>
    <xf numFmtId="170" fontId="14" fillId="4" borderId="2" xfId="0" applyNumberFormat="1" applyFont="1" applyFill="1" applyBorder="1" applyAlignment="1">
      <alignment horizontal="center" vertical="center" wrapText="1"/>
    </xf>
    <xf numFmtId="170" fontId="13" fillId="2" borderId="2" xfId="2" applyNumberFormat="1" applyFont="1" applyFill="1" applyBorder="1" applyAlignment="1">
      <alignment horizontal="center" vertical="center"/>
    </xf>
    <xf numFmtId="0" fontId="36" fillId="4" borderId="2" xfId="0" applyFont="1" applyFill="1" applyBorder="1" applyAlignment="1">
      <alignment horizontal="center" vertical="center" textRotation="90" wrapText="1"/>
    </xf>
    <xf numFmtId="170" fontId="13" fillId="4" borderId="2" xfId="0" applyNumberFormat="1" applyFont="1" applyFill="1" applyBorder="1" applyAlignment="1">
      <alignment horizontal="center" vertical="center" wrapText="1"/>
    </xf>
    <xf numFmtId="170" fontId="14" fillId="4" borderId="17" xfId="0" applyNumberFormat="1" applyFont="1" applyFill="1" applyBorder="1" applyAlignment="1">
      <alignment horizontal="center" vertical="center" wrapText="1"/>
    </xf>
    <xf numFmtId="0" fontId="33" fillId="4" borderId="2" xfId="0" applyFont="1" applyFill="1" applyBorder="1" applyAlignment="1">
      <alignment horizontal="center" vertical="center" wrapText="1"/>
    </xf>
    <xf numFmtId="14" fontId="6" fillId="0" borderId="0" xfId="0" applyNumberFormat="1" applyFont="1"/>
    <xf numFmtId="0" fontId="27" fillId="2" borderId="2" xfId="2" applyNumberFormat="1" applyFont="1" applyFill="1" applyBorder="1" applyAlignment="1">
      <alignment horizontal="center" vertical="center"/>
    </xf>
    <xf numFmtId="0" fontId="13" fillId="2" borderId="2" xfId="0" applyFont="1" applyFill="1" applyBorder="1"/>
    <xf numFmtId="170" fontId="27" fillId="4" borderId="2" xfId="0" applyNumberFormat="1" applyFont="1" applyFill="1" applyBorder="1" applyAlignment="1">
      <alignment horizontal="center" vertical="center" wrapText="1"/>
    </xf>
    <xf numFmtId="0" fontId="35" fillId="4" borderId="2" xfId="0" applyFont="1" applyFill="1" applyBorder="1" applyAlignment="1">
      <alignment horizontal="center" vertical="center" textRotation="90" wrapText="1"/>
    </xf>
    <xf numFmtId="0" fontId="13" fillId="2" borderId="5" xfId="0" applyFont="1" applyFill="1" applyBorder="1" applyAlignment="1">
      <alignment vertical="center" wrapText="1"/>
    </xf>
    <xf numFmtId="14" fontId="13" fillId="2" borderId="5" xfId="0" applyNumberFormat="1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/>
    </xf>
    <xf numFmtId="14" fontId="13" fillId="2" borderId="11" xfId="0" applyNumberFormat="1" applyFont="1" applyFill="1" applyBorder="1" applyAlignment="1">
      <alignment horizontal="center" vertical="center"/>
    </xf>
    <xf numFmtId="164" fontId="27" fillId="5" borderId="2" xfId="2" applyFont="1" applyFill="1" applyBorder="1" applyAlignment="1">
      <alignment vertical="center"/>
    </xf>
    <xf numFmtId="167" fontId="16" fillId="3" borderId="2" xfId="1" applyNumberFormat="1" applyFont="1" applyFill="1" applyBorder="1" applyAlignment="1">
      <alignment horizontal="center" vertical="center"/>
    </xf>
    <xf numFmtId="170" fontId="32" fillId="5" borderId="2" xfId="0" applyNumberFormat="1" applyFont="1" applyFill="1" applyBorder="1" applyAlignment="1">
      <alignment vertical="center"/>
    </xf>
    <xf numFmtId="169" fontId="16" fillId="5" borderId="17" xfId="0" applyNumberFormat="1" applyFont="1" applyFill="1" applyBorder="1" applyAlignment="1">
      <alignment vertical="center"/>
    </xf>
    <xf numFmtId="164" fontId="16" fillId="5" borderId="2" xfId="2" applyFont="1" applyFill="1" applyBorder="1" applyAlignment="1">
      <alignment horizontal="center" vertical="center"/>
    </xf>
    <xf numFmtId="170" fontId="16" fillId="3" borderId="2" xfId="0" applyNumberFormat="1" applyFont="1" applyFill="1" applyBorder="1" applyAlignment="1">
      <alignment horizontal="center" vertical="center" wrapText="1"/>
    </xf>
    <xf numFmtId="168" fontId="27" fillId="5" borderId="2" xfId="0" applyNumberFormat="1" applyFont="1" applyFill="1" applyBorder="1" applyAlignment="1">
      <alignment vertical="center"/>
    </xf>
    <xf numFmtId="4" fontId="34" fillId="5" borderId="2" xfId="2" applyNumberFormat="1" applyFont="1" applyFill="1" applyBorder="1" applyAlignment="1">
      <alignment vertical="center"/>
    </xf>
    <xf numFmtId="169" fontId="16" fillId="5" borderId="17" xfId="2" applyNumberFormat="1" applyFont="1" applyFill="1" applyBorder="1" applyAlignment="1">
      <alignment horizontal="right" vertical="center"/>
    </xf>
    <xf numFmtId="0" fontId="13" fillId="2" borderId="2" xfId="0" applyFont="1" applyFill="1" applyBorder="1" applyAlignment="1">
      <alignment horizontal="left" vertical="center" wrapText="1"/>
    </xf>
    <xf numFmtId="0" fontId="14" fillId="4" borderId="2" xfId="0" applyFont="1" applyFill="1" applyBorder="1" applyAlignment="1">
      <alignment horizontal="center" vertical="center" textRotation="90" wrapText="1"/>
    </xf>
    <xf numFmtId="0" fontId="13" fillId="4" borderId="2" xfId="0" applyFont="1" applyFill="1" applyBorder="1" applyAlignment="1">
      <alignment horizontal="left" vertical="center" wrapText="1"/>
    </xf>
    <xf numFmtId="0" fontId="13" fillId="4" borderId="2" xfId="0" applyFont="1" applyFill="1" applyBorder="1" applyAlignment="1">
      <alignment horizontal="center" vertical="center" wrapText="1"/>
    </xf>
    <xf numFmtId="14" fontId="13" fillId="4" borderId="2" xfId="0" applyNumberFormat="1" applyFont="1" applyFill="1" applyBorder="1" applyAlignment="1">
      <alignment horizontal="center" vertical="center" wrapText="1"/>
    </xf>
    <xf numFmtId="0" fontId="13" fillId="2" borderId="11" xfId="0" applyFont="1" applyFill="1" applyBorder="1" applyAlignment="1">
      <alignment horizontal="center" vertical="center" wrapText="1"/>
    </xf>
    <xf numFmtId="0" fontId="13" fillId="2" borderId="11" xfId="0" applyFont="1" applyFill="1" applyBorder="1" applyAlignment="1">
      <alignment horizontal="left" vertical="center" wrapText="1"/>
    </xf>
    <xf numFmtId="0" fontId="13" fillId="2" borderId="11" xfId="4" applyFont="1" applyFill="1" applyBorder="1" applyAlignment="1">
      <alignment horizontal="left" vertical="center" wrapText="1"/>
    </xf>
    <xf numFmtId="0" fontId="13" fillId="2" borderId="11" xfId="4" applyFont="1" applyFill="1" applyBorder="1" applyAlignment="1">
      <alignment horizontal="center" vertical="center"/>
    </xf>
    <xf numFmtId="0" fontId="14" fillId="2" borderId="11" xfId="0" applyFont="1" applyFill="1" applyBorder="1" applyAlignment="1">
      <alignment vertical="center" wrapText="1"/>
    </xf>
    <xf numFmtId="0" fontId="14" fillId="2" borderId="11" xfId="0" applyFont="1" applyFill="1" applyBorder="1" applyAlignment="1">
      <alignment horizontal="center" vertical="center"/>
    </xf>
    <xf numFmtId="14" fontId="14" fillId="2" borderId="11" xfId="0" applyNumberFormat="1" applyFont="1" applyFill="1" applyBorder="1" applyAlignment="1">
      <alignment horizontal="center" vertical="center"/>
    </xf>
    <xf numFmtId="0" fontId="13" fillId="2" borderId="2" xfId="4" applyFont="1" applyFill="1" applyBorder="1" applyAlignment="1">
      <alignment horizontal="left" vertical="center" wrapText="1"/>
    </xf>
    <xf numFmtId="0" fontId="13" fillId="2" borderId="2" xfId="0" applyFont="1" applyFill="1" applyBorder="1" applyAlignment="1">
      <alignment horizontal="left" wrapText="1"/>
    </xf>
    <xf numFmtId="14" fontId="13" fillId="4" borderId="11" xfId="0" applyNumberFormat="1" applyFont="1" applyFill="1" applyBorder="1" applyAlignment="1">
      <alignment horizontal="center" vertical="center" wrapText="1"/>
    </xf>
    <xf numFmtId="0" fontId="27" fillId="9" borderId="14" xfId="0" applyFont="1" applyFill="1" applyBorder="1" applyAlignment="1">
      <alignment horizontal="center"/>
    </xf>
    <xf numFmtId="170" fontId="16" fillId="10" borderId="2" xfId="2" applyNumberFormat="1" applyFont="1" applyFill="1" applyBorder="1" applyAlignment="1">
      <alignment vertical="center"/>
    </xf>
    <xf numFmtId="170" fontId="16" fillId="10" borderId="2" xfId="2" applyNumberFormat="1" applyFont="1" applyFill="1" applyBorder="1" applyAlignment="1">
      <alignment horizontal="right" vertical="center"/>
    </xf>
    <xf numFmtId="170" fontId="16" fillId="10" borderId="2" xfId="0" applyNumberFormat="1" applyFont="1" applyFill="1" applyBorder="1" applyAlignment="1">
      <alignment vertical="center"/>
    </xf>
    <xf numFmtId="170" fontId="32" fillId="10" borderId="2" xfId="2" applyNumberFormat="1" applyFont="1" applyFill="1" applyBorder="1" applyAlignment="1">
      <alignment vertical="center"/>
    </xf>
    <xf numFmtId="170" fontId="32" fillId="10" borderId="2" xfId="2" applyNumberFormat="1" applyFont="1" applyFill="1" applyBorder="1" applyAlignment="1">
      <alignment horizontal="center" vertical="center"/>
    </xf>
    <xf numFmtId="170" fontId="16" fillId="10" borderId="17" xfId="2" applyNumberFormat="1" applyFont="1" applyFill="1" applyBorder="1" applyAlignment="1">
      <alignment vertical="center"/>
    </xf>
    <xf numFmtId="0" fontId="14" fillId="2" borderId="2" xfId="0" applyFont="1" applyFill="1" applyBorder="1" applyAlignment="1">
      <alignment horizontal="left" vertical="center" wrapText="1"/>
    </xf>
    <xf numFmtId="0" fontId="14" fillId="2" borderId="11" xfId="0" applyFont="1" applyFill="1" applyBorder="1" applyAlignment="1">
      <alignment horizontal="left" vertical="center" wrapText="1"/>
    </xf>
    <xf numFmtId="0" fontId="13" fillId="4" borderId="11" xfId="0" applyFont="1" applyFill="1" applyBorder="1" applyAlignment="1">
      <alignment horizontal="left" vertical="center" wrapText="1"/>
    </xf>
    <xf numFmtId="0" fontId="13" fillId="4" borderId="11" xfId="0" applyFont="1" applyFill="1" applyBorder="1" applyAlignment="1">
      <alignment horizontal="center" vertical="center" wrapText="1"/>
    </xf>
    <xf numFmtId="0" fontId="13" fillId="4" borderId="5" xfId="0" applyFont="1" applyFill="1" applyBorder="1" applyAlignment="1">
      <alignment horizontal="left" vertical="center" wrapText="1"/>
    </xf>
    <xf numFmtId="0" fontId="13" fillId="4" borderId="5" xfId="0" applyFont="1" applyFill="1" applyBorder="1" applyAlignment="1">
      <alignment horizontal="center" vertical="center" wrapText="1"/>
    </xf>
    <xf numFmtId="14" fontId="13" fillId="4" borderId="5" xfId="0" applyNumberFormat="1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vertical="top" wrapText="1"/>
    </xf>
    <xf numFmtId="0" fontId="16" fillId="5" borderId="6" xfId="0" applyFont="1" applyFill="1" applyBorder="1" applyAlignment="1">
      <alignment horizontal="center" vertical="center"/>
    </xf>
    <xf numFmtId="0" fontId="16" fillId="5" borderId="4" xfId="0" applyFont="1" applyFill="1" applyBorder="1" applyAlignment="1">
      <alignment horizontal="center" vertical="center"/>
    </xf>
    <xf numFmtId="0" fontId="28" fillId="2" borderId="8" xfId="0" applyFont="1" applyFill="1" applyBorder="1" applyAlignment="1">
      <alignment horizontal="left" vertical="center" wrapText="1"/>
    </xf>
    <xf numFmtId="0" fontId="28" fillId="2" borderId="9" xfId="0" applyFont="1" applyFill="1" applyBorder="1" applyAlignment="1">
      <alignment horizontal="left" vertical="center" wrapText="1"/>
    </xf>
    <xf numFmtId="0" fontId="28" fillId="2" borderId="34" xfId="0" applyFont="1" applyFill="1" applyBorder="1" applyAlignment="1">
      <alignment horizontal="left" vertical="center" wrapText="1"/>
    </xf>
    <xf numFmtId="0" fontId="27" fillId="2" borderId="6" xfId="0" applyFont="1" applyFill="1" applyBorder="1" applyAlignment="1">
      <alignment horizontal="center"/>
    </xf>
    <xf numFmtId="0" fontId="27" fillId="2" borderId="4" xfId="0" applyFont="1" applyFill="1" applyBorder="1" applyAlignment="1">
      <alignment horizontal="center"/>
    </xf>
    <xf numFmtId="0" fontId="15" fillId="2" borderId="3" xfId="0" applyFont="1" applyFill="1" applyBorder="1" applyAlignment="1">
      <alignment horizontal="left" vertical="center"/>
    </xf>
    <xf numFmtId="0" fontId="15" fillId="2" borderId="6" xfId="0" applyFont="1" applyFill="1" applyBorder="1" applyAlignment="1">
      <alignment horizontal="left" vertical="center"/>
    </xf>
    <xf numFmtId="0" fontId="15" fillId="2" borderId="4" xfId="0" applyFont="1" applyFill="1" applyBorder="1" applyAlignment="1">
      <alignment horizontal="left" vertical="center"/>
    </xf>
    <xf numFmtId="0" fontId="16" fillId="10" borderId="6" xfId="0" applyFont="1" applyFill="1" applyBorder="1" applyAlignment="1">
      <alignment horizontal="center" vertical="center"/>
    </xf>
    <xf numFmtId="0" fontId="16" fillId="10" borderId="4" xfId="0" applyFont="1" applyFill="1" applyBorder="1" applyAlignment="1">
      <alignment horizontal="center" vertical="center"/>
    </xf>
    <xf numFmtId="0" fontId="16" fillId="5" borderId="2" xfId="0" applyFont="1" applyFill="1" applyBorder="1" applyAlignment="1">
      <alignment horizontal="center" vertical="center"/>
    </xf>
    <xf numFmtId="0" fontId="28" fillId="2" borderId="3" xfId="0" applyFont="1" applyFill="1" applyBorder="1" applyAlignment="1">
      <alignment horizontal="left" vertical="center"/>
    </xf>
    <xf numFmtId="0" fontId="28" fillId="2" borderId="6" xfId="0" applyFont="1" applyFill="1" applyBorder="1" applyAlignment="1">
      <alignment horizontal="left" vertical="center"/>
    </xf>
    <xf numFmtId="0" fontId="28" fillId="2" borderId="4" xfId="0" applyFont="1" applyFill="1" applyBorder="1" applyAlignment="1">
      <alignment horizontal="left" vertical="center"/>
    </xf>
    <xf numFmtId="0" fontId="15" fillId="6" borderId="26" xfId="0" applyFont="1" applyFill="1" applyBorder="1" applyAlignment="1">
      <alignment horizontal="left" vertical="center"/>
    </xf>
    <xf numFmtId="0" fontId="15" fillId="6" borderId="27" xfId="0" applyFont="1" applyFill="1" applyBorder="1" applyAlignment="1">
      <alignment horizontal="left" vertical="center"/>
    </xf>
    <xf numFmtId="0" fontId="16" fillId="5" borderId="6" xfId="0" applyFont="1" applyFill="1" applyBorder="1" applyAlignment="1">
      <alignment horizontal="center" vertical="center"/>
    </xf>
    <xf numFmtId="0" fontId="16" fillId="5" borderId="4" xfId="0" applyFont="1" applyFill="1" applyBorder="1" applyAlignment="1">
      <alignment horizontal="center" vertical="center"/>
    </xf>
    <xf numFmtId="0" fontId="16" fillId="4" borderId="8" xfId="0" applyFont="1" applyFill="1" applyBorder="1" applyAlignment="1">
      <alignment horizontal="center" vertical="center"/>
    </xf>
    <xf numFmtId="0" fontId="16" fillId="4" borderId="9" xfId="0" applyFont="1" applyFill="1" applyBorder="1" applyAlignment="1">
      <alignment horizontal="center" vertical="center"/>
    </xf>
    <xf numFmtId="0" fontId="27" fillId="2" borderId="14" xfId="0" applyFont="1" applyFill="1" applyBorder="1" applyAlignment="1">
      <alignment horizontal="left"/>
    </xf>
    <xf numFmtId="0" fontId="27" fillId="2" borderId="8" xfId="0" applyFont="1" applyFill="1" applyBorder="1" applyAlignment="1">
      <alignment horizontal="left"/>
    </xf>
    <xf numFmtId="0" fontId="15" fillId="2" borderId="7" xfId="0" applyFont="1" applyFill="1" applyBorder="1" applyAlignment="1">
      <alignment horizontal="left" vertical="center"/>
    </xf>
    <xf numFmtId="0" fontId="15" fillId="2" borderId="8" xfId="0" applyFont="1" applyFill="1" applyBorder="1" applyAlignment="1">
      <alignment horizontal="left" vertical="center"/>
    </xf>
    <xf numFmtId="0" fontId="15" fillId="6" borderId="28" xfId="0" applyFont="1" applyFill="1" applyBorder="1" applyAlignment="1">
      <alignment horizontal="left" vertical="center"/>
    </xf>
    <xf numFmtId="0" fontId="15" fillId="6" borderId="29" xfId="0" applyFont="1" applyFill="1" applyBorder="1" applyAlignment="1">
      <alignment horizontal="left" vertical="center"/>
    </xf>
    <xf numFmtId="0" fontId="12" fillId="5" borderId="6" xfId="0" applyFont="1" applyFill="1" applyBorder="1" applyAlignment="1">
      <alignment horizontal="center" vertical="center"/>
    </xf>
    <xf numFmtId="0" fontId="12" fillId="5" borderId="4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9" xfId="0" applyFont="1" applyFill="1" applyBorder="1" applyAlignment="1">
      <alignment horizontal="center" vertical="center"/>
    </xf>
    <xf numFmtId="0" fontId="15" fillId="2" borderId="27" xfId="0" applyFont="1" applyFill="1" applyBorder="1" applyAlignment="1">
      <alignment horizontal="left" vertic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17" fillId="0" borderId="0" xfId="0" applyFont="1" applyFill="1"/>
    <xf numFmtId="0" fontId="20" fillId="0" borderId="0" xfId="0" applyFont="1" applyFill="1"/>
    <xf numFmtId="0" fontId="19" fillId="0" borderId="0" xfId="0" applyFont="1" applyFill="1"/>
    <xf numFmtId="0" fontId="17" fillId="0" borderId="0" xfId="0" applyFont="1" applyFill="1" applyAlignment="1">
      <alignment vertical="center"/>
    </xf>
    <xf numFmtId="170" fontId="26" fillId="0" borderId="0" xfId="0" applyNumberFormat="1" applyFont="1" applyFill="1"/>
    <xf numFmtId="170" fontId="0" fillId="0" borderId="0" xfId="0" applyNumberFormat="1" applyFill="1"/>
    <xf numFmtId="0" fontId="13" fillId="0" borderId="2" xfId="0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 wrapText="1"/>
    </xf>
    <xf numFmtId="14" fontId="13" fillId="0" borderId="2" xfId="0" applyNumberFormat="1" applyFont="1" applyFill="1" applyBorder="1" applyAlignment="1">
      <alignment horizontal="center" vertical="center"/>
    </xf>
    <xf numFmtId="170" fontId="13" fillId="0" borderId="2" xfId="0" applyNumberFormat="1" applyFont="1" applyFill="1" applyBorder="1" applyAlignment="1">
      <alignment horizontal="center" vertical="center"/>
    </xf>
    <xf numFmtId="170" fontId="14" fillId="0" borderId="2" xfId="0" applyNumberFormat="1" applyFont="1" applyFill="1" applyBorder="1" applyAlignment="1">
      <alignment horizontal="center" vertical="center" wrapText="1"/>
    </xf>
    <xf numFmtId="170" fontId="13" fillId="0" borderId="2" xfId="2" applyNumberFormat="1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 textRotation="90" wrapText="1"/>
    </xf>
    <xf numFmtId="170" fontId="13" fillId="0" borderId="2" xfId="0" applyNumberFormat="1" applyFont="1" applyFill="1" applyBorder="1" applyAlignment="1">
      <alignment horizontal="center" vertical="center" wrapText="1"/>
    </xf>
    <xf numFmtId="0" fontId="28" fillId="0" borderId="19" xfId="0" applyFont="1" applyFill="1" applyBorder="1" applyAlignment="1">
      <alignment horizontal="center" vertical="center"/>
    </xf>
    <xf numFmtId="0" fontId="40" fillId="0" borderId="0" xfId="0" applyFont="1" applyFill="1"/>
    <xf numFmtId="0" fontId="38" fillId="0" borderId="0" xfId="0" applyFont="1" applyFill="1"/>
    <xf numFmtId="0" fontId="39" fillId="0" borderId="0" xfId="0" applyFont="1" applyFill="1"/>
    <xf numFmtId="0" fontId="29" fillId="0" borderId="0" xfId="0" applyFont="1" applyFill="1" applyAlignment="1">
      <alignment horizontal="left" vertical="center" wrapText="1"/>
    </xf>
    <xf numFmtId="0" fontId="14" fillId="0" borderId="0" xfId="0" applyFont="1" applyFill="1"/>
    <xf numFmtId="0" fontId="14" fillId="0" borderId="0" xfId="0" applyFont="1" applyFill="1" applyAlignment="1">
      <alignment horizontal="center"/>
    </xf>
    <xf numFmtId="0" fontId="11" fillId="0" borderId="0" xfId="0" applyFont="1" applyFill="1"/>
    <xf numFmtId="0" fontId="9" fillId="0" borderId="0" xfId="0" applyFont="1" applyFill="1" applyBorder="1" applyAlignment="1"/>
    <xf numFmtId="0" fontId="28" fillId="2" borderId="5" xfId="0" applyFont="1" applyFill="1" applyBorder="1" applyAlignment="1">
      <alignment horizontal="center" vertical="center"/>
    </xf>
    <xf numFmtId="0" fontId="12" fillId="4" borderId="5" xfId="0" applyFont="1" applyFill="1" applyBorder="1" applyAlignment="1">
      <alignment horizontal="center" vertical="center" wrapText="1"/>
    </xf>
    <xf numFmtId="170" fontId="13" fillId="4" borderId="5" xfId="0" applyNumberFormat="1" applyFont="1" applyFill="1" applyBorder="1" applyAlignment="1">
      <alignment horizontal="center" vertical="center"/>
    </xf>
    <xf numFmtId="170" fontId="14" fillId="4" borderId="5" xfId="0" applyNumberFormat="1" applyFont="1" applyFill="1" applyBorder="1" applyAlignment="1">
      <alignment horizontal="center" vertical="center" wrapText="1"/>
    </xf>
    <xf numFmtId="170" fontId="13" fillId="2" borderId="5" xfId="2" applyNumberFormat="1" applyFont="1" applyFill="1" applyBorder="1" applyAlignment="1">
      <alignment horizontal="center" vertical="center"/>
    </xf>
    <xf numFmtId="0" fontId="14" fillId="4" borderId="5" xfId="0" applyFont="1" applyFill="1" applyBorder="1" applyAlignment="1">
      <alignment horizontal="center" vertical="center" textRotation="90" wrapText="1"/>
    </xf>
    <xf numFmtId="170" fontId="13" fillId="4" borderId="5" xfId="0" applyNumberFormat="1" applyFont="1" applyFill="1" applyBorder="1" applyAlignment="1">
      <alignment horizontal="center" vertical="center" wrapText="1"/>
    </xf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0" fontId="0" fillId="0" borderId="0" xfId="0" applyFill="1" applyBorder="1" applyAlignment="1">
      <alignment horizontal="center" wrapText="1"/>
    </xf>
    <xf numFmtId="0" fontId="16" fillId="11" borderId="2" xfId="0" applyFont="1" applyFill="1" applyBorder="1" applyAlignment="1">
      <alignment horizontal="center" vertical="center" wrapText="1"/>
    </xf>
    <xf numFmtId="0" fontId="37" fillId="11" borderId="2" xfId="0" applyFont="1" applyFill="1" applyBorder="1" applyAlignment="1">
      <alignment horizontal="center" vertical="top" wrapText="1"/>
    </xf>
    <xf numFmtId="49" fontId="16" fillId="11" borderId="2" xfId="0" applyNumberFormat="1" applyFont="1" applyFill="1" applyBorder="1" applyAlignment="1">
      <alignment horizontal="center" vertical="center" wrapText="1"/>
    </xf>
    <xf numFmtId="49" fontId="16" fillId="11" borderId="2" xfId="0" applyNumberFormat="1" applyFont="1" applyFill="1" applyBorder="1" applyAlignment="1">
      <alignment horizontal="center" vertical="center" wrapText="1"/>
    </xf>
    <xf numFmtId="37" fontId="16" fillId="11" borderId="2" xfId="0" applyNumberFormat="1" applyFont="1" applyFill="1" applyBorder="1" applyAlignment="1">
      <alignment horizontal="center" vertical="center" wrapText="1"/>
    </xf>
    <xf numFmtId="44" fontId="16" fillId="11" borderId="2" xfId="0" applyNumberFormat="1" applyFont="1" applyFill="1" applyBorder="1" applyAlignment="1">
      <alignment vertical="center" wrapText="1"/>
    </xf>
    <xf numFmtId="0" fontId="12" fillId="11" borderId="2" xfId="0" applyFont="1" applyFill="1" applyBorder="1" applyAlignment="1">
      <alignment horizontal="center" vertical="center" wrapText="1"/>
    </xf>
    <xf numFmtId="0" fontId="12" fillId="11" borderId="2" xfId="0" applyFont="1" applyFill="1" applyBorder="1" applyAlignment="1">
      <alignment horizontal="center" vertical="center"/>
    </xf>
    <xf numFmtId="0" fontId="21" fillId="11" borderId="2" xfId="0" applyFont="1" applyFill="1" applyBorder="1" applyAlignment="1">
      <alignment horizontal="center" vertical="center" wrapText="1"/>
    </xf>
    <xf numFmtId="0" fontId="12" fillId="11" borderId="2" xfId="0" applyFont="1" applyFill="1" applyBorder="1" applyAlignment="1">
      <alignment horizontal="center" wrapText="1"/>
    </xf>
    <xf numFmtId="0" fontId="16" fillId="11" borderId="35" xfId="0" applyFont="1" applyFill="1" applyBorder="1" applyAlignment="1">
      <alignment horizontal="center" vertical="center" wrapText="1"/>
    </xf>
    <xf numFmtId="0" fontId="16" fillId="11" borderId="36" xfId="0" applyFont="1" applyFill="1" applyBorder="1" applyAlignment="1">
      <alignment horizontal="center" vertical="center" wrapText="1"/>
    </xf>
    <xf numFmtId="0" fontId="37" fillId="11" borderId="24" xfId="0" applyFont="1" applyFill="1" applyBorder="1" applyAlignment="1">
      <alignment horizontal="center" vertical="top" wrapText="1"/>
    </xf>
    <xf numFmtId="0" fontId="16" fillId="11" borderId="17" xfId="0" applyFont="1" applyFill="1" applyBorder="1" applyAlignment="1">
      <alignment horizontal="center" vertical="center" wrapText="1"/>
    </xf>
    <xf numFmtId="0" fontId="23" fillId="11" borderId="24" xfId="0" applyFont="1" applyFill="1" applyBorder="1" applyAlignment="1">
      <alignment horizontal="center" vertical="center"/>
    </xf>
    <xf numFmtId="0" fontId="21" fillId="11" borderId="17" xfId="0" applyFont="1" applyFill="1" applyBorder="1" applyAlignment="1">
      <alignment horizontal="center" vertical="center" wrapText="1"/>
    </xf>
    <xf numFmtId="0" fontId="23" fillId="11" borderId="38" xfId="0" applyFont="1" applyFill="1" applyBorder="1" applyAlignment="1">
      <alignment horizontal="center" vertical="center"/>
    </xf>
    <xf numFmtId="0" fontId="12" fillId="11" borderId="39" xfId="0" applyFont="1" applyFill="1" applyBorder="1" applyAlignment="1">
      <alignment horizontal="center" vertical="center" wrapText="1"/>
    </xf>
    <xf numFmtId="0" fontId="12" fillId="11" borderId="39" xfId="0" applyFont="1" applyFill="1" applyBorder="1" applyAlignment="1">
      <alignment horizontal="center" vertical="center"/>
    </xf>
    <xf numFmtId="0" fontId="21" fillId="11" borderId="39" xfId="0" applyFont="1" applyFill="1" applyBorder="1" applyAlignment="1">
      <alignment horizontal="center" vertical="center" wrapText="1"/>
    </xf>
    <xf numFmtId="0" fontId="22" fillId="11" borderId="39" xfId="0" applyFont="1" applyFill="1" applyBorder="1" applyAlignment="1">
      <alignment horizontal="center" vertical="center" textRotation="90" wrapText="1"/>
    </xf>
    <xf numFmtId="0" fontId="12" fillId="11" borderId="39" xfId="0" applyFont="1" applyFill="1" applyBorder="1" applyAlignment="1">
      <alignment horizontal="center" vertical="center" wrapText="1"/>
    </xf>
    <xf numFmtId="0" fontId="21" fillId="11" borderId="40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/>
    <xf numFmtId="0" fontId="9" fillId="2" borderId="41" xfId="0" applyFont="1" applyFill="1" applyBorder="1" applyAlignment="1"/>
    <xf numFmtId="0" fontId="9" fillId="2" borderId="42" xfId="0" applyFont="1" applyFill="1" applyBorder="1" applyAlignment="1"/>
    <xf numFmtId="170" fontId="13" fillId="4" borderId="15" xfId="0" applyNumberFormat="1" applyFont="1" applyFill="1" applyBorder="1" applyAlignment="1">
      <alignment horizontal="center" vertical="center" wrapText="1"/>
    </xf>
    <xf numFmtId="0" fontId="28" fillId="2" borderId="24" xfId="0" applyFont="1" applyFill="1" applyBorder="1" applyAlignment="1">
      <alignment horizontal="center" vertical="center"/>
    </xf>
    <xf numFmtId="170" fontId="13" fillId="4" borderId="17" xfId="0" applyNumberFormat="1" applyFont="1" applyFill="1" applyBorder="1" applyAlignment="1">
      <alignment horizontal="center" vertical="center" wrapText="1"/>
    </xf>
    <xf numFmtId="0" fontId="28" fillId="0" borderId="24" xfId="0" applyFont="1" applyFill="1" applyBorder="1" applyAlignment="1">
      <alignment horizontal="center" vertical="center"/>
    </xf>
    <xf numFmtId="170" fontId="13" fillId="0" borderId="17" xfId="0" applyNumberFormat="1" applyFont="1" applyFill="1" applyBorder="1" applyAlignment="1">
      <alignment horizontal="center" vertical="center" wrapText="1"/>
    </xf>
    <xf numFmtId="0" fontId="28" fillId="3" borderId="24" xfId="0" applyFont="1" applyFill="1" applyBorder="1" applyAlignment="1">
      <alignment horizontal="center"/>
    </xf>
    <xf numFmtId="0" fontId="28" fillId="2" borderId="0" xfId="0" applyFont="1" applyFill="1" applyBorder="1"/>
    <xf numFmtId="170" fontId="28" fillId="2" borderId="0" xfId="0" applyNumberFormat="1" applyFont="1" applyFill="1" applyBorder="1"/>
    <xf numFmtId="0" fontId="27" fillId="2" borderId="21" xfId="0" applyFont="1" applyFill="1" applyBorder="1" applyAlignment="1">
      <alignment horizontal="center"/>
    </xf>
    <xf numFmtId="0" fontId="28" fillId="2" borderId="14" xfId="0" applyFont="1" applyFill="1" applyBorder="1" applyAlignment="1">
      <alignment horizontal="left" vertical="center" wrapText="1"/>
    </xf>
    <xf numFmtId="44" fontId="28" fillId="2" borderId="33" xfId="1" applyNumberFormat="1" applyFont="1" applyFill="1" applyBorder="1" applyAlignment="1">
      <alignment horizontal="right" vertical="center"/>
    </xf>
    <xf numFmtId="0" fontId="28" fillId="2" borderId="18" xfId="0" applyFont="1" applyFill="1" applyBorder="1" applyAlignment="1">
      <alignment horizontal="left" vertical="center" wrapText="1"/>
    </xf>
    <xf numFmtId="0" fontId="28" fillId="2" borderId="0" xfId="0" applyFont="1" applyFill="1" applyBorder="1" applyAlignment="1">
      <alignment horizontal="left" vertical="center" wrapText="1"/>
    </xf>
    <xf numFmtId="169" fontId="16" fillId="7" borderId="17" xfId="1" applyNumberFormat="1" applyFont="1" applyFill="1" applyBorder="1" applyAlignment="1">
      <alignment horizontal="right" vertical="center" wrapText="1"/>
    </xf>
    <xf numFmtId="0" fontId="28" fillId="2" borderId="22" xfId="0" applyFont="1" applyFill="1" applyBorder="1" applyAlignment="1">
      <alignment horizontal="left" vertical="center" wrapText="1"/>
    </xf>
    <xf numFmtId="0" fontId="28" fillId="2" borderId="23" xfId="0" applyFont="1" applyFill="1" applyBorder="1" applyAlignment="1">
      <alignment horizontal="left" vertical="center" wrapText="1"/>
    </xf>
    <xf numFmtId="0" fontId="28" fillId="2" borderId="43" xfId="0" applyFont="1" applyFill="1" applyBorder="1" applyAlignment="1">
      <alignment horizontal="left" vertical="center" wrapText="1"/>
    </xf>
    <xf numFmtId="0" fontId="15" fillId="6" borderId="44" xfId="0" applyFont="1" applyFill="1" applyBorder="1" applyAlignment="1">
      <alignment horizontal="left" vertical="center"/>
    </xf>
    <xf numFmtId="169" fontId="16" fillId="7" borderId="40" xfId="1" applyNumberFormat="1" applyFont="1" applyFill="1" applyBorder="1" applyAlignment="1">
      <alignment horizontal="right" vertical="center" wrapText="1"/>
    </xf>
    <xf numFmtId="0" fontId="16" fillId="11" borderId="36" xfId="0" applyFont="1" applyFill="1" applyBorder="1" applyAlignment="1">
      <alignment horizontal="center" vertical="center" wrapText="1"/>
    </xf>
    <xf numFmtId="0" fontId="16" fillId="11" borderId="37" xfId="0" applyFont="1" applyFill="1" applyBorder="1" applyAlignment="1">
      <alignment horizontal="center" vertical="center" wrapText="1"/>
    </xf>
    <xf numFmtId="0" fontId="41" fillId="2" borderId="14" xfId="0" applyFont="1" applyFill="1" applyBorder="1" applyAlignment="1">
      <alignment horizontal="center" wrapText="1"/>
    </xf>
    <xf numFmtId="0" fontId="41" fillId="2" borderId="8" xfId="0" applyFont="1" applyFill="1" applyBorder="1" applyAlignment="1">
      <alignment horizontal="center" wrapText="1"/>
    </xf>
    <xf numFmtId="0" fontId="41" fillId="2" borderId="45" xfId="0" applyFont="1" applyFill="1" applyBorder="1" applyAlignment="1">
      <alignment horizontal="center" wrapText="1"/>
    </xf>
    <xf numFmtId="0" fontId="27" fillId="0" borderId="5" xfId="0" applyFont="1" applyFill="1" applyBorder="1" applyAlignment="1">
      <alignment vertical="center" wrapText="1"/>
    </xf>
    <xf numFmtId="0" fontId="27" fillId="0" borderId="5" xfId="0" applyFont="1" applyFill="1" applyBorder="1" applyAlignment="1">
      <alignment horizontal="center" vertical="center" wrapText="1"/>
    </xf>
    <xf numFmtId="0" fontId="27" fillId="0" borderId="5" xfId="0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center" vertical="center"/>
    </xf>
    <xf numFmtId="14" fontId="27" fillId="0" borderId="5" xfId="0" applyNumberFormat="1" applyFont="1" applyFill="1" applyBorder="1" applyAlignment="1">
      <alignment horizontal="center" vertical="center"/>
    </xf>
    <xf numFmtId="164" fontId="27" fillId="0" borderId="5" xfId="2" applyFont="1" applyFill="1" applyBorder="1" applyAlignment="1">
      <alignment horizontal="center" vertical="center"/>
    </xf>
    <xf numFmtId="44" fontId="27" fillId="0" borderId="5" xfId="2" applyNumberFormat="1" applyFont="1" applyFill="1" applyBorder="1" applyAlignment="1">
      <alignment horizontal="center" vertical="center"/>
    </xf>
    <xf numFmtId="167" fontId="16" fillId="0" borderId="5" xfId="1" applyNumberFormat="1" applyFont="1" applyFill="1" applyBorder="1" applyAlignment="1">
      <alignment horizontal="center" vertical="center"/>
    </xf>
    <xf numFmtId="168" fontId="27" fillId="0" borderId="5" xfId="5" applyNumberFormat="1" applyFont="1" applyFill="1" applyBorder="1" applyAlignment="1">
      <alignment horizontal="center" vertical="center"/>
    </xf>
    <xf numFmtId="164" fontId="16" fillId="0" borderId="15" xfId="2" applyFont="1" applyFill="1" applyBorder="1" applyAlignment="1">
      <alignment horizontal="center" vertical="center"/>
    </xf>
    <xf numFmtId="0" fontId="23" fillId="11" borderId="46" xfId="0" applyFont="1" applyFill="1" applyBorder="1" applyAlignment="1">
      <alignment horizontal="center" vertical="center"/>
    </xf>
    <xf numFmtId="0" fontId="12" fillId="12" borderId="47" xfId="0" applyFont="1" applyFill="1" applyBorder="1" applyAlignment="1">
      <alignment horizontal="center" vertical="center" wrapText="1"/>
    </xf>
    <xf numFmtId="0" fontId="12" fillId="12" borderId="48" xfId="0" applyFont="1" applyFill="1" applyBorder="1" applyAlignment="1">
      <alignment horizontal="center" vertical="center" wrapText="1"/>
    </xf>
    <xf numFmtId="0" fontId="12" fillId="12" borderId="48" xfId="0" applyFont="1" applyFill="1" applyBorder="1" applyAlignment="1">
      <alignment vertical="center" wrapText="1"/>
    </xf>
    <xf numFmtId="0" fontId="21" fillId="12" borderId="47" xfId="0" applyFont="1" applyFill="1" applyBorder="1" applyAlignment="1">
      <alignment horizontal="center" vertical="center" wrapText="1"/>
    </xf>
    <xf numFmtId="0" fontId="22" fillId="12" borderId="47" xfId="0" applyFont="1" applyFill="1" applyBorder="1" applyAlignment="1">
      <alignment horizontal="center" vertical="center" textRotation="90" wrapText="1"/>
    </xf>
    <xf numFmtId="0" fontId="21" fillId="12" borderId="49" xfId="0" applyFont="1" applyFill="1" applyBorder="1" applyAlignment="1">
      <alignment horizontal="center" vertical="center" wrapText="1"/>
    </xf>
    <xf numFmtId="0" fontId="27" fillId="2" borderId="2" xfId="0" applyFont="1" applyFill="1" applyBorder="1" applyAlignment="1">
      <alignment horizontal="left" vertical="center"/>
    </xf>
    <xf numFmtId="0" fontId="28" fillId="2" borderId="2" xfId="0" applyFont="1" applyFill="1" applyBorder="1" applyAlignment="1">
      <alignment horizontal="left" vertical="center"/>
    </xf>
    <xf numFmtId="0" fontId="27" fillId="4" borderId="2" xfId="0" applyFont="1" applyFill="1" applyBorder="1" applyAlignment="1">
      <alignment horizontal="left" vertical="center"/>
    </xf>
    <xf numFmtId="0" fontId="28" fillId="2" borderId="2" xfId="0" applyFont="1" applyFill="1" applyBorder="1" applyAlignment="1">
      <alignment vertical="center"/>
    </xf>
    <xf numFmtId="0" fontId="9" fillId="2" borderId="12" xfId="0" applyFont="1" applyFill="1" applyBorder="1"/>
    <xf numFmtId="0" fontId="24" fillId="2" borderId="41" xfId="0" applyFont="1" applyFill="1" applyBorder="1" applyAlignment="1">
      <alignment vertical="center" wrapText="1"/>
    </xf>
    <xf numFmtId="0" fontId="25" fillId="2" borderId="41" xfId="0" applyFont="1" applyFill="1" applyBorder="1" applyAlignment="1">
      <alignment vertical="center" wrapText="1"/>
    </xf>
    <xf numFmtId="0" fontId="24" fillId="2" borderId="42" xfId="0" applyFont="1" applyFill="1" applyBorder="1" applyAlignment="1">
      <alignment vertical="center" wrapText="1"/>
    </xf>
    <xf numFmtId="0" fontId="27" fillId="4" borderId="5" xfId="0" applyFont="1" applyFill="1" applyBorder="1" applyAlignment="1">
      <alignment horizontal="left" vertical="center"/>
    </xf>
    <xf numFmtId="0" fontId="16" fillId="4" borderId="5" xfId="0" applyFont="1" applyFill="1" applyBorder="1" applyAlignment="1">
      <alignment horizontal="center" vertical="center" wrapText="1"/>
    </xf>
    <xf numFmtId="14" fontId="27" fillId="4" borderId="5" xfId="0" applyNumberFormat="1" applyFont="1" applyFill="1" applyBorder="1" applyAlignment="1">
      <alignment horizontal="center" vertical="center" wrapText="1"/>
    </xf>
    <xf numFmtId="170" fontId="28" fillId="4" borderId="5" xfId="0" applyNumberFormat="1" applyFont="1" applyFill="1" applyBorder="1" applyAlignment="1">
      <alignment horizontal="center" vertical="center"/>
    </xf>
    <xf numFmtId="170" fontId="28" fillId="4" borderId="5" xfId="0" applyNumberFormat="1" applyFont="1" applyFill="1" applyBorder="1" applyAlignment="1">
      <alignment horizontal="center" vertical="center" wrapText="1"/>
    </xf>
    <xf numFmtId="0" fontId="33" fillId="4" borderId="5" xfId="0" applyFont="1" applyFill="1" applyBorder="1" applyAlignment="1">
      <alignment horizontal="center" vertical="center" wrapText="1"/>
    </xf>
    <xf numFmtId="0" fontId="27" fillId="2" borderId="5" xfId="2" applyNumberFormat="1" applyFont="1" applyFill="1" applyBorder="1" applyAlignment="1">
      <alignment horizontal="center" vertical="center"/>
    </xf>
    <xf numFmtId="170" fontId="27" fillId="2" borderId="5" xfId="2" applyNumberFormat="1" applyFont="1" applyFill="1" applyBorder="1" applyAlignment="1">
      <alignment horizontal="center" vertical="center"/>
    </xf>
    <xf numFmtId="170" fontId="28" fillId="4" borderId="15" xfId="0" applyNumberFormat="1" applyFont="1" applyFill="1" applyBorder="1" applyAlignment="1">
      <alignment horizontal="center" vertical="center" wrapText="1"/>
    </xf>
    <xf numFmtId="0" fontId="12" fillId="13" borderId="35" xfId="0" applyFont="1" applyFill="1" applyBorder="1" applyAlignment="1">
      <alignment horizontal="center" vertical="center" wrapText="1"/>
    </xf>
    <xf numFmtId="0" fontId="12" fillId="13" borderId="36" xfId="0" applyFont="1" applyFill="1" applyBorder="1" applyAlignment="1">
      <alignment horizontal="center" vertical="center" wrapText="1"/>
    </xf>
    <xf numFmtId="49" fontId="16" fillId="11" borderId="6" xfId="0" applyNumberFormat="1" applyFont="1" applyFill="1" applyBorder="1" applyAlignment="1">
      <alignment horizontal="center" vertical="center" wrapText="1"/>
    </xf>
    <xf numFmtId="49" fontId="16" fillId="11" borderId="4" xfId="0" applyNumberFormat="1" applyFont="1" applyFill="1" applyBorder="1" applyAlignment="1">
      <alignment horizontal="center" vertical="center" wrapText="1"/>
    </xf>
    <xf numFmtId="49" fontId="16" fillId="11" borderId="4" xfId="0" applyNumberFormat="1" applyFont="1" applyFill="1" applyBorder="1" applyAlignment="1">
      <alignment horizontal="center" vertical="center" wrapText="1"/>
    </xf>
    <xf numFmtId="165" fontId="16" fillId="11" borderId="2" xfId="0" applyNumberFormat="1" applyFont="1" applyFill="1" applyBorder="1" applyAlignment="1">
      <alignment vertical="center" wrapText="1"/>
    </xf>
    <xf numFmtId="0" fontId="12" fillId="11" borderId="17" xfId="0" applyFont="1" applyFill="1" applyBorder="1" applyAlignment="1">
      <alignment horizontal="center" vertical="center" wrapText="1"/>
    </xf>
    <xf numFmtId="0" fontId="5" fillId="14" borderId="1" xfId="0" applyFont="1" applyFill="1" applyBorder="1" applyAlignment="1">
      <alignment horizontal="center" wrapText="1"/>
    </xf>
    <xf numFmtId="0" fontId="5" fillId="14" borderId="25" xfId="0" applyFont="1" applyFill="1" applyBorder="1" applyAlignment="1">
      <alignment horizontal="center" wrapText="1"/>
    </xf>
    <xf numFmtId="0" fontId="7" fillId="11" borderId="24" xfId="0" applyFont="1" applyFill="1" applyBorder="1" applyAlignment="1">
      <alignment horizontal="center" vertical="center"/>
    </xf>
    <xf numFmtId="0" fontId="5" fillId="12" borderId="2" xfId="0" applyFont="1" applyFill="1" applyBorder="1" applyAlignment="1">
      <alignment horizontal="center" vertical="center" wrapText="1"/>
    </xf>
    <xf numFmtId="0" fontId="8" fillId="12" borderId="2" xfId="0" applyFont="1" applyFill="1" applyBorder="1" applyAlignment="1">
      <alignment horizontal="center" vertical="center" wrapText="1"/>
    </xf>
    <xf numFmtId="0" fontId="5" fillId="14" borderId="2" xfId="0" applyFont="1" applyFill="1" applyBorder="1" applyAlignment="1">
      <alignment horizontal="center" wrapText="1"/>
    </xf>
    <xf numFmtId="0" fontId="8" fillId="12" borderId="17" xfId="0" applyFont="1" applyFill="1" applyBorder="1" applyAlignment="1">
      <alignment horizontal="center" vertical="center" wrapText="1"/>
    </xf>
    <xf numFmtId="0" fontId="7" fillId="11" borderId="38" xfId="0" applyFont="1" applyFill="1" applyBorder="1" applyAlignment="1">
      <alignment horizontal="center" vertical="center"/>
    </xf>
    <xf numFmtId="0" fontId="5" fillId="12" borderId="39" xfId="0" applyFont="1" applyFill="1" applyBorder="1" applyAlignment="1">
      <alignment horizontal="center" vertical="center" wrapText="1"/>
    </xf>
    <xf numFmtId="0" fontId="8" fillId="12" borderId="39" xfId="0" applyFont="1" applyFill="1" applyBorder="1" applyAlignment="1">
      <alignment horizontal="center" vertical="center" wrapText="1"/>
    </xf>
    <xf numFmtId="0" fontId="10" fillId="12" borderId="39" xfId="0" applyFont="1" applyFill="1" applyBorder="1" applyAlignment="1">
      <alignment horizontal="center" vertical="center" textRotation="90" wrapText="1"/>
    </xf>
    <xf numFmtId="0" fontId="5" fillId="12" borderId="39" xfId="0" applyFont="1" applyFill="1" applyBorder="1" applyAlignment="1">
      <alignment horizontal="center" vertical="center" wrapText="1"/>
    </xf>
    <xf numFmtId="0" fontId="8" fillId="12" borderId="40" xfId="0" applyFont="1" applyFill="1" applyBorder="1" applyAlignment="1">
      <alignment horizontal="center" vertical="center" wrapText="1"/>
    </xf>
    <xf numFmtId="0" fontId="42" fillId="13" borderId="16" xfId="0" applyFont="1" applyFill="1" applyBorder="1" applyAlignment="1">
      <alignment horizontal="center" vertical="center" wrapText="1"/>
    </xf>
    <xf numFmtId="0" fontId="42" fillId="13" borderId="1" xfId="0" applyFont="1" applyFill="1" applyBorder="1" applyAlignment="1">
      <alignment horizontal="center" vertical="center" wrapText="1"/>
    </xf>
    <xf numFmtId="0" fontId="42" fillId="13" borderId="10" xfId="0" applyFont="1" applyFill="1" applyBorder="1" applyAlignment="1">
      <alignment horizontal="center" vertical="center" wrapText="1"/>
    </xf>
    <xf numFmtId="49" fontId="41" fillId="11" borderId="6" xfId="0" applyNumberFormat="1" applyFont="1" applyFill="1" applyBorder="1" applyAlignment="1">
      <alignment horizontal="center" vertical="center" wrapText="1"/>
    </xf>
    <xf numFmtId="49" fontId="41" fillId="11" borderId="4" xfId="0" applyNumberFormat="1" applyFont="1" applyFill="1" applyBorder="1" applyAlignment="1">
      <alignment horizontal="center" vertical="center" wrapText="1"/>
    </xf>
    <xf numFmtId="49" fontId="41" fillId="11" borderId="4" xfId="0" applyNumberFormat="1" applyFont="1" applyFill="1" applyBorder="1" applyAlignment="1">
      <alignment horizontal="center" vertical="center" wrapText="1"/>
    </xf>
    <xf numFmtId="49" fontId="41" fillId="11" borderId="2" xfId="0" applyNumberFormat="1" applyFont="1" applyFill="1" applyBorder="1" applyAlignment="1">
      <alignment horizontal="center" vertical="center" wrapText="1"/>
    </xf>
    <xf numFmtId="37" fontId="41" fillId="11" borderId="2" xfId="0" applyNumberFormat="1" applyFont="1" applyFill="1" applyBorder="1" applyAlignment="1">
      <alignment horizontal="center" vertical="center" wrapText="1"/>
    </xf>
    <xf numFmtId="165" fontId="41" fillId="11" borderId="2" xfId="0" applyNumberFormat="1" applyFont="1" applyFill="1" applyBorder="1" applyAlignment="1">
      <alignment vertical="center" wrapText="1"/>
    </xf>
    <xf numFmtId="0" fontId="41" fillId="11" borderId="2" xfId="0" applyFont="1" applyFill="1" applyBorder="1" applyAlignment="1">
      <alignment horizontal="center" vertical="center" wrapText="1"/>
    </xf>
    <xf numFmtId="0" fontId="41" fillId="11" borderId="17" xfId="0" applyFont="1" applyFill="1" applyBorder="1" applyAlignment="1">
      <alignment horizontal="center" vertical="center" wrapText="1"/>
    </xf>
    <xf numFmtId="0" fontId="43" fillId="0" borderId="0" xfId="0" applyFont="1"/>
    <xf numFmtId="0" fontId="12" fillId="13" borderId="50" xfId="0" applyFont="1" applyFill="1" applyBorder="1" applyAlignment="1">
      <alignment horizontal="center" vertical="center" wrapText="1"/>
    </xf>
    <xf numFmtId="0" fontId="12" fillId="13" borderId="51" xfId="0" applyFont="1" applyFill="1" applyBorder="1" applyAlignment="1">
      <alignment horizontal="center" vertical="center" wrapText="1"/>
    </xf>
    <xf numFmtId="0" fontId="12" fillId="13" borderId="51" xfId="0" applyFont="1" applyFill="1" applyBorder="1" applyAlignment="1">
      <alignment horizontal="center" vertical="center" wrapText="1"/>
    </xf>
    <xf numFmtId="0" fontId="12" fillId="13" borderId="36" xfId="0" applyFont="1" applyFill="1" applyBorder="1" applyAlignment="1">
      <alignment horizontal="center" vertical="center" wrapText="1"/>
    </xf>
    <xf numFmtId="0" fontId="12" fillId="13" borderId="36" xfId="0" applyFont="1" applyFill="1" applyBorder="1" applyAlignment="1">
      <alignment vertical="center" wrapText="1"/>
    </xf>
    <xf numFmtId="0" fontId="12" fillId="13" borderId="37" xfId="0" applyFont="1" applyFill="1" applyBorder="1" applyAlignment="1">
      <alignment horizontal="center" vertical="center" wrapText="1"/>
    </xf>
    <xf numFmtId="0" fontId="7" fillId="11" borderId="18" xfId="0" applyFont="1" applyFill="1" applyBorder="1"/>
    <xf numFmtId="0" fontId="16" fillId="2" borderId="14" xfId="0" applyFont="1" applyFill="1" applyBorder="1" applyAlignment="1">
      <alignment horizontal="center" wrapText="1"/>
    </xf>
    <xf numFmtId="0" fontId="16" fillId="2" borderId="8" xfId="0" applyFont="1" applyFill="1" applyBorder="1" applyAlignment="1">
      <alignment horizontal="center" wrapText="1"/>
    </xf>
    <xf numFmtId="0" fontId="16" fillId="2" borderId="45" xfId="0" applyFont="1" applyFill="1" applyBorder="1" applyAlignment="1">
      <alignment horizontal="center" wrapText="1"/>
    </xf>
    <xf numFmtId="0" fontId="19" fillId="2" borderId="5" xfId="0" applyFont="1" applyFill="1" applyBorder="1" applyAlignment="1">
      <alignment vertical="center"/>
    </xf>
    <xf numFmtId="0" fontId="27" fillId="2" borderId="5" xfId="4" applyFont="1" applyFill="1" applyBorder="1" applyAlignment="1">
      <alignment horizontal="left" vertical="center"/>
    </xf>
    <xf numFmtId="0" fontId="27" fillId="2" borderId="5" xfId="0" applyFont="1" applyFill="1" applyBorder="1" applyAlignment="1">
      <alignment vertical="center"/>
    </xf>
    <xf numFmtId="0" fontId="27" fillId="2" borderId="5" xfId="5" applyFont="1" applyFill="1" applyBorder="1" applyAlignment="1">
      <alignment horizontal="center" vertical="center"/>
    </xf>
    <xf numFmtId="14" fontId="27" fillId="2" borderId="5" xfId="0" applyNumberFormat="1" applyFont="1" applyFill="1" applyBorder="1" applyAlignment="1">
      <alignment horizontal="left" vertical="center"/>
    </xf>
    <xf numFmtId="14" fontId="27" fillId="2" borderId="5" xfId="0" applyNumberFormat="1" applyFont="1" applyFill="1" applyBorder="1" applyAlignment="1">
      <alignment horizontal="center" vertical="center"/>
    </xf>
    <xf numFmtId="164" fontId="33" fillId="4" borderId="15" xfId="2" applyFont="1" applyFill="1" applyBorder="1" applyAlignment="1">
      <alignment horizontal="center" vertical="center"/>
    </xf>
    <xf numFmtId="0" fontId="15" fillId="11" borderId="46" xfId="0" applyFont="1" applyFill="1" applyBorder="1" applyAlignment="1">
      <alignment horizontal="center" vertical="center"/>
    </xf>
    <xf numFmtId="0" fontId="16" fillId="12" borderId="47" xfId="0" applyFont="1" applyFill="1" applyBorder="1" applyAlignment="1">
      <alignment horizontal="center" vertical="center" wrapText="1"/>
    </xf>
    <xf numFmtId="0" fontId="16" fillId="12" borderId="48" xfId="0" applyFont="1" applyFill="1" applyBorder="1" applyAlignment="1">
      <alignment horizontal="center" vertical="center" wrapText="1"/>
    </xf>
    <xf numFmtId="0" fontId="27" fillId="12" borderId="47" xfId="0" applyFont="1" applyFill="1" applyBorder="1" applyAlignment="1">
      <alignment horizontal="center" vertical="center" wrapText="1"/>
    </xf>
    <xf numFmtId="0" fontId="16" fillId="12" borderId="48" xfId="0" applyFont="1" applyFill="1" applyBorder="1" applyAlignment="1">
      <alignment vertical="center" wrapText="1"/>
    </xf>
    <xf numFmtId="0" fontId="33" fillId="12" borderId="47" xfId="0" applyFont="1" applyFill="1" applyBorder="1" applyAlignment="1">
      <alignment horizontal="center" vertical="center" wrapText="1"/>
    </xf>
    <xf numFmtId="0" fontId="34" fillId="12" borderId="47" xfId="0" applyFont="1" applyFill="1" applyBorder="1" applyAlignment="1">
      <alignment horizontal="center" vertical="center" textRotation="90" wrapText="1"/>
    </xf>
    <xf numFmtId="0" fontId="33" fillId="12" borderId="49" xfId="0" applyFont="1" applyFill="1" applyBorder="1" applyAlignment="1">
      <alignment horizontal="center" vertical="center" wrapText="1"/>
    </xf>
    <xf numFmtId="0" fontId="28" fillId="2" borderId="52" xfId="0" applyFont="1" applyFill="1" applyBorder="1" applyAlignment="1">
      <alignment horizontal="left" vertical="center"/>
    </xf>
    <xf numFmtId="0" fontId="28" fillId="2" borderId="13" xfId="0" applyFont="1" applyFill="1" applyBorder="1" applyAlignment="1">
      <alignment horizontal="left" vertical="center"/>
    </xf>
    <xf numFmtId="44" fontId="28" fillId="2" borderId="37" xfId="1" applyNumberFormat="1" applyFont="1" applyFill="1" applyBorder="1" applyAlignment="1">
      <alignment horizontal="right" vertical="center"/>
    </xf>
    <xf numFmtId="0" fontId="15" fillId="2" borderId="21" xfId="0" applyFont="1" applyFill="1" applyBorder="1" applyAlignment="1">
      <alignment horizontal="left" vertical="center"/>
    </xf>
    <xf numFmtId="169" fontId="16" fillId="8" borderId="17" xfId="1" applyNumberFormat="1" applyFont="1" applyFill="1" applyBorder="1" applyAlignment="1">
      <alignment horizontal="right" vertical="center"/>
    </xf>
    <xf numFmtId="0" fontId="15" fillId="6" borderId="53" xfId="0" applyFont="1" applyFill="1" applyBorder="1" applyAlignment="1">
      <alignment horizontal="left" vertical="center"/>
    </xf>
    <xf numFmtId="0" fontId="27" fillId="2" borderId="0" xfId="0" applyFont="1" applyFill="1" applyBorder="1"/>
    <xf numFmtId="0" fontId="27" fillId="2" borderId="0" xfId="0" applyFont="1" applyFill="1" applyBorder="1" applyAlignment="1">
      <alignment horizontal="center"/>
    </xf>
    <xf numFmtId="165" fontId="28" fillId="2" borderId="17" xfId="1" applyNumberFormat="1" applyFont="1" applyFill="1" applyBorder="1" applyAlignment="1">
      <alignment horizontal="right" vertical="center"/>
    </xf>
    <xf numFmtId="170" fontId="15" fillId="8" borderId="33" xfId="1" applyNumberFormat="1" applyFont="1" applyFill="1" applyBorder="1" applyAlignment="1">
      <alignment horizontal="right" vertical="center"/>
    </xf>
    <xf numFmtId="0" fontId="14" fillId="2" borderId="12" xfId="0" applyFont="1" applyFill="1" applyBorder="1"/>
    <xf numFmtId="0" fontId="13" fillId="0" borderId="19" xfId="0" applyFont="1" applyFill="1" applyBorder="1" applyAlignment="1">
      <alignment horizontal="center" vertical="center"/>
    </xf>
    <xf numFmtId="0" fontId="13" fillId="0" borderId="0" xfId="0" applyFont="1" applyFill="1" applyBorder="1"/>
    <xf numFmtId="164" fontId="13" fillId="0" borderId="2" xfId="2" applyFont="1" applyFill="1" applyBorder="1" applyAlignment="1">
      <alignment horizontal="center" vertical="center"/>
    </xf>
    <xf numFmtId="0" fontId="13" fillId="0" borderId="20" xfId="0" applyFont="1" applyFill="1" applyBorder="1"/>
    <xf numFmtId="0" fontId="1" fillId="0" borderId="0" xfId="0" applyFont="1" applyFill="1"/>
    <xf numFmtId="0" fontId="44" fillId="2" borderId="41" xfId="0" applyFont="1" applyFill="1" applyBorder="1" applyAlignment="1">
      <alignment vertical="center" wrapText="1"/>
    </xf>
    <xf numFmtId="0" fontId="45" fillId="2" borderId="41" xfId="0" applyFont="1" applyFill="1" applyBorder="1" applyAlignment="1">
      <alignment vertical="center" wrapText="1"/>
    </xf>
    <xf numFmtId="0" fontId="44" fillId="2" borderId="42" xfId="0" applyFont="1" applyFill="1" applyBorder="1" applyAlignment="1">
      <alignment vertical="center" wrapText="1"/>
    </xf>
    <xf numFmtId="0" fontId="28" fillId="4" borderId="5" xfId="0" applyFont="1" applyFill="1" applyBorder="1" applyAlignment="1">
      <alignment horizontal="center" vertical="center" wrapText="1"/>
    </xf>
    <xf numFmtId="14" fontId="28" fillId="4" borderId="5" xfId="0" applyNumberFormat="1" applyFont="1" applyFill="1" applyBorder="1" applyAlignment="1">
      <alignment horizontal="center" vertical="center" wrapText="1"/>
    </xf>
    <xf numFmtId="170" fontId="28" fillId="4" borderId="5" xfId="0" applyNumberFormat="1" applyFont="1" applyFill="1" applyBorder="1" applyAlignment="1">
      <alignment horizontal="right" vertical="center" wrapText="1"/>
    </xf>
    <xf numFmtId="0" fontId="28" fillId="4" borderId="5" xfId="0" applyFont="1" applyFill="1" applyBorder="1" applyAlignment="1">
      <alignment horizontal="center" vertical="center" textRotation="90" wrapText="1"/>
    </xf>
    <xf numFmtId="0" fontId="30" fillId="13" borderId="12" xfId="0" applyFont="1" applyFill="1" applyBorder="1" applyAlignment="1">
      <alignment horizontal="center" vertical="center" wrapText="1"/>
    </xf>
    <xf numFmtId="0" fontId="30" fillId="13" borderId="41" xfId="0" applyFont="1" applyFill="1" applyBorder="1" applyAlignment="1">
      <alignment horizontal="center" vertical="center" wrapText="1"/>
    </xf>
    <xf numFmtId="0" fontId="30" fillId="13" borderId="54" xfId="0" applyFont="1" applyFill="1" applyBorder="1" applyAlignment="1">
      <alignment horizontal="center" vertical="center" wrapText="1"/>
    </xf>
    <xf numFmtId="0" fontId="30" fillId="13" borderId="16" xfId="0" applyFont="1" applyFill="1" applyBorder="1" applyAlignment="1">
      <alignment horizontal="center" vertical="center" wrapText="1"/>
    </xf>
    <xf numFmtId="0" fontId="30" fillId="13" borderId="1" xfId="0" applyFont="1" applyFill="1" applyBorder="1" applyAlignment="1">
      <alignment horizontal="center" vertical="center" wrapText="1"/>
    </xf>
    <xf numFmtId="0" fontId="30" fillId="13" borderId="10" xfId="0" applyFont="1" applyFill="1" applyBorder="1" applyAlignment="1">
      <alignment horizontal="center" vertical="center" wrapText="1"/>
    </xf>
    <xf numFmtId="0" fontId="12" fillId="12" borderId="2" xfId="0" applyFont="1" applyFill="1" applyBorder="1" applyAlignment="1">
      <alignment horizontal="center" vertical="center" wrapText="1"/>
    </xf>
    <xf numFmtId="0" fontId="21" fillId="12" borderId="2" xfId="0" applyFont="1" applyFill="1" applyBorder="1" applyAlignment="1">
      <alignment horizontal="center" vertical="center" wrapText="1"/>
    </xf>
    <xf numFmtId="0" fontId="12" fillId="14" borderId="2" xfId="0" applyFont="1" applyFill="1" applyBorder="1" applyAlignment="1">
      <alignment horizontal="center" wrapText="1"/>
    </xf>
    <xf numFmtId="0" fontId="21" fillId="12" borderId="17" xfId="0" applyFont="1" applyFill="1" applyBorder="1" applyAlignment="1">
      <alignment horizontal="center" vertical="center" wrapText="1"/>
    </xf>
    <xf numFmtId="0" fontId="12" fillId="12" borderId="39" xfId="0" applyFont="1" applyFill="1" applyBorder="1" applyAlignment="1">
      <alignment horizontal="center" vertical="center" wrapText="1"/>
    </xf>
    <xf numFmtId="0" fontId="21" fillId="12" borderId="39" xfId="0" applyFont="1" applyFill="1" applyBorder="1" applyAlignment="1">
      <alignment horizontal="center" vertical="center" wrapText="1"/>
    </xf>
    <xf numFmtId="0" fontId="22" fillId="12" borderId="39" xfId="0" applyFont="1" applyFill="1" applyBorder="1" applyAlignment="1">
      <alignment horizontal="center" vertical="center" textRotation="90" wrapText="1"/>
    </xf>
    <xf numFmtId="0" fontId="12" fillId="12" borderId="39" xfId="0" applyFont="1" applyFill="1" applyBorder="1" applyAlignment="1">
      <alignment horizontal="center" vertical="center" wrapText="1"/>
    </xf>
    <xf numFmtId="0" fontId="21" fillId="12" borderId="40" xfId="0" applyFont="1" applyFill="1" applyBorder="1" applyAlignment="1">
      <alignment horizontal="center" vertical="center" wrapText="1"/>
    </xf>
    <xf numFmtId="0" fontId="12" fillId="2" borderId="14" xfId="0" applyFont="1" applyFill="1" applyBorder="1" applyAlignment="1">
      <alignment horizontal="center" wrapText="1"/>
    </xf>
    <xf numFmtId="0" fontId="12" fillId="2" borderId="8" xfId="0" applyFont="1" applyFill="1" applyBorder="1" applyAlignment="1">
      <alignment horizontal="center" wrapText="1"/>
    </xf>
    <xf numFmtId="0" fontId="12" fillId="2" borderId="45" xfId="0" applyFont="1" applyFill="1" applyBorder="1" applyAlignment="1">
      <alignment horizontal="center" wrapText="1"/>
    </xf>
    <xf numFmtId="0" fontId="27" fillId="2" borderId="5" xfId="4" applyFont="1" applyFill="1" applyBorder="1" applyAlignment="1">
      <alignment horizontal="center" vertical="center"/>
    </xf>
    <xf numFmtId="0" fontId="27" fillId="2" borderId="5" xfId="5" applyFont="1" applyFill="1" applyBorder="1" applyAlignment="1">
      <alignment horizontal="center"/>
    </xf>
    <xf numFmtId="14" fontId="27" fillId="2" borderId="5" xfId="0" applyNumberFormat="1" applyFont="1" applyFill="1" applyBorder="1" applyAlignment="1">
      <alignment horizontal="center"/>
    </xf>
    <xf numFmtId="164" fontId="27" fillId="2" borderId="5" xfId="2" applyFont="1" applyFill="1" applyBorder="1" applyAlignment="1">
      <alignment horizontal="center"/>
    </xf>
    <xf numFmtId="164" fontId="27" fillId="2" borderId="5" xfId="2" applyFont="1" applyFill="1" applyBorder="1" applyAlignment="1">
      <alignment horizontal="center" vertical="center"/>
    </xf>
    <xf numFmtId="166" fontId="16" fillId="2" borderId="5" xfId="5" applyNumberFormat="1" applyFont="1" applyFill="1" applyBorder="1" applyAlignment="1">
      <alignment horizontal="right" vertical="center"/>
    </xf>
    <xf numFmtId="167" fontId="16" fillId="2" borderId="5" xfId="1" applyNumberFormat="1" applyFont="1" applyFill="1" applyBorder="1" applyAlignment="1">
      <alignment horizontal="center" vertical="center"/>
    </xf>
    <xf numFmtId="168" fontId="27" fillId="2" borderId="5" xfId="5" applyNumberFormat="1" applyFont="1" applyFill="1" applyBorder="1" applyAlignment="1">
      <alignment horizontal="center" vertical="center"/>
    </xf>
    <xf numFmtId="169" fontId="16" fillId="2" borderId="15" xfId="6" applyNumberFormat="1" applyFont="1" applyFill="1" applyBorder="1" applyAlignment="1">
      <alignment horizontal="right" vertical="center"/>
    </xf>
    <xf numFmtId="49" fontId="12" fillId="13" borderId="2" xfId="0" applyNumberFormat="1" applyFont="1" applyFill="1" applyBorder="1" applyAlignment="1">
      <alignment horizontal="center" vertical="center" wrapText="1"/>
    </xf>
    <xf numFmtId="49" fontId="12" fillId="11" borderId="2" xfId="0" applyNumberFormat="1" applyFont="1" applyFill="1" applyBorder="1" applyAlignment="1">
      <alignment horizontal="center" vertical="center" wrapText="1"/>
    </xf>
    <xf numFmtId="37" fontId="12" fillId="11" borderId="2" xfId="0" applyNumberFormat="1" applyFont="1" applyFill="1" applyBorder="1" applyAlignment="1">
      <alignment horizontal="center" vertical="center" wrapText="1"/>
    </xf>
    <xf numFmtId="165" fontId="12" fillId="11" borderId="2" xfId="0" applyNumberFormat="1" applyFont="1" applyFill="1" applyBorder="1" applyAlignment="1">
      <alignment vertical="center" wrapText="1"/>
    </xf>
    <xf numFmtId="0" fontId="23" fillId="11" borderId="32" xfId="0" applyFont="1" applyFill="1" applyBorder="1" applyAlignment="1">
      <alignment horizontal="center" vertical="center"/>
    </xf>
    <xf numFmtId="0" fontId="12" fillId="12" borderId="11" xfId="0" applyFont="1" applyFill="1" applyBorder="1" applyAlignment="1">
      <alignment horizontal="center" vertical="center" wrapText="1"/>
    </xf>
    <xf numFmtId="0" fontId="23" fillId="12" borderId="11" xfId="0" applyFont="1" applyFill="1" applyBorder="1" applyAlignment="1">
      <alignment horizontal="center" vertical="center" wrapText="1"/>
    </xf>
    <xf numFmtId="0" fontId="12" fillId="14" borderId="3" xfId="0" applyFont="1" applyFill="1" applyBorder="1" applyAlignment="1">
      <alignment horizontal="center" wrapText="1"/>
    </xf>
    <xf numFmtId="0" fontId="12" fillId="14" borderId="6" xfId="0" applyFont="1" applyFill="1" applyBorder="1" applyAlignment="1">
      <alignment horizontal="center" wrapText="1"/>
    </xf>
    <xf numFmtId="0" fontId="12" fillId="14" borderId="4" xfId="0" applyFont="1" applyFill="1" applyBorder="1" applyAlignment="1">
      <alignment horizontal="center" wrapText="1"/>
    </xf>
    <xf numFmtId="0" fontId="23" fillId="12" borderId="33" xfId="0" applyFont="1" applyFill="1" applyBorder="1" applyAlignment="1">
      <alignment horizontal="center" vertical="center" wrapText="1"/>
    </xf>
    <xf numFmtId="0" fontId="36" fillId="4" borderId="5" xfId="0" applyFont="1" applyFill="1" applyBorder="1" applyAlignment="1">
      <alignment horizontal="center" vertical="center" textRotation="90" wrapText="1"/>
    </xf>
    <xf numFmtId="170" fontId="14" fillId="4" borderId="15" xfId="0" applyNumberFormat="1" applyFont="1" applyFill="1" applyBorder="1" applyAlignment="1">
      <alignment horizontal="center" vertical="center" wrapText="1"/>
    </xf>
    <xf numFmtId="0" fontId="23" fillId="11" borderId="55" xfId="0" applyFont="1" applyFill="1" applyBorder="1" applyAlignment="1">
      <alignment horizontal="center" vertical="center"/>
    </xf>
    <xf numFmtId="0" fontId="12" fillId="12" borderId="56" xfId="0" applyFont="1" applyFill="1" applyBorder="1" applyAlignment="1">
      <alignment horizontal="center" vertical="center" wrapText="1"/>
    </xf>
    <xf numFmtId="0" fontId="23" fillId="12" borderId="56" xfId="0" applyFont="1" applyFill="1" applyBorder="1" applyAlignment="1">
      <alignment horizontal="center" vertical="center" wrapText="1"/>
    </xf>
    <xf numFmtId="0" fontId="23" fillId="12" borderId="57" xfId="0" applyFont="1" applyFill="1" applyBorder="1" applyAlignment="1">
      <alignment horizontal="center" vertical="center" wrapText="1"/>
    </xf>
    <xf numFmtId="0" fontId="11" fillId="0" borderId="0" xfId="0" applyFont="1"/>
    <xf numFmtId="0" fontId="28" fillId="0" borderId="0" xfId="0" applyFont="1"/>
    <xf numFmtId="164" fontId="11" fillId="0" borderId="0" xfId="2" applyFont="1"/>
    <xf numFmtId="164" fontId="11" fillId="0" borderId="0" xfId="0" applyNumberFormat="1" applyFont="1"/>
    <xf numFmtId="0" fontId="30" fillId="13" borderId="24" xfId="0" applyFont="1" applyFill="1" applyBorder="1" applyAlignment="1">
      <alignment horizontal="center" vertical="center" wrapText="1"/>
    </xf>
    <xf numFmtId="0" fontId="30" fillId="13" borderId="2" xfId="0" applyFont="1" applyFill="1" applyBorder="1" applyAlignment="1">
      <alignment horizontal="center" vertical="center" wrapText="1"/>
    </xf>
    <xf numFmtId="0" fontId="14" fillId="0" borderId="19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left" vertical="center" wrapText="1"/>
    </xf>
    <xf numFmtId="14" fontId="13" fillId="0" borderId="5" xfId="0" applyNumberFormat="1" applyFont="1" applyFill="1" applyBorder="1" applyAlignment="1">
      <alignment horizontal="center" vertical="center" wrapText="1"/>
    </xf>
    <xf numFmtId="0" fontId="36" fillId="0" borderId="2" xfId="0" applyFont="1" applyFill="1" applyBorder="1" applyAlignment="1">
      <alignment horizontal="center" vertical="center" textRotation="90" wrapText="1"/>
    </xf>
    <xf numFmtId="170" fontId="14" fillId="0" borderId="17" xfId="0" applyNumberFormat="1" applyFont="1" applyFill="1" applyBorder="1" applyAlignment="1">
      <alignment horizontal="center" vertical="center" wrapText="1"/>
    </xf>
    <xf numFmtId="0" fontId="27" fillId="0" borderId="18" xfId="0" applyFont="1" applyFill="1" applyBorder="1" applyAlignment="1">
      <alignment horizontal="left" vertical="top" wrapText="1"/>
    </xf>
    <xf numFmtId="0" fontId="27" fillId="0" borderId="22" xfId="0" applyFont="1" applyFill="1" applyBorder="1" applyAlignment="1">
      <alignment horizontal="left" vertical="top" wrapText="1"/>
    </xf>
    <xf numFmtId="0" fontId="27" fillId="0" borderId="23" xfId="0" applyFont="1" applyFill="1" applyBorder="1" applyAlignment="1">
      <alignment horizontal="left" vertical="top" wrapText="1"/>
    </xf>
    <xf numFmtId="0" fontId="27" fillId="0" borderId="0" xfId="0" applyFont="1" applyFill="1" applyBorder="1" applyAlignment="1">
      <alignment horizontal="left" vertical="top" wrapText="1"/>
    </xf>
    <xf numFmtId="44" fontId="16" fillId="8" borderId="17" xfId="1" applyNumberFormat="1" applyFont="1" applyFill="1" applyBorder="1" applyAlignment="1">
      <alignment horizontal="right" vertical="center"/>
    </xf>
    <xf numFmtId="0" fontId="15" fillId="2" borderId="53" xfId="0" applyFont="1" applyFill="1" applyBorder="1" applyAlignment="1">
      <alignment horizontal="left" vertical="center"/>
    </xf>
    <xf numFmtId="0" fontId="13" fillId="2" borderId="5" xfId="4" applyFont="1" applyFill="1" applyBorder="1" applyAlignment="1">
      <alignment horizontal="left" vertical="center"/>
    </xf>
    <xf numFmtId="0" fontId="13" fillId="2" borderId="5" xfId="4" applyFont="1" applyFill="1" applyBorder="1" applyAlignment="1">
      <alignment horizontal="center" vertical="center"/>
    </xf>
    <xf numFmtId="0" fontId="13" fillId="2" borderId="5" xfId="5" applyFont="1" applyFill="1" applyBorder="1" applyAlignment="1">
      <alignment horizontal="center"/>
    </xf>
    <xf numFmtId="14" fontId="13" fillId="2" borderId="5" xfId="0" applyNumberFormat="1" applyFont="1" applyFill="1" applyBorder="1" applyAlignment="1">
      <alignment horizontal="center"/>
    </xf>
    <xf numFmtId="164" fontId="13" fillId="2" borderId="5" xfId="2" applyFont="1" applyFill="1" applyBorder="1" applyAlignment="1">
      <alignment horizontal="center"/>
    </xf>
    <xf numFmtId="164" fontId="13" fillId="2" borderId="5" xfId="2" applyFont="1" applyFill="1" applyBorder="1" applyAlignment="1">
      <alignment horizontal="center" vertical="center"/>
    </xf>
    <xf numFmtId="166" fontId="12" fillId="2" borderId="5" xfId="5" applyNumberFormat="1" applyFont="1" applyFill="1" applyBorder="1" applyAlignment="1">
      <alignment horizontal="right" vertical="center"/>
    </xf>
    <xf numFmtId="167" fontId="12" fillId="2" borderId="5" xfId="1" applyNumberFormat="1" applyFont="1" applyFill="1" applyBorder="1" applyAlignment="1">
      <alignment horizontal="center" vertical="center"/>
    </xf>
    <xf numFmtId="168" fontId="13" fillId="2" borderId="5" xfId="5" applyNumberFormat="1" applyFont="1" applyFill="1" applyBorder="1" applyAlignment="1">
      <alignment horizontal="center" vertical="center"/>
    </xf>
    <xf numFmtId="169" fontId="12" fillId="2" borderId="15" xfId="6" applyNumberFormat="1" applyFont="1" applyFill="1" applyBorder="1" applyAlignment="1">
      <alignment horizontal="right" vertical="center"/>
    </xf>
    <xf numFmtId="0" fontId="13" fillId="12" borderId="47" xfId="0" applyFont="1" applyFill="1" applyBorder="1" applyAlignment="1">
      <alignment horizontal="center" vertical="center" wrapText="1"/>
    </xf>
    <xf numFmtId="0" fontId="23" fillId="12" borderId="47" xfId="0" applyFont="1" applyFill="1" applyBorder="1" applyAlignment="1">
      <alignment horizontal="center" vertical="center" wrapText="1"/>
    </xf>
    <xf numFmtId="0" fontId="23" fillId="12" borderId="49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left" vertical="center"/>
    </xf>
    <xf numFmtId="0" fontId="13" fillId="4" borderId="2" xfId="0" applyFont="1" applyFill="1" applyBorder="1" applyAlignment="1">
      <alignment horizontal="left" vertical="center"/>
    </xf>
    <xf numFmtId="0" fontId="13" fillId="4" borderId="5" xfId="0" applyFont="1" applyFill="1" applyBorder="1" applyAlignment="1">
      <alignment horizontal="left" vertical="center"/>
    </xf>
    <xf numFmtId="0" fontId="13" fillId="0" borderId="5" xfId="0" applyFont="1" applyFill="1" applyBorder="1" applyAlignment="1">
      <alignment horizontal="left" vertical="center"/>
    </xf>
    <xf numFmtId="0" fontId="13" fillId="2" borderId="2" xfId="0" applyFont="1" applyFill="1" applyBorder="1" applyAlignment="1">
      <alignment horizontal="left" vertical="center"/>
    </xf>
    <xf numFmtId="0" fontId="13" fillId="2" borderId="2" xfId="0" applyFont="1" applyFill="1" applyBorder="1" applyAlignment="1">
      <alignment horizontal="left"/>
    </xf>
  </cellXfs>
  <cellStyles count="8">
    <cellStyle name="Moeda" xfId="2" builtinId="4"/>
    <cellStyle name="Normal" xfId="0" builtinId="0"/>
    <cellStyle name="Normal 2" xfId="3"/>
    <cellStyle name="Normal 2 2 2" xfId="4"/>
    <cellStyle name="Normal_Plan1" xfId="6"/>
    <cellStyle name="Normal_Plan3" xfId="5"/>
    <cellStyle name="Vírgula" xfId="1" builtinId="3"/>
    <cellStyle name="Vírgula 2" xfId="7"/>
  </cellStyles>
  <dxfs count="0"/>
  <tableStyles count="0" defaultTableStyle="TableStyleMedium2" defaultPivotStyle="PivotStyleLight16"/>
  <colors>
    <mruColors>
      <color rgb="FFC6FEC9"/>
      <color rgb="FFFFCCCC"/>
      <color rgb="FFFDD1C3"/>
      <color rgb="FF66FF99"/>
      <color rgb="FFE5FFE6"/>
      <color rgb="FF66FFFF"/>
      <color rgb="FF99FFCC"/>
      <color rgb="FFC6FAAC"/>
      <color rgb="FFFFCC66"/>
      <color rgb="FFBBFB8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73495</xdr:colOff>
      <xdr:row>0</xdr:row>
      <xdr:rowOff>84970</xdr:rowOff>
    </xdr:from>
    <xdr:to>
      <xdr:col>1</xdr:col>
      <xdr:colOff>2243668</xdr:colOff>
      <xdr:row>0</xdr:row>
      <xdr:rowOff>1274459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2F732B8C-5465-4330-9CB1-AD45D3F245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495" y="84970"/>
          <a:ext cx="2670236" cy="118948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159635</xdr:colOff>
      <xdr:row>0</xdr:row>
      <xdr:rowOff>162929</xdr:rowOff>
    </xdr:from>
    <xdr:to>
      <xdr:col>1</xdr:col>
      <xdr:colOff>2258786</xdr:colOff>
      <xdr:row>0</xdr:row>
      <xdr:rowOff>1107703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9635" y="162929"/>
          <a:ext cx="2575401" cy="94477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149727</xdr:colOff>
      <xdr:row>0</xdr:row>
      <xdr:rowOff>147440</xdr:rowOff>
    </xdr:from>
    <xdr:to>
      <xdr:col>1</xdr:col>
      <xdr:colOff>2119313</xdr:colOff>
      <xdr:row>0</xdr:row>
      <xdr:rowOff>1010779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9727" y="147440"/>
          <a:ext cx="2422024" cy="86333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187698</xdr:colOff>
      <xdr:row>0</xdr:row>
      <xdr:rowOff>66477</xdr:rowOff>
    </xdr:from>
    <xdr:to>
      <xdr:col>1</xdr:col>
      <xdr:colOff>1894799</xdr:colOff>
      <xdr:row>0</xdr:row>
      <xdr:rowOff>869156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160F68AD-6980-46A2-BB8E-6F7E10185F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7698" y="66477"/>
          <a:ext cx="2302414" cy="80267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74"/>
  <sheetViews>
    <sheetView tabSelected="1" zoomScale="80" zoomScaleNormal="80" zoomScaleSheetLayoutView="112" zoomScalePageLayoutView="30" workbookViewId="0">
      <selection activeCell="A3" sqref="A3:C3"/>
    </sheetView>
  </sheetViews>
  <sheetFormatPr defaultRowHeight="15" x14ac:dyDescent="0.25"/>
  <cols>
    <col min="1" max="1" width="7.5703125" customWidth="1"/>
    <col min="2" max="2" width="69.5703125" bestFit="1" customWidth="1"/>
    <col min="3" max="3" width="26.7109375" bestFit="1" customWidth="1"/>
    <col min="4" max="4" width="23" bestFit="1" customWidth="1"/>
    <col min="5" max="5" width="6.42578125" customWidth="1"/>
    <col min="6" max="6" width="13.5703125" bestFit="1" customWidth="1"/>
    <col min="7" max="7" width="16.5703125" bestFit="1" customWidth="1"/>
    <col min="8" max="8" width="19.28515625" bestFit="1" customWidth="1"/>
    <col min="9" max="9" width="20.85546875" bestFit="1" customWidth="1"/>
    <col min="10" max="10" width="19.28515625" customWidth="1"/>
    <col min="11" max="11" width="16.5703125" customWidth="1"/>
    <col min="12" max="12" width="4.140625" bestFit="1" customWidth="1"/>
    <col min="13" max="13" width="14.85546875" bestFit="1" customWidth="1"/>
    <col min="14" max="14" width="15.85546875" bestFit="1" customWidth="1"/>
    <col min="15" max="15" width="28.5703125" bestFit="1" customWidth="1"/>
    <col min="16" max="16" width="9.140625" style="176"/>
    <col min="17" max="17" width="20.7109375" style="176" bestFit="1" customWidth="1"/>
    <col min="18" max="18" width="14.140625" style="176" bestFit="1" customWidth="1"/>
    <col min="19" max="20" width="9.140625" style="176"/>
  </cols>
  <sheetData>
    <row r="1" spans="1:25" s="201" customFormat="1" ht="111" customHeight="1" thickBot="1" x14ac:dyDescent="0.25">
      <c r="A1" s="235" t="s">
        <v>1</v>
      </c>
      <c r="B1" s="236"/>
      <c r="C1" s="236"/>
      <c r="D1" s="236"/>
      <c r="E1" s="236"/>
      <c r="F1" s="236"/>
      <c r="G1" s="236"/>
      <c r="H1" s="236"/>
      <c r="I1" s="236"/>
      <c r="J1" s="236"/>
      <c r="K1" s="236"/>
      <c r="L1" s="236"/>
      <c r="M1" s="236"/>
      <c r="N1" s="236"/>
      <c r="O1" s="237"/>
    </row>
    <row r="2" spans="1:25" s="209" customFormat="1" ht="18" x14ac:dyDescent="0.25">
      <c r="A2" s="222" t="s">
        <v>51</v>
      </c>
      <c r="B2" s="223"/>
      <c r="C2" s="223"/>
      <c r="D2" s="223" t="s">
        <v>49</v>
      </c>
      <c r="E2" s="223"/>
      <c r="F2" s="257" t="s">
        <v>2</v>
      </c>
      <c r="G2" s="257" t="s">
        <v>3</v>
      </c>
      <c r="H2" s="257" t="s">
        <v>31</v>
      </c>
      <c r="I2" s="257" t="s">
        <v>4</v>
      </c>
      <c r="J2" s="223" t="s">
        <v>5</v>
      </c>
      <c r="K2" s="223"/>
      <c r="L2" s="223"/>
      <c r="M2" s="223"/>
      <c r="N2" s="223"/>
      <c r="O2" s="258"/>
      <c r="P2" s="211"/>
      <c r="Q2" s="211"/>
      <c r="R2" s="211"/>
      <c r="S2" s="211"/>
      <c r="T2" s="211"/>
      <c r="U2" s="211"/>
      <c r="V2" s="211"/>
      <c r="W2" s="211"/>
      <c r="X2" s="211"/>
      <c r="Y2" s="211"/>
    </row>
    <row r="3" spans="1:25" s="209" customFormat="1" ht="45.75" customHeight="1" x14ac:dyDescent="0.25">
      <c r="A3" s="224" t="s">
        <v>194</v>
      </c>
      <c r="B3" s="213"/>
      <c r="C3" s="213"/>
      <c r="D3" s="214" t="s">
        <v>184</v>
      </c>
      <c r="E3" s="214"/>
      <c r="F3" s="215" t="s">
        <v>186</v>
      </c>
      <c r="G3" s="215" t="s">
        <v>185</v>
      </c>
      <c r="H3" s="216">
        <v>18</v>
      </c>
      <c r="I3" s="217">
        <v>4.8</v>
      </c>
      <c r="J3" s="212" t="s">
        <v>6</v>
      </c>
      <c r="K3" s="212"/>
      <c r="L3" s="212"/>
      <c r="M3" s="212"/>
      <c r="N3" s="212"/>
      <c r="O3" s="225"/>
      <c r="P3" s="211"/>
      <c r="Q3" s="211"/>
      <c r="R3" s="211"/>
      <c r="S3" s="211"/>
      <c r="T3" s="211"/>
      <c r="U3" s="211"/>
      <c r="V3" s="211"/>
      <c r="W3" s="211"/>
      <c r="X3" s="211"/>
      <c r="Y3" s="211"/>
    </row>
    <row r="4" spans="1:25" s="209" customFormat="1" ht="15.75" x14ac:dyDescent="0.25">
      <c r="A4" s="226" t="s">
        <v>7</v>
      </c>
      <c r="B4" s="218" t="s">
        <v>8</v>
      </c>
      <c r="C4" s="218" t="s">
        <v>9</v>
      </c>
      <c r="D4" s="218" t="s">
        <v>10</v>
      </c>
      <c r="E4" s="218" t="s">
        <v>11</v>
      </c>
      <c r="F4" s="218" t="s">
        <v>48</v>
      </c>
      <c r="G4" s="218" t="s">
        <v>13</v>
      </c>
      <c r="H4" s="219" t="s">
        <v>32</v>
      </c>
      <c r="I4" s="220" t="s">
        <v>14</v>
      </c>
      <c r="J4" s="220" t="s">
        <v>15</v>
      </c>
      <c r="K4" s="220" t="s">
        <v>16</v>
      </c>
      <c r="L4" s="221" t="s">
        <v>17</v>
      </c>
      <c r="M4" s="221"/>
      <c r="N4" s="221"/>
      <c r="O4" s="227" t="s">
        <v>18</v>
      </c>
      <c r="P4" s="211"/>
      <c r="Q4" s="211"/>
      <c r="R4" s="211"/>
      <c r="S4" s="211"/>
      <c r="T4" s="211"/>
      <c r="U4" s="211"/>
      <c r="V4" s="211"/>
      <c r="W4" s="211"/>
      <c r="X4" s="211"/>
      <c r="Y4" s="211"/>
    </row>
    <row r="5" spans="1:25" s="209" customFormat="1" ht="54.75" thickBot="1" x14ac:dyDescent="0.3">
      <c r="A5" s="228"/>
      <c r="B5" s="229"/>
      <c r="C5" s="229"/>
      <c r="D5" s="229"/>
      <c r="E5" s="229"/>
      <c r="F5" s="229"/>
      <c r="G5" s="229"/>
      <c r="H5" s="230"/>
      <c r="I5" s="231"/>
      <c r="J5" s="231"/>
      <c r="K5" s="231"/>
      <c r="L5" s="232" t="s">
        <v>19</v>
      </c>
      <c r="M5" s="233" t="s">
        <v>20</v>
      </c>
      <c r="N5" s="233" t="s">
        <v>21</v>
      </c>
      <c r="O5" s="234"/>
      <c r="R5" s="210"/>
    </row>
    <row r="6" spans="1:25" ht="18" x14ac:dyDescent="0.25">
      <c r="A6" s="42">
        <v>1</v>
      </c>
      <c r="B6" s="139" t="s">
        <v>173</v>
      </c>
      <c r="C6" s="139" t="s">
        <v>33</v>
      </c>
      <c r="D6" s="140" t="s">
        <v>174</v>
      </c>
      <c r="E6" s="203">
        <v>1</v>
      </c>
      <c r="F6" s="141">
        <v>45964</v>
      </c>
      <c r="G6" s="141">
        <v>46144</v>
      </c>
      <c r="H6" s="204">
        <v>630</v>
      </c>
      <c r="I6" s="205">
        <v>86.4</v>
      </c>
      <c r="J6" s="206"/>
      <c r="K6" s="205">
        <f>SUM(H6:J6)</f>
        <v>716.4</v>
      </c>
      <c r="L6" s="207"/>
      <c r="M6" s="205"/>
      <c r="N6" s="205"/>
      <c r="O6" s="238">
        <f>K6-M6-N6</f>
        <v>716.4</v>
      </c>
      <c r="R6" s="177"/>
    </row>
    <row r="7" spans="1:25" ht="18" x14ac:dyDescent="0.25">
      <c r="A7" s="239">
        <v>2</v>
      </c>
      <c r="B7" s="113" t="s">
        <v>60</v>
      </c>
      <c r="C7" s="113" t="s">
        <v>46</v>
      </c>
      <c r="D7" s="85" t="s">
        <v>35</v>
      </c>
      <c r="E7" s="86">
        <v>1</v>
      </c>
      <c r="F7" s="87">
        <v>45688</v>
      </c>
      <c r="G7" s="87">
        <v>46023</v>
      </c>
      <c r="H7" s="88">
        <v>630</v>
      </c>
      <c r="I7" s="89">
        <v>86.4</v>
      </c>
      <c r="J7" s="90"/>
      <c r="K7" s="89">
        <f t="shared" ref="K7:K55" si="0">SUM(H7:J7)</f>
        <v>716.4</v>
      </c>
      <c r="L7" s="114"/>
      <c r="M7" s="89"/>
      <c r="N7" s="89"/>
      <c r="O7" s="240">
        <f t="shared" ref="O7:O55" si="1">K7-M7-N7</f>
        <v>716.4</v>
      </c>
      <c r="R7" s="177"/>
    </row>
    <row r="8" spans="1:25" ht="30" x14ac:dyDescent="0.25">
      <c r="A8" s="239">
        <v>3</v>
      </c>
      <c r="B8" s="115" t="s">
        <v>104</v>
      </c>
      <c r="C8" s="115" t="s">
        <v>54</v>
      </c>
      <c r="D8" s="116" t="s">
        <v>37</v>
      </c>
      <c r="E8" s="86">
        <v>1</v>
      </c>
      <c r="F8" s="117">
        <v>45870</v>
      </c>
      <c r="G8" s="117">
        <v>46056</v>
      </c>
      <c r="H8" s="88">
        <v>630</v>
      </c>
      <c r="I8" s="89">
        <v>86.4</v>
      </c>
      <c r="J8" s="90"/>
      <c r="K8" s="89">
        <f>SUM(H8:J8)</f>
        <v>716.4</v>
      </c>
      <c r="L8" s="114"/>
      <c r="M8" s="89"/>
      <c r="N8" s="89"/>
      <c r="O8" s="240">
        <f t="shared" si="1"/>
        <v>716.4</v>
      </c>
      <c r="R8" s="177"/>
    </row>
    <row r="9" spans="1:25" ht="18" x14ac:dyDescent="0.25">
      <c r="A9" s="239">
        <v>4</v>
      </c>
      <c r="B9" s="115" t="s">
        <v>97</v>
      </c>
      <c r="C9" s="115" t="s">
        <v>82</v>
      </c>
      <c r="D9" s="116" t="s">
        <v>34</v>
      </c>
      <c r="E9" s="86">
        <v>1</v>
      </c>
      <c r="F9" s="117">
        <v>45840</v>
      </c>
      <c r="G9" s="117">
        <v>46029</v>
      </c>
      <c r="H9" s="88">
        <v>630</v>
      </c>
      <c r="I9" s="89">
        <v>86.4</v>
      </c>
      <c r="J9" s="90"/>
      <c r="K9" s="89">
        <f t="shared" si="0"/>
        <v>716.4</v>
      </c>
      <c r="L9" s="114"/>
      <c r="M9" s="89"/>
      <c r="N9" s="89"/>
      <c r="O9" s="240">
        <f t="shared" si="1"/>
        <v>716.4</v>
      </c>
      <c r="R9" s="177"/>
    </row>
    <row r="10" spans="1:25" ht="30" x14ac:dyDescent="0.25">
      <c r="A10" s="239">
        <v>5</v>
      </c>
      <c r="B10" s="83" t="s">
        <v>63</v>
      </c>
      <c r="C10" s="113" t="s">
        <v>54</v>
      </c>
      <c r="D10" s="85" t="s">
        <v>37</v>
      </c>
      <c r="E10" s="86">
        <v>1</v>
      </c>
      <c r="F10" s="87">
        <v>45901</v>
      </c>
      <c r="G10" s="87">
        <v>46081</v>
      </c>
      <c r="H10" s="88">
        <v>630</v>
      </c>
      <c r="I10" s="89">
        <v>86.4</v>
      </c>
      <c r="J10" s="90"/>
      <c r="K10" s="89">
        <f t="shared" si="0"/>
        <v>716.4</v>
      </c>
      <c r="L10" s="114"/>
      <c r="M10" s="89"/>
      <c r="N10" s="89"/>
      <c r="O10" s="240">
        <f t="shared" si="1"/>
        <v>716.4</v>
      </c>
      <c r="R10" s="177"/>
    </row>
    <row r="11" spans="1:25" ht="18" x14ac:dyDescent="0.25">
      <c r="A11" s="239">
        <v>6</v>
      </c>
      <c r="B11" s="115" t="s">
        <v>98</v>
      </c>
      <c r="C11" s="115" t="s">
        <v>55</v>
      </c>
      <c r="D11" s="116" t="s">
        <v>80</v>
      </c>
      <c r="E11" s="86">
        <v>1</v>
      </c>
      <c r="F11" s="117">
        <v>45841</v>
      </c>
      <c r="G11" s="117">
        <v>46028</v>
      </c>
      <c r="H11" s="88">
        <v>630</v>
      </c>
      <c r="I11" s="89">
        <v>86.4</v>
      </c>
      <c r="J11" s="90"/>
      <c r="K11" s="89">
        <f t="shared" si="0"/>
        <v>716.4</v>
      </c>
      <c r="L11" s="114"/>
      <c r="M11" s="89"/>
      <c r="N11" s="89"/>
      <c r="O11" s="240">
        <f t="shared" si="1"/>
        <v>716.4</v>
      </c>
      <c r="R11" s="177"/>
    </row>
    <row r="12" spans="1:25" ht="18" x14ac:dyDescent="0.25">
      <c r="A12" s="239">
        <v>7</v>
      </c>
      <c r="B12" s="119" t="s">
        <v>87</v>
      </c>
      <c r="C12" s="113" t="s">
        <v>0</v>
      </c>
      <c r="D12" s="102" t="s">
        <v>37</v>
      </c>
      <c r="E12" s="86">
        <v>1</v>
      </c>
      <c r="F12" s="103">
        <v>45935</v>
      </c>
      <c r="G12" s="103" t="s">
        <v>191</v>
      </c>
      <c r="H12" s="88">
        <v>630</v>
      </c>
      <c r="I12" s="89">
        <v>86.4</v>
      </c>
      <c r="J12" s="90"/>
      <c r="K12" s="89">
        <f t="shared" si="0"/>
        <v>716.4</v>
      </c>
      <c r="L12" s="114"/>
      <c r="M12" s="89"/>
      <c r="N12" s="89"/>
      <c r="O12" s="240">
        <f t="shared" si="1"/>
        <v>716.4</v>
      </c>
    </row>
    <row r="13" spans="1:25" ht="18" x14ac:dyDescent="0.25">
      <c r="A13" s="239">
        <v>8</v>
      </c>
      <c r="B13" s="119" t="s">
        <v>113</v>
      </c>
      <c r="C13" s="113" t="s">
        <v>117</v>
      </c>
      <c r="D13" s="102" t="s">
        <v>35</v>
      </c>
      <c r="E13" s="86">
        <v>1</v>
      </c>
      <c r="F13" s="103">
        <v>45901</v>
      </c>
      <c r="G13" s="103">
        <v>46084</v>
      </c>
      <c r="H13" s="88">
        <v>630</v>
      </c>
      <c r="I13" s="89">
        <v>86.4</v>
      </c>
      <c r="J13" s="90"/>
      <c r="K13" s="89">
        <f t="shared" si="0"/>
        <v>716.4</v>
      </c>
      <c r="L13" s="114"/>
      <c r="M13" s="89"/>
      <c r="N13" s="89"/>
      <c r="O13" s="240">
        <f t="shared" si="1"/>
        <v>716.4</v>
      </c>
    </row>
    <row r="14" spans="1:25" ht="18" x14ac:dyDescent="0.25">
      <c r="A14" s="239">
        <v>9</v>
      </c>
      <c r="B14" s="120" t="s">
        <v>92</v>
      </c>
      <c r="C14" s="125" t="s">
        <v>118</v>
      </c>
      <c r="D14" s="121" t="s">
        <v>34</v>
      </c>
      <c r="E14" s="86">
        <v>1</v>
      </c>
      <c r="F14" s="103">
        <v>45816</v>
      </c>
      <c r="G14" s="103">
        <v>46181</v>
      </c>
      <c r="H14" s="88">
        <v>630</v>
      </c>
      <c r="I14" s="89">
        <v>86.4</v>
      </c>
      <c r="J14" s="90"/>
      <c r="K14" s="89">
        <f t="shared" si="0"/>
        <v>716.4</v>
      </c>
      <c r="L14" s="114"/>
      <c r="M14" s="89"/>
      <c r="N14" s="89"/>
      <c r="O14" s="240">
        <f t="shared" si="1"/>
        <v>716.4</v>
      </c>
    </row>
    <row r="15" spans="1:25" ht="18" x14ac:dyDescent="0.25">
      <c r="A15" s="239">
        <v>10</v>
      </c>
      <c r="B15" s="122" t="s">
        <v>73</v>
      </c>
      <c r="C15" s="135" t="s">
        <v>46</v>
      </c>
      <c r="D15" s="123" t="s">
        <v>35</v>
      </c>
      <c r="E15" s="86">
        <v>1</v>
      </c>
      <c r="F15" s="124">
        <v>45962</v>
      </c>
      <c r="G15" s="124">
        <v>46142</v>
      </c>
      <c r="H15" s="88">
        <v>630</v>
      </c>
      <c r="I15" s="89">
        <v>86.4</v>
      </c>
      <c r="J15" s="90"/>
      <c r="K15" s="89">
        <f t="shared" si="0"/>
        <v>716.4</v>
      </c>
      <c r="L15" s="114"/>
      <c r="M15" s="89"/>
      <c r="N15" s="89"/>
      <c r="O15" s="240">
        <f t="shared" si="1"/>
        <v>716.4</v>
      </c>
    </row>
    <row r="16" spans="1:25" ht="30" x14ac:dyDescent="0.25">
      <c r="A16" s="239">
        <v>11</v>
      </c>
      <c r="B16" s="120" t="s">
        <v>124</v>
      </c>
      <c r="C16" s="125" t="s">
        <v>84</v>
      </c>
      <c r="D16" s="121" t="s">
        <v>34</v>
      </c>
      <c r="E16" s="86">
        <v>1</v>
      </c>
      <c r="F16" s="103">
        <v>45931</v>
      </c>
      <c r="G16" s="103">
        <v>46112</v>
      </c>
      <c r="H16" s="88">
        <v>630</v>
      </c>
      <c r="I16" s="89">
        <v>86.4</v>
      </c>
      <c r="J16" s="90"/>
      <c r="K16" s="89">
        <f t="shared" si="0"/>
        <v>716.4</v>
      </c>
      <c r="L16" s="114"/>
      <c r="M16" s="89"/>
      <c r="N16" s="89"/>
      <c r="O16" s="240">
        <f t="shared" si="1"/>
        <v>716.4</v>
      </c>
    </row>
    <row r="17" spans="1:20" s="8" customFormat="1" ht="18" x14ac:dyDescent="0.25">
      <c r="A17" s="239">
        <v>12</v>
      </c>
      <c r="B17" s="122" t="s">
        <v>85</v>
      </c>
      <c r="C17" s="136" t="s">
        <v>46</v>
      </c>
      <c r="D17" s="123" t="s">
        <v>35</v>
      </c>
      <c r="E17" s="86">
        <v>1</v>
      </c>
      <c r="F17" s="124">
        <v>45919</v>
      </c>
      <c r="G17" s="124">
        <v>46099</v>
      </c>
      <c r="H17" s="88">
        <v>630</v>
      </c>
      <c r="I17" s="89">
        <v>86.4</v>
      </c>
      <c r="J17" s="90"/>
      <c r="K17" s="89">
        <f t="shared" si="0"/>
        <v>716.4</v>
      </c>
      <c r="L17" s="114"/>
      <c r="M17" s="89"/>
      <c r="N17" s="89"/>
      <c r="O17" s="240">
        <f t="shared" si="1"/>
        <v>716.4</v>
      </c>
      <c r="P17" s="178"/>
      <c r="Q17" s="178"/>
      <c r="R17" s="178"/>
      <c r="S17" s="178"/>
      <c r="T17" s="178"/>
    </row>
    <row r="18" spans="1:20" s="8" customFormat="1" ht="18" x14ac:dyDescent="0.25">
      <c r="A18" s="239">
        <v>13</v>
      </c>
      <c r="B18" s="122" t="s">
        <v>110</v>
      </c>
      <c r="C18" s="136" t="s">
        <v>82</v>
      </c>
      <c r="D18" s="123" t="s">
        <v>47</v>
      </c>
      <c r="E18" s="86">
        <v>1</v>
      </c>
      <c r="F18" s="124">
        <v>45901</v>
      </c>
      <c r="G18" s="124">
        <v>46085</v>
      </c>
      <c r="H18" s="88">
        <v>630</v>
      </c>
      <c r="I18" s="89">
        <v>86.4</v>
      </c>
      <c r="J18" s="90"/>
      <c r="K18" s="89">
        <f t="shared" si="0"/>
        <v>716.4</v>
      </c>
      <c r="L18" s="114"/>
      <c r="M18" s="89"/>
      <c r="N18" s="89"/>
      <c r="O18" s="240">
        <f t="shared" si="1"/>
        <v>716.4</v>
      </c>
      <c r="P18" s="178"/>
      <c r="Q18" s="178"/>
      <c r="R18" s="178"/>
      <c r="S18" s="178"/>
      <c r="T18" s="178"/>
    </row>
    <row r="19" spans="1:20" s="8" customFormat="1" ht="18" x14ac:dyDescent="0.25">
      <c r="A19" s="239">
        <v>14</v>
      </c>
      <c r="B19" s="122" t="s">
        <v>62</v>
      </c>
      <c r="C19" s="136" t="s">
        <v>52</v>
      </c>
      <c r="D19" s="123" t="s">
        <v>35</v>
      </c>
      <c r="E19" s="86">
        <v>1</v>
      </c>
      <c r="F19" s="124">
        <v>45875</v>
      </c>
      <c r="G19" s="124">
        <v>46058</v>
      </c>
      <c r="H19" s="88">
        <v>630</v>
      </c>
      <c r="I19" s="89">
        <v>86.4</v>
      </c>
      <c r="J19" s="90"/>
      <c r="K19" s="89">
        <f t="shared" si="0"/>
        <v>716.4</v>
      </c>
      <c r="L19" s="114"/>
      <c r="M19" s="89"/>
      <c r="N19" s="89"/>
      <c r="O19" s="240">
        <f t="shared" si="1"/>
        <v>716.4</v>
      </c>
      <c r="P19" s="178"/>
      <c r="Q19" s="178"/>
      <c r="R19" s="178"/>
      <c r="S19" s="178"/>
      <c r="T19" s="178"/>
    </row>
    <row r="20" spans="1:20" s="8" customFormat="1" ht="18" x14ac:dyDescent="0.25">
      <c r="A20" s="239">
        <v>15</v>
      </c>
      <c r="B20" s="122" t="s">
        <v>130</v>
      </c>
      <c r="C20" s="136" t="s">
        <v>33</v>
      </c>
      <c r="D20" s="123" t="s">
        <v>35</v>
      </c>
      <c r="E20" s="86">
        <v>1</v>
      </c>
      <c r="F20" s="124">
        <v>45931</v>
      </c>
      <c r="G20" s="124">
        <v>46112</v>
      </c>
      <c r="H20" s="88">
        <v>630</v>
      </c>
      <c r="I20" s="89">
        <v>86.4</v>
      </c>
      <c r="J20" s="90"/>
      <c r="K20" s="89">
        <f t="shared" si="0"/>
        <v>716.4</v>
      </c>
      <c r="L20" s="114"/>
      <c r="M20" s="89"/>
      <c r="N20" s="89"/>
      <c r="O20" s="240">
        <f t="shared" si="1"/>
        <v>716.4</v>
      </c>
      <c r="P20" s="178"/>
      <c r="Q20" s="178"/>
      <c r="R20" s="178"/>
      <c r="S20" s="178"/>
      <c r="T20" s="178"/>
    </row>
    <row r="21" spans="1:20" s="8" customFormat="1" ht="18" x14ac:dyDescent="0.25">
      <c r="A21" s="239">
        <v>16</v>
      </c>
      <c r="B21" s="122" t="s">
        <v>129</v>
      </c>
      <c r="C21" s="136" t="s">
        <v>108</v>
      </c>
      <c r="D21" s="123" t="s">
        <v>35</v>
      </c>
      <c r="E21" s="86">
        <v>1</v>
      </c>
      <c r="F21" s="124">
        <v>45938</v>
      </c>
      <c r="G21" s="124">
        <v>46119</v>
      </c>
      <c r="H21" s="88">
        <v>630</v>
      </c>
      <c r="I21" s="89">
        <v>86.4</v>
      </c>
      <c r="J21" s="90"/>
      <c r="K21" s="89">
        <f t="shared" si="0"/>
        <v>716.4</v>
      </c>
      <c r="L21" s="114"/>
      <c r="M21" s="89"/>
      <c r="N21" s="89"/>
      <c r="O21" s="240">
        <f t="shared" si="1"/>
        <v>716.4</v>
      </c>
      <c r="P21" s="178"/>
      <c r="Q21" s="178"/>
      <c r="R21" s="178"/>
      <c r="S21" s="178"/>
      <c r="T21" s="178"/>
    </row>
    <row r="22" spans="1:20" s="8" customFormat="1" ht="18" x14ac:dyDescent="0.25">
      <c r="A22" s="239">
        <v>17</v>
      </c>
      <c r="B22" s="122" t="s">
        <v>109</v>
      </c>
      <c r="C22" s="136" t="s">
        <v>0</v>
      </c>
      <c r="D22" s="123" t="s">
        <v>34</v>
      </c>
      <c r="E22" s="86">
        <v>1</v>
      </c>
      <c r="F22" s="124">
        <v>45992</v>
      </c>
      <c r="G22" s="124">
        <v>46142</v>
      </c>
      <c r="H22" s="88">
        <v>630</v>
      </c>
      <c r="I22" s="89">
        <v>86.4</v>
      </c>
      <c r="J22" s="90"/>
      <c r="K22" s="89">
        <f t="shared" si="0"/>
        <v>716.4</v>
      </c>
      <c r="L22" s="114"/>
      <c r="M22" s="89"/>
      <c r="N22" s="89"/>
      <c r="O22" s="240">
        <f t="shared" si="1"/>
        <v>716.4</v>
      </c>
      <c r="P22" s="178"/>
      <c r="Q22" s="178"/>
      <c r="R22" s="178"/>
      <c r="S22" s="178"/>
      <c r="T22" s="178"/>
    </row>
    <row r="23" spans="1:20" s="8" customFormat="1" ht="18" x14ac:dyDescent="0.25">
      <c r="A23" s="239">
        <v>18</v>
      </c>
      <c r="B23" s="122" t="s">
        <v>93</v>
      </c>
      <c r="C23" s="136" t="s">
        <v>0</v>
      </c>
      <c r="D23" s="123" t="s">
        <v>34</v>
      </c>
      <c r="E23" s="86">
        <v>1</v>
      </c>
      <c r="F23" s="124">
        <v>46000</v>
      </c>
      <c r="G23" s="124">
        <v>46181</v>
      </c>
      <c r="H23" s="88">
        <v>630</v>
      </c>
      <c r="I23" s="89">
        <v>86.4</v>
      </c>
      <c r="J23" s="90"/>
      <c r="K23" s="89">
        <f t="shared" si="0"/>
        <v>716.4</v>
      </c>
      <c r="L23" s="114"/>
      <c r="M23" s="89"/>
      <c r="N23" s="89"/>
      <c r="O23" s="240">
        <f t="shared" si="1"/>
        <v>716.4</v>
      </c>
      <c r="P23" s="178"/>
      <c r="Q23" s="178"/>
      <c r="R23" s="178"/>
      <c r="S23" s="178"/>
      <c r="T23" s="178"/>
    </row>
    <row r="24" spans="1:20" s="8" customFormat="1" ht="18" x14ac:dyDescent="0.25">
      <c r="A24" s="239">
        <v>19</v>
      </c>
      <c r="B24" s="122" t="s">
        <v>78</v>
      </c>
      <c r="C24" s="136" t="s">
        <v>79</v>
      </c>
      <c r="D24" s="123" t="s">
        <v>80</v>
      </c>
      <c r="E24" s="86">
        <v>1</v>
      </c>
      <c r="F24" s="124" t="s">
        <v>192</v>
      </c>
      <c r="G24" s="124">
        <v>46143</v>
      </c>
      <c r="H24" s="88">
        <v>630</v>
      </c>
      <c r="I24" s="89">
        <v>86.4</v>
      </c>
      <c r="J24" s="90"/>
      <c r="K24" s="89">
        <f t="shared" si="0"/>
        <v>716.4</v>
      </c>
      <c r="L24" s="114"/>
      <c r="M24" s="89"/>
      <c r="N24" s="89"/>
      <c r="O24" s="240">
        <f t="shared" si="1"/>
        <v>716.4</v>
      </c>
      <c r="P24" s="178"/>
      <c r="Q24" s="178"/>
      <c r="R24" s="178"/>
      <c r="S24" s="178"/>
      <c r="T24" s="178"/>
    </row>
    <row r="25" spans="1:20" s="8" customFormat="1" ht="18" x14ac:dyDescent="0.25">
      <c r="A25" s="239">
        <v>20</v>
      </c>
      <c r="B25" s="137" t="s">
        <v>180</v>
      </c>
      <c r="C25" s="137" t="s">
        <v>181</v>
      </c>
      <c r="D25" s="138" t="s">
        <v>47</v>
      </c>
      <c r="E25" s="86">
        <v>1</v>
      </c>
      <c r="F25" s="117">
        <v>45964</v>
      </c>
      <c r="G25" s="117">
        <v>46144</v>
      </c>
      <c r="H25" s="88">
        <v>630</v>
      </c>
      <c r="I25" s="89">
        <v>86.4</v>
      </c>
      <c r="J25" s="90"/>
      <c r="K25" s="89">
        <f t="shared" si="0"/>
        <v>716.4</v>
      </c>
      <c r="L25" s="114"/>
      <c r="M25" s="89"/>
      <c r="N25" s="89"/>
      <c r="O25" s="240">
        <f t="shared" si="1"/>
        <v>716.4</v>
      </c>
      <c r="P25" s="178"/>
      <c r="Q25" s="178"/>
      <c r="R25" s="178"/>
      <c r="S25" s="178"/>
      <c r="T25" s="178"/>
    </row>
    <row r="26" spans="1:20" s="8" customFormat="1" ht="18" x14ac:dyDescent="0.25">
      <c r="A26" s="239">
        <v>21</v>
      </c>
      <c r="B26" s="137" t="s">
        <v>167</v>
      </c>
      <c r="C26" s="137" t="s">
        <v>33</v>
      </c>
      <c r="D26" s="138" t="s">
        <v>35</v>
      </c>
      <c r="E26" s="86">
        <v>1</v>
      </c>
      <c r="F26" s="127">
        <v>45964</v>
      </c>
      <c r="G26" s="127">
        <v>46144</v>
      </c>
      <c r="H26" s="88">
        <v>630</v>
      </c>
      <c r="I26" s="89">
        <v>86.4</v>
      </c>
      <c r="J26" s="90"/>
      <c r="K26" s="89">
        <f t="shared" si="0"/>
        <v>716.4</v>
      </c>
      <c r="L26" s="114"/>
      <c r="M26" s="89"/>
      <c r="N26" s="89"/>
      <c r="O26" s="240">
        <f t="shared" si="1"/>
        <v>716.4</v>
      </c>
      <c r="P26" s="178"/>
      <c r="Q26" s="178"/>
      <c r="R26" s="178"/>
      <c r="S26" s="178"/>
      <c r="T26" s="178"/>
    </row>
    <row r="27" spans="1:20" s="8" customFormat="1" ht="18" x14ac:dyDescent="0.25">
      <c r="A27" s="239">
        <v>22</v>
      </c>
      <c r="B27" s="120" t="s">
        <v>64</v>
      </c>
      <c r="C27" s="120" t="s">
        <v>0</v>
      </c>
      <c r="D27" s="121" t="s">
        <v>34</v>
      </c>
      <c r="E27" s="86">
        <v>1</v>
      </c>
      <c r="F27" s="103">
        <v>45902</v>
      </c>
      <c r="G27" s="103">
        <v>46082</v>
      </c>
      <c r="H27" s="88">
        <v>630</v>
      </c>
      <c r="I27" s="89">
        <v>86.4</v>
      </c>
      <c r="J27" s="90"/>
      <c r="K27" s="89">
        <f t="shared" si="0"/>
        <v>716.4</v>
      </c>
      <c r="L27" s="114"/>
      <c r="M27" s="89"/>
      <c r="N27" s="89"/>
      <c r="O27" s="240">
        <f t="shared" si="1"/>
        <v>716.4</v>
      </c>
      <c r="P27" s="178"/>
      <c r="Q27" s="178"/>
      <c r="R27" s="178"/>
      <c r="S27" s="178"/>
      <c r="T27" s="178"/>
    </row>
    <row r="28" spans="1:20" s="8" customFormat="1" ht="30" x14ac:dyDescent="0.25">
      <c r="A28" s="239">
        <v>23</v>
      </c>
      <c r="B28" s="137" t="s">
        <v>179</v>
      </c>
      <c r="C28" s="137" t="s">
        <v>82</v>
      </c>
      <c r="D28" s="138" t="s">
        <v>178</v>
      </c>
      <c r="E28" s="86">
        <v>1</v>
      </c>
      <c r="F28" s="127">
        <v>45964</v>
      </c>
      <c r="G28" s="127">
        <v>46144</v>
      </c>
      <c r="H28" s="88">
        <v>630</v>
      </c>
      <c r="I28" s="89">
        <v>86.4</v>
      </c>
      <c r="J28" s="90"/>
      <c r="K28" s="89">
        <f t="shared" si="0"/>
        <v>716.4</v>
      </c>
      <c r="L28" s="114"/>
      <c r="M28" s="89"/>
      <c r="N28" s="89"/>
      <c r="O28" s="240">
        <f t="shared" si="1"/>
        <v>716.4</v>
      </c>
      <c r="P28" s="178"/>
      <c r="Q28" s="178"/>
      <c r="R28" s="178"/>
      <c r="S28" s="178"/>
      <c r="T28" s="178"/>
    </row>
    <row r="29" spans="1:20" s="8" customFormat="1" ht="18.75" x14ac:dyDescent="0.3">
      <c r="A29" s="239">
        <v>24</v>
      </c>
      <c r="B29" s="125" t="s">
        <v>76</v>
      </c>
      <c r="C29" s="125" t="s">
        <v>77</v>
      </c>
      <c r="D29" s="12" t="s">
        <v>35</v>
      </c>
      <c r="E29" s="86">
        <v>1</v>
      </c>
      <c r="F29" s="87">
        <v>45932</v>
      </c>
      <c r="G29" s="87">
        <v>46084</v>
      </c>
      <c r="H29" s="88">
        <v>630</v>
      </c>
      <c r="I29" s="89">
        <v>86.4</v>
      </c>
      <c r="J29" s="90"/>
      <c r="K29" s="89">
        <f t="shared" si="0"/>
        <v>716.4</v>
      </c>
      <c r="L29" s="114"/>
      <c r="M29" s="89"/>
      <c r="N29" s="89"/>
      <c r="O29" s="240">
        <f t="shared" si="1"/>
        <v>716.4</v>
      </c>
      <c r="P29" s="179"/>
      <c r="Q29" s="180"/>
      <c r="R29" s="180"/>
      <c r="S29" s="180"/>
      <c r="T29" s="178"/>
    </row>
    <row r="30" spans="1:20" s="8" customFormat="1" ht="18.75" x14ac:dyDescent="0.3">
      <c r="A30" s="239">
        <v>25</v>
      </c>
      <c r="B30" s="125" t="s">
        <v>71</v>
      </c>
      <c r="C30" s="125" t="s">
        <v>72</v>
      </c>
      <c r="D30" s="12" t="s">
        <v>37</v>
      </c>
      <c r="E30" s="86">
        <v>1</v>
      </c>
      <c r="F30" s="87">
        <v>45938</v>
      </c>
      <c r="G30" s="87">
        <v>46119</v>
      </c>
      <c r="H30" s="88">
        <v>630</v>
      </c>
      <c r="I30" s="89">
        <v>86.4</v>
      </c>
      <c r="J30" s="90"/>
      <c r="K30" s="89">
        <f t="shared" si="0"/>
        <v>716.4</v>
      </c>
      <c r="L30" s="114"/>
      <c r="M30" s="89"/>
      <c r="N30" s="89"/>
      <c r="O30" s="240">
        <f t="shared" si="1"/>
        <v>716.4</v>
      </c>
      <c r="P30" s="179"/>
      <c r="Q30" s="180"/>
      <c r="R30" s="180"/>
      <c r="S30" s="180"/>
      <c r="T30" s="178"/>
    </row>
    <row r="31" spans="1:20" s="8" customFormat="1" ht="18.75" x14ac:dyDescent="0.3">
      <c r="A31" s="239">
        <v>26</v>
      </c>
      <c r="B31" s="125" t="s">
        <v>61</v>
      </c>
      <c r="C31" s="125" t="s">
        <v>46</v>
      </c>
      <c r="D31" s="12" t="s">
        <v>35</v>
      </c>
      <c r="E31" s="86">
        <v>1</v>
      </c>
      <c r="F31" s="87">
        <v>45870</v>
      </c>
      <c r="G31" s="87">
        <v>46081</v>
      </c>
      <c r="H31" s="88">
        <v>630</v>
      </c>
      <c r="I31" s="89">
        <v>86.4</v>
      </c>
      <c r="J31" s="90"/>
      <c r="K31" s="89">
        <f t="shared" si="0"/>
        <v>716.4</v>
      </c>
      <c r="L31" s="114"/>
      <c r="M31" s="89"/>
      <c r="N31" s="89"/>
      <c r="O31" s="240">
        <f t="shared" si="1"/>
        <v>716.4</v>
      </c>
      <c r="P31" s="179"/>
      <c r="Q31" s="180"/>
      <c r="R31" s="180"/>
      <c r="S31" s="180"/>
      <c r="T31" s="178"/>
    </row>
    <row r="32" spans="1:20" s="8" customFormat="1" ht="18.75" x14ac:dyDescent="0.3">
      <c r="A32" s="239">
        <v>27</v>
      </c>
      <c r="B32" s="125" t="s">
        <v>123</v>
      </c>
      <c r="C32" s="125" t="s">
        <v>33</v>
      </c>
      <c r="D32" s="12" t="s">
        <v>35</v>
      </c>
      <c r="E32" s="86">
        <v>1</v>
      </c>
      <c r="F32" s="87">
        <v>45931</v>
      </c>
      <c r="G32" s="87">
        <v>46112</v>
      </c>
      <c r="H32" s="88">
        <v>630</v>
      </c>
      <c r="I32" s="89">
        <v>86.4</v>
      </c>
      <c r="J32" s="90"/>
      <c r="K32" s="89">
        <f t="shared" si="0"/>
        <v>716.4</v>
      </c>
      <c r="L32" s="114"/>
      <c r="M32" s="89"/>
      <c r="N32" s="89"/>
      <c r="O32" s="240">
        <f t="shared" si="1"/>
        <v>716.4</v>
      </c>
      <c r="P32" s="180"/>
      <c r="Q32" s="180"/>
      <c r="R32" s="180"/>
      <c r="S32" s="180"/>
      <c r="T32" s="178"/>
    </row>
    <row r="33" spans="1:20" s="8" customFormat="1" ht="18.75" x14ac:dyDescent="0.3">
      <c r="A33" s="239">
        <v>28</v>
      </c>
      <c r="B33" s="125" t="s">
        <v>112</v>
      </c>
      <c r="C33" s="125" t="s">
        <v>53</v>
      </c>
      <c r="D33" s="12" t="s">
        <v>35</v>
      </c>
      <c r="E33" s="86">
        <v>1</v>
      </c>
      <c r="F33" s="87">
        <v>45901</v>
      </c>
      <c r="G33" s="87">
        <v>46084</v>
      </c>
      <c r="H33" s="88">
        <v>630</v>
      </c>
      <c r="I33" s="89">
        <v>86.4</v>
      </c>
      <c r="J33" s="90"/>
      <c r="K33" s="89">
        <f t="shared" si="0"/>
        <v>716.4</v>
      </c>
      <c r="L33" s="114"/>
      <c r="M33" s="89"/>
      <c r="N33" s="89"/>
      <c r="O33" s="240">
        <f t="shared" si="1"/>
        <v>716.4</v>
      </c>
      <c r="P33" s="180"/>
      <c r="Q33" s="180"/>
      <c r="R33" s="180"/>
      <c r="S33" s="180"/>
      <c r="T33" s="178"/>
    </row>
    <row r="34" spans="1:20" s="8" customFormat="1" ht="18.75" x14ac:dyDescent="0.3">
      <c r="A34" s="239">
        <v>29</v>
      </c>
      <c r="B34" s="115" t="s">
        <v>175</v>
      </c>
      <c r="C34" s="115" t="s">
        <v>33</v>
      </c>
      <c r="D34" s="116" t="s">
        <v>174</v>
      </c>
      <c r="E34" s="86">
        <v>1</v>
      </c>
      <c r="F34" s="117">
        <v>45964</v>
      </c>
      <c r="G34" s="117">
        <v>46144</v>
      </c>
      <c r="H34" s="88">
        <v>630</v>
      </c>
      <c r="I34" s="89">
        <v>86.4</v>
      </c>
      <c r="J34" s="90"/>
      <c r="K34" s="89">
        <f t="shared" si="0"/>
        <v>716.4</v>
      </c>
      <c r="L34" s="114"/>
      <c r="M34" s="89"/>
      <c r="N34" s="89"/>
      <c r="O34" s="240">
        <f t="shared" si="1"/>
        <v>716.4</v>
      </c>
      <c r="P34" s="180"/>
      <c r="Q34" s="180"/>
      <c r="R34" s="180"/>
      <c r="S34" s="180"/>
      <c r="T34" s="178"/>
    </row>
    <row r="35" spans="1:20" s="8" customFormat="1" ht="18.75" x14ac:dyDescent="0.3">
      <c r="A35" s="239">
        <v>30</v>
      </c>
      <c r="B35" s="83" t="s">
        <v>111</v>
      </c>
      <c r="C35" s="113" t="s">
        <v>33</v>
      </c>
      <c r="D35" s="85" t="s">
        <v>36</v>
      </c>
      <c r="E35" s="86">
        <v>1</v>
      </c>
      <c r="F35" s="87">
        <v>45901</v>
      </c>
      <c r="G35" s="87">
        <v>46099</v>
      </c>
      <c r="H35" s="88">
        <v>630</v>
      </c>
      <c r="I35" s="89">
        <v>86.4</v>
      </c>
      <c r="J35" s="90"/>
      <c r="K35" s="89">
        <f t="shared" si="0"/>
        <v>716.4</v>
      </c>
      <c r="L35" s="114"/>
      <c r="M35" s="89"/>
      <c r="N35" s="89"/>
      <c r="O35" s="240">
        <f t="shared" si="1"/>
        <v>716.4</v>
      </c>
      <c r="P35" s="180"/>
      <c r="Q35" s="180"/>
      <c r="R35" s="180"/>
      <c r="S35" s="180"/>
      <c r="T35" s="178"/>
    </row>
    <row r="36" spans="1:20" s="8" customFormat="1" ht="18.75" x14ac:dyDescent="0.3">
      <c r="A36" s="239">
        <v>31</v>
      </c>
      <c r="B36" s="115" t="s">
        <v>170</v>
      </c>
      <c r="C36" s="115" t="s">
        <v>46</v>
      </c>
      <c r="D36" s="116" t="s">
        <v>35</v>
      </c>
      <c r="E36" s="86">
        <v>1</v>
      </c>
      <c r="F36" s="117">
        <v>45964</v>
      </c>
      <c r="G36" s="117">
        <v>46144</v>
      </c>
      <c r="H36" s="88">
        <v>630</v>
      </c>
      <c r="I36" s="89">
        <v>86.4</v>
      </c>
      <c r="J36" s="90"/>
      <c r="K36" s="89">
        <f t="shared" si="0"/>
        <v>716.4</v>
      </c>
      <c r="L36" s="114"/>
      <c r="M36" s="89"/>
      <c r="N36" s="89"/>
      <c r="O36" s="240">
        <f t="shared" si="1"/>
        <v>716.4</v>
      </c>
      <c r="P36" s="180"/>
      <c r="Q36" s="180"/>
      <c r="R36" s="180"/>
      <c r="S36" s="180"/>
      <c r="T36" s="178"/>
    </row>
    <row r="37" spans="1:20" s="8" customFormat="1" ht="18.75" x14ac:dyDescent="0.3">
      <c r="A37" s="239">
        <v>32</v>
      </c>
      <c r="B37" s="83" t="s">
        <v>119</v>
      </c>
      <c r="C37" s="113" t="s">
        <v>55</v>
      </c>
      <c r="D37" s="84" t="s">
        <v>34</v>
      </c>
      <c r="E37" s="86">
        <v>1</v>
      </c>
      <c r="F37" s="87">
        <v>46001</v>
      </c>
      <c r="G37" s="87">
        <v>46182</v>
      </c>
      <c r="H37" s="88">
        <v>630</v>
      </c>
      <c r="I37" s="89">
        <v>86.4</v>
      </c>
      <c r="J37" s="90"/>
      <c r="K37" s="89">
        <f t="shared" si="0"/>
        <v>716.4</v>
      </c>
      <c r="L37" s="114"/>
      <c r="M37" s="89"/>
      <c r="N37" s="89"/>
      <c r="O37" s="240">
        <f t="shared" si="1"/>
        <v>716.4</v>
      </c>
      <c r="P37" s="180"/>
      <c r="Q37" s="180"/>
      <c r="R37" s="180"/>
      <c r="S37" s="180"/>
      <c r="T37" s="178"/>
    </row>
    <row r="38" spans="1:20" s="8" customFormat="1" ht="18" x14ac:dyDescent="0.25">
      <c r="A38" s="239">
        <v>33</v>
      </c>
      <c r="B38" s="83" t="s">
        <v>89</v>
      </c>
      <c r="C38" s="113" t="s">
        <v>33</v>
      </c>
      <c r="D38" s="85" t="s">
        <v>36</v>
      </c>
      <c r="E38" s="86">
        <v>1</v>
      </c>
      <c r="F38" s="87">
        <v>45973</v>
      </c>
      <c r="G38" s="87">
        <v>46153</v>
      </c>
      <c r="H38" s="88">
        <v>630</v>
      </c>
      <c r="I38" s="89">
        <v>86.4</v>
      </c>
      <c r="J38" s="90"/>
      <c r="K38" s="89">
        <f t="shared" si="0"/>
        <v>716.4</v>
      </c>
      <c r="L38" s="114"/>
      <c r="M38" s="89"/>
      <c r="N38" s="89"/>
      <c r="O38" s="240">
        <f t="shared" si="1"/>
        <v>716.4</v>
      </c>
      <c r="P38" s="178"/>
      <c r="Q38" s="178"/>
      <c r="R38" s="178"/>
      <c r="S38" s="178"/>
      <c r="T38" s="178"/>
    </row>
    <row r="39" spans="1:20" s="8" customFormat="1" ht="30.75" x14ac:dyDescent="0.25">
      <c r="A39" s="239">
        <v>34</v>
      </c>
      <c r="B39" s="126" t="s">
        <v>74</v>
      </c>
      <c r="C39" s="113" t="s">
        <v>46</v>
      </c>
      <c r="D39" s="84" t="s">
        <v>35</v>
      </c>
      <c r="E39" s="86">
        <v>1</v>
      </c>
      <c r="F39" s="87">
        <v>45938</v>
      </c>
      <c r="G39" s="87">
        <v>46302</v>
      </c>
      <c r="H39" s="88">
        <v>630</v>
      </c>
      <c r="I39" s="89">
        <v>86.4</v>
      </c>
      <c r="J39" s="90"/>
      <c r="K39" s="89">
        <f t="shared" si="0"/>
        <v>716.4</v>
      </c>
      <c r="L39" s="114"/>
      <c r="M39" s="89"/>
      <c r="N39" s="89"/>
      <c r="O39" s="240">
        <f t="shared" si="1"/>
        <v>716.4</v>
      </c>
      <c r="P39" s="178"/>
      <c r="Q39" s="178"/>
      <c r="R39" s="178"/>
      <c r="S39" s="178"/>
      <c r="T39" s="178"/>
    </row>
    <row r="40" spans="1:20" s="8" customFormat="1" ht="30.75" x14ac:dyDescent="0.25">
      <c r="A40" s="239">
        <v>35</v>
      </c>
      <c r="B40" s="126" t="s">
        <v>122</v>
      </c>
      <c r="C40" s="113" t="s">
        <v>33</v>
      </c>
      <c r="D40" s="85" t="s">
        <v>35</v>
      </c>
      <c r="E40" s="86">
        <v>1</v>
      </c>
      <c r="F40" s="87">
        <v>45931</v>
      </c>
      <c r="G40" s="87">
        <v>46114</v>
      </c>
      <c r="H40" s="88">
        <v>630</v>
      </c>
      <c r="I40" s="89">
        <v>86.4</v>
      </c>
      <c r="J40" s="90"/>
      <c r="K40" s="89">
        <f t="shared" si="0"/>
        <v>716.4</v>
      </c>
      <c r="L40" s="114"/>
      <c r="M40" s="89"/>
      <c r="N40" s="89"/>
      <c r="O40" s="240">
        <f t="shared" si="1"/>
        <v>716.4</v>
      </c>
      <c r="P40" s="178"/>
      <c r="Q40" s="178"/>
      <c r="R40" s="178"/>
      <c r="S40" s="178"/>
      <c r="T40" s="178"/>
    </row>
    <row r="41" spans="1:20" s="8" customFormat="1" ht="18" x14ac:dyDescent="0.25">
      <c r="A41" s="239">
        <v>36</v>
      </c>
      <c r="B41" s="83" t="s">
        <v>88</v>
      </c>
      <c r="C41" s="113" t="s">
        <v>79</v>
      </c>
      <c r="D41" s="85" t="s">
        <v>37</v>
      </c>
      <c r="E41" s="86">
        <v>1</v>
      </c>
      <c r="F41" s="87">
        <v>45933</v>
      </c>
      <c r="G41" s="87">
        <v>46115</v>
      </c>
      <c r="H41" s="88">
        <v>630</v>
      </c>
      <c r="I41" s="89">
        <v>86.4</v>
      </c>
      <c r="J41" s="90"/>
      <c r="K41" s="89">
        <f t="shared" si="0"/>
        <v>716.4</v>
      </c>
      <c r="L41" s="114"/>
      <c r="M41" s="89"/>
      <c r="N41" s="89"/>
      <c r="O41" s="240">
        <f t="shared" si="1"/>
        <v>716.4</v>
      </c>
      <c r="P41" s="178"/>
      <c r="Q41" s="178"/>
      <c r="R41" s="178"/>
      <c r="S41" s="178"/>
      <c r="T41" s="178"/>
    </row>
    <row r="42" spans="1:20" s="8" customFormat="1" ht="18" x14ac:dyDescent="0.25">
      <c r="A42" s="239">
        <v>37</v>
      </c>
      <c r="B42" s="83" t="s">
        <v>120</v>
      </c>
      <c r="C42" s="113" t="s">
        <v>53</v>
      </c>
      <c r="D42" s="85" t="s">
        <v>35</v>
      </c>
      <c r="E42" s="86">
        <v>1</v>
      </c>
      <c r="F42" s="87">
        <v>45901</v>
      </c>
      <c r="G42" s="87">
        <v>46082</v>
      </c>
      <c r="H42" s="88">
        <v>630</v>
      </c>
      <c r="I42" s="89">
        <v>86.4</v>
      </c>
      <c r="J42" s="90"/>
      <c r="K42" s="89">
        <f t="shared" si="0"/>
        <v>716.4</v>
      </c>
      <c r="L42" s="114"/>
      <c r="M42" s="89"/>
      <c r="N42" s="89"/>
      <c r="O42" s="240">
        <f t="shared" si="1"/>
        <v>716.4</v>
      </c>
      <c r="P42" s="178"/>
      <c r="Q42" s="178"/>
      <c r="R42" s="178"/>
      <c r="S42" s="178"/>
      <c r="T42" s="178"/>
    </row>
    <row r="43" spans="1:20" s="8" customFormat="1" ht="18" x14ac:dyDescent="0.25">
      <c r="A43" s="239">
        <v>38</v>
      </c>
      <c r="B43" s="83" t="s">
        <v>94</v>
      </c>
      <c r="C43" s="113" t="s">
        <v>33</v>
      </c>
      <c r="D43" s="84" t="s">
        <v>34</v>
      </c>
      <c r="E43" s="86">
        <v>1</v>
      </c>
      <c r="F43" s="87">
        <v>46000</v>
      </c>
      <c r="G43" s="87">
        <v>46181</v>
      </c>
      <c r="H43" s="88">
        <v>630</v>
      </c>
      <c r="I43" s="89">
        <v>86.4</v>
      </c>
      <c r="J43" s="90"/>
      <c r="K43" s="89">
        <f t="shared" si="0"/>
        <v>716.4</v>
      </c>
      <c r="L43" s="114"/>
      <c r="M43" s="89"/>
      <c r="N43" s="89"/>
      <c r="O43" s="240">
        <f t="shared" si="1"/>
        <v>716.4</v>
      </c>
      <c r="P43" s="178"/>
      <c r="Q43" s="178"/>
      <c r="R43" s="178"/>
      <c r="S43" s="178"/>
      <c r="T43" s="178"/>
    </row>
    <row r="44" spans="1:20" s="8" customFormat="1" ht="30" x14ac:dyDescent="0.25">
      <c r="A44" s="239">
        <v>39</v>
      </c>
      <c r="B44" s="115" t="s">
        <v>176</v>
      </c>
      <c r="C44" s="115" t="s">
        <v>177</v>
      </c>
      <c r="D44" s="116" t="s">
        <v>178</v>
      </c>
      <c r="E44" s="86">
        <v>1</v>
      </c>
      <c r="F44" s="117">
        <v>45964</v>
      </c>
      <c r="G44" s="117">
        <v>46144</v>
      </c>
      <c r="H44" s="88">
        <v>630</v>
      </c>
      <c r="I44" s="89">
        <v>86.4</v>
      </c>
      <c r="J44" s="90"/>
      <c r="K44" s="89">
        <f t="shared" si="0"/>
        <v>716.4</v>
      </c>
      <c r="L44" s="114"/>
      <c r="M44" s="89"/>
      <c r="N44" s="89"/>
      <c r="O44" s="240">
        <f t="shared" si="1"/>
        <v>716.4</v>
      </c>
      <c r="P44" s="178"/>
      <c r="Q44" s="178"/>
      <c r="R44" s="178"/>
      <c r="S44" s="178"/>
      <c r="T44" s="178"/>
    </row>
    <row r="45" spans="1:20" s="8" customFormat="1" ht="18" x14ac:dyDescent="0.25">
      <c r="A45" s="239">
        <v>40</v>
      </c>
      <c r="B45" s="83" t="s">
        <v>70</v>
      </c>
      <c r="C45" s="113" t="s">
        <v>46</v>
      </c>
      <c r="D45" s="118" t="s">
        <v>34</v>
      </c>
      <c r="E45" s="86">
        <v>1</v>
      </c>
      <c r="F45" s="103">
        <v>45932</v>
      </c>
      <c r="G45" s="103">
        <v>46114</v>
      </c>
      <c r="H45" s="88">
        <v>630</v>
      </c>
      <c r="I45" s="89">
        <v>86.4</v>
      </c>
      <c r="J45" s="90"/>
      <c r="K45" s="89">
        <f t="shared" si="0"/>
        <v>716.4</v>
      </c>
      <c r="L45" s="114"/>
      <c r="M45" s="89"/>
      <c r="N45" s="89"/>
      <c r="O45" s="240">
        <f t="shared" si="1"/>
        <v>716.4</v>
      </c>
      <c r="P45" s="178"/>
      <c r="Q45" s="178"/>
      <c r="R45" s="178"/>
      <c r="S45" s="178"/>
      <c r="T45" s="178"/>
    </row>
    <row r="46" spans="1:20" s="8" customFormat="1" ht="18" x14ac:dyDescent="0.25">
      <c r="A46" s="239">
        <v>41</v>
      </c>
      <c r="B46" s="83" t="s">
        <v>65</v>
      </c>
      <c r="C46" s="113" t="s">
        <v>46</v>
      </c>
      <c r="D46" s="102" t="s">
        <v>35</v>
      </c>
      <c r="E46" s="86">
        <v>1</v>
      </c>
      <c r="F46" s="103">
        <v>45933</v>
      </c>
      <c r="G46" s="103" t="s">
        <v>193</v>
      </c>
      <c r="H46" s="88">
        <v>630</v>
      </c>
      <c r="I46" s="89">
        <v>86.4</v>
      </c>
      <c r="J46" s="90"/>
      <c r="K46" s="89">
        <f t="shared" si="0"/>
        <v>716.4</v>
      </c>
      <c r="L46" s="114"/>
      <c r="M46" s="89"/>
      <c r="N46" s="89"/>
      <c r="O46" s="240">
        <f t="shared" si="1"/>
        <v>716.4</v>
      </c>
      <c r="P46" s="178"/>
      <c r="Q46" s="178"/>
      <c r="R46" s="178"/>
      <c r="S46" s="178"/>
      <c r="T46" s="178"/>
    </row>
    <row r="47" spans="1:20" s="8" customFormat="1" ht="30" x14ac:dyDescent="0.25">
      <c r="A47" s="239">
        <v>42</v>
      </c>
      <c r="B47" s="115" t="s">
        <v>171</v>
      </c>
      <c r="C47" s="115" t="s">
        <v>172</v>
      </c>
      <c r="D47" s="138" t="s">
        <v>37</v>
      </c>
      <c r="E47" s="86">
        <v>1</v>
      </c>
      <c r="F47" s="127">
        <v>45964</v>
      </c>
      <c r="G47" s="127">
        <v>46144</v>
      </c>
      <c r="H47" s="88">
        <v>630</v>
      </c>
      <c r="I47" s="89">
        <v>86.4</v>
      </c>
      <c r="J47" s="90"/>
      <c r="K47" s="89">
        <f t="shared" si="0"/>
        <v>716.4</v>
      </c>
      <c r="L47" s="114"/>
      <c r="M47" s="89"/>
      <c r="N47" s="89"/>
      <c r="O47" s="240">
        <f t="shared" si="1"/>
        <v>716.4</v>
      </c>
      <c r="P47" s="178"/>
      <c r="Q47" s="178"/>
      <c r="R47" s="178"/>
      <c r="S47" s="178"/>
      <c r="T47" s="178"/>
    </row>
    <row r="48" spans="1:20" s="8" customFormat="1" ht="18" x14ac:dyDescent="0.25">
      <c r="A48" s="239">
        <v>43</v>
      </c>
      <c r="B48" s="83" t="s">
        <v>59</v>
      </c>
      <c r="C48" s="113" t="s">
        <v>46</v>
      </c>
      <c r="D48" s="102" t="s">
        <v>35</v>
      </c>
      <c r="E48" s="86">
        <v>1</v>
      </c>
      <c r="F48" s="103">
        <v>45871</v>
      </c>
      <c r="G48" s="103">
        <v>46054</v>
      </c>
      <c r="H48" s="88">
        <v>630</v>
      </c>
      <c r="I48" s="89">
        <v>86.4</v>
      </c>
      <c r="J48" s="90"/>
      <c r="K48" s="89">
        <f t="shared" si="0"/>
        <v>716.4</v>
      </c>
      <c r="L48" s="114"/>
      <c r="M48" s="89"/>
      <c r="N48" s="89"/>
      <c r="O48" s="240">
        <f t="shared" si="1"/>
        <v>716.4</v>
      </c>
      <c r="P48" s="178"/>
      <c r="Q48" s="178"/>
      <c r="R48" s="178"/>
      <c r="S48" s="178"/>
      <c r="T48" s="178"/>
    </row>
    <row r="49" spans="1:24" s="8" customFormat="1" ht="18" x14ac:dyDescent="0.25">
      <c r="A49" s="239">
        <v>44</v>
      </c>
      <c r="B49" s="83" t="s">
        <v>125</v>
      </c>
      <c r="C49" s="113" t="s">
        <v>33</v>
      </c>
      <c r="D49" s="102" t="s">
        <v>36</v>
      </c>
      <c r="E49" s="86">
        <v>1</v>
      </c>
      <c r="F49" s="127">
        <v>45931</v>
      </c>
      <c r="G49" s="103">
        <v>46114</v>
      </c>
      <c r="H49" s="88">
        <v>630</v>
      </c>
      <c r="I49" s="89">
        <v>86.4</v>
      </c>
      <c r="J49" s="90"/>
      <c r="K49" s="89">
        <f t="shared" si="0"/>
        <v>716.4</v>
      </c>
      <c r="L49" s="114"/>
      <c r="M49" s="89"/>
      <c r="N49" s="89"/>
      <c r="O49" s="240">
        <f t="shared" si="1"/>
        <v>716.4</v>
      </c>
      <c r="P49" s="178"/>
      <c r="Q49" s="178"/>
      <c r="R49" s="178"/>
      <c r="S49" s="178"/>
      <c r="T49" s="178"/>
    </row>
    <row r="50" spans="1:24" s="8" customFormat="1" ht="30" x14ac:dyDescent="0.25">
      <c r="A50" s="239">
        <v>45</v>
      </c>
      <c r="B50" s="113" t="s">
        <v>127</v>
      </c>
      <c r="C50" s="113" t="s">
        <v>128</v>
      </c>
      <c r="D50" s="85" t="s">
        <v>34</v>
      </c>
      <c r="E50" s="86">
        <v>1</v>
      </c>
      <c r="F50" s="87">
        <v>45931</v>
      </c>
      <c r="G50" s="87">
        <v>46112</v>
      </c>
      <c r="H50" s="88">
        <v>630</v>
      </c>
      <c r="I50" s="89">
        <v>86.4</v>
      </c>
      <c r="J50" s="90"/>
      <c r="K50" s="89">
        <f t="shared" si="0"/>
        <v>716.4</v>
      </c>
      <c r="L50" s="114"/>
      <c r="M50" s="89"/>
      <c r="N50" s="89"/>
      <c r="O50" s="240">
        <f t="shared" si="1"/>
        <v>716.4</v>
      </c>
      <c r="P50" s="178"/>
      <c r="Q50" s="178"/>
      <c r="R50" s="178"/>
      <c r="S50" s="178"/>
      <c r="T50" s="178"/>
    </row>
    <row r="51" spans="1:24" s="8" customFormat="1" ht="18" x14ac:dyDescent="0.25">
      <c r="A51" s="239">
        <v>46</v>
      </c>
      <c r="B51" s="115" t="s">
        <v>168</v>
      </c>
      <c r="C51" s="115" t="s">
        <v>169</v>
      </c>
      <c r="D51" s="116" t="s">
        <v>35</v>
      </c>
      <c r="E51" s="86">
        <v>1</v>
      </c>
      <c r="F51" s="117">
        <v>45964</v>
      </c>
      <c r="G51" s="117">
        <v>46144</v>
      </c>
      <c r="H51" s="88">
        <v>630</v>
      </c>
      <c r="I51" s="89">
        <v>86.4</v>
      </c>
      <c r="J51" s="90"/>
      <c r="K51" s="89">
        <f t="shared" si="0"/>
        <v>716.4</v>
      </c>
      <c r="L51" s="114"/>
      <c r="M51" s="89"/>
      <c r="N51" s="89"/>
      <c r="O51" s="240">
        <f t="shared" si="1"/>
        <v>716.4</v>
      </c>
      <c r="P51" s="178"/>
      <c r="Q51" s="178"/>
      <c r="R51" s="178"/>
      <c r="S51" s="178"/>
      <c r="T51" s="178"/>
    </row>
    <row r="52" spans="1:24" s="8" customFormat="1" ht="30" x14ac:dyDescent="0.25">
      <c r="A52" s="239">
        <v>47</v>
      </c>
      <c r="B52" s="83" t="s">
        <v>105</v>
      </c>
      <c r="C52" s="113" t="s">
        <v>54</v>
      </c>
      <c r="D52" s="85" t="s">
        <v>34</v>
      </c>
      <c r="E52" s="86">
        <v>1</v>
      </c>
      <c r="F52" s="117">
        <v>45870</v>
      </c>
      <c r="G52" s="87">
        <v>46056</v>
      </c>
      <c r="H52" s="88">
        <v>630</v>
      </c>
      <c r="I52" s="89">
        <v>86.4</v>
      </c>
      <c r="J52" s="90"/>
      <c r="K52" s="89">
        <f t="shared" si="0"/>
        <v>716.4</v>
      </c>
      <c r="L52" s="114"/>
      <c r="M52" s="89"/>
      <c r="N52" s="89"/>
      <c r="O52" s="240">
        <f t="shared" si="1"/>
        <v>716.4</v>
      </c>
      <c r="P52" s="178"/>
      <c r="Q52" s="178"/>
      <c r="R52" s="178"/>
      <c r="S52" s="178"/>
      <c r="T52" s="178"/>
    </row>
    <row r="53" spans="1:24" s="8" customFormat="1" ht="18" x14ac:dyDescent="0.25">
      <c r="A53" s="239">
        <v>48</v>
      </c>
      <c r="B53" s="83" t="s">
        <v>188</v>
      </c>
      <c r="C53" s="113" t="s">
        <v>46</v>
      </c>
      <c r="D53" s="85" t="s">
        <v>47</v>
      </c>
      <c r="E53" s="86">
        <v>1</v>
      </c>
      <c r="F53" s="117">
        <v>45664</v>
      </c>
      <c r="G53" s="87">
        <v>46028</v>
      </c>
      <c r="H53" s="88">
        <v>630</v>
      </c>
      <c r="I53" s="89">
        <v>86.4</v>
      </c>
      <c r="J53" s="90"/>
      <c r="K53" s="89">
        <f t="shared" ref="K53" si="2">SUM(H53:J53)</f>
        <v>716.4</v>
      </c>
      <c r="L53" s="114"/>
      <c r="M53" s="89"/>
      <c r="N53" s="89"/>
      <c r="O53" s="240">
        <f t="shared" ref="O53" si="3">K53-M53-N53</f>
        <v>716.4</v>
      </c>
      <c r="P53" s="178"/>
      <c r="Q53" s="178"/>
      <c r="R53" s="178"/>
      <c r="S53" s="178"/>
      <c r="T53" s="178"/>
    </row>
    <row r="54" spans="1:24" s="8" customFormat="1" ht="18" x14ac:dyDescent="0.25">
      <c r="A54" s="239">
        <v>49</v>
      </c>
      <c r="B54" s="113" t="s">
        <v>126</v>
      </c>
      <c r="C54" s="113" t="s">
        <v>33</v>
      </c>
      <c r="D54" s="85" t="s">
        <v>36</v>
      </c>
      <c r="E54" s="86">
        <v>1</v>
      </c>
      <c r="F54" s="87">
        <v>45931</v>
      </c>
      <c r="G54" s="87">
        <v>46112</v>
      </c>
      <c r="H54" s="88">
        <v>630</v>
      </c>
      <c r="I54" s="89">
        <v>86.4</v>
      </c>
      <c r="J54" s="90"/>
      <c r="K54" s="89">
        <f t="shared" si="0"/>
        <v>716.4</v>
      </c>
      <c r="L54" s="114"/>
      <c r="M54" s="89"/>
      <c r="N54" s="89"/>
      <c r="O54" s="240">
        <f t="shared" si="1"/>
        <v>716.4</v>
      </c>
      <c r="P54" s="178"/>
      <c r="Q54" s="178"/>
      <c r="R54" s="178"/>
      <c r="S54" s="178"/>
      <c r="T54" s="178"/>
    </row>
    <row r="55" spans="1:24" s="178" customFormat="1" ht="18" x14ac:dyDescent="0.25">
      <c r="A55" s="241">
        <v>50</v>
      </c>
      <c r="B55" s="184" t="s">
        <v>138</v>
      </c>
      <c r="C55" s="184" t="s">
        <v>82</v>
      </c>
      <c r="D55" s="185" t="s">
        <v>139</v>
      </c>
      <c r="E55" s="186">
        <v>1</v>
      </c>
      <c r="F55" s="187">
        <v>45964</v>
      </c>
      <c r="G55" s="187">
        <v>46144</v>
      </c>
      <c r="H55" s="188">
        <v>630</v>
      </c>
      <c r="I55" s="189">
        <v>86.4</v>
      </c>
      <c r="J55" s="190"/>
      <c r="K55" s="189">
        <f t="shared" si="0"/>
        <v>716.4</v>
      </c>
      <c r="L55" s="191"/>
      <c r="M55" s="189"/>
      <c r="N55" s="189"/>
      <c r="O55" s="242">
        <f t="shared" si="1"/>
        <v>716.4</v>
      </c>
      <c r="P55" s="181"/>
    </row>
    <row r="56" spans="1:24" ht="23.25" x14ac:dyDescent="0.35">
      <c r="A56" s="128"/>
      <c r="B56" s="153" t="s">
        <v>22</v>
      </c>
      <c r="C56" s="153"/>
      <c r="D56" s="153"/>
      <c r="E56" s="153"/>
      <c r="F56" s="153"/>
      <c r="G56" s="154"/>
      <c r="H56" s="129">
        <f>SUM(H6:H55)</f>
        <v>31500</v>
      </c>
      <c r="I56" s="130">
        <f>SUM(I6:I55)</f>
        <v>4320.0000000000018</v>
      </c>
      <c r="J56" s="129">
        <f>SUM(J6:J55)</f>
        <v>0</v>
      </c>
      <c r="K56" s="129">
        <f>SUM(K6:K55)</f>
        <v>35820.000000000029</v>
      </c>
      <c r="L56" s="131"/>
      <c r="M56" s="132">
        <f>SUM(M6:M55)</f>
        <v>0</v>
      </c>
      <c r="N56" s="133">
        <f>SUM(N6:N55)</f>
        <v>0</v>
      </c>
      <c r="O56" s="134">
        <f>SUM(O6:O55)</f>
        <v>35820.000000000029</v>
      </c>
      <c r="Q56" s="182"/>
    </row>
    <row r="57" spans="1:24" ht="21" thickBot="1" x14ac:dyDescent="0.35">
      <c r="A57" s="259" t="s">
        <v>1</v>
      </c>
      <c r="B57" s="260"/>
      <c r="C57" s="260"/>
      <c r="D57" s="260"/>
      <c r="E57" s="260"/>
      <c r="F57" s="260"/>
      <c r="G57" s="260"/>
      <c r="H57" s="260"/>
      <c r="I57" s="260"/>
      <c r="J57" s="260"/>
      <c r="K57" s="260"/>
      <c r="L57" s="260"/>
      <c r="M57" s="260"/>
      <c r="N57" s="260"/>
      <c r="O57" s="261"/>
    </row>
    <row r="58" spans="1:24" ht="54.75" thickBot="1" x14ac:dyDescent="0.3">
      <c r="A58" s="272" t="s">
        <v>7</v>
      </c>
      <c r="B58" s="273" t="s">
        <v>8</v>
      </c>
      <c r="C58" s="273" t="s">
        <v>9</v>
      </c>
      <c r="D58" s="274" t="s">
        <v>10</v>
      </c>
      <c r="E58" s="273" t="s">
        <v>11</v>
      </c>
      <c r="F58" s="275" t="s">
        <v>23</v>
      </c>
      <c r="G58" s="275" t="s">
        <v>24</v>
      </c>
      <c r="H58" s="276" t="s">
        <v>25</v>
      </c>
      <c r="I58" s="276" t="s">
        <v>14</v>
      </c>
      <c r="J58" s="276" t="s">
        <v>26</v>
      </c>
      <c r="K58" s="276" t="s">
        <v>16</v>
      </c>
      <c r="L58" s="277" t="s">
        <v>19</v>
      </c>
      <c r="M58" s="273" t="s">
        <v>20</v>
      </c>
      <c r="N58" s="273" t="s">
        <v>21</v>
      </c>
      <c r="O58" s="278" t="s">
        <v>18</v>
      </c>
    </row>
    <row r="59" spans="1:24" s="176" customFormat="1" ht="18" x14ac:dyDescent="0.25">
      <c r="A59" s="193"/>
      <c r="B59" s="262"/>
      <c r="C59" s="263"/>
      <c r="D59" s="264"/>
      <c r="E59" s="265"/>
      <c r="F59" s="266"/>
      <c r="G59" s="266"/>
      <c r="H59" s="267"/>
      <c r="I59" s="267"/>
      <c r="J59" s="268"/>
      <c r="K59" s="267">
        <f>SUM(H59,I59,J59)</f>
        <v>0</v>
      </c>
      <c r="L59" s="269"/>
      <c r="M59" s="270"/>
      <c r="N59" s="267"/>
      <c r="O59" s="271"/>
      <c r="X59" s="176" t="s">
        <v>1</v>
      </c>
    </row>
    <row r="60" spans="1:24" ht="18" x14ac:dyDescent="0.25">
      <c r="A60" s="243" t="s">
        <v>1</v>
      </c>
      <c r="B60" s="155"/>
      <c r="C60" s="155"/>
      <c r="D60" s="155"/>
      <c r="E60" s="155"/>
      <c r="F60" s="155"/>
      <c r="G60" s="155"/>
      <c r="H60" s="108"/>
      <c r="I60" s="109"/>
      <c r="J60" s="62"/>
      <c r="K60" s="62"/>
      <c r="L60" s="110"/>
      <c r="M60" s="111">
        <v>0</v>
      </c>
      <c r="N60" s="111">
        <v>0</v>
      </c>
      <c r="O60" s="112">
        <v>0</v>
      </c>
    </row>
    <row r="61" spans="1:24" ht="18" x14ac:dyDescent="0.25">
      <c r="A61" s="47"/>
      <c r="B61" s="244"/>
      <c r="C61" s="244"/>
      <c r="D61" s="244"/>
      <c r="E61" s="244"/>
      <c r="F61" s="244"/>
      <c r="G61" s="244"/>
      <c r="H61" s="244"/>
      <c r="I61" s="245"/>
      <c r="J61" s="244"/>
      <c r="K61" s="244"/>
      <c r="L61" s="244"/>
      <c r="M61" s="244"/>
      <c r="N61" s="244"/>
      <c r="O61" s="49"/>
    </row>
    <row r="62" spans="1:24" ht="18" x14ac:dyDescent="0.25">
      <c r="A62" s="50" t="s">
        <v>1</v>
      </c>
      <c r="B62" s="51" t="s">
        <v>27</v>
      </c>
      <c r="C62" s="51"/>
      <c r="D62" s="51"/>
      <c r="E62" s="51"/>
      <c r="F62" s="51"/>
      <c r="G62" s="52"/>
      <c r="H62" s="53">
        <f>H56</f>
        <v>31500</v>
      </c>
      <c r="I62" s="53">
        <f>I56</f>
        <v>4320.0000000000018</v>
      </c>
      <c r="J62" s="53">
        <f>J56</f>
        <v>0</v>
      </c>
      <c r="K62" s="53">
        <f>K56</f>
        <v>35820.000000000029</v>
      </c>
      <c r="L62" s="54"/>
      <c r="M62" s="55">
        <f>M56</f>
        <v>0</v>
      </c>
      <c r="N62" s="56">
        <f>N56</f>
        <v>0</v>
      </c>
      <c r="O62" s="57">
        <f>O56</f>
        <v>35820.000000000029</v>
      </c>
      <c r="R62" s="183"/>
    </row>
    <row r="63" spans="1:24" ht="18" x14ac:dyDescent="0.25">
      <c r="A63" s="246" t="s">
        <v>95</v>
      </c>
      <c r="B63" s="148"/>
      <c r="C63" s="148"/>
      <c r="D63" s="148"/>
      <c r="E63" s="148"/>
      <c r="F63" s="148"/>
      <c r="G63" s="149"/>
      <c r="H63" s="244"/>
      <c r="I63" s="244"/>
      <c r="J63" s="244"/>
      <c r="K63" s="244"/>
      <c r="L63" s="244"/>
      <c r="M63" s="244"/>
      <c r="N63" s="244"/>
      <c r="O63" s="49"/>
    </row>
    <row r="64" spans="1:24" ht="18" x14ac:dyDescent="0.25">
      <c r="A64" s="247" t="s">
        <v>96</v>
      </c>
      <c r="B64" s="145"/>
      <c r="C64" s="145"/>
      <c r="D64" s="145"/>
      <c r="E64" s="145"/>
      <c r="F64" s="145"/>
      <c r="G64" s="146"/>
      <c r="H64" s="156" t="s">
        <v>43</v>
      </c>
      <c r="I64" s="157"/>
      <c r="J64" s="157"/>
      <c r="K64" s="157"/>
      <c r="L64" s="157"/>
      <c r="M64" s="157"/>
      <c r="N64" s="158"/>
      <c r="O64" s="248">
        <v>30</v>
      </c>
    </row>
    <row r="65" spans="1:15" ht="18" x14ac:dyDescent="0.25">
      <c r="A65" s="249"/>
      <c r="B65" s="250"/>
      <c r="C65" s="250"/>
      <c r="D65" s="250"/>
      <c r="E65" s="250"/>
      <c r="F65" s="250"/>
      <c r="G65" s="147"/>
      <c r="H65" s="150" t="s">
        <v>44</v>
      </c>
      <c r="I65" s="151"/>
      <c r="J65" s="151"/>
      <c r="K65" s="151"/>
      <c r="L65" s="151"/>
      <c r="M65" s="151"/>
      <c r="N65" s="152"/>
      <c r="O65" s="251">
        <f>(O64*A55)</f>
        <v>1500</v>
      </c>
    </row>
    <row r="66" spans="1:15" ht="18.75" thickBot="1" x14ac:dyDescent="0.3">
      <c r="A66" s="252"/>
      <c r="B66" s="253"/>
      <c r="C66" s="253"/>
      <c r="D66" s="253"/>
      <c r="E66" s="253"/>
      <c r="F66" s="253"/>
      <c r="G66" s="254"/>
      <c r="H66" s="159" t="s">
        <v>45</v>
      </c>
      <c r="I66" s="160"/>
      <c r="J66" s="160"/>
      <c r="K66" s="160"/>
      <c r="L66" s="160"/>
      <c r="M66" s="160"/>
      <c r="N66" s="255"/>
      <c r="O66" s="256">
        <f>SUM(O62,O65)</f>
        <v>37320.000000000029</v>
      </c>
    </row>
    <row r="67" spans="1:15" s="176" customFormat="1" ht="20.25" x14ac:dyDescent="0.25">
      <c r="A67" s="197"/>
      <c r="B67" s="197"/>
      <c r="C67" s="198"/>
      <c r="D67" s="198"/>
      <c r="E67" s="198"/>
      <c r="F67" s="198"/>
      <c r="G67" s="198"/>
      <c r="O67" s="198"/>
    </row>
    <row r="68" spans="1:15" s="176" customFormat="1" ht="15.75" x14ac:dyDescent="0.25">
      <c r="A68" s="199"/>
      <c r="B68" s="199"/>
      <c r="C68" s="200"/>
      <c r="D68" s="200"/>
      <c r="E68" s="200"/>
      <c r="F68" s="200"/>
      <c r="G68" s="200"/>
      <c r="H68" s="200"/>
      <c r="I68" s="200"/>
      <c r="J68" s="200"/>
      <c r="K68" s="200"/>
      <c r="L68" s="200"/>
      <c r="M68" s="200"/>
      <c r="N68" s="200"/>
      <c r="O68" s="200"/>
    </row>
    <row r="69" spans="1:15" s="176" customFormat="1" x14ac:dyDescent="0.25"/>
    <row r="70" spans="1:15" s="176" customFormat="1" x14ac:dyDescent="0.25"/>
    <row r="71" spans="1:15" s="176" customFormat="1" x14ac:dyDescent="0.25"/>
    <row r="72" spans="1:15" s="176" customFormat="1" ht="31.5" x14ac:dyDescent="0.5">
      <c r="B72" s="194"/>
      <c r="C72" s="194"/>
      <c r="D72" s="194"/>
      <c r="E72" s="195"/>
      <c r="F72" s="195"/>
      <c r="G72" s="194"/>
      <c r="H72" s="196"/>
      <c r="I72" s="196"/>
    </row>
    <row r="73" spans="1:15" s="176" customFormat="1" x14ac:dyDescent="0.25"/>
    <row r="74" spans="1:15" s="176" customFormat="1" x14ac:dyDescent="0.25"/>
  </sheetData>
  <sortState ref="A8:O56">
    <sortCondition ref="B7:B56"/>
  </sortState>
  <mergeCells count="30">
    <mergeCell ref="B60:G60"/>
    <mergeCell ref="E4:E5"/>
    <mergeCell ref="H64:N64"/>
    <mergeCell ref="H66:N66"/>
    <mergeCell ref="O4:O5"/>
    <mergeCell ref="A67:B67"/>
    <mergeCell ref="A68:B68"/>
    <mergeCell ref="A64:G66"/>
    <mergeCell ref="A63:G63"/>
    <mergeCell ref="F4:F5"/>
    <mergeCell ref="G4:G5"/>
    <mergeCell ref="H65:N65"/>
    <mergeCell ref="B56:G56"/>
    <mergeCell ref="P2:Y4"/>
    <mergeCell ref="H4:H5"/>
    <mergeCell ref="I4:I5"/>
    <mergeCell ref="J4:J5"/>
    <mergeCell ref="K4:K5"/>
    <mergeCell ref="L4:N4"/>
    <mergeCell ref="A57:O57"/>
    <mergeCell ref="A2:C2"/>
    <mergeCell ref="D2:E2"/>
    <mergeCell ref="J2:O2"/>
    <mergeCell ref="A3:C3"/>
    <mergeCell ref="D3:E3"/>
    <mergeCell ref="J3:O3"/>
    <mergeCell ref="A4:A5"/>
    <mergeCell ref="B4:B5"/>
    <mergeCell ref="C4:C5"/>
    <mergeCell ref="D4:D5"/>
  </mergeCells>
  <phoneticPr fontId="18" type="noConversion"/>
  <printOptions horizontalCentered="1" verticalCentered="1"/>
  <pageMargins left="0.19685039370078741" right="0.23622047244094491" top="0.51181102362204722" bottom="0.74803149606299213" header="0.31496062992125984" footer="0.31496062992125984"/>
  <pageSetup paperSize="9" scale="40" fitToWidth="3" fitToHeight="4" orientation="landscape" r:id="rId1"/>
  <headerFooter differentFirst="1">
    <oddHeader>&amp;C&amp;F</oddHeader>
    <evenFooter>&amp;CFOLHA DE PAGAMENTO IEL</evenFooter>
  </headerFooter>
  <rowBreaks count="1" manualBreakCount="1">
    <brk id="66" max="26" man="1"/>
  </rowBreaks>
  <colBreaks count="1" manualBreakCount="1">
    <brk id="15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1"/>
  <sheetViews>
    <sheetView topLeftCell="C1" zoomScale="80" zoomScaleNormal="80" workbookViewId="0">
      <selection activeCell="F18" sqref="F18"/>
    </sheetView>
  </sheetViews>
  <sheetFormatPr defaultRowHeight="15" x14ac:dyDescent="0.25"/>
  <cols>
    <col min="1" max="1" width="7.140625" bestFit="1" customWidth="1"/>
    <col min="2" max="2" width="71.5703125" bestFit="1" customWidth="1"/>
    <col min="3" max="3" width="24.7109375" bestFit="1" customWidth="1"/>
    <col min="4" max="4" width="31.140625" bestFit="1" customWidth="1"/>
    <col min="5" max="5" width="4.85546875" bestFit="1" customWidth="1"/>
    <col min="6" max="6" width="15.42578125" bestFit="1" customWidth="1"/>
    <col min="7" max="7" width="18.140625" bestFit="1" customWidth="1"/>
    <col min="8" max="8" width="21.7109375" bestFit="1" customWidth="1"/>
    <col min="9" max="9" width="24.28515625" bestFit="1" customWidth="1"/>
    <col min="10" max="10" width="29.7109375" bestFit="1" customWidth="1"/>
    <col min="11" max="11" width="22.140625" bestFit="1" customWidth="1"/>
    <col min="12" max="12" width="6.28515625" bestFit="1" customWidth="1"/>
    <col min="13" max="13" width="17.7109375" bestFit="1" customWidth="1"/>
    <col min="14" max="14" width="18.7109375" bestFit="1" customWidth="1"/>
    <col min="15" max="15" width="28.140625" bestFit="1" customWidth="1"/>
    <col min="16" max="16" width="12.5703125" bestFit="1" customWidth="1"/>
  </cols>
  <sheetData>
    <row r="1" spans="1:23" ht="108" customHeight="1" thickBot="1" x14ac:dyDescent="0.3">
      <c r="A1" s="283" t="s">
        <v>1</v>
      </c>
      <c r="B1" s="284"/>
      <c r="C1" s="284"/>
      <c r="D1" s="284"/>
      <c r="E1" s="285"/>
      <c r="F1" s="284"/>
      <c r="G1" s="284"/>
      <c r="H1" s="284"/>
      <c r="I1" s="284"/>
      <c r="J1" s="284"/>
      <c r="K1" s="284"/>
      <c r="L1" s="284"/>
      <c r="M1" s="284"/>
      <c r="N1" s="284"/>
      <c r="O1" s="286"/>
    </row>
    <row r="2" spans="1:23" ht="15.75" x14ac:dyDescent="0.25">
      <c r="A2" s="296" t="s">
        <v>51</v>
      </c>
      <c r="B2" s="297"/>
      <c r="C2" s="297"/>
      <c r="D2" s="328" t="s">
        <v>49</v>
      </c>
      <c r="E2" s="329"/>
      <c r="F2" s="330" t="s">
        <v>2</v>
      </c>
      <c r="G2" s="331" t="s">
        <v>3</v>
      </c>
      <c r="H2" s="331" t="s">
        <v>31</v>
      </c>
      <c r="I2" s="332" t="s">
        <v>4</v>
      </c>
      <c r="J2" s="297" t="s">
        <v>5</v>
      </c>
      <c r="K2" s="297"/>
      <c r="L2" s="297"/>
      <c r="M2" s="297"/>
      <c r="N2" s="297"/>
      <c r="O2" s="333"/>
    </row>
    <row r="3" spans="1:23" s="327" customFormat="1" ht="38.25" customHeight="1" x14ac:dyDescent="0.35">
      <c r="A3" s="316" t="s">
        <v>195</v>
      </c>
      <c r="B3" s="317"/>
      <c r="C3" s="318"/>
      <c r="D3" s="319" t="s">
        <v>184</v>
      </c>
      <c r="E3" s="320"/>
      <c r="F3" s="321" t="s">
        <v>186</v>
      </c>
      <c r="G3" s="322" t="s">
        <v>185</v>
      </c>
      <c r="H3" s="323">
        <v>18</v>
      </c>
      <c r="I3" s="324">
        <v>4.8</v>
      </c>
      <c r="J3" s="325" t="s">
        <v>6</v>
      </c>
      <c r="K3" s="325"/>
      <c r="L3" s="325"/>
      <c r="M3" s="325"/>
      <c r="N3" s="325"/>
      <c r="O3" s="326"/>
    </row>
    <row r="4" spans="1:23" x14ac:dyDescent="0.25">
      <c r="A4" s="334"/>
      <c r="B4" s="303"/>
      <c r="C4" s="303"/>
      <c r="D4" s="303"/>
      <c r="E4" s="303"/>
      <c r="F4" s="303"/>
      <c r="G4" s="303"/>
      <c r="H4" s="303"/>
      <c r="I4" s="303"/>
      <c r="J4" s="303"/>
      <c r="K4" s="303"/>
      <c r="L4" s="303"/>
      <c r="M4" s="303"/>
      <c r="N4" s="303"/>
      <c r="O4" s="304"/>
    </row>
    <row r="5" spans="1:23" x14ac:dyDescent="0.25">
      <c r="A5" s="305" t="s">
        <v>7</v>
      </c>
      <c r="B5" s="306" t="s">
        <v>8</v>
      </c>
      <c r="C5" s="306" t="s">
        <v>9</v>
      </c>
      <c r="D5" s="306" t="s">
        <v>10</v>
      </c>
      <c r="E5" s="306" t="s">
        <v>11</v>
      </c>
      <c r="F5" s="306" t="s">
        <v>12</v>
      </c>
      <c r="G5" s="306" t="s">
        <v>13</v>
      </c>
      <c r="H5" s="307" t="s">
        <v>28</v>
      </c>
      <c r="I5" s="307" t="s">
        <v>14</v>
      </c>
      <c r="J5" s="307" t="s">
        <v>15</v>
      </c>
      <c r="K5" s="307" t="s">
        <v>30</v>
      </c>
      <c r="L5" s="308" t="s">
        <v>17</v>
      </c>
      <c r="M5" s="308"/>
      <c r="N5" s="308"/>
      <c r="O5" s="309" t="s">
        <v>18</v>
      </c>
    </row>
    <row r="6" spans="1:23" ht="37.5" thickBot="1" x14ac:dyDescent="0.3">
      <c r="A6" s="310"/>
      <c r="B6" s="311"/>
      <c r="C6" s="311"/>
      <c r="D6" s="311"/>
      <c r="E6" s="311"/>
      <c r="F6" s="311"/>
      <c r="G6" s="311"/>
      <c r="H6" s="312"/>
      <c r="I6" s="312"/>
      <c r="J6" s="312"/>
      <c r="K6" s="312"/>
      <c r="L6" s="313" t="s">
        <v>19</v>
      </c>
      <c r="M6" s="314" t="s">
        <v>20</v>
      </c>
      <c r="N6" s="314" t="s">
        <v>21</v>
      </c>
      <c r="O6" s="315"/>
    </row>
    <row r="7" spans="1:23" ht="18" x14ac:dyDescent="0.25">
      <c r="A7" s="202">
        <v>1</v>
      </c>
      <c r="B7" s="287" t="s">
        <v>142</v>
      </c>
      <c r="C7" s="287" t="s">
        <v>82</v>
      </c>
      <c r="D7" s="287" t="s">
        <v>143</v>
      </c>
      <c r="E7" s="288">
        <v>1</v>
      </c>
      <c r="F7" s="289">
        <v>45964</v>
      </c>
      <c r="G7" s="289">
        <v>46144</v>
      </c>
      <c r="H7" s="290">
        <v>630</v>
      </c>
      <c r="I7" s="291">
        <v>86.4</v>
      </c>
      <c r="J7" s="292"/>
      <c r="K7" s="291">
        <f t="shared" ref="K7:K15" si="0">SUM(H7:J7)</f>
        <v>716.4</v>
      </c>
      <c r="L7" s="293"/>
      <c r="M7" s="59">
        <v>14.4</v>
      </c>
      <c r="N7" s="294"/>
      <c r="O7" s="295">
        <f t="shared" ref="O7:O15" si="1">K7-M7-N7</f>
        <v>702</v>
      </c>
    </row>
    <row r="8" spans="1:23" ht="18" x14ac:dyDescent="0.25">
      <c r="A8" s="34">
        <v>2</v>
      </c>
      <c r="B8" s="281" t="s">
        <v>144</v>
      </c>
      <c r="C8" s="281" t="s">
        <v>82</v>
      </c>
      <c r="D8" s="281" t="s">
        <v>143</v>
      </c>
      <c r="E8" s="32">
        <v>1</v>
      </c>
      <c r="F8" s="33">
        <v>45964</v>
      </c>
      <c r="G8" s="33">
        <v>46144</v>
      </c>
      <c r="H8" s="58">
        <v>630</v>
      </c>
      <c r="I8" s="31">
        <v>86.4</v>
      </c>
      <c r="J8" s="94"/>
      <c r="K8" s="31">
        <f t="shared" si="0"/>
        <v>716.4</v>
      </c>
      <c r="L8" s="96"/>
      <c r="M8" s="37"/>
      <c r="N8" s="35"/>
      <c r="O8" s="81">
        <f t="shared" si="1"/>
        <v>716.4</v>
      </c>
    </row>
    <row r="9" spans="1:23" ht="18" x14ac:dyDescent="0.25">
      <c r="A9" s="34">
        <v>3</v>
      </c>
      <c r="B9" s="281" t="s">
        <v>145</v>
      </c>
      <c r="C9" s="281" t="s">
        <v>0</v>
      </c>
      <c r="D9" s="281" t="s">
        <v>146</v>
      </c>
      <c r="E9" s="32">
        <v>1</v>
      </c>
      <c r="F9" s="33">
        <v>45964</v>
      </c>
      <c r="G9" s="33">
        <v>46144</v>
      </c>
      <c r="H9" s="58">
        <v>630</v>
      </c>
      <c r="I9" s="31">
        <v>86.4</v>
      </c>
      <c r="J9" s="94"/>
      <c r="K9" s="31">
        <f t="shared" si="0"/>
        <v>716.4</v>
      </c>
      <c r="L9" s="96"/>
      <c r="M9" s="37"/>
      <c r="N9" s="35"/>
      <c r="O9" s="81">
        <f t="shared" si="1"/>
        <v>716.4</v>
      </c>
    </row>
    <row r="10" spans="1:23" ht="18" x14ac:dyDescent="0.25">
      <c r="A10" s="34">
        <v>4</v>
      </c>
      <c r="B10" s="281" t="s">
        <v>107</v>
      </c>
      <c r="C10" s="281" t="s">
        <v>108</v>
      </c>
      <c r="D10" s="281" t="s">
        <v>34</v>
      </c>
      <c r="E10" s="32">
        <v>1</v>
      </c>
      <c r="F10" s="33">
        <v>45870</v>
      </c>
      <c r="G10" s="33">
        <v>46056</v>
      </c>
      <c r="H10" s="58">
        <v>630</v>
      </c>
      <c r="I10" s="31">
        <v>86.4</v>
      </c>
      <c r="J10" s="94"/>
      <c r="K10" s="31">
        <f t="shared" si="0"/>
        <v>716.4</v>
      </c>
      <c r="L10" s="96"/>
      <c r="M10" s="37"/>
      <c r="N10" s="35"/>
      <c r="O10" s="81">
        <f t="shared" si="1"/>
        <v>716.4</v>
      </c>
    </row>
    <row r="11" spans="1:23" ht="18" x14ac:dyDescent="0.25">
      <c r="A11" s="34">
        <v>5</v>
      </c>
      <c r="B11" s="281" t="s">
        <v>140</v>
      </c>
      <c r="C11" s="281" t="s">
        <v>82</v>
      </c>
      <c r="D11" s="281" t="s">
        <v>141</v>
      </c>
      <c r="E11" s="32">
        <v>1</v>
      </c>
      <c r="F11" s="33">
        <v>45964</v>
      </c>
      <c r="G11" s="33">
        <v>46144</v>
      </c>
      <c r="H11" s="58">
        <v>630</v>
      </c>
      <c r="I11" s="31">
        <v>86.4</v>
      </c>
      <c r="J11" s="94"/>
      <c r="K11" s="31">
        <f t="shared" si="0"/>
        <v>716.4</v>
      </c>
      <c r="L11" s="96"/>
      <c r="M11" s="37"/>
      <c r="N11" s="35"/>
      <c r="O11" s="81">
        <f t="shared" si="1"/>
        <v>716.4</v>
      </c>
    </row>
    <row r="12" spans="1:23" ht="18" x14ac:dyDescent="0.25">
      <c r="A12" s="34">
        <v>6</v>
      </c>
      <c r="B12" s="281" t="s">
        <v>183</v>
      </c>
      <c r="C12" s="281" t="s">
        <v>82</v>
      </c>
      <c r="D12" s="281" t="s">
        <v>147</v>
      </c>
      <c r="E12" s="32">
        <v>1</v>
      </c>
      <c r="F12" s="33">
        <v>45964</v>
      </c>
      <c r="G12" s="33">
        <v>46144</v>
      </c>
      <c r="H12" s="58">
        <v>630</v>
      </c>
      <c r="I12" s="31">
        <v>86.4</v>
      </c>
      <c r="J12" s="94"/>
      <c r="K12" s="31">
        <f t="shared" si="0"/>
        <v>716.4</v>
      </c>
      <c r="L12" s="96"/>
      <c r="M12" s="37"/>
      <c r="N12" s="35"/>
      <c r="O12" s="81">
        <f t="shared" si="1"/>
        <v>716.4</v>
      </c>
    </row>
    <row r="13" spans="1:23" ht="18" x14ac:dyDescent="0.25">
      <c r="A13" s="34">
        <v>7</v>
      </c>
      <c r="B13" s="281" t="s">
        <v>106</v>
      </c>
      <c r="C13" s="281" t="s">
        <v>33</v>
      </c>
      <c r="D13" s="281" t="s">
        <v>34</v>
      </c>
      <c r="E13" s="32">
        <v>1</v>
      </c>
      <c r="F13" s="33">
        <v>45870</v>
      </c>
      <c r="G13" s="33">
        <v>46056</v>
      </c>
      <c r="H13" s="58">
        <v>630</v>
      </c>
      <c r="I13" s="31">
        <v>86.4</v>
      </c>
      <c r="J13" s="94"/>
      <c r="K13" s="31">
        <f t="shared" si="0"/>
        <v>716.4</v>
      </c>
      <c r="L13" s="40"/>
      <c r="M13" s="37"/>
      <c r="N13" s="35"/>
      <c r="O13" s="81">
        <f t="shared" si="1"/>
        <v>716.4</v>
      </c>
    </row>
    <row r="14" spans="1:23" ht="18" x14ac:dyDescent="0.25">
      <c r="A14" s="34">
        <v>8</v>
      </c>
      <c r="B14" s="67" t="s">
        <v>116</v>
      </c>
      <c r="C14" s="279" t="s">
        <v>33</v>
      </c>
      <c r="D14" s="279" t="s">
        <v>34</v>
      </c>
      <c r="E14" s="32">
        <v>1</v>
      </c>
      <c r="F14" s="39">
        <v>45901</v>
      </c>
      <c r="G14" s="39">
        <v>46084</v>
      </c>
      <c r="H14" s="58">
        <v>630</v>
      </c>
      <c r="I14" s="31">
        <v>86.4</v>
      </c>
      <c r="J14" s="35"/>
      <c r="K14" s="31">
        <f t="shared" si="0"/>
        <v>716.4</v>
      </c>
      <c r="L14" s="99"/>
      <c r="M14" s="98"/>
      <c r="N14" s="98"/>
      <c r="O14" s="81">
        <f t="shared" si="1"/>
        <v>716.4</v>
      </c>
    </row>
    <row r="15" spans="1:23" ht="18" x14ac:dyDescent="0.25">
      <c r="A15" s="34">
        <v>9</v>
      </c>
      <c r="B15" s="282" t="s">
        <v>81</v>
      </c>
      <c r="C15" s="280" t="s">
        <v>69</v>
      </c>
      <c r="D15" s="280" t="s">
        <v>34</v>
      </c>
      <c r="E15" s="32">
        <v>1</v>
      </c>
      <c r="F15" s="38">
        <v>45850</v>
      </c>
      <c r="G15" s="38">
        <v>46033</v>
      </c>
      <c r="H15" s="58">
        <v>630</v>
      </c>
      <c r="I15" s="31">
        <v>86.4</v>
      </c>
      <c r="J15" s="36"/>
      <c r="K15" s="31">
        <f t="shared" si="0"/>
        <v>716.4</v>
      </c>
      <c r="L15" s="40"/>
      <c r="M15" s="37"/>
      <c r="N15" s="35"/>
      <c r="O15" s="81">
        <f t="shared" si="1"/>
        <v>716.4</v>
      </c>
    </row>
    <row r="16" spans="1:23" ht="18" x14ac:dyDescent="0.25">
      <c r="A16" s="41"/>
      <c r="B16" s="161" t="s">
        <v>22</v>
      </c>
      <c r="C16" s="161"/>
      <c r="D16" s="161"/>
      <c r="E16" s="161"/>
      <c r="F16" s="161"/>
      <c r="G16" s="162"/>
      <c r="H16" s="62">
        <f>SUM(H7:H15)</f>
        <v>5670</v>
      </c>
      <c r="I16" s="62">
        <f>SUM(I7:I15)</f>
        <v>777.59999999999991</v>
      </c>
      <c r="J16" s="62">
        <v>0</v>
      </c>
      <c r="K16" s="62">
        <f>SUM(K7:K15)</f>
        <v>6447.5999999999985</v>
      </c>
      <c r="L16" s="63"/>
      <c r="M16" s="64">
        <f>SUM(M7:M15)</f>
        <v>14.4</v>
      </c>
      <c r="N16" s="64">
        <f>SUM(N7:N15)</f>
        <v>0</v>
      </c>
      <c r="O16" s="65">
        <f>SUM(O7:O15)</f>
        <v>6433.1999999999989</v>
      </c>
      <c r="P16" s="22"/>
      <c r="W16" s="21" t="s">
        <v>56</v>
      </c>
    </row>
    <row r="17" spans="1:22" ht="18.75" thickBot="1" x14ac:dyDescent="0.3">
      <c r="A17" s="335"/>
      <c r="B17" s="336"/>
      <c r="C17" s="336"/>
      <c r="D17" s="336"/>
      <c r="E17" s="336"/>
      <c r="F17" s="336"/>
      <c r="G17" s="336"/>
      <c r="H17" s="336"/>
      <c r="I17" s="336"/>
      <c r="J17" s="336"/>
      <c r="K17" s="336"/>
      <c r="L17" s="336"/>
      <c r="M17" s="336"/>
      <c r="N17" s="336"/>
      <c r="O17" s="337"/>
    </row>
    <row r="18" spans="1:22" ht="65.25" thickBot="1" x14ac:dyDescent="0.3">
      <c r="A18" s="345" t="s">
        <v>7</v>
      </c>
      <c r="B18" s="346" t="s">
        <v>8</v>
      </c>
      <c r="C18" s="346" t="s">
        <v>9</v>
      </c>
      <c r="D18" s="347" t="s">
        <v>10</v>
      </c>
      <c r="E18" s="348" t="s">
        <v>11</v>
      </c>
      <c r="F18" s="349" t="s">
        <v>23</v>
      </c>
      <c r="G18" s="349" t="s">
        <v>24</v>
      </c>
      <c r="H18" s="350" t="s">
        <v>25</v>
      </c>
      <c r="I18" s="350" t="s">
        <v>14</v>
      </c>
      <c r="J18" s="350" t="s">
        <v>26</v>
      </c>
      <c r="K18" s="350" t="s">
        <v>16</v>
      </c>
      <c r="L18" s="351" t="s">
        <v>19</v>
      </c>
      <c r="M18" s="346" t="s">
        <v>20</v>
      </c>
      <c r="N18" s="346" t="s">
        <v>21</v>
      </c>
      <c r="O18" s="352" t="s">
        <v>18</v>
      </c>
    </row>
    <row r="19" spans="1:22" ht="18.75" x14ac:dyDescent="0.25">
      <c r="A19" s="66"/>
      <c r="B19" s="338"/>
      <c r="C19" s="339"/>
      <c r="D19" s="340"/>
      <c r="E19" s="341"/>
      <c r="F19" s="342"/>
      <c r="G19" s="343"/>
      <c r="H19" s="68"/>
      <c r="I19" s="68"/>
      <c r="J19" s="68"/>
      <c r="K19" s="68"/>
      <c r="L19" s="69"/>
      <c r="M19" s="70"/>
      <c r="N19" s="70"/>
      <c r="O19" s="344"/>
    </row>
    <row r="20" spans="1:22" ht="18" x14ac:dyDescent="0.25">
      <c r="A20" s="43" t="s">
        <v>1</v>
      </c>
      <c r="B20" s="163"/>
      <c r="C20" s="163"/>
      <c r="D20" s="163"/>
      <c r="E20" s="163"/>
      <c r="F20" s="163"/>
      <c r="G20" s="164"/>
      <c r="H20" s="71">
        <v>0</v>
      </c>
      <c r="I20" s="71">
        <v>0</v>
      </c>
      <c r="J20" s="72"/>
      <c r="K20" s="44">
        <v>0</v>
      </c>
      <c r="L20" s="45"/>
      <c r="M20" s="46">
        <v>0</v>
      </c>
      <c r="N20" s="46">
        <v>0</v>
      </c>
      <c r="O20" s="73">
        <v>0</v>
      </c>
      <c r="V20" s="9"/>
    </row>
    <row r="21" spans="1:22" ht="18" x14ac:dyDescent="0.25">
      <c r="A21" s="47"/>
      <c r="B21" s="48"/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9"/>
    </row>
    <row r="22" spans="1:22" ht="18" x14ac:dyDescent="0.25">
      <c r="A22" s="74" t="s">
        <v>1</v>
      </c>
      <c r="B22" s="60" t="s">
        <v>27</v>
      </c>
      <c r="C22" s="60"/>
      <c r="D22" s="60"/>
      <c r="E22" s="75"/>
      <c r="F22" s="60"/>
      <c r="G22" s="61"/>
      <c r="H22" s="62">
        <f>H16</f>
        <v>5670</v>
      </c>
      <c r="I22" s="62">
        <f>I16</f>
        <v>777.59999999999991</v>
      </c>
      <c r="J22" s="62">
        <f>J16</f>
        <v>0</v>
      </c>
      <c r="K22" s="62">
        <f>K16</f>
        <v>6447.5999999999985</v>
      </c>
      <c r="L22" s="63"/>
      <c r="M22" s="64">
        <f>M16</f>
        <v>14.4</v>
      </c>
      <c r="N22" s="64">
        <f>N16</f>
        <v>0</v>
      </c>
      <c r="O22" s="65">
        <f>K22-M22-N22</f>
        <v>6433.1999999999989</v>
      </c>
    </row>
    <row r="23" spans="1:22" ht="18.75" thickBot="1" x14ac:dyDescent="0.3">
      <c r="A23" s="165" t="s">
        <v>121</v>
      </c>
      <c r="B23" s="166"/>
      <c r="C23" s="166"/>
      <c r="D23" s="166"/>
      <c r="E23" s="166"/>
      <c r="F23" s="166"/>
      <c r="G23" s="166"/>
      <c r="H23" s="48"/>
      <c r="I23" s="48"/>
      <c r="J23" s="48"/>
      <c r="K23" s="48"/>
      <c r="L23" s="48"/>
      <c r="M23" s="48"/>
      <c r="N23" s="48"/>
      <c r="O23" s="49"/>
    </row>
    <row r="24" spans="1:22" ht="18" x14ac:dyDescent="0.25">
      <c r="A24" s="47"/>
      <c r="B24" s="48"/>
      <c r="C24" s="48"/>
      <c r="D24" s="48"/>
      <c r="E24" s="48"/>
      <c r="F24" s="48"/>
      <c r="G24" s="48"/>
      <c r="H24" s="353" t="s">
        <v>39</v>
      </c>
      <c r="I24" s="354"/>
      <c r="J24" s="354"/>
      <c r="K24" s="354"/>
      <c r="L24" s="354"/>
      <c r="M24" s="354"/>
      <c r="N24" s="354"/>
      <c r="O24" s="355">
        <v>30</v>
      </c>
    </row>
    <row r="25" spans="1:22" ht="18" x14ac:dyDescent="0.25">
      <c r="A25" s="47"/>
      <c r="B25" s="48"/>
      <c r="C25" s="48"/>
      <c r="D25" s="48"/>
      <c r="E25" s="48"/>
      <c r="F25" s="48"/>
      <c r="G25" s="48"/>
      <c r="H25" s="356" t="s">
        <v>40</v>
      </c>
      <c r="I25" s="151"/>
      <c r="J25" s="151"/>
      <c r="K25" s="151"/>
      <c r="L25" s="151"/>
      <c r="M25" s="151"/>
      <c r="N25" s="151"/>
      <c r="O25" s="357">
        <f>O24*A15</f>
        <v>270</v>
      </c>
    </row>
    <row r="26" spans="1:22" ht="18.75" thickBot="1" x14ac:dyDescent="0.3">
      <c r="A26" s="78"/>
      <c r="B26" s="79"/>
      <c r="C26" s="79"/>
      <c r="D26" s="79"/>
      <c r="E26" s="79"/>
      <c r="F26" s="79"/>
      <c r="G26" s="79"/>
      <c r="H26" s="358" t="s">
        <v>38</v>
      </c>
      <c r="I26" s="160"/>
      <c r="J26" s="160"/>
      <c r="K26" s="160"/>
      <c r="L26" s="160"/>
      <c r="M26" s="160"/>
      <c r="N26" s="160"/>
      <c r="O26" s="80">
        <f>SUM(O22+O25)</f>
        <v>6703.1999999999989</v>
      </c>
    </row>
    <row r="27" spans="1:22" ht="18" x14ac:dyDescent="0.25">
      <c r="A27" s="2"/>
      <c r="B27" s="2"/>
      <c r="C27" s="2"/>
      <c r="D27" s="2"/>
      <c r="E27" s="2"/>
      <c r="F27" s="2"/>
      <c r="G27" s="2"/>
      <c r="H27" s="6"/>
      <c r="I27" s="6"/>
      <c r="J27" s="6"/>
      <c r="K27" s="6"/>
      <c r="L27" s="6"/>
      <c r="M27" s="6"/>
      <c r="N27" s="6"/>
      <c r="O27" s="7"/>
    </row>
    <row r="28" spans="1:22" ht="18" x14ac:dyDescent="0.25">
      <c r="A28" s="2"/>
      <c r="B28" s="2"/>
      <c r="C28" s="2"/>
      <c r="D28" s="2"/>
      <c r="E28" s="2"/>
      <c r="F28" s="2"/>
      <c r="G28" s="2"/>
      <c r="H28" s="6"/>
      <c r="I28" s="6"/>
      <c r="J28" s="6"/>
      <c r="K28" s="6"/>
      <c r="L28" s="6"/>
      <c r="M28" s="6"/>
      <c r="N28" s="6"/>
      <c r="O28" s="7"/>
    </row>
    <row r="29" spans="1:22" ht="18" x14ac:dyDescent="0.25">
      <c r="A29" s="2"/>
      <c r="B29" s="95"/>
      <c r="C29" s="2"/>
      <c r="D29" s="2"/>
      <c r="E29" s="2"/>
      <c r="F29" s="2"/>
      <c r="G29" s="2"/>
      <c r="H29" s="6"/>
      <c r="I29" s="6"/>
      <c r="J29" s="6"/>
      <c r="K29" s="6"/>
      <c r="L29" s="6"/>
      <c r="M29" s="6"/>
      <c r="N29" s="6"/>
      <c r="O29" s="7"/>
    </row>
    <row r="30" spans="1:22" ht="18" x14ac:dyDescent="0.25">
      <c r="A30" s="2"/>
      <c r="B30" s="2"/>
      <c r="C30" s="2"/>
      <c r="D30" s="2"/>
      <c r="E30" s="2"/>
      <c r="F30" s="2"/>
      <c r="G30" s="2"/>
      <c r="H30" s="6"/>
      <c r="I30" s="6"/>
      <c r="J30" s="6"/>
      <c r="K30" s="6"/>
      <c r="L30" s="6"/>
      <c r="M30" s="6"/>
      <c r="N30" s="6"/>
      <c r="O30" s="7"/>
    </row>
    <row r="31" spans="1:22" ht="18" x14ac:dyDescent="0.25">
      <c r="A31" s="2"/>
      <c r="B31" s="2"/>
      <c r="C31" s="2"/>
      <c r="D31" s="2"/>
      <c r="E31" s="2"/>
      <c r="F31" s="2"/>
      <c r="G31" s="2"/>
      <c r="H31" s="6"/>
      <c r="I31" s="6"/>
      <c r="J31" s="6"/>
      <c r="K31" s="6"/>
      <c r="L31" s="6"/>
      <c r="M31" s="6"/>
      <c r="N31" s="6"/>
      <c r="O31" s="7"/>
    </row>
  </sheetData>
  <sortState ref="B8:O15">
    <sortCondition ref="B7:B15"/>
  </sortState>
  <mergeCells count="27">
    <mergeCell ref="H26:N26"/>
    <mergeCell ref="O5:O6"/>
    <mergeCell ref="B16:G16"/>
    <mergeCell ref="A17:O17"/>
    <mergeCell ref="B20:G20"/>
    <mergeCell ref="H24:N24"/>
    <mergeCell ref="H25:N25"/>
    <mergeCell ref="G5:G6"/>
    <mergeCell ref="H5:H6"/>
    <mergeCell ref="I5:I6"/>
    <mergeCell ref="J5:J6"/>
    <mergeCell ref="K5:K6"/>
    <mergeCell ref="L5:N5"/>
    <mergeCell ref="A23:G23"/>
    <mergeCell ref="B4:O4"/>
    <mergeCell ref="A5:A6"/>
    <mergeCell ref="B5:B6"/>
    <mergeCell ref="C5:C6"/>
    <mergeCell ref="D5:D6"/>
    <mergeCell ref="E5:E6"/>
    <mergeCell ref="F5:F6"/>
    <mergeCell ref="A2:C2"/>
    <mergeCell ref="D2:E2"/>
    <mergeCell ref="J2:O2"/>
    <mergeCell ref="A3:C3"/>
    <mergeCell ref="D3:E3"/>
    <mergeCell ref="J3:O3"/>
  </mergeCells>
  <phoneticPr fontId="18" type="noConversion"/>
  <pageMargins left="0.51181102362204722" right="0.51181102362204722" top="0.78740157480314965" bottom="0.78740157480314965" header="0.31496062992125984" footer="0.31496062992125984"/>
  <pageSetup paperSize="9" scale="40" fitToHeight="6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1"/>
  <sheetViews>
    <sheetView zoomScale="80" zoomScaleNormal="80" workbookViewId="0">
      <selection activeCell="G21" sqref="G21"/>
    </sheetView>
  </sheetViews>
  <sheetFormatPr defaultColWidth="9.140625" defaultRowHeight="12.75" x14ac:dyDescent="0.2"/>
  <cols>
    <col min="1" max="1" width="6.85546875" style="1" customWidth="1"/>
    <col min="2" max="2" width="68.7109375" style="1" bestFit="1" customWidth="1"/>
    <col min="3" max="3" width="20.85546875" style="1" customWidth="1"/>
    <col min="4" max="4" width="24.5703125" style="1" customWidth="1"/>
    <col min="5" max="5" width="7.42578125" style="1" customWidth="1"/>
    <col min="6" max="6" width="16.5703125" style="1" customWidth="1"/>
    <col min="7" max="7" width="18.28515625" style="1" bestFit="1" customWidth="1"/>
    <col min="8" max="8" width="22.28515625" style="1" bestFit="1" customWidth="1"/>
    <col min="9" max="9" width="21.28515625" style="1" bestFit="1" customWidth="1"/>
    <col min="10" max="10" width="30.85546875" style="1" bestFit="1" customWidth="1"/>
    <col min="11" max="11" width="19.42578125" style="1" bestFit="1" customWidth="1"/>
    <col min="12" max="12" width="7.140625" style="1" bestFit="1" customWidth="1"/>
    <col min="13" max="13" width="15.5703125" style="1" bestFit="1" customWidth="1"/>
    <col min="14" max="14" width="16.42578125" style="1" bestFit="1" customWidth="1"/>
    <col min="15" max="15" width="29.28515625" style="1" bestFit="1" customWidth="1"/>
    <col min="16" max="16" width="9.140625" style="1"/>
    <col min="17" max="17" width="11.7109375" style="1" bestFit="1" customWidth="1"/>
    <col min="18" max="16384" width="9.140625" style="1"/>
  </cols>
  <sheetData>
    <row r="1" spans="1:20" ht="91.5" customHeight="1" thickBot="1" x14ac:dyDescent="0.25">
      <c r="A1" s="363" t="s">
        <v>1</v>
      </c>
      <c r="B1" s="369"/>
      <c r="C1" s="369"/>
      <c r="D1" s="369"/>
      <c r="E1" s="370"/>
      <c r="F1" s="369"/>
      <c r="G1" s="369"/>
      <c r="H1" s="369"/>
      <c r="I1" s="369"/>
      <c r="J1" s="369"/>
      <c r="K1" s="369"/>
      <c r="L1" s="369"/>
      <c r="M1" s="369"/>
      <c r="N1" s="369"/>
      <c r="O1" s="371"/>
    </row>
    <row r="2" spans="1:20" s="5" customFormat="1" ht="18" x14ac:dyDescent="0.2">
      <c r="A2" s="376" t="s">
        <v>51</v>
      </c>
      <c r="B2" s="377"/>
      <c r="C2" s="378"/>
      <c r="D2" s="328" t="s">
        <v>49</v>
      </c>
      <c r="E2" s="329"/>
      <c r="F2" s="330" t="s">
        <v>2</v>
      </c>
      <c r="G2" s="331" t="s">
        <v>3</v>
      </c>
      <c r="H2" s="332" t="s">
        <v>83</v>
      </c>
      <c r="I2" s="331" t="s">
        <v>4</v>
      </c>
      <c r="J2" s="297" t="s">
        <v>5</v>
      </c>
      <c r="K2" s="297"/>
      <c r="L2" s="297"/>
      <c r="M2" s="297"/>
      <c r="N2" s="297"/>
      <c r="O2" s="333"/>
    </row>
    <row r="3" spans="1:20" s="5" customFormat="1" ht="39.75" customHeight="1" x14ac:dyDescent="0.2">
      <c r="A3" s="379" t="s">
        <v>196</v>
      </c>
      <c r="B3" s="380"/>
      <c r="C3" s="381"/>
      <c r="D3" s="298" t="s">
        <v>187</v>
      </c>
      <c r="E3" s="299"/>
      <c r="F3" s="300" t="s">
        <v>186</v>
      </c>
      <c r="G3" s="215" t="s">
        <v>185</v>
      </c>
      <c r="H3" s="216">
        <v>18</v>
      </c>
      <c r="I3" s="301">
        <v>4.8</v>
      </c>
      <c r="J3" s="218" t="s">
        <v>6</v>
      </c>
      <c r="K3" s="218"/>
      <c r="L3" s="218"/>
      <c r="M3" s="218"/>
      <c r="N3" s="218"/>
      <c r="O3" s="302"/>
    </row>
    <row r="4" spans="1:20" s="2" customFormat="1" ht="15.75" x14ac:dyDescent="0.25">
      <c r="A4" s="226" t="s">
        <v>7</v>
      </c>
      <c r="B4" s="382" t="s">
        <v>8</v>
      </c>
      <c r="C4" s="382" t="s">
        <v>9</v>
      </c>
      <c r="D4" s="382" t="s">
        <v>10</v>
      </c>
      <c r="E4" s="382" t="s">
        <v>11</v>
      </c>
      <c r="F4" s="382" t="s">
        <v>12</v>
      </c>
      <c r="G4" s="382" t="s">
        <v>13</v>
      </c>
      <c r="H4" s="383" t="s">
        <v>28</v>
      </c>
      <c r="I4" s="383" t="s">
        <v>14</v>
      </c>
      <c r="J4" s="383" t="s">
        <v>15</v>
      </c>
      <c r="K4" s="383" t="s">
        <v>16</v>
      </c>
      <c r="L4" s="384" t="s">
        <v>17</v>
      </c>
      <c r="M4" s="384"/>
      <c r="N4" s="384"/>
      <c r="O4" s="385" t="s">
        <v>18</v>
      </c>
    </row>
    <row r="5" spans="1:20" s="3" customFormat="1" ht="48" thickBot="1" x14ac:dyDescent="0.25">
      <c r="A5" s="228"/>
      <c r="B5" s="386"/>
      <c r="C5" s="386"/>
      <c r="D5" s="386"/>
      <c r="E5" s="386"/>
      <c r="F5" s="386"/>
      <c r="G5" s="386"/>
      <c r="H5" s="387"/>
      <c r="I5" s="387"/>
      <c r="J5" s="387"/>
      <c r="K5" s="387"/>
      <c r="L5" s="388" t="s">
        <v>19</v>
      </c>
      <c r="M5" s="389" t="s">
        <v>29</v>
      </c>
      <c r="N5" s="389" t="s">
        <v>21</v>
      </c>
      <c r="O5" s="390"/>
    </row>
    <row r="6" spans="1:20" s="3" customFormat="1" ht="18" x14ac:dyDescent="0.2">
      <c r="A6" s="14">
        <v>1</v>
      </c>
      <c r="B6" s="372" t="s">
        <v>57</v>
      </c>
      <c r="C6" s="372" t="s">
        <v>0</v>
      </c>
      <c r="D6" s="372" t="s">
        <v>58</v>
      </c>
      <c r="E6" s="372">
        <v>1</v>
      </c>
      <c r="F6" s="373">
        <v>45840</v>
      </c>
      <c r="G6" s="373">
        <v>46023</v>
      </c>
      <c r="H6" s="374">
        <v>630</v>
      </c>
      <c r="I6" s="374">
        <v>86.4</v>
      </c>
      <c r="J6" s="291"/>
      <c r="K6" s="291">
        <f>H6+I6+J6</f>
        <v>716.4</v>
      </c>
      <c r="L6" s="375"/>
      <c r="M6" s="291"/>
      <c r="N6" s="291"/>
      <c r="O6" s="295">
        <f>SUM(H6+I6-M6-N6)</f>
        <v>716.4</v>
      </c>
    </row>
    <row r="7" spans="1:20" s="368" customFormat="1" ht="15" x14ac:dyDescent="0.2">
      <c r="A7" s="364"/>
      <c r="B7" s="365"/>
      <c r="C7" s="365"/>
      <c r="D7" s="365"/>
      <c r="E7" s="365"/>
      <c r="F7" s="365"/>
      <c r="G7" s="365"/>
      <c r="H7" s="365"/>
      <c r="I7" s="366"/>
      <c r="J7" s="365"/>
      <c r="K7" s="365"/>
      <c r="L7" s="365"/>
      <c r="M7" s="365"/>
      <c r="N7" s="365"/>
      <c r="O7" s="367"/>
    </row>
    <row r="8" spans="1:20" s="2" customFormat="1" ht="15.75" x14ac:dyDescent="0.2">
      <c r="A8" s="13"/>
      <c r="B8" s="171" t="s">
        <v>22</v>
      </c>
      <c r="C8" s="171"/>
      <c r="D8" s="171"/>
      <c r="E8" s="171"/>
      <c r="F8" s="171"/>
      <c r="G8" s="172"/>
      <c r="H8" s="23">
        <f>SUM(H6:H7)</f>
        <v>630</v>
      </c>
      <c r="I8" s="23">
        <f>SUM(I6:I6)</f>
        <v>86.4</v>
      </c>
      <c r="J8" s="23">
        <f>SUM(J6:J6)</f>
        <v>0</v>
      </c>
      <c r="K8" s="23">
        <f>SUM(K6:K7)</f>
        <v>716.4</v>
      </c>
      <c r="L8" s="24"/>
      <c r="M8" s="25">
        <f>SUM(M6:M6)</f>
        <v>0</v>
      </c>
      <c r="N8" s="25">
        <f>SUM(N6:N6)</f>
        <v>0</v>
      </c>
      <c r="O8" s="26">
        <f>SUM(O6:O7)</f>
        <v>716.4</v>
      </c>
    </row>
    <row r="9" spans="1:20" s="2" customFormat="1" ht="16.5" thickBot="1" x14ac:dyDescent="0.3">
      <c r="A9" s="391"/>
      <c r="B9" s="392"/>
      <c r="C9" s="392"/>
      <c r="D9" s="392"/>
      <c r="E9" s="392"/>
      <c r="F9" s="392"/>
      <c r="G9" s="392"/>
      <c r="H9" s="392"/>
      <c r="I9" s="392"/>
      <c r="J9" s="392"/>
      <c r="K9" s="392"/>
      <c r="L9" s="392"/>
      <c r="M9" s="392"/>
      <c r="N9" s="392"/>
      <c r="O9" s="393"/>
    </row>
    <row r="10" spans="1:20" s="3" customFormat="1" ht="63.75" thickBot="1" x14ac:dyDescent="0.25">
      <c r="A10" s="272" t="s">
        <v>7</v>
      </c>
      <c r="B10" s="273" t="s">
        <v>8</v>
      </c>
      <c r="C10" s="273" t="s">
        <v>9</v>
      </c>
      <c r="D10" s="274" t="s">
        <v>10</v>
      </c>
      <c r="E10" s="273" t="s">
        <v>11</v>
      </c>
      <c r="F10" s="275" t="s">
        <v>23</v>
      </c>
      <c r="G10" s="275" t="s">
        <v>24</v>
      </c>
      <c r="H10" s="276" t="s">
        <v>25</v>
      </c>
      <c r="I10" s="276" t="s">
        <v>14</v>
      </c>
      <c r="J10" s="276" t="s">
        <v>26</v>
      </c>
      <c r="K10" s="276" t="s">
        <v>16</v>
      </c>
      <c r="L10" s="277" t="s">
        <v>19</v>
      </c>
      <c r="M10" s="273" t="s">
        <v>20</v>
      </c>
      <c r="N10" s="273" t="s">
        <v>21</v>
      </c>
      <c r="O10" s="278" t="s">
        <v>18</v>
      </c>
      <c r="T10" s="3" t="s">
        <v>1</v>
      </c>
    </row>
    <row r="11" spans="1:20" s="2" customFormat="1" ht="18" x14ac:dyDescent="0.25">
      <c r="A11" s="42"/>
      <c r="B11" s="339"/>
      <c r="C11" s="339"/>
      <c r="D11" s="394"/>
      <c r="E11" s="395"/>
      <c r="F11" s="396"/>
      <c r="G11" s="396"/>
      <c r="H11" s="397"/>
      <c r="I11" s="398"/>
      <c r="J11" s="398">
        <v>0</v>
      </c>
      <c r="K11" s="399"/>
      <c r="L11" s="400"/>
      <c r="M11" s="401"/>
      <c r="N11" s="401"/>
      <c r="O11" s="402"/>
    </row>
    <row r="12" spans="1:20" s="2" customFormat="1" ht="18" x14ac:dyDescent="0.25">
      <c r="A12" s="43" t="s">
        <v>1</v>
      </c>
      <c r="B12" s="163"/>
      <c r="C12" s="163"/>
      <c r="D12" s="163"/>
      <c r="E12" s="163"/>
      <c r="F12" s="163"/>
      <c r="G12" s="164"/>
      <c r="H12" s="71">
        <v>0</v>
      </c>
      <c r="I12" s="71">
        <v>0</v>
      </c>
      <c r="J12" s="72"/>
      <c r="K12" s="44">
        <f>SUM(K11:K11)</f>
        <v>0</v>
      </c>
      <c r="L12" s="45"/>
      <c r="M12" s="46">
        <f>SUM(M11:M11)</f>
        <v>0</v>
      </c>
      <c r="N12" s="46">
        <f>SUM(N11:N11)</f>
        <v>0</v>
      </c>
      <c r="O12" s="73">
        <f>SUM(O11:O11)</f>
        <v>0</v>
      </c>
    </row>
    <row r="13" spans="1:20" s="2" customFormat="1" ht="18" x14ac:dyDescent="0.25">
      <c r="A13" s="47"/>
      <c r="B13" s="244"/>
      <c r="C13" s="244"/>
      <c r="D13" s="244"/>
      <c r="E13" s="244"/>
      <c r="F13" s="244"/>
      <c r="G13" s="244"/>
      <c r="H13" s="244"/>
      <c r="I13" s="244"/>
      <c r="J13" s="244"/>
      <c r="K13" s="244"/>
      <c r="L13" s="244"/>
      <c r="M13" s="244"/>
      <c r="N13" s="244"/>
      <c r="O13" s="49"/>
    </row>
    <row r="14" spans="1:20" s="2" customFormat="1" ht="18" x14ac:dyDescent="0.25">
      <c r="A14" s="74" t="s">
        <v>1</v>
      </c>
      <c r="B14" s="143" t="s">
        <v>27</v>
      </c>
      <c r="C14" s="143"/>
      <c r="D14" s="143"/>
      <c r="E14" s="75"/>
      <c r="F14" s="143"/>
      <c r="G14" s="144"/>
      <c r="H14" s="62">
        <f>H8</f>
        <v>630</v>
      </c>
      <c r="I14" s="62">
        <f>I8</f>
        <v>86.4</v>
      </c>
      <c r="J14" s="62">
        <f>J8</f>
        <v>0</v>
      </c>
      <c r="K14" s="62">
        <f>K8</f>
        <v>716.4</v>
      </c>
      <c r="L14" s="63"/>
      <c r="M14" s="76">
        <f>M8</f>
        <v>0</v>
      </c>
      <c r="N14" s="76">
        <f>N8</f>
        <v>0</v>
      </c>
      <c r="O14" s="65">
        <f>SUM(K14-M14-N14)</f>
        <v>716.4</v>
      </c>
    </row>
    <row r="15" spans="1:20" s="2" customFormat="1" ht="18" x14ac:dyDescent="0.25">
      <c r="A15" s="77" t="s">
        <v>86</v>
      </c>
      <c r="B15" s="359"/>
      <c r="C15" s="360"/>
      <c r="D15" s="244"/>
      <c r="E15" s="244"/>
      <c r="F15" s="244"/>
      <c r="G15" s="244"/>
      <c r="H15" s="244"/>
      <c r="I15" s="244"/>
      <c r="J15" s="244"/>
      <c r="K15" s="244"/>
      <c r="L15" s="244"/>
      <c r="M15" s="244"/>
      <c r="N15" s="244"/>
      <c r="O15" s="49"/>
    </row>
    <row r="16" spans="1:20" s="5" customFormat="1" ht="18" x14ac:dyDescent="0.25">
      <c r="A16" s="47"/>
      <c r="B16" s="244"/>
      <c r="C16" s="244"/>
      <c r="D16" s="244"/>
      <c r="E16" s="244"/>
      <c r="F16" s="244"/>
      <c r="G16" s="244"/>
      <c r="H16" s="156" t="s">
        <v>39</v>
      </c>
      <c r="I16" s="157"/>
      <c r="J16" s="157"/>
      <c r="K16" s="157"/>
      <c r="L16" s="157"/>
      <c r="M16" s="157"/>
      <c r="N16" s="157"/>
      <c r="O16" s="361">
        <v>30</v>
      </c>
    </row>
    <row r="17" spans="1:17" s="5" customFormat="1" ht="18.75" thickBot="1" x14ac:dyDescent="0.3">
      <c r="A17" s="47"/>
      <c r="B17" s="244"/>
      <c r="C17" s="244"/>
      <c r="D17" s="244"/>
      <c r="E17" s="244"/>
      <c r="F17" s="244"/>
      <c r="G17" s="244"/>
      <c r="H17" s="167" t="s">
        <v>41</v>
      </c>
      <c r="I17" s="168"/>
      <c r="J17" s="168"/>
      <c r="K17" s="168"/>
      <c r="L17" s="168"/>
      <c r="M17" s="168"/>
      <c r="N17" s="168"/>
      <c r="O17" s="362">
        <f>O16*A6</f>
        <v>30</v>
      </c>
    </row>
    <row r="18" spans="1:17" s="5" customFormat="1" ht="18.75" thickBot="1" x14ac:dyDescent="0.3">
      <c r="A18" s="78"/>
      <c r="B18" s="79"/>
      <c r="C18" s="79"/>
      <c r="D18" s="79"/>
      <c r="E18" s="79"/>
      <c r="F18" s="79"/>
      <c r="G18" s="79"/>
      <c r="H18" s="169" t="s">
        <v>42</v>
      </c>
      <c r="I18" s="170"/>
      <c r="J18" s="170"/>
      <c r="K18" s="170"/>
      <c r="L18" s="170"/>
      <c r="M18" s="170"/>
      <c r="N18" s="170"/>
      <c r="O18" s="82">
        <f>SUM(O14+O17)</f>
        <v>746.4</v>
      </c>
      <c r="Q18" s="11"/>
    </row>
    <row r="19" spans="1:17" s="4" customFormat="1" x14ac:dyDescent="0.2"/>
    <row r="20" spans="1:17" s="4" customFormat="1" x14ac:dyDescent="0.2"/>
    <row r="21" spans="1:17" s="4" customFormat="1" x14ac:dyDescent="0.2"/>
    <row r="22" spans="1:17" s="4" customFormat="1" x14ac:dyDescent="0.2"/>
    <row r="23" spans="1:17" s="4" customFormat="1" x14ac:dyDescent="0.2"/>
    <row r="24" spans="1:17" s="4" customFormat="1" x14ac:dyDescent="0.2">
      <c r="I24" s="10"/>
    </row>
    <row r="25" spans="1:17" s="4" customFormat="1" x14ac:dyDescent="0.2">
      <c r="I25" s="10"/>
    </row>
    <row r="26" spans="1:17" s="4" customFormat="1" x14ac:dyDescent="0.2">
      <c r="I26" s="10"/>
    </row>
    <row r="27" spans="1:17" s="4" customFormat="1" x14ac:dyDescent="0.2"/>
    <row r="28" spans="1:17" s="4" customFormat="1" x14ac:dyDescent="0.2"/>
    <row r="29" spans="1:17" s="4" customFormat="1" x14ac:dyDescent="0.2"/>
    <row r="30" spans="1:17" s="4" customFormat="1" x14ac:dyDescent="0.2"/>
    <row r="31" spans="1:17" s="4" customFormat="1" x14ac:dyDescent="0.2"/>
    <row r="32" spans="1:17" s="4" customFormat="1" x14ac:dyDescent="0.2"/>
    <row r="33" spans="8:15" s="4" customFormat="1" x14ac:dyDescent="0.2"/>
    <row r="34" spans="8:15" s="4" customFormat="1" x14ac:dyDescent="0.2"/>
    <row r="35" spans="8:15" s="4" customFormat="1" x14ac:dyDescent="0.2"/>
    <row r="36" spans="8:15" s="4" customFormat="1" x14ac:dyDescent="0.2"/>
    <row r="37" spans="8:15" s="4" customFormat="1" x14ac:dyDescent="0.2"/>
    <row r="38" spans="8:15" s="4" customFormat="1" x14ac:dyDescent="0.2"/>
    <row r="39" spans="8:15" s="4" customFormat="1" x14ac:dyDescent="0.2"/>
    <row r="40" spans="8:15" s="4" customFormat="1" x14ac:dyDescent="0.2"/>
    <row r="41" spans="8:15" s="2" customFormat="1" ht="18" x14ac:dyDescent="0.2">
      <c r="H41" s="6"/>
      <c r="I41" s="6"/>
      <c r="J41" s="6"/>
      <c r="K41" s="6"/>
      <c r="L41" s="6"/>
      <c r="M41" s="6"/>
      <c r="N41" s="6"/>
      <c r="O41" s="7"/>
    </row>
  </sheetData>
  <mergeCells count="25">
    <mergeCell ref="J4:J5"/>
    <mergeCell ref="K4:K5"/>
    <mergeCell ref="L4:N4"/>
    <mergeCell ref="H17:N17"/>
    <mergeCell ref="H18:N18"/>
    <mergeCell ref="O4:O5"/>
    <mergeCell ref="A4:A5"/>
    <mergeCell ref="B4:B5"/>
    <mergeCell ref="C4:C5"/>
    <mergeCell ref="D4:D5"/>
    <mergeCell ref="E4:E5"/>
    <mergeCell ref="F4:F5"/>
    <mergeCell ref="G4:G5"/>
    <mergeCell ref="B8:G8"/>
    <mergeCell ref="A9:O9"/>
    <mergeCell ref="B12:G12"/>
    <mergeCell ref="H16:N16"/>
    <mergeCell ref="H4:H5"/>
    <mergeCell ref="I4:I5"/>
    <mergeCell ref="A2:C2"/>
    <mergeCell ref="D2:E2"/>
    <mergeCell ref="J2:O2"/>
    <mergeCell ref="A3:C3"/>
    <mergeCell ref="D3:E3"/>
    <mergeCell ref="J3:O3"/>
  </mergeCells>
  <phoneticPr fontId="18" type="noConversion"/>
  <pageMargins left="0.31496062992125984" right="0.11811023622047245" top="0.39370078740157483" bottom="0.39370078740157483" header="0.31496062992125984" footer="0.31496062992125984"/>
  <pageSetup paperSize="9" scale="4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3"/>
  <sheetViews>
    <sheetView zoomScale="80" zoomScaleNormal="80" workbookViewId="0">
      <selection activeCell="B7" sqref="B7"/>
    </sheetView>
  </sheetViews>
  <sheetFormatPr defaultRowHeight="14.25" x14ac:dyDescent="0.2"/>
  <cols>
    <col min="1" max="1" width="8.85546875" style="420" customWidth="1"/>
    <col min="2" max="2" width="68.7109375" style="420" bestFit="1" customWidth="1"/>
    <col min="3" max="3" width="20.5703125" style="420" bestFit="1" customWidth="1"/>
    <col min="4" max="4" width="29.5703125" style="420" bestFit="1" customWidth="1"/>
    <col min="5" max="5" width="4.28515625" style="420" bestFit="1" customWidth="1"/>
    <col min="6" max="6" width="13.5703125" style="420" bestFit="1" customWidth="1"/>
    <col min="7" max="7" width="15.85546875" style="420" bestFit="1" customWidth="1"/>
    <col min="8" max="8" width="22.28515625" style="420" bestFit="1" customWidth="1"/>
    <col min="9" max="9" width="21.28515625" style="420" bestFit="1" customWidth="1"/>
    <col min="10" max="10" width="18.7109375" style="420" customWidth="1"/>
    <col min="11" max="11" width="19.42578125" style="420" bestFit="1" customWidth="1"/>
    <col min="12" max="12" width="7.140625" style="420" bestFit="1" customWidth="1"/>
    <col min="13" max="13" width="10.85546875" style="420" bestFit="1" customWidth="1"/>
    <col min="14" max="14" width="16.42578125" style="420" bestFit="1" customWidth="1"/>
    <col min="15" max="15" width="29.28515625" style="420" bestFit="1" customWidth="1"/>
    <col min="16" max="16" width="0.140625" style="420" customWidth="1"/>
    <col min="17" max="16384" width="9.140625" style="420"/>
  </cols>
  <sheetData>
    <row r="1" spans="1:15" ht="75.75" customHeight="1" thickBot="1" x14ac:dyDescent="0.25">
      <c r="A1" s="363" t="s">
        <v>1</v>
      </c>
      <c r="B1" s="369"/>
      <c r="C1" s="369"/>
      <c r="D1" s="369"/>
      <c r="E1" s="370"/>
      <c r="F1" s="369"/>
      <c r="G1" s="369"/>
      <c r="H1" s="369"/>
      <c r="I1" s="369"/>
      <c r="J1" s="369"/>
      <c r="K1" s="369"/>
      <c r="L1" s="369"/>
      <c r="M1" s="369"/>
      <c r="N1" s="369"/>
      <c r="O1" s="371"/>
    </row>
    <row r="2" spans="1:15" ht="15.75" x14ac:dyDescent="0.2">
      <c r="A2" s="296" t="s">
        <v>66</v>
      </c>
      <c r="B2" s="297"/>
      <c r="C2" s="297"/>
      <c r="D2" s="297" t="s">
        <v>49</v>
      </c>
      <c r="E2" s="297"/>
      <c r="F2" s="331" t="s">
        <v>2</v>
      </c>
      <c r="G2" s="331" t="s">
        <v>3</v>
      </c>
      <c r="H2" s="331" t="s">
        <v>31</v>
      </c>
      <c r="I2" s="331" t="s">
        <v>4</v>
      </c>
      <c r="J2" s="297" t="s">
        <v>5</v>
      </c>
      <c r="K2" s="297"/>
      <c r="L2" s="297"/>
      <c r="M2" s="297"/>
      <c r="N2" s="297"/>
      <c r="O2" s="333"/>
    </row>
    <row r="3" spans="1:15" ht="45" customHeight="1" x14ac:dyDescent="0.2">
      <c r="A3" s="424" t="s">
        <v>197</v>
      </c>
      <c r="B3" s="425"/>
      <c r="C3" s="425"/>
      <c r="D3" s="403" t="s">
        <v>187</v>
      </c>
      <c r="E3" s="403"/>
      <c r="F3" s="404" t="s">
        <v>186</v>
      </c>
      <c r="G3" s="404" t="s">
        <v>185</v>
      </c>
      <c r="H3" s="405">
        <v>18</v>
      </c>
      <c r="I3" s="406">
        <v>4.8</v>
      </c>
      <c r="J3" s="218" t="s">
        <v>6</v>
      </c>
      <c r="K3" s="218"/>
      <c r="L3" s="218"/>
      <c r="M3" s="218"/>
      <c r="N3" s="218"/>
      <c r="O3" s="302"/>
    </row>
    <row r="4" spans="1:15" ht="15.75" x14ac:dyDescent="0.25">
      <c r="A4" s="407" t="s">
        <v>7</v>
      </c>
      <c r="B4" s="408" t="s">
        <v>8</v>
      </c>
      <c r="C4" s="408" t="s">
        <v>9</v>
      </c>
      <c r="D4" s="408" t="s">
        <v>10</v>
      </c>
      <c r="E4" s="408" t="s">
        <v>11</v>
      </c>
      <c r="F4" s="408"/>
      <c r="G4" s="408" t="s">
        <v>13</v>
      </c>
      <c r="H4" s="409" t="s">
        <v>28</v>
      </c>
      <c r="I4" s="409" t="s">
        <v>14</v>
      </c>
      <c r="J4" s="409" t="s">
        <v>15</v>
      </c>
      <c r="K4" s="409" t="s">
        <v>16</v>
      </c>
      <c r="L4" s="410" t="s">
        <v>17</v>
      </c>
      <c r="M4" s="411"/>
      <c r="N4" s="412"/>
      <c r="O4" s="413" t="s">
        <v>18</v>
      </c>
    </row>
    <row r="5" spans="1:15" ht="62.25" customHeight="1" thickBot="1" x14ac:dyDescent="0.25">
      <c r="A5" s="416"/>
      <c r="B5" s="417"/>
      <c r="C5" s="417"/>
      <c r="D5" s="417"/>
      <c r="E5" s="417"/>
      <c r="F5" s="417"/>
      <c r="G5" s="417"/>
      <c r="H5" s="418"/>
      <c r="I5" s="418"/>
      <c r="J5" s="418"/>
      <c r="K5" s="418"/>
      <c r="L5" s="388" t="s">
        <v>19</v>
      </c>
      <c r="M5" s="389" t="s">
        <v>20</v>
      </c>
      <c r="N5" s="389" t="s">
        <v>21</v>
      </c>
      <c r="O5" s="419"/>
    </row>
    <row r="6" spans="1:15" ht="15.75" x14ac:dyDescent="0.2">
      <c r="A6" s="14">
        <v>1</v>
      </c>
      <c r="B6" s="100" t="s">
        <v>91</v>
      </c>
      <c r="C6" s="450" t="s">
        <v>75</v>
      </c>
      <c r="D6" s="450" t="s">
        <v>34</v>
      </c>
      <c r="E6" s="203">
        <v>1</v>
      </c>
      <c r="F6" s="101">
        <v>45968</v>
      </c>
      <c r="G6" s="101">
        <v>46028</v>
      </c>
      <c r="H6" s="204">
        <v>630</v>
      </c>
      <c r="I6" s="205">
        <v>86.4</v>
      </c>
      <c r="J6" s="206"/>
      <c r="K6" s="205">
        <f t="shared" ref="K6:K38" si="0">H6+I6+J6</f>
        <v>716.4</v>
      </c>
      <c r="L6" s="414"/>
      <c r="M6" s="208"/>
      <c r="N6" s="208"/>
      <c r="O6" s="415">
        <f t="shared" ref="O6:O38" si="1">SUM(K6-M6-N6)</f>
        <v>716.4</v>
      </c>
    </row>
    <row r="7" spans="1:15" ht="15.75" x14ac:dyDescent="0.2">
      <c r="A7" s="14">
        <v>2</v>
      </c>
      <c r="B7" s="115" t="s">
        <v>136</v>
      </c>
      <c r="C7" s="451" t="s">
        <v>0</v>
      </c>
      <c r="D7" s="451" t="s">
        <v>137</v>
      </c>
      <c r="E7" s="86">
        <v>1</v>
      </c>
      <c r="F7" s="117">
        <v>45964</v>
      </c>
      <c r="G7" s="117">
        <v>46329</v>
      </c>
      <c r="H7" s="88">
        <v>630</v>
      </c>
      <c r="I7" s="89">
        <v>86.4</v>
      </c>
      <c r="J7" s="90"/>
      <c r="K7" s="89">
        <f t="shared" si="0"/>
        <v>716.4</v>
      </c>
      <c r="L7" s="91"/>
      <c r="M7" s="92"/>
      <c r="N7" s="92"/>
      <c r="O7" s="93">
        <f t="shared" si="1"/>
        <v>716.4</v>
      </c>
    </row>
    <row r="8" spans="1:15" ht="15.75" x14ac:dyDescent="0.2">
      <c r="A8" s="14">
        <v>3</v>
      </c>
      <c r="B8" s="139" t="s">
        <v>152</v>
      </c>
      <c r="C8" s="452" t="s">
        <v>0</v>
      </c>
      <c r="D8" s="452" t="s">
        <v>146</v>
      </c>
      <c r="E8" s="86">
        <v>1</v>
      </c>
      <c r="F8" s="87">
        <v>45964</v>
      </c>
      <c r="G8" s="141">
        <v>46144</v>
      </c>
      <c r="H8" s="88">
        <v>630</v>
      </c>
      <c r="I8" s="89">
        <v>86.4</v>
      </c>
      <c r="J8" s="90"/>
      <c r="K8" s="89">
        <f t="shared" si="0"/>
        <v>716.4</v>
      </c>
      <c r="L8" s="91"/>
      <c r="M8" s="92"/>
      <c r="N8" s="92"/>
      <c r="O8" s="93">
        <f t="shared" si="1"/>
        <v>716.4</v>
      </c>
    </row>
    <row r="9" spans="1:15" s="200" customFormat="1" ht="15.75" x14ac:dyDescent="0.2">
      <c r="A9" s="426">
        <v>4</v>
      </c>
      <c r="B9" s="427" t="s">
        <v>189</v>
      </c>
      <c r="C9" s="453"/>
      <c r="D9" s="453" t="s">
        <v>0</v>
      </c>
      <c r="E9" s="186">
        <v>1</v>
      </c>
      <c r="F9" s="187">
        <v>45964</v>
      </c>
      <c r="G9" s="428">
        <v>46144</v>
      </c>
      <c r="H9" s="188">
        <v>1260</v>
      </c>
      <c r="I9" s="189">
        <v>182.4</v>
      </c>
      <c r="J9" s="190"/>
      <c r="K9" s="189">
        <f t="shared" si="0"/>
        <v>1442.4</v>
      </c>
      <c r="L9" s="429"/>
      <c r="M9" s="192"/>
      <c r="N9" s="192"/>
      <c r="O9" s="430">
        <f t="shared" si="1"/>
        <v>1442.4</v>
      </c>
    </row>
    <row r="10" spans="1:15" ht="15.75" x14ac:dyDescent="0.2">
      <c r="A10" s="14">
        <v>5</v>
      </c>
      <c r="B10" s="100" t="s">
        <v>135</v>
      </c>
      <c r="C10" s="450" t="s">
        <v>75</v>
      </c>
      <c r="D10" s="450" t="s">
        <v>34</v>
      </c>
      <c r="E10" s="86">
        <v>1</v>
      </c>
      <c r="F10" s="87">
        <v>45931</v>
      </c>
      <c r="G10" s="101" t="s">
        <v>182</v>
      </c>
      <c r="H10" s="88">
        <v>630</v>
      </c>
      <c r="I10" s="89">
        <v>86.4</v>
      </c>
      <c r="J10" s="90"/>
      <c r="K10" s="89">
        <f t="shared" si="0"/>
        <v>716.4</v>
      </c>
      <c r="L10" s="91"/>
      <c r="M10" s="92"/>
      <c r="N10" s="92"/>
      <c r="O10" s="93">
        <f t="shared" si="1"/>
        <v>716.4</v>
      </c>
    </row>
    <row r="11" spans="1:15" ht="15.75" x14ac:dyDescent="0.2">
      <c r="A11" s="14">
        <v>6</v>
      </c>
      <c r="B11" s="139" t="s">
        <v>163</v>
      </c>
      <c r="C11" s="452" t="s">
        <v>108</v>
      </c>
      <c r="D11" s="452" t="s">
        <v>147</v>
      </c>
      <c r="E11" s="86">
        <v>1</v>
      </c>
      <c r="F11" s="87">
        <v>45964</v>
      </c>
      <c r="G11" s="141">
        <v>46144</v>
      </c>
      <c r="H11" s="88">
        <v>630</v>
      </c>
      <c r="I11" s="89">
        <v>86.4</v>
      </c>
      <c r="J11" s="90"/>
      <c r="K11" s="89">
        <f t="shared" si="0"/>
        <v>716.4</v>
      </c>
      <c r="L11" s="91"/>
      <c r="M11" s="92"/>
      <c r="N11" s="92"/>
      <c r="O11" s="93">
        <f t="shared" si="1"/>
        <v>716.4</v>
      </c>
    </row>
    <row r="12" spans="1:15" ht="15.75" x14ac:dyDescent="0.2">
      <c r="A12" s="14">
        <v>7</v>
      </c>
      <c r="B12" s="100" t="s">
        <v>103</v>
      </c>
      <c r="C12" s="450" t="s">
        <v>75</v>
      </c>
      <c r="D12" s="450" t="s">
        <v>34</v>
      </c>
      <c r="E12" s="86">
        <v>1</v>
      </c>
      <c r="F12" s="87">
        <v>45839</v>
      </c>
      <c r="G12" s="101">
        <v>46028</v>
      </c>
      <c r="H12" s="88">
        <v>630</v>
      </c>
      <c r="I12" s="89">
        <v>86.4</v>
      </c>
      <c r="J12" s="90"/>
      <c r="K12" s="89">
        <f t="shared" si="0"/>
        <v>716.4</v>
      </c>
      <c r="L12" s="91"/>
      <c r="M12" s="92"/>
      <c r="N12" s="92"/>
      <c r="O12" s="93">
        <f t="shared" si="1"/>
        <v>716.4</v>
      </c>
    </row>
    <row r="13" spans="1:15" ht="15.75" x14ac:dyDescent="0.2">
      <c r="A13" s="14">
        <v>8</v>
      </c>
      <c r="B13" s="139" t="s">
        <v>148</v>
      </c>
      <c r="C13" s="452" t="s">
        <v>0</v>
      </c>
      <c r="D13" s="452" t="s">
        <v>146</v>
      </c>
      <c r="E13" s="86">
        <v>1</v>
      </c>
      <c r="F13" s="87">
        <v>45964</v>
      </c>
      <c r="G13" s="141">
        <v>46144</v>
      </c>
      <c r="H13" s="88">
        <v>630</v>
      </c>
      <c r="I13" s="89">
        <v>86.4</v>
      </c>
      <c r="J13" s="90"/>
      <c r="K13" s="89">
        <f t="shared" si="0"/>
        <v>716.4</v>
      </c>
      <c r="L13" s="91"/>
      <c r="M13" s="92"/>
      <c r="N13" s="92"/>
      <c r="O13" s="93">
        <f t="shared" si="1"/>
        <v>716.4</v>
      </c>
    </row>
    <row r="14" spans="1:15" ht="15.75" x14ac:dyDescent="0.2">
      <c r="A14" s="14">
        <v>9</v>
      </c>
      <c r="B14" s="139" t="s">
        <v>156</v>
      </c>
      <c r="C14" s="452" t="s">
        <v>82</v>
      </c>
      <c r="D14" s="452" t="s">
        <v>153</v>
      </c>
      <c r="E14" s="86">
        <v>1</v>
      </c>
      <c r="F14" s="87">
        <v>45964</v>
      </c>
      <c r="G14" s="141">
        <v>46144</v>
      </c>
      <c r="H14" s="88">
        <v>630</v>
      </c>
      <c r="I14" s="89">
        <v>86.4</v>
      </c>
      <c r="J14" s="90"/>
      <c r="K14" s="89">
        <f t="shared" si="0"/>
        <v>716.4</v>
      </c>
      <c r="L14" s="91"/>
      <c r="M14" s="92"/>
      <c r="N14" s="92"/>
      <c r="O14" s="93">
        <f t="shared" si="1"/>
        <v>716.4</v>
      </c>
    </row>
    <row r="15" spans="1:15" ht="15.75" x14ac:dyDescent="0.2">
      <c r="A15" s="14">
        <v>10</v>
      </c>
      <c r="B15" s="139" t="s">
        <v>161</v>
      </c>
      <c r="C15" s="452" t="s">
        <v>82</v>
      </c>
      <c r="D15" s="452" t="s">
        <v>159</v>
      </c>
      <c r="E15" s="86">
        <v>1</v>
      </c>
      <c r="F15" s="87">
        <v>45964</v>
      </c>
      <c r="G15" s="141">
        <v>46144</v>
      </c>
      <c r="H15" s="88">
        <v>630</v>
      </c>
      <c r="I15" s="89">
        <v>86.4</v>
      </c>
      <c r="J15" s="90"/>
      <c r="K15" s="89">
        <f t="shared" si="0"/>
        <v>716.4</v>
      </c>
      <c r="L15" s="91"/>
      <c r="M15" s="92"/>
      <c r="N15" s="92"/>
      <c r="O15" s="93">
        <f t="shared" si="1"/>
        <v>716.4</v>
      </c>
    </row>
    <row r="16" spans="1:15" ht="15.75" x14ac:dyDescent="0.2">
      <c r="A16" s="14">
        <v>11</v>
      </c>
      <c r="B16" s="100" t="s">
        <v>131</v>
      </c>
      <c r="C16" s="450" t="s">
        <v>82</v>
      </c>
      <c r="D16" s="450" t="s">
        <v>34</v>
      </c>
      <c r="E16" s="86">
        <v>1</v>
      </c>
      <c r="F16" s="87">
        <v>45933</v>
      </c>
      <c r="G16" s="101">
        <v>46114</v>
      </c>
      <c r="H16" s="88">
        <v>630</v>
      </c>
      <c r="I16" s="89">
        <v>86.4</v>
      </c>
      <c r="J16" s="90"/>
      <c r="K16" s="89">
        <f t="shared" si="0"/>
        <v>716.4</v>
      </c>
      <c r="L16" s="91"/>
      <c r="M16" s="92"/>
      <c r="N16" s="92"/>
      <c r="O16" s="93">
        <f t="shared" si="1"/>
        <v>716.4</v>
      </c>
    </row>
    <row r="17" spans="1:15" ht="15.75" x14ac:dyDescent="0.2">
      <c r="A17" s="14">
        <v>12</v>
      </c>
      <c r="B17" s="139" t="s">
        <v>149</v>
      </c>
      <c r="C17" s="452" t="s">
        <v>0</v>
      </c>
      <c r="D17" s="452" t="s">
        <v>146</v>
      </c>
      <c r="E17" s="86">
        <v>1</v>
      </c>
      <c r="F17" s="87">
        <v>45964</v>
      </c>
      <c r="G17" s="141">
        <v>46144</v>
      </c>
      <c r="H17" s="88">
        <v>630</v>
      </c>
      <c r="I17" s="89">
        <v>86.4</v>
      </c>
      <c r="J17" s="90"/>
      <c r="K17" s="89">
        <f t="shared" si="0"/>
        <v>716.4</v>
      </c>
      <c r="L17" s="91"/>
      <c r="M17" s="92"/>
      <c r="N17" s="92"/>
      <c r="O17" s="93">
        <f t="shared" si="1"/>
        <v>716.4</v>
      </c>
    </row>
    <row r="18" spans="1:15" ht="15.75" x14ac:dyDescent="0.2">
      <c r="A18" s="14">
        <v>13</v>
      </c>
      <c r="B18" s="83" t="s">
        <v>90</v>
      </c>
      <c r="C18" s="454" t="s">
        <v>75</v>
      </c>
      <c r="D18" s="454" t="s">
        <v>34</v>
      </c>
      <c r="E18" s="86">
        <v>1</v>
      </c>
      <c r="F18" s="87">
        <v>45966</v>
      </c>
      <c r="G18" s="87">
        <v>46146</v>
      </c>
      <c r="H18" s="88">
        <v>630</v>
      </c>
      <c r="I18" s="89">
        <v>86.4</v>
      </c>
      <c r="J18" s="90"/>
      <c r="K18" s="89">
        <f t="shared" si="0"/>
        <v>716.4</v>
      </c>
      <c r="L18" s="91"/>
      <c r="M18" s="92"/>
      <c r="N18" s="92"/>
      <c r="O18" s="93">
        <f t="shared" si="1"/>
        <v>716.4</v>
      </c>
    </row>
    <row r="19" spans="1:15" ht="15.75" x14ac:dyDescent="0.2">
      <c r="A19" s="14">
        <v>14</v>
      </c>
      <c r="B19" s="100" t="s">
        <v>99</v>
      </c>
      <c r="C19" s="450" t="s">
        <v>75</v>
      </c>
      <c r="D19" s="450" t="s">
        <v>34</v>
      </c>
      <c r="E19" s="86">
        <v>1</v>
      </c>
      <c r="F19" s="87">
        <v>45845</v>
      </c>
      <c r="G19" s="101">
        <v>46028</v>
      </c>
      <c r="H19" s="88">
        <v>630</v>
      </c>
      <c r="I19" s="89">
        <v>86.4</v>
      </c>
      <c r="J19" s="90"/>
      <c r="K19" s="89">
        <f t="shared" si="0"/>
        <v>716.4</v>
      </c>
      <c r="L19" s="91"/>
      <c r="M19" s="92"/>
      <c r="N19" s="92"/>
      <c r="O19" s="93">
        <f t="shared" si="1"/>
        <v>716.4</v>
      </c>
    </row>
    <row r="20" spans="1:15" ht="15.75" x14ac:dyDescent="0.2">
      <c r="A20" s="14">
        <v>15</v>
      </c>
      <c r="B20" s="139" t="s">
        <v>158</v>
      </c>
      <c r="C20" s="452" t="s">
        <v>82</v>
      </c>
      <c r="D20" s="452" t="s">
        <v>159</v>
      </c>
      <c r="E20" s="86">
        <v>1</v>
      </c>
      <c r="F20" s="87">
        <v>45964</v>
      </c>
      <c r="G20" s="141">
        <v>46144</v>
      </c>
      <c r="H20" s="88">
        <v>630</v>
      </c>
      <c r="I20" s="89">
        <v>86.4</v>
      </c>
      <c r="J20" s="90"/>
      <c r="K20" s="89">
        <f t="shared" si="0"/>
        <v>716.4</v>
      </c>
      <c r="L20" s="91"/>
      <c r="M20" s="92"/>
      <c r="N20" s="92"/>
      <c r="O20" s="93">
        <f t="shared" si="1"/>
        <v>716.4</v>
      </c>
    </row>
    <row r="21" spans="1:15" ht="15.75" x14ac:dyDescent="0.2">
      <c r="A21" s="14">
        <v>16</v>
      </c>
      <c r="B21" s="139" t="s">
        <v>150</v>
      </c>
      <c r="C21" s="452" t="s">
        <v>82</v>
      </c>
      <c r="D21" s="452" t="s">
        <v>146</v>
      </c>
      <c r="E21" s="86">
        <v>1</v>
      </c>
      <c r="F21" s="87">
        <v>45964</v>
      </c>
      <c r="G21" s="141">
        <v>46144</v>
      </c>
      <c r="H21" s="88">
        <v>630</v>
      </c>
      <c r="I21" s="89">
        <v>86.4</v>
      </c>
      <c r="J21" s="90"/>
      <c r="K21" s="89">
        <f t="shared" si="0"/>
        <v>716.4</v>
      </c>
      <c r="L21" s="91"/>
      <c r="M21" s="92"/>
      <c r="N21" s="92"/>
      <c r="O21" s="93">
        <f t="shared" si="1"/>
        <v>716.4</v>
      </c>
    </row>
    <row r="22" spans="1:15" ht="15.75" x14ac:dyDescent="0.2">
      <c r="A22" s="14">
        <v>17</v>
      </c>
      <c r="B22" s="139" t="s">
        <v>157</v>
      </c>
      <c r="C22" s="452" t="s">
        <v>82</v>
      </c>
      <c r="D22" s="452" t="s">
        <v>153</v>
      </c>
      <c r="E22" s="86">
        <v>1</v>
      </c>
      <c r="F22" s="87">
        <v>45964</v>
      </c>
      <c r="G22" s="141">
        <v>46144</v>
      </c>
      <c r="H22" s="88">
        <v>630</v>
      </c>
      <c r="I22" s="89">
        <v>86.4</v>
      </c>
      <c r="J22" s="90"/>
      <c r="K22" s="89">
        <f t="shared" si="0"/>
        <v>716.4</v>
      </c>
      <c r="L22" s="91"/>
      <c r="M22" s="92"/>
      <c r="N22" s="92"/>
      <c r="O22" s="93">
        <f t="shared" si="1"/>
        <v>716.4</v>
      </c>
    </row>
    <row r="23" spans="1:15" ht="15.75" x14ac:dyDescent="0.2">
      <c r="A23" s="14">
        <v>18</v>
      </c>
      <c r="B23" s="115" t="s">
        <v>164</v>
      </c>
      <c r="C23" s="451" t="s">
        <v>0</v>
      </c>
      <c r="D23" s="451" t="s">
        <v>147</v>
      </c>
      <c r="E23" s="86">
        <v>1</v>
      </c>
      <c r="F23" s="87">
        <v>45964</v>
      </c>
      <c r="G23" s="141">
        <v>46144</v>
      </c>
      <c r="H23" s="88">
        <v>630</v>
      </c>
      <c r="I23" s="89">
        <v>86.4</v>
      </c>
      <c r="J23" s="90"/>
      <c r="K23" s="89">
        <f t="shared" si="0"/>
        <v>716.4</v>
      </c>
      <c r="L23" s="91"/>
      <c r="M23" s="92"/>
      <c r="N23" s="92"/>
      <c r="O23" s="93">
        <f t="shared" si="1"/>
        <v>716.4</v>
      </c>
    </row>
    <row r="24" spans="1:15" ht="15.75" x14ac:dyDescent="0.2">
      <c r="A24" s="14">
        <v>19</v>
      </c>
      <c r="B24" s="83" t="s">
        <v>100</v>
      </c>
      <c r="C24" s="454" t="s">
        <v>82</v>
      </c>
      <c r="D24" s="454" t="s">
        <v>34</v>
      </c>
      <c r="E24" s="86">
        <v>1</v>
      </c>
      <c r="F24" s="87">
        <v>45839</v>
      </c>
      <c r="G24" s="87">
        <v>46028</v>
      </c>
      <c r="H24" s="88">
        <v>630</v>
      </c>
      <c r="I24" s="89">
        <v>86.4</v>
      </c>
      <c r="J24" s="90"/>
      <c r="K24" s="89">
        <f t="shared" si="0"/>
        <v>716.4</v>
      </c>
      <c r="L24" s="91"/>
      <c r="M24" s="92"/>
      <c r="N24" s="92"/>
      <c r="O24" s="93">
        <f t="shared" si="1"/>
        <v>716.4</v>
      </c>
    </row>
    <row r="25" spans="1:15" ht="15.75" x14ac:dyDescent="0.2">
      <c r="A25" s="14">
        <v>20</v>
      </c>
      <c r="B25" s="97" t="s">
        <v>114</v>
      </c>
      <c r="C25" s="455" t="s">
        <v>75</v>
      </c>
      <c r="D25" s="454" t="s">
        <v>34</v>
      </c>
      <c r="E25" s="86">
        <v>1</v>
      </c>
      <c r="F25" s="27">
        <v>45901</v>
      </c>
      <c r="G25" s="87">
        <v>46084</v>
      </c>
      <c r="H25" s="88">
        <v>630</v>
      </c>
      <c r="I25" s="89">
        <v>86.4</v>
      </c>
      <c r="J25" s="90"/>
      <c r="K25" s="89">
        <f t="shared" si="0"/>
        <v>716.4</v>
      </c>
      <c r="L25" s="91"/>
      <c r="M25" s="92"/>
      <c r="N25" s="92"/>
      <c r="O25" s="93">
        <f t="shared" si="1"/>
        <v>716.4</v>
      </c>
    </row>
    <row r="26" spans="1:15" ht="15.75" x14ac:dyDescent="0.2">
      <c r="A26" s="14">
        <v>21</v>
      </c>
      <c r="B26" s="115" t="s">
        <v>151</v>
      </c>
      <c r="C26" s="451" t="s">
        <v>82</v>
      </c>
      <c r="D26" s="451" t="s">
        <v>146</v>
      </c>
      <c r="E26" s="86">
        <v>1</v>
      </c>
      <c r="F26" s="87">
        <v>45964</v>
      </c>
      <c r="G26" s="117">
        <v>46144</v>
      </c>
      <c r="H26" s="88">
        <v>630</v>
      </c>
      <c r="I26" s="89">
        <v>86.4</v>
      </c>
      <c r="J26" s="90"/>
      <c r="K26" s="89">
        <f t="shared" si="0"/>
        <v>716.4</v>
      </c>
      <c r="L26" s="91"/>
      <c r="M26" s="92"/>
      <c r="N26" s="92"/>
      <c r="O26" s="93">
        <f t="shared" si="1"/>
        <v>716.4</v>
      </c>
    </row>
    <row r="27" spans="1:15" ht="15.75" x14ac:dyDescent="0.2">
      <c r="A27" s="14">
        <v>22</v>
      </c>
      <c r="B27" s="115" t="s">
        <v>160</v>
      </c>
      <c r="C27" s="451" t="s">
        <v>82</v>
      </c>
      <c r="D27" s="451" t="s">
        <v>159</v>
      </c>
      <c r="E27" s="86">
        <v>1</v>
      </c>
      <c r="F27" s="87">
        <v>45964</v>
      </c>
      <c r="G27" s="117">
        <v>46144</v>
      </c>
      <c r="H27" s="88">
        <v>630</v>
      </c>
      <c r="I27" s="89">
        <v>86.4</v>
      </c>
      <c r="J27" s="90"/>
      <c r="K27" s="89">
        <f t="shared" si="0"/>
        <v>716.4</v>
      </c>
      <c r="L27" s="91"/>
      <c r="M27" s="92"/>
      <c r="N27" s="92"/>
      <c r="O27" s="93">
        <f t="shared" si="1"/>
        <v>716.4</v>
      </c>
    </row>
    <row r="28" spans="1:15" ht="15.75" x14ac:dyDescent="0.2">
      <c r="A28" s="14">
        <v>23</v>
      </c>
      <c r="B28" s="83" t="s">
        <v>134</v>
      </c>
      <c r="C28" s="454" t="s">
        <v>82</v>
      </c>
      <c r="D28" s="454" t="s">
        <v>34</v>
      </c>
      <c r="E28" s="86">
        <v>1</v>
      </c>
      <c r="F28" s="87">
        <v>45931</v>
      </c>
      <c r="G28" s="87">
        <v>46112</v>
      </c>
      <c r="H28" s="88">
        <v>630</v>
      </c>
      <c r="I28" s="89">
        <v>86.4</v>
      </c>
      <c r="J28" s="90"/>
      <c r="K28" s="89">
        <f t="shared" si="0"/>
        <v>716.4</v>
      </c>
      <c r="L28" s="91"/>
      <c r="M28" s="92"/>
      <c r="N28" s="92"/>
      <c r="O28" s="93">
        <f t="shared" si="1"/>
        <v>716.4</v>
      </c>
    </row>
    <row r="29" spans="1:15" ht="15.75" x14ac:dyDescent="0.2">
      <c r="A29" s="14">
        <v>24</v>
      </c>
      <c r="B29" s="115" t="s">
        <v>165</v>
      </c>
      <c r="C29" s="451" t="s">
        <v>0</v>
      </c>
      <c r="D29" s="451" t="s">
        <v>147</v>
      </c>
      <c r="E29" s="86">
        <v>1</v>
      </c>
      <c r="F29" s="87">
        <v>45964</v>
      </c>
      <c r="G29" s="117">
        <v>46144</v>
      </c>
      <c r="H29" s="88">
        <v>630</v>
      </c>
      <c r="I29" s="89">
        <v>86.4</v>
      </c>
      <c r="J29" s="90"/>
      <c r="K29" s="89">
        <f t="shared" si="0"/>
        <v>716.4</v>
      </c>
      <c r="L29" s="91"/>
      <c r="M29" s="92"/>
      <c r="N29" s="92"/>
      <c r="O29" s="93">
        <f t="shared" si="1"/>
        <v>716.4</v>
      </c>
    </row>
    <row r="30" spans="1:15" ht="15.75" x14ac:dyDescent="0.2">
      <c r="A30" s="14">
        <v>25</v>
      </c>
      <c r="B30" s="83" t="s">
        <v>133</v>
      </c>
      <c r="C30" s="454" t="s">
        <v>82</v>
      </c>
      <c r="D30" s="454" t="s">
        <v>34</v>
      </c>
      <c r="E30" s="86">
        <v>1</v>
      </c>
      <c r="F30" s="87">
        <v>45931</v>
      </c>
      <c r="G30" s="87">
        <v>46112</v>
      </c>
      <c r="H30" s="88">
        <v>630</v>
      </c>
      <c r="I30" s="89">
        <v>86.4</v>
      </c>
      <c r="J30" s="90"/>
      <c r="K30" s="89">
        <f t="shared" si="0"/>
        <v>716.4</v>
      </c>
      <c r="L30" s="91"/>
      <c r="M30" s="92"/>
      <c r="N30" s="92"/>
      <c r="O30" s="93">
        <f t="shared" si="1"/>
        <v>716.4</v>
      </c>
    </row>
    <row r="31" spans="1:15" ht="15.75" x14ac:dyDescent="0.2">
      <c r="A31" s="14">
        <v>26</v>
      </c>
      <c r="B31" s="115" t="s">
        <v>162</v>
      </c>
      <c r="C31" s="451" t="s">
        <v>82</v>
      </c>
      <c r="D31" s="451" t="s">
        <v>159</v>
      </c>
      <c r="E31" s="86">
        <v>1</v>
      </c>
      <c r="F31" s="87">
        <v>45964</v>
      </c>
      <c r="G31" s="117">
        <v>46144</v>
      </c>
      <c r="H31" s="88">
        <v>630</v>
      </c>
      <c r="I31" s="89">
        <v>86.4</v>
      </c>
      <c r="J31" s="90"/>
      <c r="K31" s="89">
        <f t="shared" si="0"/>
        <v>716.4</v>
      </c>
      <c r="L31" s="91"/>
      <c r="M31" s="92"/>
      <c r="N31" s="92"/>
      <c r="O31" s="93">
        <f t="shared" si="1"/>
        <v>716.4</v>
      </c>
    </row>
    <row r="32" spans="1:15" ht="15.75" x14ac:dyDescent="0.2">
      <c r="A32" s="14">
        <v>27</v>
      </c>
      <c r="B32" s="83" t="s">
        <v>115</v>
      </c>
      <c r="C32" s="454" t="s">
        <v>75</v>
      </c>
      <c r="D32" s="454" t="s">
        <v>34</v>
      </c>
      <c r="E32" s="86">
        <v>1</v>
      </c>
      <c r="F32" s="87">
        <v>45901</v>
      </c>
      <c r="G32" s="87">
        <v>46084</v>
      </c>
      <c r="H32" s="88">
        <v>630</v>
      </c>
      <c r="I32" s="89">
        <v>86.4</v>
      </c>
      <c r="J32" s="90"/>
      <c r="K32" s="89">
        <f t="shared" si="0"/>
        <v>716.4</v>
      </c>
      <c r="L32" s="91"/>
      <c r="M32" s="92"/>
      <c r="N32" s="92"/>
      <c r="O32" s="93">
        <f t="shared" si="1"/>
        <v>716.4</v>
      </c>
    </row>
    <row r="33" spans="1:16" ht="15.75" x14ac:dyDescent="0.2">
      <c r="A33" s="14">
        <v>28</v>
      </c>
      <c r="B33" s="83" t="s">
        <v>132</v>
      </c>
      <c r="C33" s="454" t="s">
        <v>102</v>
      </c>
      <c r="D33" s="454" t="s">
        <v>34</v>
      </c>
      <c r="E33" s="86">
        <v>1</v>
      </c>
      <c r="F33" s="87">
        <v>45933</v>
      </c>
      <c r="G33" s="87">
        <v>46114</v>
      </c>
      <c r="H33" s="88">
        <v>630</v>
      </c>
      <c r="I33" s="89">
        <v>86.4</v>
      </c>
      <c r="J33" s="90"/>
      <c r="K33" s="89">
        <f t="shared" si="0"/>
        <v>716.4</v>
      </c>
      <c r="L33" s="91"/>
      <c r="M33" s="92"/>
      <c r="N33" s="92"/>
      <c r="O33" s="93">
        <f t="shared" si="1"/>
        <v>716.4</v>
      </c>
    </row>
    <row r="34" spans="1:16" ht="15.75" x14ac:dyDescent="0.2">
      <c r="A34" s="14">
        <v>29</v>
      </c>
      <c r="B34" s="142" t="s">
        <v>198</v>
      </c>
      <c r="C34" s="454" t="s">
        <v>82</v>
      </c>
      <c r="D34" s="454" t="s">
        <v>139</v>
      </c>
      <c r="E34" s="86">
        <v>1</v>
      </c>
      <c r="F34" s="87">
        <v>45964</v>
      </c>
      <c r="G34" s="87">
        <v>46144</v>
      </c>
      <c r="H34" s="88">
        <v>630</v>
      </c>
      <c r="I34" s="89">
        <v>86.4</v>
      </c>
      <c r="J34" s="90"/>
      <c r="K34" s="89">
        <f t="shared" si="0"/>
        <v>716.4</v>
      </c>
      <c r="L34" s="91"/>
      <c r="M34" s="92"/>
      <c r="N34" s="92"/>
      <c r="O34" s="93">
        <f t="shared" si="1"/>
        <v>716.4</v>
      </c>
    </row>
    <row r="35" spans="1:16" ht="15.75" x14ac:dyDescent="0.2">
      <c r="A35" s="14">
        <v>30</v>
      </c>
      <c r="B35" s="115" t="s">
        <v>154</v>
      </c>
      <c r="C35" s="451" t="s">
        <v>82</v>
      </c>
      <c r="D35" s="451" t="s">
        <v>153</v>
      </c>
      <c r="E35" s="86">
        <v>1</v>
      </c>
      <c r="F35" s="87">
        <v>45964</v>
      </c>
      <c r="G35" s="87">
        <v>46144</v>
      </c>
      <c r="H35" s="88">
        <v>630</v>
      </c>
      <c r="I35" s="89">
        <v>86.4</v>
      </c>
      <c r="J35" s="90"/>
      <c r="K35" s="89">
        <f t="shared" si="0"/>
        <v>716.4</v>
      </c>
      <c r="L35" s="91"/>
      <c r="M35" s="92"/>
      <c r="N35" s="92"/>
      <c r="O35" s="93">
        <f t="shared" si="1"/>
        <v>716.4</v>
      </c>
    </row>
    <row r="36" spans="1:16" ht="15.75" x14ac:dyDescent="0.2">
      <c r="A36" s="14">
        <v>31</v>
      </c>
      <c r="B36" s="83" t="s">
        <v>101</v>
      </c>
      <c r="C36" s="454" t="s">
        <v>102</v>
      </c>
      <c r="D36" s="454" t="s">
        <v>34</v>
      </c>
      <c r="E36" s="86">
        <v>1</v>
      </c>
      <c r="F36" s="87">
        <v>45842</v>
      </c>
      <c r="G36" s="87">
        <v>46028</v>
      </c>
      <c r="H36" s="88">
        <v>630</v>
      </c>
      <c r="I36" s="89">
        <v>86.4</v>
      </c>
      <c r="J36" s="90"/>
      <c r="K36" s="89">
        <f t="shared" si="0"/>
        <v>716.4</v>
      </c>
      <c r="L36" s="91"/>
      <c r="M36" s="92"/>
      <c r="N36" s="92"/>
      <c r="O36" s="93">
        <f t="shared" si="1"/>
        <v>716.4</v>
      </c>
    </row>
    <row r="37" spans="1:16" ht="15.75" x14ac:dyDescent="0.2">
      <c r="A37" s="14">
        <v>32</v>
      </c>
      <c r="B37" s="115" t="s">
        <v>155</v>
      </c>
      <c r="C37" s="451" t="s">
        <v>82</v>
      </c>
      <c r="D37" s="451" t="s">
        <v>153</v>
      </c>
      <c r="E37" s="86">
        <v>1</v>
      </c>
      <c r="F37" s="87">
        <v>45964</v>
      </c>
      <c r="G37" s="117">
        <v>46144</v>
      </c>
      <c r="H37" s="88">
        <v>630</v>
      </c>
      <c r="I37" s="89">
        <v>86.4</v>
      </c>
      <c r="J37" s="90"/>
      <c r="K37" s="89">
        <f t="shared" si="0"/>
        <v>716.4</v>
      </c>
      <c r="L37" s="91"/>
      <c r="M37" s="92"/>
      <c r="N37" s="92"/>
      <c r="O37" s="93">
        <f t="shared" si="1"/>
        <v>716.4</v>
      </c>
    </row>
    <row r="38" spans="1:16" ht="15.75" x14ac:dyDescent="0.2">
      <c r="A38" s="14">
        <v>33</v>
      </c>
      <c r="B38" s="83" t="s">
        <v>166</v>
      </c>
      <c r="C38" s="454" t="s">
        <v>82</v>
      </c>
      <c r="D38" s="454" t="s">
        <v>34</v>
      </c>
      <c r="E38" s="86">
        <v>1</v>
      </c>
      <c r="F38" s="87">
        <v>45839</v>
      </c>
      <c r="G38" s="87">
        <v>46028</v>
      </c>
      <c r="H38" s="88">
        <v>630</v>
      </c>
      <c r="I38" s="89">
        <v>86.4</v>
      </c>
      <c r="J38" s="90"/>
      <c r="K38" s="89">
        <f t="shared" si="0"/>
        <v>716.4</v>
      </c>
      <c r="L38" s="91"/>
      <c r="M38" s="92"/>
      <c r="N38" s="92"/>
      <c r="O38" s="93">
        <f t="shared" si="1"/>
        <v>716.4</v>
      </c>
    </row>
    <row r="39" spans="1:16" ht="18" x14ac:dyDescent="0.2">
      <c r="A39" s="13"/>
      <c r="B39" s="161" t="s">
        <v>22</v>
      </c>
      <c r="C39" s="161"/>
      <c r="D39" s="161"/>
      <c r="E39" s="161"/>
      <c r="F39" s="161"/>
      <c r="G39" s="162"/>
      <c r="H39" s="53">
        <f>SUM(H6:H38)</f>
        <v>21420</v>
      </c>
      <c r="I39" s="62">
        <f>SUM(I6:I38)</f>
        <v>2947.2000000000016</v>
      </c>
      <c r="J39" s="104">
        <v>0</v>
      </c>
      <c r="K39" s="54">
        <f>SUM(K6:K38)</f>
        <v>24367.200000000012</v>
      </c>
      <c r="L39" s="105">
        <v>0</v>
      </c>
      <c r="M39" s="106">
        <f>SUM(M6:M38)</f>
        <v>0</v>
      </c>
      <c r="N39" s="106">
        <f>SUM(N6:N38)</f>
        <v>0</v>
      </c>
      <c r="O39" s="107">
        <f>SUM(O6:O38)</f>
        <v>24367.200000000012</v>
      </c>
    </row>
    <row r="40" spans="1:16" ht="16.5" thickBot="1" x14ac:dyDescent="0.3">
      <c r="A40" s="391"/>
      <c r="B40" s="392"/>
      <c r="C40" s="392"/>
      <c r="D40" s="392"/>
      <c r="E40" s="392"/>
      <c r="F40" s="392"/>
      <c r="G40" s="392"/>
      <c r="H40" s="392"/>
      <c r="I40" s="392"/>
      <c r="J40" s="392"/>
      <c r="K40" s="392"/>
      <c r="L40" s="392"/>
      <c r="M40" s="392"/>
      <c r="N40" s="392"/>
      <c r="O40" s="393"/>
    </row>
    <row r="41" spans="1:16" ht="54.75" thickBot="1" x14ac:dyDescent="0.25">
      <c r="A41" s="272" t="s">
        <v>7</v>
      </c>
      <c r="B41" s="273" t="s">
        <v>8</v>
      </c>
      <c r="C41" s="273" t="s">
        <v>9</v>
      </c>
      <c r="D41" s="274" t="s">
        <v>10</v>
      </c>
      <c r="E41" s="447" t="s">
        <v>11</v>
      </c>
      <c r="F41" s="275" t="s">
        <v>23</v>
      </c>
      <c r="G41" s="275" t="s">
        <v>24</v>
      </c>
      <c r="H41" s="448" t="s">
        <v>25</v>
      </c>
      <c r="I41" s="448" t="s">
        <v>14</v>
      </c>
      <c r="J41" s="448" t="s">
        <v>26</v>
      </c>
      <c r="K41" s="448" t="s">
        <v>16</v>
      </c>
      <c r="L41" s="277" t="s">
        <v>19</v>
      </c>
      <c r="M41" s="273" t="s">
        <v>20</v>
      </c>
      <c r="N41" s="273" t="s">
        <v>21</v>
      </c>
      <c r="O41" s="449" t="s">
        <v>18</v>
      </c>
    </row>
    <row r="42" spans="1:16" ht="15.75" x14ac:dyDescent="0.2">
      <c r="A42" s="14"/>
      <c r="B42" s="437"/>
      <c r="C42" s="437"/>
      <c r="D42" s="438"/>
      <c r="E42" s="439"/>
      <c r="F42" s="440"/>
      <c r="G42" s="440"/>
      <c r="H42" s="441"/>
      <c r="I42" s="442"/>
      <c r="J42" s="442">
        <v>0</v>
      </c>
      <c r="K42" s="443"/>
      <c r="L42" s="444"/>
      <c r="M42" s="445"/>
      <c r="N42" s="445"/>
      <c r="O42" s="446"/>
    </row>
    <row r="43" spans="1:16" ht="15.75" x14ac:dyDescent="0.2">
      <c r="A43" s="15" t="s">
        <v>1</v>
      </c>
      <c r="B43" s="173"/>
      <c r="C43" s="173"/>
      <c r="D43" s="173"/>
      <c r="E43" s="173"/>
      <c r="F43" s="173"/>
      <c r="G43" s="174"/>
      <c r="H43" s="28">
        <v>0</v>
      </c>
      <c r="I43" s="28">
        <v>0</v>
      </c>
      <c r="J43" s="29"/>
      <c r="K43" s="16">
        <f>SUM(K42:K42)</f>
        <v>0</v>
      </c>
      <c r="L43" s="17"/>
      <c r="M43" s="18"/>
      <c r="N43" s="18"/>
      <c r="O43" s="30">
        <v>0</v>
      </c>
    </row>
    <row r="44" spans="1:16" ht="18" x14ac:dyDescent="0.25">
      <c r="A44" s="19" t="s">
        <v>1</v>
      </c>
      <c r="B44" s="143" t="s">
        <v>27</v>
      </c>
      <c r="C44" s="143"/>
      <c r="D44" s="143"/>
      <c r="E44" s="75"/>
      <c r="F44" s="143"/>
      <c r="G44" s="144"/>
      <c r="H44" s="62">
        <f>SUM(H43+H39)</f>
        <v>21420</v>
      </c>
      <c r="I44" s="62">
        <f>SUM(I39+I43)</f>
        <v>2947.2000000000016</v>
      </c>
      <c r="J44" s="104">
        <f>J39</f>
        <v>0</v>
      </c>
      <c r="K44" s="62">
        <f>SUM(K39+K43)</f>
        <v>24367.200000000012</v>
      </c>
      <c r="L44" s="110"/>
      <c r="M44" s="111">
        <f>M39</f>
        <v>0</v>
      </c>
      <c r="N44" s="111">
        <f>N39</f>
        <v>0</v>
      </c>
      <c r="O44" s="65">
        <f>SUM(O39+O43)</f>
        <v>24367.200000000012</v>
      </c>
      <c r="P44" s="421"/>
    </row>
    <row r="45" spans="1:16" ht="18.75" thickBot="1" x14ac:dyDescent="0.3">
      <c r="A45" s="20" t="s">
        <v>50</v>
      </c>
      <c r="B45" s="359"/>
      <c r="C45" s="360"/>
      <c r="D45" s="244"/>
      <c r="E45" s="244"/>
      <c r="F45" s="244"/>
      <c r="G45" s="244"/>
      <c r="H45" s="244"/>
      <c r="I45" s="244"/>
      <c r="J45" s="244"/>
      <c r="K45" s="244"/>
      <c r="L45" s="244"/>
      <c r="M45" s="244"/>
      <c r="N45" s="244"/>
      <c r="O45" s="49"/>
      <c r="P45" s="421"/>
    </row>
    <row r="46" spans="1:16" ht="18" x14ac:dyDescent="0.25">
      <c r="A46" s="431" t="s">
        <v>190</v>
      </c>
      <c r="B46" s="434"/>
      <c r="C46" s="434"/>
      <c r="D46" s="434"/>
      <c r="E46" s="244"/>
      <c r="F46" s="244"/>
      <c r="G46" s="244"/>
      <c r="H46" s="353" t="s">
        <v>67</v>
      </c>
      <c r="I46" s="354"/>
      <c r="J46" s="354"/>
      <c r="K46" s="354"/>
      <c r="L46" s="354"/>
      <c r="M46" s="354"/>
      <c r="N46" s="354"/>
      <c r="O46" s="355">
        <v>30</v>
      </c>
      <c r="P46" s="421"/>
    </row>
    <row r="47" spans="1:16" ht="18.75" thickBot="1" x14ac:dyDescent="0.3">
      <c r="A47" s="431"/>
      <c r="B47" s="434"/>
      <c r="C47" s="434"/>
      <c r="D47" s="434"/>
      <c r="E47" s="244"/>
      <c r="F47" s="244"/>
      <c r="G47" s="244"/>
      <c r="H47" s="436" t="s">
        <v>68</v>
      </c>
      <c r="I47" s="175"/>
      <c r="J47" s="175"/>
      <c r="K47" s="175"/>
      <c r="L47" s="175"/>
      <c r="M47" s="175"/>
      <c r="N47" s="175"/>
      <c r="O47" s="435">
        <f>A38*O46</f>
        <v>990</v>
      </c>
      <c r="P47" s="421"/>
    </row>
    <row r="48" spans="1:16" ht="18.75" thickBot="1" x14ac:dyDescent="0.3">
      <c r="A48" s="432"/>
      <c r="B48" s="433"/>
      <c r="C48" s="433"/>
      <c r="D48" s="433"/>
      <c r="E48" s="79"/>
      <c r="F48" s="79"/>
      <c r="G48" s="79"/>
      <c r="H48" s="169" t="s">
        <v>38</v>
      </c>
      <c r="I48" s="170"/>
      <c r="J48" s="170"/>
      <c r="K48" s="170"/>
      <c r="L48" s="170"/>
      <c r="M48" s="170"/>
      <c r="N48" s="170"/>
      <c r="O48" s="256">
        <f>SUM(O44+O47)</f>
        <v>25357.200000000012</v>
      </c>
      <c r="P48" s="421"/>
    </row>
    <row r="53" spans="2:4" x14ac:dyDescent="0.2">
      <c r="B53" s="422"/>
      <c r="C53" s="422"/>
      <c r="D53" s="423"/>
    </row>
  </sheetData>
  <sortState ref="A8:O39">
    <sortCondition ref="B7:B39"/>
  </sortState>
  <mergeCells count="26">
    <mergeCell ref="A2:C2"/>
    <mergeCell ref="D2:E2"/>
    <mergeCell ref="J2:O2"/>
    <mergeCell ref="A3:C3"/>
    <mergeCell ref="D3:E3"/>
    <mergeCell ref="J3:O3"/>
    <mergeCell ref="O4:O5"/>
    <mergeCell ref="B39:G39"/>
    <mergeCell ref="A40:O40"/>
    <mergeCell ref="D4:D5"/>
    <mergeCell ref="E4:E5"/>
    <mergeCell ref="F4:F5"/>
    <mergeCell ref="G4:G5"/>
    <mergeCell ref="H4:H5"/>
    <mergeCell ref="I4:I5"/>
    <mergeCell ref="A4:A5"/>
    <mergeCell ref="B4:B5"/>
    <mergeCell ref="C4:C5"/>
    <mergeCell ref="B43:G43"/>
    <mergeCell ref="H46:N46"/>
    <mergeCell ref="H47:N47"/>
    <mergeCell ref="H48:N48"/>
    <mergeCell ref="J4:J5"/>
    <mergeCell ref="K4:K5"/>
    <mergeCell ref="L4:N4"/>
    <mergeCell ref="A46:D48"/>
  </mergeCells>
  <phoneticPr fontId="18" type="noConversion"/>
  <pageMargins left="0.51181102362204722" right="0.51181102362204722" top="0.78740157480314965" bottom="0.78740157480314965" header="0.31496062992125984" footer="0.31496062992125984"/>
  <pageSetup paperSize="9" scale="40" fitToWidth="5" fitToHeight="2" orientation="landscape" horizontalDpi="300" verticalDpi="3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538b830-2cd6-4fe6-b4dd-8eb6b8dc6b2f">
      <Terms xmlns="http://schemas.microsoft.com/office/infopath/2007/PartnerControls"/>
    </lcf76f155ced4ddcb4097134ff3c332f>
    <TaxCatchAll xmlns="88567f53-9834-4087-b4db-58b6dcbce5c9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FAE0EE7621BF847BB161AA9F846959E" ma:contentTypeVersion="15" ma:contentTypeDescription="Crie um novo documento." ma:contentTypeScope="" ma:versionID="64d567e487ce25293320c8425d6f1244">
  <xsd:schema xmlns:xsd="http://www.w3.org/2001/XMLSchema" xmlns:xs="http://www.w3.org/2001/XMLSchema" xmlns:p="http://schemas.microsoft.com/office/2006/metadata/properties" xmlns:ns2="88567f53-9834-4087-b4db-58b6dcbce5c9" xmlns:ns3="9538b830-2cd6-4fe6-b4dd-8eb6b8dc6b2f" targetNamespace="http://schemas.microsoft.com/office/2006/metadata/properties" ma:root="true" ma:fieldsID="71dc0ec0aad6fcab94131aa52b2fae97" ns2:_="" ns3:_="">
    <xsd:import namespace="88567f53-9834-4087-b4db-58b6dcbce5c9"/>
    <xsd:import namespace="9538b830-2cd6-4fe6-b4dd-8eb6b8dc6b2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DateTaken" minOccurs="0"/>
                <xsd:element ref="ns3:MediaServiceObjectDetectorVersion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567f53-9834-4087-b4db-58b6dcbce5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aec0adfc-57f8-4e57-b706-e92450e15f70}" ma:internalName="TaxCatchAll" ma:showField="CatchAllData" ma:web="88567f53-9834-4087-b4db-58b6dcbce5c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38b830-2cd6-4fe6-b4dd-8eb6b8dc6b2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Marcações de imagem" ma:readOnly="false" ma:fieldId="{5cf76f15-5ced-4ddc-b409-7134ff3c332f}" ma:taxonomyMulti="true" ma:sspId="d696c08b-d01c-4a4d-9eed-b48c3335f75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EEA2F29-DA20-4C21-AD2D-74D6C1191C45}">
  <ds:schemaRefs>
    <ds:schemaRef ds:uri="http://schemas.microsoft.com/office/2006/metadata/properties"/>
    <ds:schemaRef ds:uri="http://schemas.microsoft.com/office/infopath/2007/PartnerControls"/>
    <ds:schemaRef ds:uri="9538b830-2cd6-4fe6-b4dd-8eb6b8dc6b2f"/>
    <ds:schemaRef ds:uri="88567f53-9834-4087-b4db-58b6dcbce5c9"/>
  </ds:schemaRefs>
</ds:datastoreItem>
</file>

<file path=customXml/itemProps2.xml><?xml version="1.0" encoding="utf-8"?>
<ds:datastoreItem xmlns:ds="http://schemas.openxmlformats.org/officeDocument/2006/customXml" ds:itemID="{243C1342-C231-4105-9EBE-32C0DA1C8F1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567f53-9834-4087-b4db-58b6dcbce5c9"/>
    <ds:schemaRef ds:uri="9538b830-2cd6-4fe6-b4dd-8eb6b8dc6b2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4D48CFC-9820-42B5-ABFB-2E8A76D19E9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1</vt:i4>
      </vt:variant>
    </vt:vector>
  </HeadingPairs>
  <TitlesOfParts>
    <vt:vector size="5" baseType="lpstr">
      <vt:lpstr>Prog. Estágio</vt:lpstr>
      <vt:lpstr>IGD-M</vt:lpstr>
      <vt:lpstr>CRAS</vt:lpstr>
      <vt:lpstr>CRIANÇA FELIZ</vt:lpstr>
      <vt:lpstr>'Prog. Estágio'!Area_de_impressao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ANDREATO</cp:lastModifiedBy>
  <cp:lastPrinted>2026-01-20T14:20:51Z</cp:lastPrinted>
  <dcterms:created xsi:type="dcterms:W3CDTF">2017-01-27T13:47:29Z</dcterms:created>
  <dcterms:modified xsi:type="dcterms:W3CDTF">2026-03-09T20:52:35Z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0aa25f9-02cd-4cbd-87d8-d4a5179b21ee_Enabled">
    <vt:lpwstr>true</vt:lpwstr>
  </property>
  <property fmtid="{D5CDD505-2E9C-101B-9397-08002B2CF9AE}" pid="3" name="MSIP_Label_40aa25f9-02cd-4cbd-87d8-d4a5179b21ee_SetDate">
    <vt:lpwstr>2023-11-22T15:38:06Z</vt:lpwstr>
  </property>
  <property fmtid="{D5CDD505-2E9C-101B-9397-08002B2CF9AE}" pid="4" name="MSIP_Label_40aa25f9-02cd-4cbd-87d8-d4a5179b21ee_Method">
    <vt:lpwstr>Standard</vt:lpwstr>
  </property>
  <property fmtid="{D5CDD505-2E9C-101B-9397-08002B2CF9AE}" pid="5" name="MSIP_Label_40aa25f9-02cd-4cbd-87d8-d4a5179b21ee_Name">
    <vt:lpwstr>defa4170-0d19-0005-0004-bc88714345d2</vt:lpwstr>
  </property>
  <property fmtid="{D5CDD505-2E9C-101B-9397-08002B2CF9AE}" pid="6" name="MSIP_Label_40aa25f9-02cd-4cbd-87d8-d4a5179b21ee_SiteId">
    <vt:lpwstr>8e302684-0245-48e2-9345-31008cbfcf66</vt:lpwstr>
  </property>
  <property fmtid="{D5CDD505-2E9C-101B-9397-08002B2CF9AE}" pid="7" name="MSIP_Label_40aa25f9-02cd-4cbd-87d8-d4a5179b21ee_ActionId">
    <vt:lpwstr>886bfc3b-5fd8-499a-ac25-8e05158ac821</vt:lpwstr>
  </property>
  <property fmtid="{D5CDD505-2E9C-101B-9397-08002B2CF9AE}" pid="8" name="MSIP_Label_40aa25f9-02cd-4cbd-87d8-d4a5179b21ee_ContentBits">
    <vt:lpwstr>0</vt:lpwstr>
  </property>
  <property fmtid="{D5CDD505-2E9C-101B-9397-08002B2CF9AE}" pid="9" name="ContentTypeId">
    <vt:lpwstr>0x0101001FAE0EE7621BF847BB161AA9F846959E</vt:lpwstr>
  </property>
  <property fmtid="{D5CDD505-2E9C-101B-9397-08002B2CF9AE}" pid="10" name="MediaServiceImageTags">
    <vt:lpwstr/>
  </property>
</Properties>
</file>