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/>
  </bookViews>
  <sheets>
    <sheet name="Filial 12-PRMB " sheetId="96" r:id="rId1"/>
    <sheet name="Filial 14" sheetId="103" r:id="rId2"/>
    <sheet name="Filial 15" sheetId="101" r:id="rId3"/>
    <sheet name="Filial 16" sheetId="102" r:id="rId4"/>
  </sheets>
  <definedNames>
    <definedName name="_xlnm._FilterDatabase" localSheetId="0" hidden="1">'Filial 12-PRMB '!$A$2:$O$42</definedName>
    <definedName name="_xlnm._FilterDatabase" localSheetId="1" hidden="1">'Filial 14'!$A$4:$O$9</definedName>
    <definedName name="_xlnm._FilterDatabase" localSheetId="2" hidden="1">'Filial 15'!$A$4:$O$13</definedName>
    <definedName name="_xlnm._FilterDatabase" localSheetId="3" hidden="1">'Filial 16'!$A$4:$O$20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01" l="1"/>
  <c r="O52" i="96"/>
  <c r="N42" i="96"/>
  <c r="M42" i="96"/>
  <c r="J42" i="96"/>
  <c r="I42" i="96"/>
  <c r="H42" i="96"/>
  <c r="O18" i="103"/>
  <c r="N9" i="103"/>
  <c r="M9" i="103"/>
  <c r="H9" i="103"/>
  <c r="I9" i="103"/>
  <c r="H10" i="101"/>
  <c r="I10" i="101"/>
  <c r="M10" i="101"/>
  <c r="N10" i="101"/>
  <c r="O29" i="102" l="1"/>
  <c r="K12" i="96"/>
  <c r="O12" i="96" s="1"/>
  <c r="K9" i="102"/>
  <c r="O9" i="102" s="1"/>
  <c r="K31" i="96"/>
  <c r="K16" i="96"/>
  <c r="O16" i="96" s="1"/>
  <c r="H20" i="102"/>
  <c r="I20" i="102"/>
  <c r="O31" i="96" l="1"/>
  <c r="K17" i="102"/>
  <c r="O17" i="102" s="1"/>
  <c r="J20" i="102"/>
  <c r="M20" i="102"/>
  <c r="N20" i="102"/>
  <c r="I17" i="101"/>
  <c r="H17" i="101"/>
  <c r="K41" i="96" l="1"/>
  <c r="K27" i="96"/>
  <c r="O27" i="96" s="1"/>
  <c r="K6" i="103"/>
  <c r="O6" i="103" s="1"/>
  <c r="K6" i="101"/>
  <c r="K7" i="101"/>
  <c r="O7" i="101" s="1"/>
  <c r="K7" i="103"/>
  <c r="O7" i="103" s="1"/>
  <c r="O6" i="101" l="1"/>
  <c r="K10" i="102"/>
  <c r="O10" i="102" s="1"/>
  <c r="K21" i="96"/>
  <c r="O21" i="96" s="1"/>
  <c r="K14" i="102"/>
  <c r="O14" i="102" s="1"/>
  <c r="K6" i="102"/>
  <c r="O6" i="102" s="1"/>
  <c r="K12" i="102"/>
  <c r="O12" i="102" s="1"/>
  <c r="K30" i="96"/>
  <c r="O30" i="96" s="1"/>
  <c r="K35" i="96"/>
  <c r="O35" i="96" s="1"/>
  <c r="K8" i="96"/>
  <c r="O8" i="96" s="1"/>
  <c r="K20" i="96"/>
  <c r="O20" i="96" s="1"/>
  <c r="K33" i="96"/>
  <c r="O33" i="96" s="1"/>
  <c r="K38" i="96"/>
  <c r="O38" i="96" s="1"/>
  <c r="K10" i="96"/>
  <c r="O10" i="96" s="1"/>
  <c r="K32" i="96"/>
  <c r="O32" i="96" s="1"/>
  <c r="K8" i="101"/>
  <c r="O8" i="101" s="1"/>
  <c r="K9" i="101"/>
  <c r="O9" i="101" s="1"/>
  <c r="K7" i="96"/>
  <c r="O7" i="96" s="1"/>
  <c r="K6" i="96"/>
  <c r="K23" i="96"/>
  <c r="O23" i="96" s="1"/>
  <c r="K17" i="96"/>
  <c r="O17" i="96" s="1"/>
  <c r="O6" i="96" l="1"/>
  <c r="K13" i="96"/>
  <c r="K15" i="96"/>
  <c r="O15" i="96" s="1"/>
  <c r="K22" i="96"/>
  <c r="O22" i="96" s="1"/>
  <c r="K16" i="102"/>
  <c r="O16" i="102" s="1"/>
  <c r="K8" i="102"/>
  <c r="O8" i="102" s="1"/>
  <c r="K37" i="96" l="1"/>
  <c r="O37" i="96" s="1"/>
  <c r="K28" i="96"/>
  <c r="O28" i="96" s="1"/>
  <c r="O13" i="96"/>
  <c r="K24" i="96"/>
  <c r="O24" i="96" s="1"/>
  <c r="H50" i="96"/>
  <c r="K36" i="96"/>
  <c r="O36" i="96" s="1"/>
  <c r="K14" i="96" l="1"/>
  <c r="O14" i="96" s="1"/>
  <c r="I50" i="96"/>
  <c r="K19" i="102" l="1"/>
  <c r="O19" i="102" s="1"/>
  <c r="K7" i="102"/>
  <c r="O7" i="102" s="1"/>
  <c r="K11" i="102"/>
  <c r="O11" i="102" s="1"/>
  <c r="K13" i="102"/>
  <c r="O13" i="102" s="1"/>
  <c r="K15" i="102"/>
  <c r="O15" i="102" s="1"/>
  <c r="K18" i="102"/>
  <c r="O18" i="102" s="1"/>
  <c r="K26" i="96"/>
  <c r="O26" i="96" s="1"/>
  <c r="O41" i="96"/>
  <c r="K18" i="96" l="1"/>
  <c r="O18" i="96" l="1"/>
  <c r="K25" i="96"/>
  <c r="O25" i="96" s="1"/>
  <c r="H16" i="103"/>
  <c r="K39" i="96" l="1"/>
  <c r="O39" i="96" s="1"/>
  <c r="K8" i="103" l="1"/>
  <c r="K9" i="103" s="1"/>
  <c r="N17" i="101"/>
  <c r="K19" i="96"/>
  <c r="O19" i="96" s="1"/>
  <c r="K20" i="102"/>
  <c r="M17" i="101"/>
  <c r="K9" i="96"/>
  <c r="O9" i="96" l="1"/>
  <c r="K16" i="103"/>
  <c r="O20" i="102" l="1"/>
  <c r="K11" i="96"/>
  <c r="J10" i="101"/>
  <c r="K40" i="96"/>
  <c r="I16" i="103"/>
  <c r="K10" i="101" l="1"/>
  <c r="K17" i="101" s="1"/>
  <c r="O40" i="96"/>
  <c r="O27" i="102"/>
  <c r="O30" i="102" s="1"/>
  <c r="O10" i="101"/>
  <c r="O11" i="96"/>
  <c r="O17" i="101" l="1"/>
  <c r="O20" i="101"/>
  <c r="K29" i="96"/>
  <c r="K34" i="96"/>
  <c r="O8" i="103"/>
  <c r="O34" i="96" l="1"/>
  <c r="K42" i="96"/>
  <c r="O9" i="103"/>
  <c r="O29" i="96"/>
  <c r="K50" i="96"/>
  <c r="M50" i="96"/>
  <c r="I27" i="102"/>
  <c r="H27" i="102"/>
  <c r="J27" i="102"/>
  <c r="M27" i="102"/>
  <c r="N27" i="102"/>
  <c r="J17" i="101"/>
  <c r="O42" i="96" l="1"/>
  <c r="O53" i="96" s="1"/>
  <c r="O16" i="103"/>
  <c r="O19" i="103" s="1"/>
  <c r="K27" i="102"/>
  <c r="N50" i="96"/>
  <c r="J50" i="96"/>
  <c r="O50" i="96" l="1"/>
  <c r="N14" i="103"/>
  <c r="N16" i="103" s="1"/>
  <c r="M14" i="103"/>
  <c r="M16" i="103" s="1"/>
  <c r="J14" i="103"/>
  <c r="I14" i="103"/>
</calcChain>
</file>

<file path=xl/sharedStrings.xml><?xml version="1.0" encoding="utf-8"?>
<sst xmlns="http://schemas.openxmlformats.org/spreadsheetml/2006/main" count="428" uniqueCount="193">
  <si>
    <t>ENSINO MÉDIO</t>
  </si>
  <si>
    <t>FOLHA MENSAL DE PAGAMENTO DE ESTAGIÁRIOS</t>
  </si>
  <si>
    <t>DATA PROCESS</t>
  </si>
  <si>
    <t>ANO</t>
  </si>
  <si>
    <t>MÊS REF</t>
  </si>
  <si>
    <t>V. TRANS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</si>
  <si>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</si>
  <si>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</si>
  <si>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</si>
  <si>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</si>
  <si>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</si>
  <si>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</si>
  <si>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</si>
  <si>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</si>
  <si>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</si>
  <si>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VALORES MENSAIS DA BOLSA</t>
  </si>
  <si>
    <t>DESCONTOS  - R$</t>
  </si>
  <si>
    <t>VALOR LÍQUIDO (PAGO)</t>
  </si>
  <si>
    <t>VALOR BOLSA</t>
  </si>
  <si>
    <t>AUXÍLIO TRANSP</t>
  </si>
  <si>
    <t>RECESSO REMUN.</t>
  </si>
  <si>
    <t>TOTAL   BRUTO</t>
  </si>
  <si>
    <t>FALTAS</t>
  </si>
  <si>
    <t>DA    BOLSA</t>
  </si>
  <si>
    <t>PAGAMENTO DE MESES RETROATIVOS</t>
  </si>
  <si>
    <t>DT-CONTR</t>
  </si>
  <si>
    <t>REFERÊNCIA</t>
  </si>
  <si>
    <t>RECESSO REMUNERADO</t>
  </si>
  <si>
    <t>DO   AUXÍLIO TRANSP</t>
  </si>
  <si>
    <t xml:space="preserve"> </t>
  </si>
  <si>
    <t>-</t>
  </si>
  <si>
    <t>DIREITO</t>
  </si>
  <si>
    <t>SEMSA</t>
  </si>
  <si>
    <t>SASDH</t>
  </si>
  <si>
    <t>DIAS ÚTEIS</t>
  </si>
  <si>
    <t>TOTAL DA DESPESA - BOLSA-ESTÁGIO.................................................</t>
  </si>
  <si>
    <t>TOTAL DOS SERVIÇOS MENSAIS A FATURAR.....................................................................</t>
  </si>
  <si>
    <t>TAXA DE AGENCIAMENTO  - Valor Unitário.............................................................................</t>
  </si>
  <si>
    <t>TOTAL DA FOLHA DO MÊS................................</t>
  </si>
  <si>
    <t>TOTAL GERAL DA FOLHA......................................</t>
  </si>
  <si>
    <t>SEME</t>
  </si>
  <si>
    <t>CRAS SOBRAL</t>
  </si>
  <si>
    <t>TOTAL DA FOLHA DO MÊS................................R$</t>
  </si>
  <si>
    <t>TOTAL DE RETROATIVOS.....................................R$</t>
  </si>
  <si>
    <t>TOTAL GERAL DA FOLHA.......................................R$</t>
  </si>
  <si>
    <t xml:space="preserve">TAXA DE AGENCIAMENTO  - Valor Unitário.............................................................................................................. </t>
  </si>
  <si>
    <t>TOTAL DOS SERVIÇOS MENSAIS A FATURAR..........................................................</t>
  </si>
  <si>
    <t>TOTAL DA DESPESA -BOLSA-ESTÁGIO...........................................................</t>
  </si>
  <si>
    <t xml:space="preserve">PSICOLOGIA </t>
  </si>
  <si>
    <t>ADMINISTRAÇÃO</t>
  </si>
  <si>
    <t>PSICOLOGIA</t>
  </si>
  <si>
    <t>JORNALISMO</t>
  </si>
  <si>
    <t>AUXILIO TRANSP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</si>
  <si>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</si>
  <si>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EDUCAÇÃO FISICA</t>
  </si>
  <si>
    <t>ENFERMAGEM</t>
  </si>
  <si>
    <t>ENGENHARIA CIVIL</t>
  </si>
  <si>
    <t>ENGENHARIA FLORESTAL</t>
  </si>
  <si>
    <t>SEMEIA</t>
  </si>
  <si>
    <t>JOSEF DO NASCIMENTO CAMPOS</t>
  </si>
  <si>
    <t>FARMÁCIA</t>
  </si>
  <si>
    <t>01/03/2024</t>
  </si>
  <si>
    <t>01/03/2025</t>
  </si>
  <si>
    <t>PEDAGOGIA</t>
  </si>
  <si>
    <t>02/05/2024</t>
  </si>
  <si>
    <t>02/05/2025</t>
  </si>
  <si>
    <t>DAVI RAUPP AZEVEDO SOUZA</t>
  </si>
  <si>
    <t xml:space="preserve">IAGO ALVES CHAVES </t>
  </si>
  <si>
    <t>PGM</t>
  </si>
  <si>
    <t>PEDRO CARLOS SOUZA CHAVES</t>
  </si>
  <si>
    <t>YASMIM DE CASTRO MEDINA</t>
  </si>
  <si>
    <t>CADÚNICO</t>
  </si>
  <si>
    <t>02/07/2025</t>
  </si>
  <si>
    <t>THALISSON SILVA DOS SANTOS</t>
  </si>
  <si>
    <t>15/07/2024</t>
  </si>
  <si>
    <t>DATA PROCESSO</t>
  </si>
  <si>
    <t>MÊS REF.</t>
  </si>
  <si>
    <t>CIDADE NOVA</t>
  </si>
  <si>
    <t>15/08/2024</t>
  </si>
  <si>
    <t>15/08/2025</t>
  </si>
  <si>
    <t>GEOVANA DA SILVA FURTADO</t>
  </si>
  <si>
    <t>ARIKENID DA COSTA FERREIRA</t>
  </si>
  <si>
    <t>EVELLYN DA SILVA LOUBET</t>
  </si>
  <si>
    <t xml:space="preserve">SEME </t>
  </si>
  <si>
    <t>04/09/204</t>
  </si>
  <si>
    <t>14/11/2024</t>
  </si>
  <si>
    <t>TAMIRES ALVES A SILVA</t>
  </si>
  <si>
    <t>DT-CONTRO</t>
  </si>
  <si>
    <t xml:space="preserve">ALINE DE ANDRADE SANTOS </t>
  </si>
  <si>
    <t>CRAS RUI LINO</t>
  </si>
  <si>
    <t>CRAS NOVO HORIZONTE</t>
  </si>
  <si>
    <t>06/03/2025</t>
  </si>
  <si>
    <t xml:space="preserve">MICHELE KETELY RIBEIRO DA SILVA </t>
  </si>
  <si>
    <t>CRAS CALAFATE</t>
  </si>
  <si>
    <t>VINÍCIUS SOUZA FERREIRA</t>
  </si>
  <si>
    <t>07/04/2025</t>
  </si>
  <si>
    <t>EUZÉBIO DO NASCIMENTO OLIVEIRA NETO</t>
  </si>
  <si>
    <t>SISTEMA DE INFORMAÇÃO</t>
  </si>
  <si>
    <t>05/05/2025</t>
  </si>
  <si>
    <t>SARINE SILVA</t>
  </si>
  <si>
    <t>PSICOPEDAGOGIA</t>
  </si>
  <si>
    <t>ROGERIO IGOR MAIA</t>
  </si>
  <si>
    <t xml:space="preserve"> CRAS NOVO HORIZONTE </t>
  </si>
  <si>
    <t>NATÁLIA AMARILES ELICE LIMA DE FRANÇA</t>
  </si>
  <si>
    <t>JOÃO VITOR FRANÇA MIRANDA</t>
  </si>
  <si>
    <t>ALBANIZE SILVA DE ASSIS</t>
  </si>
  <si>
    <t xml:space="preserve">IOLANY MELO DE OLIVEIRA </t>
  </si>
  <si>
    <t>12/05/2025</t>
  </si>
  <si>
    <t>06/05/2026</t>
  </si>
  <si>
    <t>07/04/2026</t>
  </si>
  <si>
    <t>12/05/2026</t>
  </si>
  <si>
    <t>SEME/SASDH</t>
  </si>
  <si>
    <t>ROBERTO CARLOS GARRET SANTOS</t>
  </si>
  <si>
    <t>ELIS VITÓRIA GOMES DE LIMA</t>
  </si>
  <si>
    <t>FGB</t>
  </si>
  <si>
    <t>05/06/2025</t>
  </si>
  <si>
    <t>01/07/2025</t>
  </si>
  <si>
    <t>01/07/2026</t>
  </si>
  <si>
    <t>HUENDKRISTYAN FERREIRA MARQUES</t>
  </si>
  <si>
    <t>FISIOTERAPIA</t>
  </si>
  <si>
    <t>EDUARDA  MENDES DE ALMEIDA</t>
  </si>
  <si>
    <t>SAÚDE COLETIVA</t>
  </si>
  <si>
    <t>JOSÉ WELLIGTON SANTOS FERREIRA</t>
  </si>
  <si>
    <t>RUTH FREITAS COELHO</t>
  </si>
  <si>
    <t>07/07/2025</t>
  </si>
  <si>
    <t>07/07/2026</t>
  </si>
  <si>
    <t>GUILHERME DA SILVA SARAH</t>
  </si>
  <si>
    <t>ENGENHARIA ELÉTRICA</t>
  </si>
  <si>
    <t>EMILY DE SOUZA PESSOA</t>
  </si>
  <si>
    <t>ANA CAMYLLE LIMA FERNANDES</t>
  </si>
  <si>
    <t>ARQUITETURA E URBANISMO</t>
  </si>
  <si>
    <t>JAMILLE PAIVA DOS SANTOS</t>
  </si>
  <si>
    <t>PAULO GABRIEL ALENCAR DE SOUZA TRAVIZAN</t>
  </si>
  <si>
    <t>0707/2026</t>
  </si>
  <si>
    <t>ELIEL IBIAPINO PINTO</t>
  </si>
  <si>
    <t>GUSTAVO DE ARAÚJO MOREIRA</t>
  </si>
  <si>
    <t>ANA CLÉSIA ALMEIDA BORGES</t>
  </si>
  <si>
    <t>SEINFRA</t>
  </si>
  <si>
    <t>JAMILLY PRISCILA DUARTE DA SILVA</t>
  </si>
  <si>
    <t xml:space="preserve">ENAYLE  CRYSTINA MAIA DE MESQUITA </t>
  </si>
  <si>
    <t xml:space="preserve">JUDY ISABELE DOS SANTOS </t>
  </si>
  <si>
    <t>ADMINISTRAÇÂO</t>
  </si>
  <si>
    <t>RAFAEL ANDRADE DE FREITAS</t>
  </si>
  <si>
    <t>ENGENHARIA DA COMPUTAÇÃO</t>
  </si>
  <si>
    <t>ANA LÍVIA OLIVEIRA ANDRADE</t>
  </si>
  <si>
    <t>02/092026</t>
  </si>
  <si>
    <t>GESTÃO FINANCEIRO</t>
  </si>
  <si>
    <t xml:space="preserve">LUCCA VÍCTOR PEREIRA DE MATOS </t>
  </si>
  <si>
    <t>RYAN LOPES BARBOSA</t>
  </si>
  <si>
    <t>CARLOS EDUARDO FIGUEIREDO LIRA LOPES</t>
  </si>
  <si>
    <t>NUTRIÇÃO</t>
  </si>
  <si>
    <t>LEONARDO DO NASCIMENTO MAIA</t>
  </si>
  <si>
    <t xml:space="preserve"> CENTRO DO IDOSO</t>
  </si>
  <si>
    <t>01/09/2025</t>
  </si>
  <si>
    <t>01/09/2026</t>
  </si>
  <si>
    <t>SIONE CRISTINA CORRÊA DA COSTA</t>
  </si>
  <si>
    <t xml:space="preserve">SERVIÇO SOCIAL </t>
  </si>
  <si>
    <t xml:space="preserve">DANIELA LIMA DA ROCHA </t>
  </si>
  <si>
    <t>CRAS CIDADE NOVA</t>
  </si>
  <si>
    <t>02/09/2025</t>
  </si>
  <si>
    <t>02/09/2026</t>
  </si>
  <si>
    <t>MILLENA CASTRO DA SILVA</t>
  </si>
  <si>
    <t>CRAS SANTA HELENA</t>
  </si>
  <si>
    <t>MARIA CLARA SOUZA ALBURQUEQUE</t>
  </si>
  <si>
    <t>07/10/2025</t>
  </si>
  <si>
    <t>JORGE CLEI FERREIRA DA SILVA FILHO</t>
  </si>
  <si>
    <t>PEDRO HENRIQUE LIMA MANASAFI</t>
  </si>
  <si>
    <t>13/10/2026</t>
  </si>
  <si>
    <t>TAYLANE NOGUEIRA SALDALHA</t>
  </si>
  <si>
    <t>13/10/2025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</si>
  <si>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</t>
    </r>
    <r>
      <rPr>
        <b/>
        <sz val="12"/>
        <rFont val="Arial"/>
        <family val="2"/>
      </rPr>
      <t xml:space="preserve"> 5</t>
    </r>
    <r>
      <rPr>
        <sz val="12"/>
        <rFont val="Arial"/>
        <family val="2"/>
      </rPr>
      <t>- Sem remuneração}</t>
    </r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</si>
  <si>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>Sem remuneração}</t>
    </r>
  </si>
  <si>
    <t>TÉDIA SOUZA DA SILVA</t>
  </si>
  <si>
    <t>ESTEFANY REBOUÇA DA CRUZ</t>
  </si>
  <si>
    <t>03/112025</t>
  </si>
  <si>
    <t>03/11/2025</t>
  </si>
  <si>
    <t xml:space="preserve">HELYTA ARAÚJO DE AZEVEDO </t>
  </si>
  <si>
    <t xml:space="preserve">EDNALDO TOMÁS  DA SILVA JUNIOR </t>
  </si>
  <si>
    <t>3 E 4</t>
  </si>
  <si>
    <t>CENTRO POP</t>
  </si>
  <si>
    <t>13/012026</t>
  </si>
  <si>
    <t>JANEIRO</t>
  </si>
  <si>
    <t>13/01/2025</t>
  </si>
  <si>
    <t>13/01//2025</t>
  </si>
  <si>
    <t>FILIPE HENRY MESQUISTA OLI VEIRA</t>
  </si>
  <si>
    <t>2026</t>
  </si>
  <si>
    <t>SEAGRO</t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</si>
  <si>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>FILIAL 0012 / RECURSO PROGRAMA ESTÁGIO REMUNERADO</t>
    </r>
  </si>
  <si>
    <r>
      <t xml:space="preserve">CONTRATO Nº 045/2020  - PREFEITURA DE RIO BRANCO - </t>
    </r>
    <r>
      <rPr>
        <b/>
        <sz val="14"/>
        <color rgb="FF0070C0"/>
        <rFont val="Arial"/>
        <family val="2"/>
      </rPr>
      <t>FILIAL 0014 / RECURSO 117-CRAS</t>
    </r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</si>
  <si>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 xml:space="preserve">FILIAL 0015 - RECURSO - PROGRAMA BOLSA FAMILIA E DO CADASTRO ÚNICO (IGD-PBF) </t>
    </r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</si>
  <si>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>FILIAL 0016 - RECURSO - PROGRAMA CRIANÇA FELIZ</t>
    </r>
  </si>
  <si>
    <t>KEMYLI  VITORIA MENDONÇA REIS DA SILVA</t>
  </si>
  <si>
    <t>KALINNY ARAÚJO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</si>
</sst>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;&quot;(R$ &quot;#,##0.00\)"/>
    <numFmt numFmtId="168" formatCode="_(* #,##0_);_(* \(#,##0\);_(* &quot;-&quot;_);_(@_)"/>
    <numFmt numFmtId="169" formatCode="[$R$-416]\ #,##0.00;[Red]\-[$R$-416]\ #,##0.00"/>
    <numFmt numFmtId="170" formatCode="_-[$R$-416]\ * #,##0.00_-;\-[$R$-416]\ * #,##0.00_-;_-[$R$-416]\ * &quot;-&quot;??_-;_-@_-"/>
    <numFmt numFmtId="171" formatCode="&quot;R$&quot;\ 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8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454">
    <xf numFmtId="0" fontId="0" fillId="0" borderId="0" xfId="0"/>
    <xf numFmtId="0" fontId="0" fillId="2" borderId="0" xfId="0" applyFill="1" applyAlignment="1">
      <alignment vertical="center"/>
    </xf>
    <xf numFmtId="171" fontId="4" fillId="5" borderId="1" xfId="1" applyNumberFormat="1" applyFont="1" applyFill="1" applyBorder="1" applyAlignment="1">
      <alignment horizontal="center" vertical="center" wrapText="1"/>
    </xf>
    <xf numFmtId="171" fontId="4" fillId="5" borderId="1" xfId="0" applyNumberFormat="1" applyFont="1" applyFill="1" applyBorder="1" applyAlignment="1">
      <alignment horizontal="center" vertical="center" wrapText="1"/>
    </xf>
    <xf numFmtId="171" fontId="4" fillId="5" borderId="7" xfId="1" applyNumberFormat="1" applyFont="1" applyFill="1" applyBorder="1" applyAlignment="1">
      <alignment horizontal="center" vertical="center" wrapText="1"/>
    </xf>
    <xf numFmtId="171" fontId="4" fillId="2" borderId="1" xfId="4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" xfId="2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>
      <alignment horizontal="center" vertical="center"/>
    </xf>
    <xf numFmtId="171" fontId="4" fillId="2" borderId="1" xfId="2" applyNumberFormat="1" applyFont="1" applyFill="1" applyBorder="1" applyAlignment="1">
      <alignment horizontal="center" vertical="center"/>
    </xf>
    <xf numFmtId="8" fontId="5" fillId="7" borderId="1" xfId="1" applyNumberFormat="1" applyFont="1" applyFill="1" applyBorder="1" applyAlignment="1">
      <alignment vertical="center"/>
    </xf>
    <xf numFmtId="8" fontId="5" fillId="7" borderId="1" xfId="1" applyNumberFormat="1" applyFont="1" applyFill="1" applyBorder="1" applyAlignment="1">
      <alignment horizontal="center" vertical="center"/>
    </xf>
    <xf numFmtId="44" fontId="5" fillId="7" borderId="1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169" fontId="5" fillId="6" borderId="19" xfId="5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Border="1" applyAlignment="1">
      <alignment horizontal="center" vertical="center"/>
    </xf>
    <xf numFmtId="168" fontId="4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5" xfId="5" applyNumberFormat="1" applyFont="1" applyBorder="1" applyAlignment="1" applyProtection="1">
      <alignment vertical="center"/>
      <protection hidden="1"/>
    </xf>
    <xf numFmtId="0" fontId="4" fillId="2" borderId="1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169" fontId="5" fillId="6" borderId="4" xfId="5" applyNumberFormat="1" applyFont="1" applyFill="1" applyBorder="1" applyAlignment="1" applyProtection="1">
      <alignment vertical="center"/>
      <protection hidden="1"/>
    </xf>
    <xf numFmtId="169" fontId="5" fillId="6" borderId="1" xfId="5" applyNumberFormat="1" applyFont="1" applyFill="1" applyBorder="1" applyAlignment="1" applyProtection="1">
      <alignment vertical="center"/>
      <protection hidden="1"/>
    </xf>
    <xf numFmtId="44" fontId="4" fillId="6" borderId="1" xfId="0" applyNumberFormat="1" applyFont="1" applyFill="1" applyBorder="1" applyAlignment="1" applyProtection="1">
      <alignment vertical="center"/>
      <protection hidden="1"/>
    </xf>
    <xf numFmtId="171" fontId="5" fillId="6" borderId="2" xfId="5" applyNumberFormat="1" applyFont="1" applyFill="1" applyBorder="1" applyAlignment="1" applyProtection="1">
      <alignment vertical="center"/>
      <protection hidden="1"/>
    </xf>
    <xf numFmtId="0" fontId="4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8" fontId="5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5" xfId="0" applyNumberFormat="1" applyFont="1" applyBorder="1" applyAlignment="1" applyProtection="1">
      <alignment vertical="center"/>
      <protection hidden="1"/>
    </xf>
    <xf numFmtId="0" fontId="5" fillId="0" borderId="1" xfId="4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8" fontId="5" fillId="0" borderId="1" xfId="2" applyNumberFormat="1" applyFont="1" applyFill="1" applyBorder="1" applyAlignment="1" applyProtection="1">
      <alignment horizontal="center" vertical="center"/>
      <protection hidden="1"/>
    </xf>
    <xf numFmtId="169" fontId="5" fillId="0" borderId="19" xfId="5" applyNumberFormat="1" applyFont="1" applyBorder="1" applyAlignment="1" applyProtection="1">
      <alignment vertical="center"/>
      <protection hidden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171" fontId="5" fillId="7" borderId="19" xfId="4" applyNumberFormat="1" applyFont="1" applyFill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166" fontId="4" fillId="0" borderId="1" xfId="4" applyNumberFormat="1" applyFont="1" applyBorder="1" applyAlignment="1" applyProtection="1">
      <alignment horizontal="right" vertical="center"/>
      <protection hidden="1"/>
    </xf>
    <xf numFmtId="166" fontId="16" fillId="0" borderId="1" xfId="2" applyNumberFormat="1" applyFont="1" applyFill="1" applyBorder="1" applyAlignment="1" applyProtection="1">
      <alignment horizontal="right" vertical="center"/>
      <protection hidden="1"/>
    </xf>
    <xf numFmtId="167" fontId="5" fillId="0" borderId="1" xfId="4" applyNumberFormat="1" applyFont="1" applyBorder="1" applyAlignment="1" applyProtection="1">
      <alignment horizontal="right" vertical="center"/>
      <protection hidden="1"/>
    </xf>
    <xf numFmtId="166" fontId="4" fillId="0" borderId="1" xfId="4" applyNumberFormat="1" applyFont="1" applyBorder="1" applyAlignment="1" applyProtection="1">
      <alignment horizontal="center" vertical="center"/>
      <protection hidden="1"/>
    </xf>
    <xf numFmtId="164" fontId="5" fillId="6" borderId="1" xfId="4" applyNumberFormat="1" applyFont="1" applyFill="1" applyBorder="1" applyAlignment="1" applyProtection="1">
      <alignment horizontal="center" vertical="center"/>
      <protection hidden="1"/>
    </xf>
    <xf numFmtId="44" fontId="4" fillId="6" borderId="1" xfId="0" applyNumberFormat="1" applyFont="1" applyFill="1" applyBorder="1" applyAlignment="1" applyProtection="1">
      <alignment horizontal="center" vertical="center"/>
      <protection hidden="1"/>
    </xf>
    <xf numFmtId="44" fontId="13" fillId="6" borderId="1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171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2" applyNumberFormat="1" applyFont="1" applyFill="1" applyBorder="1" applyAlignment="1" applyProtection="1">
      <alignment horizontal="center" vertical="center"/>
      <protection hidden="1"/>
    </xf>
    <xf numFmtId="8" fontId="5" fillId="7" borderId="1" xfId="0" applyNumberFormat="1" applyFont="1" applyFill="1" applyBorder="1" applyAlignment="1">
      <alignment vertical="center"/>
    </xf>
    <xf numFmtId="8" fontId="6" fillId="7" borderId="1" xfId="1" applyNumberFormat="1" applyFont="1" applyFill="1" applyBorder="1" applyAlignment="1">
      <alignment vertical="center"/>
    </xf>
    <xf numFmtId="8" fontId="6" fillId="7" borderId="1" xfId="1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171" fontId="13" fillId="7" borderId="1" xfId="4" applyNumberFormat="1" applyFont="1" applyFill="1" applyBorder="1" applyAlignment="1" applyProtection="1">
      <alignment horizontal="center" vertical="center"/>
      <protection hidden="1"/>
    </xf>
    <xf numFmtId="171" fontId="13" fillId="7" borderId="2" xfId="1" applyNumberFormat="1" applyFont="1" applyFill="1" applyBorder="1" applyAlignment="1">
      <alignment vertical="center"/>
    </xf>
    <xf numFmtId="44" fontId="19" fillId="7" borderId="1" xfId="1" applyNumberFormat="1" applyFont="1" applyFill="1" applyBorder="1" applyAlignment="1">
      <alignment vertical="center"/>
    </xf>
    <xf numFmtId="44" fontId="6" fillId="7" borderId="1" xfId="1" applyNumberFormat="1" applyFont="1" applyFill="1" applyBorder="1" applyAlignment="1">
      <alignment vertical="center"/>
    </xf>
    <xf numFmtId="171" fontId="5" fillId="7" borderId="1" xfId="0" applyNumberFormat="1" applyFont="1" applyFill="1" applyBorder="1" applyAlignment="1" applyProtection="1">
      <alignment vertical="center"/>
      <protection hidden="1"/>
    </xf>
    <xf numFmtId="166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0" applyNumberFormat="1" applyFont="1" applyFill="1" applyBorder="1" applyAlignment="1" applyProtection="1">
      <alignment horizontal="center" vertical="center"/>
      <protection hidden="1"/>
    </xf>
    <xf numFmtId="168" fontId="5" fillId="7" borderId="1" xfId="2" applyNumberFormat="1" applyFont="1" applyFill="1" applyBorder="1" applyAlignment="1" applyProtection="1">
      <alignment horizontal="center" vertical="center"/>
      <protection hidden="1"/>
    </xf>
    <xf numFmtId="171" fontId="13" fillId="7" borderId="1" xfId="0" applyNumberFormat="1" applyFont="1" applyFill="1" applyBorder="1" applyAlignment="1" applyProtection="1">
      <alignment vertical="center"/>
      <protection hidden="1"/>
    </xf>
    <xf numFmtId="0" fontId="4" fillId="5" borderId="1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8" fontId="4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5" xfId="5" applyNumberFormat="1" applyFont="1" applyFill="1" applyBorder="1" applyAlignment="1" applyProtection="1">
      <alignment vertical="center"/>
      <protection hidden="1"/>
    </xf>
    <xf numFmtId="168" fontId="5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5" xfId="0" applyNumberFormat="1" applyFont="1" applyFill="1" applyBorder="1" applyAlignment="1" applyProtection="1">
      <alignment vertical="center"/>
      <protection hidden="1"/>
    </xf>
    <xf numFmtId="49" fontId="7" fillId="3" borderId="1" xfId="2" applyNumberFormat="1" applyFont="1" applyFill="1" applyBorder="1" applyAlignment="1" applyProtection="1">
      <alignment horizontal="center" vertical="center"/>
      <protection hidden="1"/>
    </xf>
    <xf numFmtId="0" fontId="5" fillId="5" borderId="1" xfId="0" quotePrefix="1" applyFont="1" applyFill="1" applyBorder="1" applyAlignment="1">
      <alignment horizontal="center" vertical="center" wrapText="1"/>
    </xf>
    <xf numFmtId="49" fontId="7" fillId="9" borderId="1" xfId="2" applyNumberFormat="1" applyFont="1" applyFill="1" applyBorder="1" applyAlignment="1" applyProtection="1">
      <alignment horizontal="center" vertical="center"/>
      <protection hidden="1"/>
    </xf>
    <xf numFmtId="171" fontId="5" fillId="9" borderId="1" xfId="0" applyNumberFormat="1" applyFont="1" applyFill="1" applyBorder="1" applyAlignment="1" applyProtection="1">
      <alignment vertical="center"/>
      <protection hidden="1"/>
    </xf>
    <xf numFmtId="166" fontId="5" fillId="9" borderId="1" xfId="4" applyNumberFormat="1" applyFont="1" applyFill="1" applyBorder="1" applyAlignment="1" applyProtection="1">
      <alignment horizontal="center" vertical="center"/>
      <protection hidden="1"/>
    </xf>
    <xf numFmtId="171" fontId="5" fillId="9" borderId="1" xfId="0" applyNumberFormat="1" applyFont="1" applyFill="1" applyBorder="1" applyAlignment="1" applyProtection="1">
      <alignment horizontal="center" vertical="center"/>
      <protection hidden="1"/>
    </xf>
    <xf numFmtId="168" fontId="5" fillId="9" borderId="1" xfId="2" applyNumberFormat="1" applyFont="1" applyFill="1" applyBorder="1" applyAlignment="1" applyProtection="1">
      <alignment horizontal="center" vertical="center"/>
      <protection hidden="1"/>
    </xf>
    <xf numFmtId="171" fontId="13" fillId="9" borderId="1" xfId="0" applyNumberFormat="1" applyFont="1" applyFill="1" applyBorder="1" applyAlignment="1" applyProtection="1">
      <alignment vertical="center"/>
      <protection hidden="1"/>
    </xf>
    <xf numFmtId="0" fontId="5" fillId="9" borderId="3" xfId="0" applyFont="1" applyFill="1" applyBorder="1" applyAlignment="1">
      <alignment horizontal="center" vertical="center"/>
    </xf>
    <xf numFmtId="169" fontId="5" fillId="9" borderId="1" xfId="5" applyNumberFormat="1" applyFont="1" applyFill="1" applyBorder="1" applyAlignment="1" applyProtection="1">
      <alignment horizontal="center" vertical="center"/>
      <protection hidden="1"/>
    </xf>
    <xf numFmtId="169" fontId="5" fillId="9" borderId="1" xfId="5" applyNumberFormat="1" applyFont="1" applyFill="1" applyBorder="1" applyAlignment="1" applyProtection="1">
      <alignment vertical="center"/>
      <protection hidden="1"/>
    </xf>
    <xf numFmtId="44" fontId="5" fillId="9" borderId="1" xfId="0" applyNumberFormat="1" applyFont="1" applyFill="1" applyBorder="1" applyAlignment="1" applyProtection="1">
      <alignment vertical="center"/>
      <protection hidden="1"/>
    </xf>
    <xf numFmtId="171" fontId="4" fillId="5" borderId="19" xfId="1" applyNumberFormat="1" applyFont="1" applyFill="1" applyBorder="1" applyAlignment="1">
      <alignment horizontal="center" vertical="center" wrapText="1"/>
    </xf>
    <xf numFmtId="171" fontId="5" fillId="10" borderId="29" xfId="2" applyNumberFormat="1" applyFont="1" applyFill="1" applyBorder="1" applyAlignment="1">
      <alignment horizontal="right" vertical="center" wrapText="1"/>
    </xf>
    <xf numFmtId="171" fontId="4" fillId="2" borderId="0" xfId="2" applyNumberFormat="1" applyFont="1" applyFill="1" applyBorder="1" applyAlignment="1">
      <alignment horizontal="center" vertical="center"/>
    </xf>
    <xf numFmtId="171" fontId="4" fillId="2" borderId="0" xfId="1" applyNumberFormat="1" applyFont="1" applyFill="1" applyBorder="1" applyAlignment="1">
      <alignment horizontal="center" vertical="center"/>
    </xf>
    <xf numFmtId="171" fontId="18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9" xfId="4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71" fontId="24" fillId="9" borderId="1" xfId="0" applyNumberFormat="1" applyFont="1" applyFill="1" applyBorder="1" applyAlignment="1">
      <alignment vertical="center"/>
    </xf>
    <xf numFmtId="171" fontId="25" fillId="9" borderId="1" xfId="0" applyNumberFormat="1" applyFont="1" applyFill="1" applyBorder="1" applyAlignment="1">
      <alignment vertical="center"/>
    </xf>
    <xf numFmtId="171" fontId="24" fillId="3" borderId="1" xfId="0" applyNumberFormat="1" applyFont="1" applyFill="1" applyBorder="1" applyAlignment="1">
      <alignment vertical="center"/>
    </xf>
    <xf numFmtId="171" fontId="25" fillId="3" borderId="1" xfId="0" applyNumberFormat="1" applyFont="1" applyFill="1" applyBorder="1" applyAlignment="1">
      <alignment vertical="center"/>
    </xf>
    <xf numFmtId="8" fontId="20" fillId="9" borderId="1" xfId="0" applyNumberFormat="1" applyFont="1" applyFill="1" applyBorder="1" applyAlignment="1">
      <alignment vertical="center"/>
    </xf>
    <xf numFmtId="44" fontId="7" fillId="8" borderId="1" xfId="0" applyNumberFormat="1" applyFont="1" applyFill="1" applyBorder="1" applyAlignment="1" applyProtection="1">
      <alignment vertical="center"/>
      <protection hidden="1"/>
    </xf>
    <xf numFmtId="8" fontId="20" fillId="8" borderId="1" xfId="0" applyNumberFormat="1" applyFont="1" applyFill="1" applyBorder="1" applyAlignment="1">
      <alignment vertical="center"/>
    </xf>
    <xf numFmtId="8" fontId="26" fillId="8" borderId="1" xfId="0" applyNumberFormat="1" applyFont="1" applyFill="1" applyBorder="1" applyAlignment="1">
      <alignment vertical="center"/>
    </xf>
    <xf numFmtId="171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1" fillId="2" borderId="23" xfId="0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 applyProtection="1">
      <alignment horizontal="center" vertical="center"/>
      <protection hidden="1"/>
    </xf>
    <xf numFmtId="171" fontId="4" fillId="5" borderId="19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71" fontId="4" fillId="2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5" fillId="10" borderId="13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7" fillId="11" borderId="26" xfId="0" applyFont="1" applyFill="1" applyBorder="1" applyAlignment="1">
      <alignment horizontal="left" vertical="center" wrapText="1"/>
    </xf>
    <xf numFmtId="0" fontId="7" fillId="11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7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quotePrefix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71" fontId="4" fillId="5" borderId="5" xfId="1" applyNumberFormat="1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5" xfId="2" applyNumberFormat="1" applyFont="1" applyFill="1" applyBorder="1" applyAlignment="1" applyProtection="1">
      <alignment horizontal="center" vertical="center"/>
      <protection hidden="1"/>
    </xf>
    <xf numFmtId="0" fontId="7" fillId="11" borderId="28" xfId="0" applyFont="1" applyFill="1" applyBorder="1" applyAlignment="1">
      <alignment horizontal="left" vertical="center" wrapText="1"/>
    </xf>
    <xf numFmtId="0" fontId="7" fillId="11" borderId="14" xfId="0" applyFont="1" applyFill="1" applyBorder="1" applyAlignment="1">
      <alignment horizontal="left" vertical="center" wrapText="1"/>
    </xf>
    <xf numFmtId="0" fontId="7" fillId="11" borderId="34" xfId="0" applyFont="1" applyFill="1" applyBorder="1" applyAlignment="1">
      <alignment horizontal="left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171" fontId="4" fillId="5" borderId="17" xfId="1" applyNumberFormat="1" applyFont="1" applyFill="1" applyBorder="1" applyAlignment="1">
      <alignment horizontal="center" vertical="center" wrapText="1"/>
    </xf>
    <xf numFmtId="171" fontId="4" fillId="2" borderId="19" xfId="1" applyNumberFormat="1" applyFont="1" applyFill="1" applyBorder="1" applyAlignment="1">
      <alignment horizontal="center" vertical="center" wrapText="1"/>
    </xf>
    <xf numFmtId="171" fontId="7" fillId="9" borderId="1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 applyProtection="1">
      <alignment vertical="center"/>
      <protection hidden="1"/>
    </xf>
    <xf numFmtId="166" fontId="4" fillId="2" borderId="0" xfId="4" applyNumberFormat="1" applyFont="1" applyFill="1" applyBorder="1" applyAlignment="1" applyProtection="1">
      <alignment horizontal="center" vertical="center"/>
      <protection hidden="1"/>
    </xf>
    <xf numFmtId="44" fontId="4" fillId="2" borderId="0" xfId="0" applyNumberFormat="1" applyFont="1" applyFill="1" applyBorder="1" applyAlignment="1" applyProtection="1">
      <alignment horizontal="center" vertical="center"/>
      <protection hidden="1"/>
    </xf>
    <xf numFmtId="44" fontId="16" fillId="2" borderId="0" xfId="0" applyNumberFormat="1" applyFont="1" applyFill="1" applyBorder="1" applyAlignment="1" applyProtection="1">
      <alignment vertical="center"/>
      <protection hidden="1"/>
    </xf>
    <xf numFmtId="44" fontId="5" fillId="2" borderId="0" xfId="0" applyNumberFormat="1" applyFont="1" applyFill="1" applyBorder="1" applyAlignment="1" applyProtection="1">
      <alignment vertical="center"/>
      <protection hidden="1"/>
    </xf>
    <xf numFmtId="169" fontId="5" fillId="9" borderId="19" xfId="5" applyNumberFormat="1" applyFont="1" applyFill="1" applyBorder="1" applyAlignment="1" applyProtection="1">
      <alignment vertical="center"/>
      <protection hidden="1"/>
    </xf>
    <xf numFmtId="171" fontId="24" fillId="3" borderId="19" xfId="0" applyNumberFormat="1" applyFont="1" applyFill="1" applyBorder="1" applyAlignment="1">
      <alignment vertical="center"/>
    </xf>
    <xf numFmtId="0" fontId="7" fillId="3" borderId="39" xfId="0" applyFont="1" applyFill="1" applyBorder="1" applyAlignment="1">
      <alignment horizontal="left" vertical="center"/>
    </xf>
    <xf numFmtId="171" fontId="7" fillId="3" borderId="40" xfId="2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171" fontId="4" fillId="0" borderId="1" xfId="1" applyNumberFormat="1" applyFont="1" applyFill="1" applyBorder="1" applyAlignment="1" applyProtection="1">
      <alignment horizontal="center" vertical="center"/>
      <protection hidden="1"/>
    </xf>
    <xf numFmtId="171" fontId="4" fillId="0" borderId="19" xfId="1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1" fontId="4" fillId="0" borderId="5" xfId="4" applyNumberFormat="1" applyFont="1" applyFill="1" applyBorder="1" applyAlignment="1" applyProtection="1">
      <alignment horizontal="center" vertical="center"/>
      <protection hidden="1"/>
    </xf>
    <xf numFmtId="171" fontId="4" fillId="0" borderId="5" xfId="1" applyNumberFormat="1" applyFont="1" applyFill="1" applyBorder="1" applyAlignment="1">
      <alignment horizontal="center" vertical="center" wrapText="1"/>
    </xf>
    <xf numFmtId="171" fontId="4" fillId="0" borderId="5" xfId="1" applyNumberFormat="1" applyFont="1" applyFill="1" applyBorder="1" applyAlignment="1" applyProtection="1">
      <alignment horizontal="center" vertical="center"/>
      <protection hidden="1"/>
    </xf>
    <xf numFmtId="171" fontId="4" fillId="0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7" xfId="1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textRotation="90" wrapText="1"/>
    </xf>
    <xf numFmtId="0" fontId="5" fillId="3" borderId="4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44" fontId="22" fillId="2" borderId="43" xfId="2" applyNumberFormat="1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5" fillId="1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4" fillId="9" borderId="26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7" fillId="0" borderId="2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1" fontId="24" fillId="2" borderId="36" xfId="0" applyNumberFormat="1" applyFont="1" applyFill="1" applyBorder="1" applyAlignment="1">
      <alignment vertical="center"/>
    </xf>
    <xf numFmtId="0" fontId="9" fillId="0" borderId="27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4" fontId="5" fillId="0" borderId="0" xfId="0" applyNumberFormat="1" applyFont="1" applyBorder="1" applyAlignment="1" applyProtection="1">
      <alignment vertical="center"/>
      <protection hidden="1"/>
    </xf>
    <xf numFmtId="171" fontId="5" fillId="7" borderId="19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left" vertical="center" wrapText="1"/>
    </xf>
    <xf numFmtId="171" fontId="4" fillId="2" borderId="5" xfId="1" applyNumberFormat="1" applyFont="1" applyFill="1" applyBorder="1" applyAlignment="1">
      <alignment horizontal="center" vertical="center"/>
    </xf>
    <xf numFmtId="171" fontId="4" fillId="2" borderId="5" xfId="4" applyNumberFormat="1" applyFont="1" applyFill="1" applyBorder="1" applyAlignment="1" applyProtection="1">
      <alignment horizontal="center" vertical="center"/>
      <protection hidden="1"/>
    </xf>
    <xf numFmtId="171" fontId="4" fillId="5" borderId="45" xfId="1" applyNumberFormat="1" applyFont="1" applyFill="1" applyBorder="1" applyAlignment="1">
      <alignment horizontal="center" vertical="center" wrapText="1"/>
    </xf>
    <xf numFmtId="171" fontId="18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17" xfId="4" applyNumberFormat="1" applyFont="1" applyFill="1" applyBorder="1" applyAlignment="1" applyProtection="1">
      <alignment horizontal="center" vertical="center"/>
      <protection hidden="1"/>
    </xf>
    <xf numFmtId="0" fontId="7" fillId="11" borderId="31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7" fillId="11" borderId="46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1" fontId="5" fillId="0" borderId="43" xfId="2" applyNumberFormat="1" applyFont="1" applyFill="1" applyBorder="1" applyAlignment="1">
      <alignment horizontal="right" vertical="center"/>
    </xf>
    <xf numFmtId="0" fontId="14" fillId="0" borderId="28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171" fontId="14" fillId="2" borderId="36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8" fontId="4" fillId="0" borderId="1" xfId="3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/>
      <protection hidden="1"/>
    </xf>
    <xf numFmtId="170" fontId="9" fillId="0" borderId="0" xfId="4" applyNumberFormat="1" applyFont="1" applyFill="1" applyAlignment="1" applyProtection="1">
      <alignment horizontal="right" vertical="center"/>
      <protection hidden="1"/>
    </xf>
    <xf numFmtId="44" fontId="9" fillId="0" borderId="0" xfId="4" applyNumberFormat="1" applyFont="1" applyFill="1" applyAlignment="1" applyProtection="1">
      <alignment horizontal="right" vertical="center"/>
      <protection hidden="1"/>
    </xf>
    <xf numFmtId="164" fontId="9" fillId="0" borderId="0" xfId="1" applyFont="1" applyFill="1" applyBorder="1" applyAlignment="1" applyProtection="1">
      <alignment horizontal="right" vertical="center"/>
      <protection hidden="1"/>
    </xf>
    <xf numFmtId="167" fontId="9" fillId="0" borderId="0" xfId="4" applyNumberFormat="1" applyFont="1" applyFill="1" applyAlignment="1" applyProtection="1">
      <alignment horizontal="right" vertical="center"/>
      <protection hidden="1"/>
    </xf>
    <xf numFmtId="168" fontId="9" fillId="0" borderId="0" xfId="2" applyNumberFormat="1" applyFont="1" applyFill="1" applyBorder="1" applyAlignment="1" applyProtection="1">
      <alignment horizontal="center" vertical="center"/>
      <protection hidden="1"/>
    </xf>
    <xf numFmtId="164" fontId="9" fillId="0" borderId="0" xfId="1" applyFont="1" applyFill="1" applyBorder="1" applyAlignment="1" applyProtection="1">
      <alignment horizontal="center" vertical="center"/>
      <protection hidden="1"/>
    </xf>
    <xf numFmtId="167" fontId="6" fillId="0" borderId="0" xfId="4" applyNumberFormat="1" applyFont="1" applyFill="1" applyAlignment="1" applyProtection="1">
      <alignment horizontal="right" vertical="center"/>
      <protection hidden="1"/>
    </xf>
    <xf numFmtId="171" fontId="4" fillId="0" borderId="1" xfId="1" applyNumberFormat="1" applyFont="1" applyFill="1" applyBorder="1" applyAlignment="1">
      <alignment horizontal="center" vertical="center"/>
    </xf>
    <xf numFmtId="171" fontId="4" fillId="0" borderId="1" xfId="2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71" fontId="20" fillId="8" borderId="0" xfId="0" applyNumberFormat="1" applyFont="1" applyFill="1" applyBorder="1" applyAlignment="1">
      <alignment vertical="center"/>
    </xf>
    <xf numFmtId="8" fontId="20" fillId="8" borderId="19" xfId="0" applyNumberFormat="1" applyFont="1" applyFill="1" applyBorder="1" applyAlignment="1">
      <alignment vertical="center"/>
    </xf>
    <xf numFmtId="169" fontId="5" fillId="6" borderId="19" xfId="5" applyNumberFormat="1" applyFont="1" applyFill="1" applyBorder="1" applyAlignment="1" applyProtection="1">
      <alignment vertical="center"/>
      <protection hidden="1"/>
    </xf>
    <xf numFmtId="171" fontId="6" fillId="7" borderId="19" xfId="1" applyNumberFormat="1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10" borderId="39" xfId="0" applyFont="1" applyFill="1" applyBorder="1" applyAlignment="1">
      <alignment horizontal="left" vertical="center"/>
    </xf>
    <xf numFmtId="8" fontId="5" fillId="10" borderId="40" xfId="2" applyNumberFormat="1" applyFont="1" applyFill="1" applyBorder="1" applyAlignment="1">
      <alignment horizontal="right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14" fontId="4" fillId="2" borderId="5" xfId="2" applyNumberFormat="1" applyFont="1" applyFill="1" applyBorder="1" applyAlignment="1">
      <alignment horizontal="center" vertical="center"/>
    </xf>
    <xf numFmtId="171" fontId="4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0" fontId="7" fillId="11" borderId="44" xfId="0" applyFont="1" applyFill="1" applyBorder="1" applyAlignment="1">
      <alignment horizontal="center" vertical="center" wrapText="1"/>
    </xf>
    <xf numFmtId="0" fontId="7" fillId="11" borderId="35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170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4" fillId="0" borderId="7" xfId="0" applyNumberFormat="1" applyFont="1" applyBorder="1" applyAlignment="1" applyProtection="1">
      <alignment vertical="center"/>
      <protection hidden="1"/>
    </xf>
    <xf numFmtId="166" fontId="4" fillId="0" borderId="7" xfId="4" applyNumberFormat="1" applyFont="1" applyBorder="1" applyAlignment="1" applyProtection="1">
      <alignment horizontal="center" vertical="center"/>
      <protection hidden="1"/>
    </xf>
    <xf numFmtId="44" fontId="4" fillId="0" borderId="7" xfId="0" applyNumberFormat="1" applyFont="1" applyBorder="1" applyAlignment="1" applyProtection="1">
      <alignment horizontal="center" vertical="center"/>
      <protection hidden="1"/>
    </xf>
    <xf numFmtId="168" fontId="4" fillId="0" borderId="7" xfId="2" applyNumberFormat="1" applyFont="1" applyFill="1" applyBorder="1" applyAlignment="1" applyProtection="1">
      <alignment horizontal="center" vertical="center"/>
      <protection hidden="1"/>
    </xf>
    <xf numFmtId="44" fontId="16" fillId="0" borderId="7" xfId="0" applyNumberFormat="1" applyFont="1" applyBorder="1" applyAlignment="1" applyProtection="1">
      <alignment vertical="center"/>
      <protection hidden="1"/>
    </xf>
    <xf numFmtId="169" fontId="5" fillId="0" borderId="43" xfId="5" applyNumberFormat="1" applyFont="1" applyBorder="1" applyAlignment="1" applyProtection="1">
      <alignment vertical="center"/>
      <protection hidden="1"/>
    </xf>
    <xf numFmtId="1" fontId="4" fillId="2" borderId="2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44" fontId="4" fillId="2" borderId="5" xfId="2" applyNumberFormat="1" applyFont="1" applyFill="1" applyBorder="1" applyAlignment="1">
      <alignment horizontal="center" vertical="center"/>
    </xf>
    <xf numFmtId="44" fontId="4" fillId="2" borderId="5" xfId="4" applyNumberFormat="1" applyFont="1" applyFill="1" applyBorder="1" applyAlignment="1" applyProtection="1">
      <alignment horizontal="right" vertical="center"/>
      <protection hidden="1"/>
    </xf>
    <xf numFmtId="164" fontId="4" fillId="2" borderId="5" xfId="1" applyFont="1" applyFill="1" applyBorder="1" applyAlignment="1" applyProtection="1">
      <alignment horizontal="right" vertical="center"/>
      <protection hidden="1"/>
    </xf>
    <xf numFmtId="167" fontId="5" fillId="2" borderId="5" xfId="4" applyNumberFormat="1" applyFont="1" applyFill="1" applyBorder="1" applyAlignment="1" applyProtection="1">
      <alignment horizontal="right" vertical="center"/>
      <protection hidden="1"/>
    </xf>
    <xf numFmtId="168" fontId="5" fillId="2" borderId="5" xfId="2" applyNumberFormat="1" applyFont="1" applyFill="1" applyBorder="1" applyAlignment="1" applyProtection="1">
      <alignment horizontal="center" vertical="center"/>
      <protection hidden="1"/>
    </xf>
    <xf numFmtId="166" fontId="4" fillId="2" borderId="5" xfId="4" applyNumberFormat="1" applyFont="1" applyFill="1" applyBorder="1" applyAlignment="1" applyProtection="1">
      <alignment horizontal="center" vertical="center"/>
      <protection hidden="1"/>
    </xf>
    <xf numFmtId="167" fontId="5" fillId="2" borderId="17" xfId="4" applyNumberFormat="1" applyFont="1" applyFill="1" applyBorder="1" applyAlignment="1" applyProtection="1">
      <alignment horizontal="right" vertical="center"/>
      <protection hidden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171" fontId="4" fillId="0" borderId="43" xfId="2" applyNumberFormat="1" applyFont="1" applyFill="1" applyBorder="1" applyAlignment="1">
      <alignment horizontal="right" vertical="center"/>
    </xf>
    <xf numFmtId="0" fontId="5" fillId="0" borderId="4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171" fontId="5" fillId="0" borderId="36" xfId="2" applyNumberFormat="1" applyFont="1" applyFill="1" applyBorder="1" applyAlignment="1">
      <alignment horizontal="right" vertical="center"/>
    </xf>
    <xf numFmtId="0" fontId="5" fillId="10" borderId="4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17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171" fontId="4" fillId="0" borderId="5" xfId="4" applyNumberFormat="1" applyFont="1" applyBorder="1" applyAlignment="1" applyProtection="1">
      <alignment horizontal="center" vertical="center"/>
      <protection hidden="1"/>
    </xf>
    <xf numFmtId="0" fontId="21" fillId="3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171" fontId="6" fillId="4" borderId="39" xfId="0" applyNumberFormat="1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171" fontId="4" fillId="0" borderId="17" xfId="0" applyNumberFormat="1" applyFont="1" applyBorder="1" applyAlignment="1">
      <alignment horizontal="center" vertical="center" wrapText="1"/>
    </xf>
    <xf numFmtId="171" fontId="20" fillId="9" borderId="19" xfId="0" applyNumberFormat="1" applyFont="1" applyFill="1" applyBorder="1" applyAlignment="1">
      <alignment vertical="center"/>
    </xf>
    <xf numFmtId="44" fontId="4" fillId="0" borderId="0" xfId="0" applyNumberFormat="1" applyFont="1" applyBorder="1" applyAlignment="1" applyProtection="1">
      <alignment vertical="center"/>
      <protection hidden="1"/>
    </xf>
    <xf numFmtId="166" fontId="4" fillId="0" borderId="0" xfId="4" applyNumberFormat="1" applyFont="1" applyBorder="1" applyAlignment="1" applyProtection="1">
      <alignment horizontal="center" vertical="center"/>
      <protection hidden="1"/>
    </xf>
    <xf numFmtId="44" fontId="4" fillId="0" borderId="0" xfId="0" applyNumberFormat="1" applyFont="1" applyBorder="1" applyAlignment="1" applyProtection="1">
      <alignment horizontal="center" vertical="center"/>
      <protection hidden="1"/>
    </xf>
    <xf numFmtId="44" fontId="16" fillId="0" borderId="0" xfId="0" applyNumberFormat="1" applyFont="1" applyBorder="1" applyAlignment="1" applyProtection="1">
      <alignment vertical="center"/>
      <protection hidden="1"/>
    </xf>
    <xf numFmtId="171" fontId="4" fillId="0" borderId="0" xfId="0" applyNumberFormat="1" applyFont="1" applyBorder="1" applyAlignment="1" applyProtection="1">
      <alignment vertical="center"/>
      <protection hidden="1"/>
    </xf>
    <xf numFmtId="171" fontId="20" fillId="7" borderId="19" xfId="0" applyNumberFormat="1" applyFont="1" applyFill="1" applyBorder="1" applyAlignment="1">
      <alignment vertical="center"/>
    </xf>
    <xf numFmtId="44" fontId="4" fillId="0" borderId="19" xfId="2" applyNumberFormat="1" applyFont="1" applyFill="1" applyBorder="1" applyAlignment="1">
      <alignment horizontal="right" vertical="center"/>
    </xf>
    <xf numFmtId="164" fontId="5" fillId="2" borderId="19" xfId="1" applyFont="1" applyFill="1" applyBorder="1" applyAlignment="1">
      <alignment horizontal="right" vertical="center"/>
    </xf>
    <xf numFmtId="0" fontId="22" fillId="2" borderId="27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169" fontId="5" fillId="10" borderId="40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171" fontId="4" fillId="0" borderId="0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1" fontId="4" fillId="0" borderId="0" xfId="0" applyNumberFormat="1" applyFont="1" applyAlignment="1">
      <alignment vertical="center"/>
    </xf>
    <xf numFmtId="171" fontId="9" fillId="0" borderId="0" xfId="0" applyNumberFormat="1" applyFont="1" applyAlignment="1">
      <alignment vertical="center"/>
    </xf>
    <xf numFmtId="171" fontId="8" fillId="0" borderId="0" xfId="0" applyNumberFormat="1" applyFont="1" applyAlignment="1">
      <alignment vertical="center"/>
    </xf>
    <xf numFmtId="171" fontId="0" fillId="0" borderId="0" xfId="0" applyNumberFormat="1" applyAlignment="1">
      <alignment vertical="center"/>
    </xf>
    <xf numFmtId="171" fontId="4" fillId="2" borderId="30" xfId="4" applyNumberFormat="1" applyFont="1" applyFill="1" applyBorder="1" applyAlignment="1" applyProtection="1">
      <alignment horizontal="center" vertical="center"/>
      <protection hidden="1"/>
    </xf>
    <xf numFmtId="171" fontId="5" fillId="3" borderId="42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7">
    <cellStyle name="Moeda" xfId="1" builtinId="4"/>
    <cellStyle name="Normal" xfId="0" builtinId="0"/>
    <cellStyle name="Normal 2" xfId="3"/>
    <cellStyle name="Normal 2 2 2" xfId="6"/>
    <cellStyle name="Normal_Plan1" xfId="5"/>
    <cellStyle name="Normal_Plan3" xfId="4"/>
    <cellStyle name="Vírgula" xfId="2" builtinId="3"/>
  </cellStyles>
  <dxfs count="0"/>
  <tableStyles count="0" defaultTableStyle="TableStyleMedium2" defaultPivotStyle="PivotStyleLight16"/>
  <colors>
    <mruColors>
      <color rgb="FFFFCCFF"/>
      <color rgb="FFF58383"/>
      <color rgb="FFFF3300"/>
      <color rgb="FF56D875"/>
      <color rgb="FFCCFFCC"/>
      <color rgb="FF66FFFF"/>
      <color rgb="FFFFFF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206345</xdr:colOff>
      <xdr:row>0</xdr:row>
      <xdr:rowOff>98803</xdr:rowOff>
    </xdr:from>
    <xdr:to>
      <xdr:col>1</xdr:col>
      <xdr:colOff>1587207</xdr:colOff>
      <xdr:row>0</xdr:row>
      <xdr:rowOff>808972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45" y="98803"/>
          <a:ext cx="1776944" cy="710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0</xdr:row>
      <xdr:rowOff>171450</xdr:rowOff>
    </xdr:from>
    <xdr:ext cx="2185987" cy="539749"/>
    <xdr:pic>
      <xdr:nvPicPr>
        <xdr:cNvPr id="3" name="Imagem 2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8E0F6388-4A7B-4D7E-8984-42BBF5CB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71450"/>
          <a:ext cx="2185987" cy="5397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164043</xdr:rowOff>
    </xdr:from>
    <xdr:to>
      <xdr:col>1</xdr:col>
      <xdr:colOff>1974324</xdr:colOff>
      <xdr:row>0</xdr:row>
      <xdr:rowOff>979714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3131109F-BC5D-48D6-B3CB-133A37D76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63" y="164043"/>
          <a:ext cx="1981051" cy="815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164043</xdr:rowOff>
    </xdr:from>
    <xdr:to>
      <xdr:col>1</xdr:col>
      <xdr:colOff>2113302</xdr:colOff>
      <xdr:row>0</xdr:row>
      <xdr:rowOff>1026583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E2E5AC96-4B94-41AC-A104-B3DA67222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1" y="164043"/>
          <a:ext cx="2105783" cy="862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Z77"/>
  <sheetViews>
    <sheetView tabSelected="1" zoomScale="80" zoomScaleNormal="80" workbookViewId="0">
      <selection activeCell="A3" sqref="A3:C3"/>
    </sheetView>
  </sheetViews>
  <sheetFormatPr defaultRowHeight="14.25" x14ac:dyDescent="0.25"/>
  <cols>
    <col min="1" max="1" width="6.140625" style="244" bestFit="1" customWidth="1"/>
    <col min="2" max="2" width="53.5703125" style="244" bestFit="1" customWidth="1"/>
    <col min="3" max="3" width="38.5703125" style="244" bestFit="1" customWidth="1"/>
    <col min="4" max="4" width="24.140625" style="244" bestFit="1" customWidth="1"/>
    <col min="5" max="5" width="6.5703125" style="244" bestFit="1" customWidth="1"/>
    <col min="6" max="6" width="13.5703125" style="244" bestFit="1" customWidth="1"/>
    <col min="7" max="7" width="17.85546875" style="244" bestFit="1" customWidth="1"/>
    <col min="8" max="8" width="20.140625" style="244" bestFit="1" customWidth="1"/>
    <col min="9" max="9" width="21.28515625" style="244" bestFit="1" customWidth="1"/>
    <col min="10" max="10" width="17.7109375" style="244" bestFit="1" customWidth="1"/>
    <col min="11" max="11" width="19.42578125" style="244" bestFit="1" customWidth="1"/>
    <col min="12" max="12" width="10.28515625" style="244" customWidth="1"/>
    <col min="13" max="13" width="18.140625" style="244" bestFit="1" customWidth="1"/>
    <col min="14" max="14" width="21.28515625" style="244" bestFit="1" customWidth="1"/>
    <col min="15" max="15" width="29.28515625" style="244" bestFit="1" customWidth="1"/>
    <col min="16" max="26" width="9.140625" style="155"/>
    <col min="27" max="16384" width="9.140625" style="244"/>
  </cols>
  <sheetData>
    <row r="1" spans="1:20" ht="73.5" customHeight="1" thickBot="1" x14ac:dyDescent="0.3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3"/>
    </row>
    <row r="2" spans="1:20" ht="18" x14ac:dyDescent="0.25">
      <c r="A2" s="177" t="s">
        <v>1</v>
      </c>
      <c r="B2" s="178"/>
      <c r="C2" s="179"/>
      <c r="D2" s="180" t="s">
        <v>75</v>
      </c>
      <c r="E2" s="181"/>
      <c r="F2" s="182" t="s">
        <v>3</v>
      </c>
      <c r="G2" s="183" t="s">
        <v>76</v>
      </c>
      <c r="H2" s="183" t="s">
        <v>34</v>
      </c>
      <c r="I2" s="183" t="s">
        <v>5</v>
      </c>
      <c r="J2" s="184" t="s">
        <v>6</v>
      </c>
      <c r="K2" s="184"/>
      <c r="L2" s="184"/>
      <c r="M2" s="184"/>
      <c r="N2" s="184"/>
      <c r="O2" s="185"/>
    </row>
    <row r="3" spans="1:20" ht="44.25" customHeight="1" x14ac:dyDescent="0.25">
      <c r="A3" s="156" t="s">
        <v>187</v>
      </c>
      <c r="B3" s="157"/>
      <c r="C3" s="158"/>
      <c r="D3" s="159" t="s">
        <v>182</v>
      </c>
      <c r="E3" s="160"/>
      <c r="F3" s="161" t="s">
        <v>185</v>
      </c>
      <c r="G3" s="162" t="s">
        <v>181</v>
      </c>
      <c r="H3" s="163">
        <v>18</v>
      </c>
      <c r="I3" s="164">
        <v>4.8</v>
      </c>
      <c r="J3" s="165" t="s">
        <v>7</v>
      </c>
      <c r="K3" s="165"/>
      <c r="L3" s="165"/>
      <c r="M3" s="165"/>
      <c r="N3" s="165"/>
      <c r="O3" s="166"/>
    </row>
    <row r="4" spans="1:20" ht="15.75" x14ac:dyDescent="0.25">
      <c r="A4" s="141" t="s">
        <v>8</v>
      </c>
      <c r="B4" s="130" t="s">
        <v>9</v>
      </c>
      <c r="C4" s="127" t="s">
        <v>10</v>
      </c>
      <c r="D4" s="127" t="s">
        <v>11</v>
      </c>
      <c r="E4" s="127" t="s">
        <v>12</v>
      </c>
      <c r="F4" s="127" t="s">
        <v>13</v>
      </c>
      <c r="G4" s="127" t="s">
        <v>14</v>
      </c>
      <c r="H4" s="167" t="s">
        <v>15</v>
      </c>
      <c r="I4" s="168"/>
      <c r="J4" s="168"/>
      <c r="K4" s="169"/>
      <c r="L4" s="245" t="s">
        <v>16</v>
      </c>
      <c r="M4" s="245"/>
      <c r="N4" s="245"/>
      <c r="O4" s="170" t="s">
        <v>17</v>
      </c>
    </row>
    <row r="5" spans="1:20" ht="32.25" thickBot="1" x14ac:dyDescent="0.3">
      <c r="A5" s="186"/>
      <c r="B5" s="187"/>
      <c r="C5" s="188"/>
      <c r="D5" s="188"/>
      <c r="E5" s="188"/>
      <c r="F5" s="188"/>
      <c r="G5" s="188"/>
      <c r="H5" s="189" t="s">
        <v>18</v>
      </c>
      <c r="I5" s="189" t="s">
        <v>19</v>
      </c>
      <c r="J5" s="189" t="s">
        <v>20</v>
      </c>
      <c r="K5" s="189" t="s">
        <v>21</v>
      </c>
      <c r="L5" s="189" t="s">
        <v>22</v>
      </c>
      <c r="M5" s="189" t="s">
        <v>18</v>
      </c>
      <c r="N5" s="189" t="s">
        <v>19</v>
      </c>
      <c r="O5" s="190"/>
    </row>
    <row r="6" spans="1:20" ht="15.75" x14ac:dyDescent="0.25">
      <c r="A6" s="191">
        <v>1</v>
      </c>
      <c r="B6" s="30" t="s">
        <v>129</v>
      </c>
      <c r="C6" s="451" t="s">
        <v>130</v>
      </c>
      <c r="D6" s="451" t="s">
        <v>40</v>
      </c>
      <c r="E6" s="172">
        <v>1</v>
      </c>
      <c r="F6" s="173">
        <v>45845</v>
      </c>
      <c r="G6" s="173">
        <v>46210</v>
      </c>
      <c r="H6" s="174">
        <v>630</v>
      </c>
      <c r="I6" s="174">
        <v>86.4</v>
      </c>
      <c r="J6" s="175"/>
      <c r="K6" s="174">
        <f t="shared" ref="K6:K27" si="0">SUM(H6+I6)</f>
        <v>716.4</v>
      </c>
      <c r="L6" s="176"/>
      <c r="M6" s="175"/>
      <c r="N6" s="175"/>
      <c r="O6" s="192">
        <f t="shared" ref="O6:O27" si="1">SUM(K6-M6-N6)</f>
        <v>716.4</v>
      </c>
    </row>
    <row r="7" spans="1:20" ht="15.75" x14ac:dyDescent="0.25">
      <c r="A7" s="74">
        <v>2</v>
      </c>
      <c r="B7" s="29" t="s">
        <v>136</v>
      </c>
      <c r="C7" s="99" t="s">
        <v>56</v>
      </c>
      <c r="D7" s="99" t="s">
        <v>137</v>
      </c>
      <c r="E7" s="81">
        <v>1</v>
      </c>
      <c r="F7" s="15">
        <v>45874</v>
      </c>
      <c r="G7" s="15">
        <v>46239</v>
      </c>
      <c r="H7" s="2">
        <v>630</v>
      </c>
      <c r="I7" s="2">
        <v>86.4</v>
      </c>
      <c r="J7" s="6"/>
      <c r="K7" s="2">
        <f t="shared" si="0"/>
        <v>716.4</v>
      </c>
      <c r="L7" s="7"/>
      <c r="M7" s="6"/>
      <c r="N7" s="6"/>
      <c r="O7" s="92">
        <f t="shared" si="1"/>
        <v>716.4</v>
      </c>
    </row>
    <row r="8" spans="1:20" ht="15.75" x14ac:dyDescent="0.25">
      <c r="A8" s="74">
        <v>3</v>
      </c>
      <c r="B8" s="29" t="s">
        <v>144</v>
      </c>
      <c r="C8" s="99" t="s">
        <v>0</v>
      </c>
      <c r="D8" s="99" t="s">
        <v>32</v>
      </c>
      <c r="E8" s="81">
        <v>1</v>
      </c>
      <c r="F8" s="15">
        <v>45902</v>
      </c>
      <c r="G8" s="13" t="s">
        <v>145</v>
      </c>
      <c r="H8" s="9">
        <v>418</v>
      </c>
      <c r="I8" s="2">
        <v>86.4</v>
      </c>
      <c r="J8" s="6"/>
      <c r="K8" s="2">
        <f t="shared" si="0"/>
        <v>504.4</v>
      </c>
      <c r="L8" s="7"/>
      <c r="M8" s="6"/>
      <c r="N8" s="6"/>
      <c r="O8" s="92">
        <f t="shared" si="1"/>
        <v>504.4</v>
      </c>
    </row>
    <row r="9" spans="1:20" ht="15.75" x14ac:dyDescent="0.25">
      <c r="A9" s="74">
        <v>4</v>
      </c>
      <c r="B9" s="29" t="s">
        <v>81</v>
      </c>
      <c r="C9" s="99" t="s">
        <v>54</v>
      </c>
      <c r="D9" s="99" t="s">
        <v>33</v>
      </c>
      <c r="E9" s="81">
        <v>1</v>
      </c>
      <c r="F9" s="15">
        <v>45505</v>
      </c>
      <c r="G9" s="15">
        <v>45870</v>
      </c>
      <c r="H9" s="2">
        <v>630</v>
      </c>
      <c r="I9" s="2">
        <v>86.4</v>
      </c>
      <c r="J9" s="3"/>
      <c r="K9" s="2">
        <f t="shared" si="0"/>
        <v>716.4</v>
      </c>
      <c r="L9" s="57"/>
      <c r="M9" s="2"/>
      <c r="N9" s="2"/>
      <c r="O9" s="92">
        <f t="shared" si="1"/>
        <v>716.4</v>
      </c>
    </row>
    <row r="10" spans="1:20" ht="15.75" x14ac:dyDescent="0.25">
      <c r="A10" s="74">
        <v>5</v>
      </c>
      <c r="B10" s="29" t="s">
        <v>149</v>
      </c>
      <c r="C10" s="99" t="s">
        <v>150</v>
      </c>
      <c r="D10" s="99" t="s">
        <v>152</v>
      </c>
      <c r="E10" s="81">
        <v>1</v>
      </c>
      <c r="F10" s="15">
        <v>45902</v>
      </c>
      <c r="G10" s="15">
        <v>45902</v>
      </c>
      <c r="H10" s="2">
        <v>630</v>
      </c>
      <c r="I10" s="2">
        <v>86.4</v>
      </c>
      <c r="J10" s="6"/>
      <c r="K10" s="2">
        <f t="shared" si="0"/>
        <v>716.4</v>
      </c>
      <c r="L10" s="7"/>
      <c r="M10" s="6"/>
      <c r="N10" s="6"/>
      <c r="O10" s="92">
        <f t="shared" si="1"/>
        <v>716.4</v>
      </c>
      <c r="P10" s="154"/>
      <c r="Q10" s="154"/>
      <c r="R10" s="154"/>
      <c r="S10" s="154"/>
      <c r="T10" s="154"/>
    </row>
    <row r="11" spans="1:20" ht="15.75" x14ac:dyDescent="0.25">
      <c r="A11" s="74">
        <v>6</v>
      </c>
      <c r="B11" s="29" t="s">
        <v>66</v>
      </c>
      <c r="C11" s="99" t="s">
        <v>31</v>
      </c>
      <c r="D11" s="99" t="s">
        <v>40</v>
      </c>
      <c r="E11" s="81">
        <v>1</v>
      </c>
      <c r="F11" s="15">
        <v>45414</v>
      </c>
      <c r="G11" s="15">
        <v>45779</v>
      </c>
      <c r="H11" s="2">
        <v>630</v>
      </c>
      <c r="I11" s="2">
        <v>86.4</v>
      </c>
      <c r="J11" s="3"/>
      <c r="K11" s="2">
        <f t="shared" si="0"/>
        <v>716.4</v>
      </c>
      <c r="L11" s="57"/>
      <c r="M11" s="6"/>
      <c r="N11" s="6"/>
      <c r="O11" s="92">
        <f t="shared" si="1"/>
        <v>716.4</v>
      </c>
      <c r="P11" s="154"/>
      <c r="Q11" s="154"/>
      <c r="R11" s="154"/>
      <c r="S11" s="154"/>
      <c r="T11" s="154"/>
    </row>
    <row r="12" spans="1:20" ht="15.75" x14ac:dyDescent="0.25">
      <c r="A12" s="74">
        <v>7</v>
      </c>
      <c r="B12" s="29" t="s">
        <v>177</v>
      </c>
      <c r="C12" s="99" t="s">
        <v>31</v>
      </c>
      <c r="D12" s="99" t="s">
        <v>68</v>
      </c>
      <c r="E12" s="81">
        <v>1</v>
      </c>
      <c r="F12" s="15">
        <v>45964</v>
      </c>
      <c r="G12" s="15">
        <v>45964</v>
      </c>
      <c r="H12" s="2">
        <v>630</v>
      </c>
      <c r="I12" s="2">
        <v>86.4</v>
      </c>
      <c r="J12" s="3"/>
      <c r="K12" s="2">
        <f t="shared" si="0"/>
        <v>716.4</v>
      </c>
      <c r="L12" s="57"/>
      <c r="M12" s="6"/>
      <c r="N12" s="6"/>
      <c r="O12" s="92">
        <f t="shared" si="1"/>
        <v>716.4</v>
      </c>
      <c r="P12" s="154"/>
      <c r="Q12" s="154"/>
      <c r="R12" s="154"/>
      <c r="S12" s="154"/>
      <c r="T12" s="154"/>
    </row>
    <row r="13" spans="1:20" ht="15.75" x14ac:dyDescent="0.25">
      <c r="A13" s="74">
        <v>8</v>
      </c>
      <c r="B13" s="29" t="s">
        <v>120</v>
      </c>
      <c r="C13" s="99" t="s">
        <v>121</v>
      </c>
      <c r="D13" s="99" t="s">
        <v>32</v>
      </c>
      <c r="E13" s="81">
        <v>1</v>
      </c>
      <c r="F13" s="15">
        <v>45845</v>
      </c>
      <c r="G13" s="15">
        <v>46210</v>
      </c>
      <c r="H13" s="2">
        <v>630</v>
      </c>
      <c r="I13" s="2">
        <v>86.4</v>
      </c>
      <c r="J13" s="3"/>
      <c r="K13" s="2">
        <f t="shared" si="0"/>
        <v>716.4</v>
      </c>
      <c r="L13" s="57"/>
      <c r="M13" s="6"/>
      <c r="N13" s="6"/>
      <c r="O13" s="92">
        <f t="shared" si="1"/>
        <v>716.4</v>
      </c>
      <c r="P13" s="154"/>
      <c r="Q13" s="154"/>
      <c r="R13" s="154"/>
      <c r="S13" s="154"/>
      <c r="T13" s="154"/>
    </row>
    <row r="14" spans="1:20" ht="15.75" x14ac:dyDescent="0.25">
      <c r="A14" s="74">
        <v>9</v>
      </c>
      <c r="B14" s="29" t="s">
        <v>113</v>
      </c>
      <c r="C14" s="99" t="s">
        <v>31</v>
      </c>
      <c r="D14" s="99" t="s">
        <v>33</v>
      </c>
      <c r="E14" s="81">
        <v>1</v>
      </c>
      <c r="F14" s="15">
        <v>45820</v>
      </c>
      <c r="G14" s="15">
        <v>46185</v>
      </c>
      <c r="H14" s="2">
        <v>630</v>
      </c>
      <c r="I14" s="2">
        <v>86.4</v>
      </c>
      <c r="J14" s="3"/>
      <c r="K14" s="2">
        <f t="shared" si="0"/>
        <v>716.4</v>
      </c>
      <c r="L14" s="57"/>
      <c r="M14" s="6"/>
      <c r="N14" s="6"/>
      <c r="O14" s="92">
        <f t="shared" si="1"/>
        <v>716.4</v>
      </c>
      <c r="P14" s="154"/>
      <c r="Q14" s="154"/>
      <c r="R14" s="154"/>
      <c r="S14" s="154"/>
      <c r="T14" s="154"/>
    </row>
    <row r="15" spans="1:20" ht="15.75" x14ac:dyDescent="0.25">
      <c r="A15" s="74">
        <v>10</v>
      </c>
      <c r="B15" s="29" t="s">
        <v>128</v>
      </c>
      <c r="C15" s="99" t="s">
        <v>31</v>
      </c>
      <c r="D15" s="99" t="s">
        <v>32</v>
      </c>
      <c r="E15" s="81">
        <v>1</v>
      </c>
      <c r="F15" s="15">
        <v>45845</v>
      </c>
      <c r="G15" s="15">
        <v>46210</v>
      </c>
      <c r="H15" s="2">
        <v>630</v>
      </c>
      <c r="I15" s="2">
        <v>86.4</v>
      </c>
      <c r="J15" s="3"/>
      <c r="K15" s="4">
        <f t="shared" si="0"/>
        <v>716.4</v>
      </c>
      <c r="L15" s="57"/>
      <c r="M15" s="6"/>
      <c r="N15" s="6"/>
      <c r="O15" s="92">
        <f t="shared" si="1"/>
        <v>716.4</v>
      </c>
    </row>
    <row r="16" spans="1:20" ht="15.75" x14ac:dyDescent="0.25">
      <c r="A16" s="74">
        <v>11</v>
      </c>
      <c r="B16" s="30" t="s">
        <v>173</v>
      </c>
      <c r="C16" s="99" t="s">
        <v>0</v>
      </c>
      <c r="D16" s="99" t="s">
        <v>179</v>
      </c>
      <c r="E16" s="81">
        <v>1</v>
      </c>
      <c r="F16" s="15">
        <v>45964</v>
      </c>
      <c r="G16" s="15">
        <v>45964</v>
      </c>
      <c r="H16" s="2">
        <v>418</v>
      </c>
      <c r="I16" s="2">
        <v>86.4</v>
      </c>
      <c r="J16" s="3"/>
      <c r="K16" s="4">
        <f>SUM(H16+I16)</f>
        <v>504.4</v>
      </c>
      <c r="L16" s="57"/>
      <c r="M16" s="6"/>
      <c r="N16" s="6"/>
      <c r="O16" s="92">
        <f>SUM(K16-M16-N16)</f>
        <v>504.4</v>
      </c>
    </row>
    <row r="17" spans="1:26" ht="15.75" x14ac:dyDescent="0.25">
      <c r="A17" s="74">
        <v>12</v>
      </c>
      <c r="B17" s="30" t="s">
        <v>139</v>
      </c>
      <c r="C17" s="99" t="s">
        <v>121</v>
      </c>
      <c r="D17" s="99" t="s">
        <v>32</v>
      </c>
      <c r="E17" s="81">
        <v>1</v>
      </c>
      <c r="F17" s="15">
        <v>45874</v>
      </c>
      <c r="G17" s="15">
        <v>46238</v>
      </c>
      <c r="H17" s="2">
        <v>630</v>
      </c>
      <c r="I17" s="2">
        <v>86.4</v>
      </c>
      <c r="J17" s="3"/>
      <c r="K17" s="4">
        <f t="shared" si="0"/>
        <v>716.4</v>
      </c>
      <c r="L17" s="57"/>
      <c r="M17" s="6"/>
      <c r="N17" s="6"/>
      <c r="O17" s="92">
        <f t="shared" si="1"/>
        <v>716.4</v>
      </c>
    </row>
    <row r="18" spans="1:26" ht="15.75" x14ac:dyDescent="0.25">
      <c r="A18" s="74">
        <v>13</v>
      </c>
      <c r="B18" s="30" t="s">
        <v>96</v>
      </c>
      <c r="C18" s="99" t="s">
        <v>97</v>
      </c>
      <c r="D18" s="99" t="s">
        <v>33</v>
      </c>
      <c r="E18" s="81">
        <v>1</v>
      </c>
      <c r="F18" s="15">
        <v>45769</v>
      </c>
      <c r="G18" s="15">
        <v>46134</v>
      </c>
      <c r="H18" s="2">
        <v>630</v>
      </c>
      <c r="I18" s="2">
        <v>86.4</v>
      </c>
      <c r="J18" s="3"/>
      <c r="K18" s="4">
        <f t="shared" si="0"/>
        <v>716.4</v>
      </c>
      <c r="L18" s="57"/>
      <c r="M18" s="6"/>
      <c r="N18" s="6"/>
      <c r="O18" s="92">
        <f t="shared" si="1"/>
        <v>716.4</v>
      </c>
    </row>
    <row r="19" spans="1:26" ht="15.75" x14ac:dyDescent="0.25">
      <c r="A19" s="74">
        <v>14</v>
      </c>
      <c r="B19" s="30" t="s">
        <v>82</v>
      </c>
      <c r="C19" s="99" t="s">
        <v>0</v>
      </c>
      <c r="D19" s="99" t="s">
        <v>83</v>
      </c>
      <c r="E19" s="81">
        <v>1</v>
      </c>
      <c r="F19" s="15" t="s">
        <v>84</v>
      </c>
      <c r="G19" s="15">
        <v>45904</v>
      </c>
      <c r="H19" s="9">
        <v>418</v>
      </c>
      <c r="I19" s="2">
        <v>86.4</v>
      </c>
      <c r="J19" s="3"/>
      <c r="K19" s="4">
        <f t="shared" si="0"/>
        <v>504.4</v>
      </c>
      <c r="L19" s="57"/>
      <c r="M19" s="6"/>
      <c r="N19" s="6"/>
      <c r="O19" s="92">
        <f t="shared" si="1"/>
        <v>504.4</v>
      </c>
    </row>
    <row r="20" spans="1:26" ht="15.75" x14ac:dyDescent="0.25">
      <c r="A20" s="74">
        <v>15</v>
      </c>
      <c r="B20" s="30" t="s">
        <v>184</v>
      </c>
      <c r="C20" s="99" t="s">
        <v>146</v>
      </c>
      <c r="D20" s="99" t="s">
        <v>33</v>
      </c>
      <c r="E20" s="81" t="s">
        <v>178</v>
      </c>
      <c r="F20" s="15">
        <v>45902</v>
      </c>
      <c r="G20" s="15">
        <v>46267</v>
      </c>
      <c r="H20" s="2">
        <v>483</v>
      </c>
      <c r="I20" s="2">
        <v>28.8</v>
      </c>
      <c r="J20" s="6"/>
      <c r="K20" s="4">
        <f t="shared" si="0"/>
        <v>511.8</v>
      </c>
      <c r="L20" s="122"/>
      <c r="M20" s="6"/>
      <c r="N20" s="6"/>
      <c r="O20" s="92">
        <f t="shared" si="1"/>
        <v>511.8</v>
      </c>
    </row>
    <row r="21" spans="1:26" ht="15.75" x14ac:dyDescent="0.25">
      <c r="A21" s="74">
        <v>16</v>
      </c>
      <c r="B21" s="100" t="s">
        <v>80</v>
      </c>
      <c r="C21" s="31" t="s">
        <v>48</v>
      </c>
      <c r="D21" s="31" t="s">
        <v>77</v>
      </c>
      <c r="E21" s="81">
        <v>1</v>
      </c>
      <c r="F21" s="17" t="s">
        <v>78</v>
      </c>
      <c r="G21" s="17" t="s">
        <v>79</v>
      </c>
      <c r="H21" s="2">
        <v>630</v>
      </c>
      <c r="I21" s="2">
        <v>86.4</v>
      </c>
      <c r="J21" s="3"/>
      <c r="K21" s="4">
        <f t="shared" si="0"/>
        <v>716.4</v>
      </c>
      <c r="L21" s="73"/>
      <c r="M21" s="5"/>
      <c r="N21" s="5"/>
      <c r="O21" s="123">
        <f t="shared" si="1"/>
        <v>716.4</v>
      </c>
    </row>
    <row r="22" spans="1:26" ht="15.75" x14ac:dyDescent="0.25">
      <c r="A22" s="74">
        <v>17</v>
      </c>
      <c r="B22" s="30" t="s">
        <v>126</v>
      </c>
      <c r="C22" s="99" t="s">
        <v>127</v>
      </c>
      <c r="D22" s="99" t="s">
        <v>40</v>
      </c>
      <c r="E22" s="81">
        <v>1</v>
      </c>
      <c r="F22" s="15">
        <v>45845</v>
      </c>
      <c r="G22" s="15">
        <v>46210</v>
      </c>
      <c r="H22" s="2">
        <v>630</v>
      </c>
      <c r="I22" s="2">
        <v>86.4</v>
      </c>
      <c r="J22" s="2"/>
      <c r="K22" s="4">
        <f t="shared" si="0"/>
        <v>716.4</v>
      </c>
      <c r="L22" s="57"/>
      <c r="M22" s="2"/>
      <c r="N22" s="2"/>
      <c r="O22" s="92">
        <f t="shared" si="1"/>
        <v>716.4</v>
      </c>
    </row>
    <row r="23" spans="1:26" ht="15.75" x14ac:dyDescent="0.25">
      <c r="A23" s="74">
        <v>18</v>
      </c>
      <c r="B23" s="30" t="s">
        <v>135</v>
      </c>
      <c r="C23" s="99" t="s">
        <v>31</v>
      </c>
      <c r="D23" s="99" t="s">
        <v>68</v>
      </c>
      <c r="E23" s="81">
        <v>1</v>
      </c>
      <c r="F23" s="15">
        <v>45870</v>
      </c>
      <c r="G23" s="15">
        <v>46238</v>
      </c>
      <c r="H23" s="2">
        <v>630</v>
      </c>
      <c r="I23" s="2">
        <v>86.4</v>
      </c>
      <c r="J23" s="2"/>
      <c r="K23" s="4">
        <f t="shared" si="0"/>
        <v>716.4</v>
      </c>
      <c r="L23" s="57"/>
      <c r="M23" s="2"/>
      <c r="N23" s="2"/>
      <c r="O23" s="92">
        <f t="shared" si="1"/>
        <v>716.4</v>
      </c>
    </row>
    <row r="24" spans="1:26" ht="15.75" x14ac:dyDescent="0.25">
      <c r="A24" s="74">
        <v>19</v>
      </c>
      <c r="B24" s="30" t="s">
        <v>118</v>
      </c>
      <c r="C24" s="99" t="s">
        <v>119</v>
      </c>
      <c r="D24" s="99" t="s">
        <v>33</v>
      </c>
      <c r="E24" s="81">
        <v>1</v>
      </c>
      <c r="F24" s="15">
        <v>45839</v>
      </c>
      <c r="G24" s="15">
        <v>46204</v>
      </c>
      <c r="H24" s="2">
        <v>630</v>
      </c>
      <c r="I24" s="2">
        <v>86.4</v>
      </c>
      <c r="J24" s="2"/>
      <c r="K24" s="4">
        <f t="shared" si="0"/>
        <v>716.4</v>
      </c>
      <c r="L24" s="57"/>
      <c r="M24" s="2"/>
      <c r="N24" s="2"/>
      <c r="O24" s="92">
        <f t="shared" si="1"/>
        <v>716.4</v>
      </c>
    </row>
    <row r="25" spans="1:26" ht="15.75" x14ac:dyDescent="0.25">
      <c r="A25" s="74">
        <v>20</v>
      </c>
      <c r="B25" s="98" t="s">
        <v>67</v>
      </c>
      <c r="C25" s="31" t="s">
        <v>56</v>
      </c>
      <c r="D25" s="31" t="s">
        <v>40</v>
      </c>
      <c r="E25" s="81">
        <v>1</v>
      </c>
      <c r="F25" s="17" t="s">
        <v>64</v>
      </c>
      <c r="G25" s="17" t="s">
        <v>65</v>
      </c>
      <c r="H25" s="2">
        <v>630</v>
      </c>
      <c r="I25" s="2">
        <v>86.4</v>
      </c>
      <c r="J25" s="3"/>
      <c r="K25" s="4">
        <f t="shared" si="0"/>
        <v>716.4</v>
      </c>
      <c r="L25" s="57"/>
      <c r="M25" s="2"/>
      <c r="N25" s="2"/>
      <c r="O25" s="92">
        <f t="shared" si="1"/>
        <v>716.4</v>
      </c>
    </row>
    <row r="26" spans="1:26" s="247" customFormat="1" ht="15.75" x14ac:dyDescent="0.25">
      <c r="A26" s="74">
        <v>21</v>
      </c>
      <c r="B26" s="31" t="s">
        <v>106</v>
      </c>
      <c r="C26" s="31" t="s">
        <v>51</v>
      </c>
      <c r="D26" s="31" t="s">
        <v>33</v>
      </c>
      <c r="E26" s="81">
        <v>1</v>
      </c>
      <c r="F26" s="17" t="s">
        <v>107</v>
      </c>
      <c r="G26" s="17" t="s">
        <v>110</v>
      </c>
      <c r="H26" s="2">
        <v>630</v>
      </c>
      <c r="I26" s="2">
        <v>86.4</v>
      </c>
      <c r="J26" s="3"/>
      <c r="K26" s="4">
        <f t="shared" si="0"/>
        <v>716.4</v>
      </c>
      <c r="L26" s="57"/>
      <c r="M26" s="2"/>
      <c r="N26" s="2"/>
      <c r="O26" s="92">
        <f t="shared" si="1"/>
        <v>716.4</v>
      </c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</row>
    <row r="27" spans="1:26" s="247" customFormat="1" ht="15.75" x14ac:dyDescent="0.25">
      <c r="A27" s="74">
        <v>22</v>
      </c>
      <c r="B27" s="23" t="s">
        <v>165</v>
      </c>
      <c r="C27" s="31" t="s">
        <v>97</v>
      </c>
      <c r="D27" s="31" t="s">
        <v>32</v>
      </c>
      <c r="E27" s="81">
        <v>1</v>
      </c>
      <c r="F27" s="17" t="s">
        <v>164</v>
      </c>
      <c r="G27" s="18">
        <v>46302</v>
      </c>
      <c r="H27" s="2">
        <v>630</v>
      </c>
      <c r="I27" s="2">
        <v>86.4</v>
      </c>
      <c r="J27" s="3"/>
      <c r="K27" s="4">
        <f t="shared" si="0"/>
        <v>716.4</v>
      </c>
      <c r="L27" s="57"/>
      <c r="M27" s="2"/>
      <c r="N27" s="2"/>
      <c r="O27" s="92">
        <f t="shared" si="1"/>
        <v>716.4</v>
      </c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</row>
    <row r="28" spans="1:26" s="247" customFormat="1" ht="15.75" x14ac:dyDescent="0.25">
      <c r="A28" s="74">
        <v>23</v>
      </c>
      <c r="B28" s="31" t="s">
        <v>122</v>
      </c>
      <c r="C28" s="31" t="s">
        <v>0</v>
      </c>
      <c r="D28" s="31" t="s">
        <v>32</v>
      </c>
      <c r="E28" s="81">
        <v>1</v>
      </c>
      <c r="F28" s="17" t="s">
        <v>116</v>
      </c>
      <c r="G28" s="17" t="s">
        <v>117</v>
      </c>
      <c r="H28" s="9">
        <v>418</v>
      </c>
      <c r="I28" s="2">
        <v>86.4</v>
      </c>
      <c r="J28" s="3"/>
      <c r="K28" s="4">
        <f t="shared" ref="K28:K31" si="2">SUM(H28+I28)</f>
        <v>504.4</v>
      </c>
      <c r="L28" s="57"/>
      <c r="M28" s="2"/>
      <c r="N28" s="2"/>
      <c r="O28" s="92">
        <f t="shared" ref="O28:O30" si="3">SUM(K28-M28-N28)</f>
        <v>504.4</v>
      </c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</row>
    <row r="29" spans="1:26" s="247" customFormat="1" ht="15.75" x14ac:dyDescent="0.25">
      <c r="A29" s="74">
        <v>24</v>
      </c>
      <c r="B29" s="31" t="s">
        <v>59</v>
      </c>
      <c r="C29" s="31" t="s">
        <v>60</v>
      </c>
      <c r="D29" s="31" t="s">
        <v>32</v>
      </c>
      <c r="E29" s="81">
        <v>1</v>
      </c>
      <c r="F29" s="17" t="s">
        <v>61</v>
      </c>
      <c r="G29" s="17" t="s">
        <v>62</v>
      </c>
      <c r="H29" s="2">
        <v>630</v>
      </c>
      <c r="I29" s="2">
        <v>86.4</v>
      </c>
      <c r="J29" s="2"/>
      <c r="K29" s="4">
        <f t="shared" si="2"/>
        <v>716.4</v>
      </c>
      <c r="L29" s="57"/>
      <c r="M29" s="2"/>
      <c r="N29" s="2"/>
      <c r="O29" s="92">
        <f t="shared" si="3"/>
        <v>716.4</v>
      </c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</row>
    <row r="30" spans="1:26" s="247" customFormat="1" ht="15.75" x14ac:dyDescent="0.25">
      <c r="A30" s="74">
        <v>25</v>
      </c>
      <c r="B30" s="29" t="s">
        <v>140</v>
      </c>
      <c r="C30" s="99" t="s">
        <v>141</v>
      </c>
      <c r="D30" s="99" t="s">
        <v>32</v>
      </c>
      <c r="E30" s="81">
        <v>1</v>
      </c>
      <c r="F30" s="15">
        <v>45901</v>
      </c>
      <c r="G30" s="15">
        <v>46266</v>
      </c>
      <c r="H30" s="2">
        <v>630</v>
      </c>
      <c r="I30" s="2">
        <v>86.4</v>
      </c>
      <c r="J30" s="6"/>
      <c r="K30" s="4">
        <f t="shared" si="2"/>
        <v>716.4</v>
      </c>
      <c r="L30" s="7"/>
      <c r="M30" s="2"/>
      <c r="N30" s="2"/>
      <c r="O30" s="92">
        <f t="shared" si="3"/>
        <v>716.4</v>
      </c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</row>
    <row r="31" spans="1:26" s="247" customFormat="1" ht="15.75" x14ac:dyDescent="0.25">
      <c r="A31" s="74">
        <v>26</v>
      </c>
      <c r="B31" s="31" t="s">
        <v>191</v>
      </c>
      <c r="C31" s="31" t="s">
        <v>0</v>
      </c>
      <c r="D31" s="31" t="s">
        <v>186</v>
      </c>
      <c r="E31" s="81">
        <v>1</v>
      </c>
      <c r="F31" s="17" t="s">
        <v>174</v>
      </c>
      <c r="G31" s="17" t="s">
        <v>175</v>
      </c>
      <c r="H31" s="2">
        <v>418</v>
      </c>
      <c r="I31" s="2">
        <v>86.4</v>
      </c>
      <c r="J31" s="3"/>
      <c r="K31" s="4">
        <f t="shared" si="2"/>
        <v>504.4</v>
      </c>
      <c r="L31" s="57"/>
      <c r="M31" s="2"/>
      <c r="N31" s="2"/>
      <c r="O31" s="92">
        <f>SUM(K31-M31-N31)</f>
        <v>504.4</v>
      </c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</row>
    <row r="32" spans="1:26" s="247" customFormat="1" ht="15.75" x14ac:dyDescent="0.25">
      <c r="A32" s="74">
        <v>27</v>
      </c>
      <c r="B32" s="29" t="s">
        <v>151</v>
      </c>
      <c r="C32" s="99" t="s">
        <v>31</v>
      </c>
      <c r="D32" s="99" t="s">
        <v>114</v>
      </c>
      <c r="E32" s="81">
        <v>1</v>
      </c>
      <c r="F32" s="15">
        <v>45901</v>
      </c>
      <c r="G32" s="15">
        <v>46266</v>
      </c>
      <c r="H32" s="2">
        <v>630</v>
      </c>
      <c r="I32" s="2">
        <v>86.4</v>
      </c>
      <c r="J32" s="6"/>
      <c r="K32" s="2">
        <f t="shared" ref="K32:K39" si="4">SUM(H32+I32)</f>
        <v>716.4</v>
      </c>
      <c r="L32" s="7"/>
      <c r="M32" s="6"/>
      <c r="N32" s="6"/>
      <c r="O32" s="92">
        <f t="shared" ref="O32:O39" si="5">SUM(K32-M32-N32)</f>
        <v>716.4</v>
      </c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</row>
    <row r="33" spans="1:26" s="247" customFormat="1" ht="15.75" x14ac:dyDescent="0.25">
      <c r="A33" s="74">
        <v>28</v>
      </c>
      <c r="B33" s="32" t="s">
        <v>147</v>
      </c>
      <c r="C33" s="31" t="s">
        <v>51</v>
      </c>
      <c r="D33" s="31" t="s">
        <v>40</v>
      </c>
      <c r="E33" s="124">
        <v>1</v>
      </c>
      <c r="F33" s="125">
        <v>45902</v>
      </c>
      <c r="G33" s="125">
        <v>46267</v>
      </c>
      <c r="H33" s="126">
        <v>630</v>
      </c>
      <c r="I33" s="126">
        <v>86.4</v>
      </c>
      <c r="J33" s="6"/>
      <c r="K33" s="126">
        <f t="shared" si="4"/>
        <v>716.4</v>
      </c>
      <c r="L33" s="7"/>
      <c r="M33" s="6"/>
      <c r="N33" s="6"/>
      <c r="O33" s="193">
        <f t="shared" si="5"/>
        <v>716.4</v>
      </c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</row>
    <row r="34" spans="1:26" s="247" customFormat="1" ht="15.75" x14ac:dyDescent="0.25">
      <c r="A34" s="74">
        <v>29</v>
      </c>
      <c r="B34" s="23" t="s">
        <v>69</v>
      </c>
      <c r="C34" s="23" t="s">
        <v>54</v>
      </c>
      <c r="D34" s="31" t="s">
        <v>40</v>
      </c>
      <c r="E34" s="81">
        <v>1</v>
      </c>
      <c r="F34" s="17" t="s">
        <v>64</v>
      </c>
      <c r="G34" s="18">
        <v>45778</v>
      </c>
      <c r="H34" s="2">
        <v>630</v>
      </c>
      <c r="I34" s="2">
        <v>86.4</v>
      </c>
      <c r="J34" s="6"/>
      <c r="K34" s="2">
        <f t="shared" si="4"/>
        <v>716.4</v>
      </c>
      <c r="L34" s="57"/>
      <c r="M34" s="2"/>
      <c r="N34" s="2"/>
      <c r="O34" s="92">
        <f t="shared" si="5"/>
        <v>716.4</v>
      </c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</row>
    <row r="35" spans="1:26" s="247" customFormat="1" ht="15.75" x14ac:dyDescent="0.25">
      <c r="A35" s="74">
        <v>30</v>
      </c>
      <c r="B35" s="29" t="s">
        <v>142</v>
      </c>
      <c r="C35" s="99" t="s">
        <v>143</v>
      </c>
      <c r="D35" s="99" t="s">
        <v>32</v>
      </c>
      <c r="E35" s="81">
        <v>1</v>
      </c>
      <c r="F35" s="15">
        <v>45901</v>
      </c>
      <c r="G35" s="15">
        <v>46266</v>
      </c>
      <c r="H35" s="2">
        <v>630</v>
      </c>
      <c r="I35" s="2">
        <v>86.4</v>
      </c>
      <c r="J35" s="6"/>
      <c r="K35" s="2">
        <f t="shared" si="4"/>
        <v>716.4</v>
      </c>
      <c r="L35" s="7"/>
      <c r="M35" s="6"/>
      <c r="N35" s="6"/>
      <c r="O35" s="92">
        <f t="shared" si="5"/>
        <v>716.4</v>
      </c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</row>
    <row r="36" spans="1:26" s="247" customFormat="1" ht="15.75" x14ac:dyDescent="0.25">
      <c r="A36" s="74">
        <v>31</v>
      </c>
      <c r="B36" s="23" t="s">
        <v>112</v>
      </c>
      <c r="C36" s="31" t="s">
        <v>0</v>
      </c>
      <c r="D36" s="31" t="s">
        <v>111</v>
      </c>
      <c r="E36" s="81">
        <v>1</v>
      </c>
      <c r="F36" s="17" t="s">
        <v>115</v>
      </c>
      <c r="G36" s="18">
        <v>46178</v>
      </c>
      <c r="H36" s="9">
        <v>418</v>
      </c>
      <c r="I36" s="2">
        <v>86.4</v>
      </c>
      <c r="J36" s="6"/>
      <c r="K36" s="2">
        <f t="shared" si="4"/>
        <v>504.4</v>
      </c>
      <c r="L36" s="57"/>
      <c r="M36" s="2"/>
      <c r="N36" s="2"/>
      <c r="O36" s="92">
        <f t="shared" si="5"/>
        <v>504.4</v>
      </c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</row>
    <row r="37" spans="1:26" s="247" customFormat="1" ht="15.75" x14ac:dyDescent="0.25">
      <c r="A37" s="74">
        <v>32</v>
      </c>
      <c r="B37" s="31" t="s">
        <v>123</v>
      </c>
      <c r="C37" s="31" t="s">
        <v>49</v>
      </c>
      <c r="D37" s="31" t="s">
        <v>40</v>
      </c>
      <c r="E37" s="81">
        <v>1</v>
      </c>
      <c r="F37" s="17" t="s">
        <v>124</v>
      </c>
      <c r="G37" s="17" t="s">
        <v>125</v>
      </c>
      <c r="H37" s="2">
        <v>630</v>
      </c>
      <c r="I37" s="2">
        <v>86.4</v>
      </c>
      <c r="J37" s="6"/>
      <c r="K37" s="2">
        <f t="shared" si="4"/>
        <v>716.4</v>
      </c>
      <c r="L37" s="57"/>
      <c r="M37" s="2"/>
      <c r="N37" s="2"/>
      <c r="O37" s="92">
        <f t="shared" si="5"/>
        <v>716.4</v>
      </c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</row>
    <row r="38" spans="1:26" s="247" customFormat="1" ht="20.25" x14ac:dyDescent="0.25">
      <c r="A38" s="74">
        <v>33</v>
      </c>
      <c r="B38" s="29" t="s">
        <v>148</v>
      </c>
      <c r="C38" s="99" t="s">
        <v>0</v>
      </c>
      <c r="D38" s="99" t="s">
        <v>40</v>
      </c>
      <c r="E38" s="81">
        <v>1</v>
      </c>
      <c r="F38" s="15">
        <v>45901</v>
      </c>
      <c r="G38" s="15">
        <v>46266</v>
      </c>
      <c r="H38" s="9">
        <v>418</v>
      </c>
      <c r="I38" s="2">
        <v>86.4</v>
      </c>
      <c r="J38" s="6"/>
      <c r="K38" s="2">
        <f t="shared" si="4"/>
        <v>504.4</v>
      </c>
      <c r="L38" s="7"/>
      <c r="M38" s="6"/>
      <c r="N38" s="6"/>
      <c r="O38" s="92">
        <f t="shared" si="5"/>
        <v>504.4</v>
      </c>
      <c r="P38" s="248"/>
      <c r="Q38" s="248"/>
      <c r="R38" s="248"/>
      <c r="S38" s="248"/>
      <c r="T38" s="248"/>
      <c r="U38" s="248"/>
      <c r="V38" s="246"/>
      <c r="W38" s="246"/>
      <c r="X38" s="246"/>
      <c r="Y38" s="246"/>
      <c r="Z38" s="246"/>
    </row>
    <row r="39" spans="1:26" s="247" customFormat="1" ht="20.25" x14ac:dyDescent="0.25">
      <c r="A39" s="74">
        <v>34</v>
      </c>
      <c r="B39" s="31" t="s">
        <v>86</v>
      </c>
      <c r="C39" s="31" t="s">
        <v>55</v>
      </c>
      <c r="D39" s="31" t="s">
        <v>32</v>
      </c>
      <c r="E39" s="81">
        <v>1</v>
      </c>
      <c r="F39" s="17" t="s">
        <v>85</v>
      </c>
      <c r="G39" s="18">
        <v>45975</v>
      </c>
      <c r="H39" s="2">
        <v>630</v>
      </c>
      <c r="I39" s="2">
        <v>86.4</v>
      </c>
      <c r="J39" s="3"/>
      <c r="K39" s="2">
        <f t="shared" si="4"/>
        <v>716.4</v>
      </c>
      <c r="L39" s="57"/>
      <c r="M39" s="2"/>
      <c r="N39" s="2"/>
      <c r="O39" s="92">
        <f t="shared" si="5"/>
        <v>716.4</v>
      </c>
      <c r="P39" s="248"/>
      <c r="Q39" s="248"/>
      <c r="R39" s="248"/>
      <c r="S39" s="248"/>
      <c r="T39" s="248"/>
      <c r="U39" s="248"/>
      <c r="V39" s="246"/>
      <c r="W39" s="246"/>
      <c r="X39" s="246"/>
      <c r="Y39" s="246"/>
      <c r="Z39" s="246"/>
    </row>
    <row r="40" spans="1:26" s="247" customFormat="1" ht="20.25" x14ac:dyDescent="0.25">
      <c r="A40" s="74">
        <v>35</v>
      </c>
      <c r="B40" s="23" t="s">
        <v>73</v>
      </c>
      <c r="C40" s="31" t="s">
        <v>54</v>
      </c>
      <c r="D40" s="31" t="s">
        <v>33</v>
      </c>
      <c r="E40" s="81">
        <v>1</v>
      </c>
      <c r="F40" s="17" t="s">
        <v>74</v>
      </c>
      <c r="G40" s="18">
        <v>45853</v>
      </c>
      <c r="H40" s="2">
        <v>630</v>
      </c>
      <c r="I40" s="2">
        <v>86.4</v>
      </c>
      <c r="J40" s="3"/>
      <c r="K40" s="2">
        <f>SUM(H40+I40)</f>
        <v>716.4</v>
      </c>
      <c r="L40" s="57"/>
      <c r="M40" s="2"/>
      <c r="N40" s="2"/>
      <c r="O40" s="92">
        <f>SUM(K40-M40-N40)</f>
        <v>716.4</v>
      </c>
      <c r="P40" s="249"/>
      <c r="Q40" s="250"/>
      <c r="R40" s="250"/>
      <c r="S40" s="250"/>
      <c r="T40" s="250"/>
      <c r="U40" s="250"/>
      <c r="V40" s="246"/>
      <c r="W40" s="246"/>
      <c r="X40" s="246"/>
      <c r="Y40" s="246"/>
      <c r="Z40" s="246"/>
    </row>
    <row r="41" spans="1:26" s="247" customFormat="1" ht="15.75" x14ac:dyDescent="0.25">
      <c r="A41" s="74">
        <v>36</v>
      </c>
      <c r="B41" s="23" t="s">
        <v>94</v>
      </c>
      <c r="C41" s="31" t="s">
        <v>57</v>
      </c>
      <c r="D41" s="31" t="s">
        <v>58</v>
      </c>
      <c r="E41" s="81">
        <v>1</v>
      </c>
      <c r="F41" s="17" t="s">
        <v>95</v>
      </c>
      <c r="G41" s="17" t="s">
        <v>109</v>
      </c>
      <c r="H41" s="2">
        <v>630</v>
      </c>
      <c r="I41" s="2">
        <v>86.4</v>
      </c>
      <c r="J41" s="3"/>
      <c r="K41" s="2">
        <f>SUM(H41+I41)</f>
        <v>716.4</v>
      </c>
      <c r="L41" s="57"/>
      <c r="M41" s="2"/>
      <c r="N41" s="2"/>
      <c r="O41" s="92">
        <f>SUM(K41-M41-N41)</f>
        <v>716.4</v>
      </c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1:26" ht="18" x14ac:dyDescent="0.25">
      <c r="A42" s="128" t="s">
        <v>38</v>
      </c>
      <c r="B42" s="129"/>
      <c r="C42" s="129"/>
      <c r="D42" s="129"/>
      <c r="E42" s="129"/>
      <c r="F42" s="129"/>
      <c r="G42" s="129"/>
      <c r="H42" s="105">
        <f>SUM(H6:H41)</f>
        <v>21049</v>
      </c>
      <c r="I42" s="105">
        <f>SUM(I6:I41)</f>
        <v>3052.800000000002</v>
      </c>
      <c r="J42" s="105">
        <f>SUM(J6:J41)</f>
        <v>0</v>
      </c>
      <c r="K42" s="105">
        <f>SUM(K6:K41)</f>
        <v>24101.80000000001</v>
      </c>
      <c r="L42" s="82"/>
      <c r="M42" s="106">
        <f>SUM(M6:M41)</f>
        <v>0</v>
      </c>
      <c r="N42" s="106">
        <f>SUM(N6:N41)</f>
        <v>0</v>
      </c>
      <c r="O42" s="194">
        <f>SUM(O6:O41)</f>
        <v>24101.80000000001</v>
      </c>
    </row>
    <row r="43" spans="1:26" ht="15.75" x14ac:dyDescent="0.25">
      <c r="A43" s="75"/>
      <c r="B43" s="195"/>
      <c r="C43" s="195"/>
      <c r="D43" s="195"/>
      <c r="E43" s="195"/>
      <c r="F43" s="195"/>
      <c r="G43" s="195"/>
      <c r="H43" s="196"/>
      <c r="I43" s="197"/>
      <c r="J43" s="196"/>
      <c r="K43" s="198"/>
      <c r="L43" s="76"/>
      <c r="M43" s="199"/>
      <c r="N43" s="196"/>
      <c r="O43" s="77"/>
    </row>
    <row r="44" spans="1:26" ht="16.5" thickBot="1" x14ac:dyDescent="0.3">
      <c r="A44" s="251"/>
      <c r="B44" s="195"/>
      <c r="C44" s="195"/>
      <c r="D44" s="195"/>
      <c r="E44" s="252"/>
      <c r="F44" s="253"/>
      <c r="G44" s="253"/>
      <c r="H44" s="196"/>
      <c r="I44" s="196"/>
      <c r="J44" s="196"/>
      <c r="K44" s="200"/>
      <c r="L44" s="78"/>
      <c r="M44" s="200"/>
      <c r="N44" s="200"/>
      <c r="O44" s="79"/>
    </row>
    <row r="45" spans="1:26" ht="15.75" x14ac:dyDescent="0.25">
      <c r="A45" s="228"/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30"/>
    </row>
    <row r="46" spans="1:26" s="255" customFormat="1" ht="54.75" thickBot="1" x14ac:dyDescent="0.3">
      <c r="A46" s="231" t="s">
        <v>8</v>
      </c>
      <c r="B46" s="232" t="s">
        <v>9</v>
      </c>
      <c r="C46" s="232" t="s">
        <v>10</v>
      </c>
      <c r="D46" s="189" t="s">
        <v>11</v>
      </c>
      <c r="E46" s="232" t="s">
        <v>12</v>
      </c>
      <c r="F46" s="232" t="s">
        <v>25</v>
      </c>
      <c r="G46" s="233" t="s">
        <v>26</v>
      </c>
      <c r="H46" s="232" t="s">
        <v>18</v>
      </c>
      <c r="I46" s="232" t="s">
        <v>19</v>
      </c>
      <c r="J46" s="232" t="s">
        <v>27</v>
      </c>
      <c r="K46" s="232" t="s">
        <v>21</v>
      </c>
      <c r="L46" s="234" t="s">
        <v>22</v>
      </c>
      <c r="M46" s="232" t="s">
        <v>23</v>
      </c>
      <c r="N46" s="232" t="s">
        <v>28</v>
      </c>
      <c r="O46" s="235" t="s">
        <v>17</v>
      </c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</row>
    <row r="47" spans="1:26" ht="15.75" x14ac:dyDescent="0.25">
      <c r="A47" s="220">
        <v>1</v>
      </c>
      <c r="B47" s="207"/>
      <c r="C47" s="221"/>
      <c r="D47" s="208"/>
      <c r="E47" s="222"/>
      <c r="F47" s="209"/>
      <c r="G47" s="210"/>
      <c r="H47" s="223"/>
      <c r="I47" s="224"/>
      <c r="J47" s="225"/>
      <c r="K47" s="224"/>
      <c r="L47" s="226"/>
      <c r="M47" s="225"/>
      <c r="N47" s="225"/>
      <c r="O47" s="227"/>
    </row>
    <row r="48" spans="1:26" ht="15.75" x14ac:dyDescent="0.25">
      <c r="A48" s="256"/>
      <c r="B48" s="88"/>
      <c r="C48" s="88"/>
      <c r="D48" s="88"/>
      <c r="E48" s="88"/>
      <c r="F48" s="257"/>
      <c r="G48" s="257"/>
      <c r="H48" s="89"/>
      <c r="I48" s="89"/>
      <c r="J48" s="90"/>
      <c r="K48" s="90"/>
      <c r="L48" s="91" t="s">
        <v>30</v>
      </c>
      <c r="M48" s="90"/>
      <c r="N48" s="90"/>
      <c r="O48" s="201"/>
    </row>
    <row r="49" spans="1:15" ht="15" x14ac:dyDescent="0.25">
      <c r="A49" s="258"/>
      <c r="B49" s="253"/>
      <c r="C49" s="252"/>
      <c r="D49" s="252"/>
      <c r="E49" s="252"/>
      <c r="F49" s="253"/>
      <c r="G49" s="253"/>
      <c r="H49" s="23"/>
      <c r="I49" s="23"/>
      <c r="J49" s="23"/>
      <c r="K49" s="23"/>
      <c r="L49" s="23"/>
      <c r="M49" s="23"/>
      <c r="N49" s="23"/>
      <c r="O49" s="259"/>
    </row>
    <row r="50" spans="1:15" ht="18" x14ac:dyDescent="0.25">
      <c r="A50" s="131" t="s">
        <v>39</v>
      </c>
      <c r="B50" s="132"/>
      <c r="C50" s="132"/>
      <c r="D50" s="132"/>
      <c r="E50" s="132"/>
      <c r="F50" s="132"/>
      <c r="G50" s="132"/>
      <c r="H50" s="107">
        <f>SUM(H42+H48)</f>
        <v>21049</v>
      </c>
      <c r="I50" s="107">
        <f>SUM(I42+I48)</f>
        <v>3052.800000000002</v>
      </c>
      <c r="J50" s="107">
        <f>SUM(J42+J48)</f>
        <v>0</v>
      </c>
      <c r="K50" s="107">
        <f>SUM(K42+K48)</f>
        <v>24101.80000000001</v>
      </c>
      <c r="L50" s="80"/>
      <c r="M50" s="108">
        <f>SUM(M42+M48)</f>
        <v>0</v>
      </c>
      <c r="N50" s="108">
        <f>SUM(N42+N48)</f>
        <v>0</v>
      </c>
      <c r="O50" s="202">
        <f>SUM(O42+O48)</f>
        <v>24101.80000000001</v>
      </c>
    </row>
    <row r="51" spans="1:15" ht="18.75" thickBot="1" x14ac:dyDescent="0.3">
      <c r="A51" s="206" t="s">
        <v>170</v>
      </c>
      <c r="B51" s="205"/>
      <c r="C51" s="205"/>
      <c r="D51" s="16"/>
      <c r="E51" s="16"/>
      <c r="F51" s="23"/>
      <c r="G51" s="23"/>
      <c r="H51" s="236" t="s">
        <v>37</v>
      </c>
      <c r="I51" s="236"/>
      <c r="J51" s="236"/>
      <c r="K51" s="236"/>
      <c r="L51" s="236"/>
      <c r="M51" s="236"/>
      <c r="N51" s="236"/>
      <c r="O51" s="237">
        <v>30</v>
      </c>
    </row>
    <row r="52" spans="1:15" ht="18" x14ac:dyDescent="0.25">
      <c r="A52" s="260"/>
      <c r="B52" s="261"/>
      <c r="C52" s="261"/>
      <c r="D52" s="261"/>
      <c r="E52" s="261"/>
      <c r="F52" s="261"/>
      <c r="G52" s="261"/>
      <c r="H52" s="238" t="s">
        <v>36</v>
      </c>
      <c r="I52" s="239"/>
      <c r="J52" s="239"/>
      <c r="K52" s="239"/>
      <c r="L52" s="239"/>
      <c r="M52" s="239"/>
      <c r="N52" s="239"/>
      <c r="O52" s="262">
        <f>PRODUCT(O51*A41)</f>
        <v>1080</v>
      </c>
    </row>
    <row r="53" spans="1:15" ht="18.75" thickBot="1" x14ac:dyDescent="0.3">
      <c r="A53" s="263"/>
      <c r="B53" s="264"/>
      <c r="C53" s="264"/>
      <c r="D53" s="264"/>
      <c r="E53" s="264"/>
      <c r="F53" s="264"/>
      <c r="G53" s="264"/>
      <c r="H53" s="240" t="s">
        <v>35</v>
      </c>
      <c r="I53" s="203"/>
      <c r="J53" s="203"/>
      <c r="K53" s="203"/>
      <c r="L53" s="203"/>
      <c r="M53" s="203"/>
      <c r="N53" s="203"/>
      <c r="O53" s="204">
        <f>SUM(O42+O52)</f>
        <v>25181.80000000001</v>
      </c>
    </row>
    <row r="54" spans="1:15" x14ac:dyDescent="0.25">
      <c r="D54" s="244">
        <v>0</v>
      </c>
    </row>
    <row r="77" spans="3:3" x14ac:dyDescent="0.25">
      <c r="C77" s="244" t="s">
        <v>29</v>
      </c>
    </row>
  </sheetData>
  <autoFilter ref="A2:O42">
    <filterColumn colId="0" showButton="0"/>
    <filterColumn colId="1" showButton="0"/>
    <filterColumn colId="3" showButton="0"/>
    <filterColumn colId="9" showButton="0"/>
    <filterColumn colId="10" showButton="0"/>
    <filterColumn colId="11" showButton="0"/>
    <filterColumn colId="12" showButton="0"/>
    <filterColumn colId="13" showButton="0"/>
  </autoFilter>
  <sortState ref="A6:O41">
    <sortCondition ref="B6:B41"/>
  </sortState>
  <mergeCells count="25">
    <mergeCell ref="H52:N52"/>
    <mergeCell ref="P40:U40"/>
    <mergeCell ref="H53:N53"/>
    <mergeCell ref="A50:G50"/>
    <mergeCell ref="A51:C51"/>
    <mergeCell ref="A1:O1"/>
    <mergeCell ref="H51:N51"/>
    <mergeCell ref="G4:G5"/>
    <mergeCell ref="H4:K4"/>
    <mergeCell ref="L4:N4"/>
    <mergeCell ref="O4:O5"/>
    <mergeCell ref="A42:G42"/>
    <mergeCell ref="A45:O45"/>
    <mergeCell ref="A4:A5"/>
    <mergeCell ref="B4:B5"/>
    <mergeCell ref="J2:O2"/>
    <mergeCell ref="A3:C3"/>
    <mergeCell ref="A2:C2"/>
    <mergeCell ref="D2:E2"/>
    <mergeCell ref="D3:E3"/>
    <mergeCell ref="J3:O3"/>
    <mergeCell ref="C4:C5"/>
    <mergeCell ref="D4:D5"/>
    <mergeCell ref="E4:E5"/>
    <mergeCell ref="F4:F5"/>
  </mergeCells>
  <phoneticPr fontId="12" type="noConversion"/>
  <pageMargins left="0.19685039370078741" right="0.51181102362204722" top="0.78740157480314965" bottom="0.78740157480314965" header="0.31496062992125984" footer="0.31496062992125984"/>
  <pageSetup paperSize="9" scale="41" fitToWidth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21"/>
  <sheetViews>
    <sheetView zoomScale="80" zoomScaleNormal="80" workbookViewId="0">
      <selection activeCell="D23" sqref="D23"/>
    </sheetView>
  </sheetViews>
  <sheetFormatPr defaultRowHeight="15" x14ac:dyDescent="0.25"/>
  <cols>
    <col min="1" max="1" width="4.42578125" style="276" customWidth="1"/>
    <col min="2" max="2" width="46.7109375" style="276" customWidth="1"/>
    <col min="3" max="3" width="19.28515625" style="276" customWidth="1"/>
    <col min="4" max="4" width="28.5703125" style="276" customWidth="1"/>
    <col min="5" max="5" width="11" style="276" customWidth="1"/>
    <col min="6" max="6" width="15" style="276" bestFit="1" customWidth="1"/>
    <col min="7" max="7" width="16.5703125" style="276" bestFit="1" customWidth="1"/>
    <col min="8" max="8" width="18.140625" style="276" bestFit="1" customWidth="1"/>
    <col min="9" max="9" width="12.140625" style="276" bestFit="1" customWidth="1"/>
    <col min="10" max="10" width="14.28515625" style="276" bestFit="1" customWidth="1"/>
    <col min="11" max="11" width="19.42578125" style="276" bestFit="1" customWidth="1"/>
    <col min="12" max="12" width="7.140625" style="276" bestFit="1" customWidth="1"/>
    <col min="13" max="13" width="15.5703125" style="276" bestFit="1" customWidth="1"/>
    <col min="14" max="14" width="10.85546875" style="276" bestFit="1" customWidth="1"/>
    <col min="15" max="15" width="29.28515625" style="276" bestFit="1" customWidth="1"/>
    <col min="16" max="16384" width="9.140625" style="276"/>
  </cols>
  <sheetData>
    <row r="1" spans="1:19" ht="68.25" customHeight="1" thickBot="1" x14ac:dyDescent="0.3">
      <c r="A1" s="290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2"/>
    </row>
    <row r="2" spans="1:19" ht="18" x14ac:dyDescent="0.25">
      <c r="A2" s="300" t="s">
        <v>1</v>
      </c>
      <c r="B2" s="301"/>
      <c r="C2" s="302"/>
      <c r="D2" s="180" t="s">
        <v>2</v>
      </c>
      <c r="E2" s="181"/>
      <c r="F2" s="182" t="s">
        <v>3</v>
      </c>
      <c r="G2" s="183" t="s">
        <v>4</v>
      </c>
      <c r="H2" s="183" t="s">
        <v>34</v>
      </c>
      <c r="I2" s="183" t="s">
        <v>5</v>
      </c>
      <c r="J2" s="184" t="s">
        <v>6</v>
      </c>
      <c r="K2" s="184"/>
      <c r="L2" s="184"/>
      <c r="M2" s="184"/>
      <c r="N2" s="184"/>
      <c r="O2" s="185"/>
    </row>
    <row r="3" spans="1:19" ht="18" x14ac:dyDescent="0.25">
      <c r="A3" s="287" t="s">
        <v>188</v>
      </c>
      <c r="B3" s="288"/>
      <c r="C3" s="289"/>
      <c r="D3" s="272" t="s">
        <v>182</v>
      </c>
      <c r="E3" s="160"/>
      <c r="F3" s="161" t="s">
        <v>185</v>
      </c>
      <c r="G3" s="273" t="s">
        <v>181</v>
      </c>
      <c r="H3" s="163">
        <v>18</v>
      </c>
      <c r="I3" s="164">
        <v>4.8</v>
      </c>
      <c r="J3" s="274" t="s">
        <v>7</v>
      </c>
      <c r="K3" s="274"/>
      <c r="L3" s="274"/>
      <c r="M3" s="274"/>
      <c r="N3" s="274"/>
      <c r="O3" s="275"/>
    </row>
    <row r="4" spans="1:19" ht="15.75" x14ac:dyDescent="0.25">
      <c r="A4" s="141" t="s">
        <v>8</v>
      </c>
      <c r="B4" s="130" t="s">
        <v>9</v>
      </c>
      <c r="C4" s="127" t="s">
        <v>10</v>
      </c>
      <c r="D4" s="127" t="s">
        <v>11</v>
      </c>
      <c r="E4" s="127" t="s">
        <v>12</v>
      </c>
      <c r="F4" s="142" t="s">
        <v>13</v>
      </c>
      <c r="G4" s="127" t="s">
        <v>14</v>
      </c>
      <c r="H4" s="167" t="s">
        <v>15</v>
      </c>
      <c r="I4" s="168"/>
      <c r="J4" s="168"/>
      <c r="K4" s="169"/>
      <c r="L4" s="245" t="s">
        <v>16</v>
      </c>
      <c r="M4" s="245"/>
      <c r="N4" s="245"/>
      <c r="O4" s="170" t="s">
        <v>17</v>
      </c>
    </row>
    <row r="5" spans="1:19" ht="54.75" thickBot="1" x14ac:dyDescent="0.3">
      <c r="A5" s="186"/>
      <c r="B5" s="187"/>
      <c r="C5" s="188"/>
      <c r="D5" s="188"/>
      <c r="E5" s="188"/>
      <c r="F5" s="303"/>
      <c r="G5" s="188"/>
      <c r="H5" s="189" t="s">
        <v>18</v>
      </c>
      <c r="I5" s="189" t="s">
        <v>19</v>
      </c>
      <c r="J5" s="189" t="s">
        <v>20</v>
      </c>
      <c r="K5" s="189" t="s">
        <v>21</v>
      </c>
      <c r="L5" s="304" t="s">
        <v>22</v>
      </c>
      <c r="M5" s="189" t="s">
        <v>18</v>
      </c>
      <c r="N5" s="189" t="s">
        <v>19</v>
      </c>
      <c r="O5" s="190"/>
    </row>
    <row r="6" spans="1:19" x14ac:dyDescent="0.25">
      <c r="A6" s="103">
        <v>1</v>
      </c>
      <c r="B6" s="30" t="s">
        <v>166</v>
      </c>
      <c r="C6" s="30" t="s">
        <v>0</v>
      </c>
      <c r="D6" s="171" t="s">
        <v>41</v>
      </c>
      <c r="E6" s="293">
        <v>1</v>
      </c>
      <c r="F6" s="294">
        <v>45937</v>
      </c>
      <c r="G6" s="173">
        <v>46302</v>
      </c>
      <c r="H6" s="295">
        <v>418</v>
      </c>
      <c r="I6" s="296">
        <v>86.4</v>
      </c>
      <c r="J6" s="175"/>
      <c r="K6" s="297">
        <f>SUM(H6+I6)</f>
        <v>504.4</v>
      </c>
      <c r="L6" s="176"/>
      <c r="M6" s="298"/>
      <c r="N6" s="298"/>
      <c r="O6" s="299">
        <f>SUM(K6-M6-N6)</f>
        <v>504.4</v>
      </c>
    </row>
    <row r="7" spans="1:19" x14ac:dyDescent="0.25">
      <c r="A7" s="103">
        <v>2</v>
      </c>
      <c r="B7" s="30" t="s">
        <v>163</v>
      </c>
      <c r="C7" s="99" t="s">
        <v>0</v>
      </c>
      <c r="D7" s="13" t="s">
        <v>162</v>
      </c>
      <c r="E7" s="102">
        <v>1</v>
      </c>
      <c r="F7" s="101">
        <v>45931</v>
      </c>
      <c r="G7" s="15">
        <v>46296</v>
      </c>
      <c r="H7" s="8">
        <v>418</v>
      </c>
      <c r="I7" s="5">
        <v>86.4</v>
      </c>
      <c r="J7" s="6"/>
      <c r="K7" s="4">
        <f>SUM(H7+I7)</f>
        <v>504.4</v>
      </c>
      <c r="L7" s="7"/>
      <c r="M7" s="96"/>
      <c r="N7" s="96"/>
      <c r="O7" s="97">
        <f>SUM(K7-M7-N7)</f>
        <v>504.4</v>
      </c>
    </row>
    <row r="8" spans="1:19" x14ac:dyDescent="0.25">
      <c r="A8" s="103">
        <v>3</v>
      </c>
      <c r="B8" s="30" t="s">
        <v>134</v>
      </c>
      <c r="C8" s="104" t="s">
        <v>0</v>
      </c>
      <c r="D8" s="13" t="s">
        <v>33</v>
      </c>
      <c r="E8" s="102">
        <v>1</v>
      </c>
      <c r="F8" s="15">
        <v>45874</v>
      </c>
      <c r="G8" s="15">
        <v>46239</v>
      </c>
      <c r="H8" s="8">
        <v>418</v>
      </c>
      <c r="I8" s="5">
        <v>86.4</v>
      </c>
      <c r="J8" s="6"/>
      <c r="K8" s="4">
        <f>SUM(H8+I8)</f>
        <v>504.4</v>
      </c>
      <c r="L8" s="7"/>
      <c r="M8" s="96"/>
      <c r="N8" s="96"/>
      <c r="O8" s="97">
        <f>SUM(K8-M8-N8)</f>
        <v>504.4</v>
      </c>
    </row>
    <row r="9" spans="1:19" ht="15.75" x14ac:dyDescent="0.25">
      <c r="A9" s="135" t="s">
        <v>42</v>
      </c>
      <c r="B9" s="136"/>
      <c r="C9" s="136"/>
      <c r="D9" s="136"/>
      <c r="E9" s="136"/>
      <c r="F9" s="136"/>
      <c r="G9" s="136"/>
      <c r="H9" s="58">
        <f>SUM(H6:H8)</f>
        <v>1254</v>
      </c>
      <c r="I9" s="58">
        <f>SUM(I6:I8)</f>
        <v>259.20000000000005</v>
      </c>
      <c r="J9" s="58"/>
      <c r="K9" s="58">
        <f>SUM(K6:K8)</f>
        <v>1513.1999999999998</v>
      </c>
      <c r="L9" s="59"/>
      <c r="M9" s="64">
        <f>SUM(M6:M8)</f>
        <v>0</v>
      </c>
      <c r="N9" s="64">
        <f>SUM(N6:N8)</f>
        <v>0</v>
      </c>
      <c r="O9" s="42">
        <f>SUM(O6:O8)</f>
        <v>1513.1999999999998</v>
      </c>
    </row>
    <row r="10" spans="1:19" ht="15.75" x14ac:dyDescent="0.25">
      <c r="A10" s="277"/>
      <c r="B10" s="265"/>
      <c r="C10" s="266"/>
      <c r="D10" s="265"/>
      <c r="E10" s="271"/>
      <c r="F10" s="270"/>
      <c r="G10" s="269"/>
      <c r="H10" s="267"/>
      <c r="I10" s="267"/>
      <c r="J10" s="267"/>
      <c r="K10" s="267"/>
      <c r="L10" s="34"/>
      <c r="M10" s="267"/>
      <c r="N10" s="267"/>
      <c r="O10" s="35"/>
    </row>
    <row r="11" spans="1:19" ht="15.75" x14ac:dyDescent="0.25">
      <c r="A11" s="213" t="s">
        <v>24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5"/>
    </row>
    <row r="12" spans="1:19" ht="54" x14ac:dyDescent="0.25">
      <c r="A12" s="216" t="s">
        <v>8</v>
      </c>
      <c r="B12" s="217" t="s">
        <v>9</v>
      </c>
      <c r="C12" s="217" t="s">
        <v>10</v>
      </c>
      <c r="D12" s="217"/>
      <c r="E12" s="217" t="s">
        <v>12</v>
      </c>
      <c r="F12" s="311" t="s">
        <v>87</v>
      </c>
      <c r="G12" s="312" t="s">
        <v>26</v>
      </c>
      <c r="H12" s="217" t="s">
        <v>18</v>
      </c>
      <c r="I12" s="217" t="s">
        <v>19</v>
      </c>
      <c r="J12" s="217" t="s">
        <v>27</v>
      </c>
      <c r="K12" s="217" t="s">
        <v>21</v>
      </c>
      <c r="L12" s="218" t="s">
        <v>22</v>
      </c>
      <c r="M12" s="217" t="s">
        <v>23</v>
      </c>
      <c r="N12" s="217" t="s">
        <v>28</v>
      </c>
      <c r="O12" s="219" t="s">
        <v>17</v>
      </c>
      <c r="S12" s="276" t="s">
        <v>29</v>
      </c>
    </row>
    <row r="13" spans="1:19" ht="15.75" x14ac:dyDescent="0.25">
      <c r="A13" s="43">
        <v>1</v>
      </c>
      <c r="B13" s="120"/>
      <c r="C13" s="44"/>
      <c r="D13" s="45"/>
      <c r="E13" s="36"/>
      <c r="F13" s="46"/>
      <c r="G13" s="37"/>
      <c r="H13" s="47"/>
      <c r="I13" s="47"/>
      <c r="J13" s="48"/>
      <c r="K13" s="49"/>
      <c r="L13" s="38"/>
      <c r="M13" s="50"/>
      <c r="N13" s="50"/>
      <c r="O13" s="39"/>
    </row>
    <row r="14" spans="1:19" ht="15.75" x14ac:dyDescent="0.25">
      <c r="A14" s="133" t="s">
        <v>43</v>
      </c>
      <c r="B14" s="134"/>
      <c r="C14" s="134"/>
      <c r="D14" s="134"/>
      <c r="E14" s="134"/>
      <c r="F14" s="134"/>
      <c r="G14" s="134"/>
      <c r="H14" s="51"/>
      <c r="I14" s="51">
        <f>SUM(I13:I13)</f>
        <v>0</v>
      </c>
      <c r="J14" s="51">
        <f>SUM(J13:J13)</f>
        <v>0</v>
      </c>
      <c r="K14" s="51"/>
      <c r="L14" s="52" t="s">
        <v>30</v>
      </c>
      <c r="M14" s="53">
        <f>SUM(M13:M13)</f>
        <v>0</v>
      </c>
      <c r="N14" s="53">
        <f>SUM(N13:N13)</f>
        <v>0</v>
      </c>
      <c r="O14" s="19"/>
    </row>
    <row r="15" spans="1:19" x14ac:dyDescent="0.25">
      <c r="A15" s="40"/>
      <c r="B15" s="269"/>
      <c r="C15" s="270"/>
      <c r="D15" s="271"/>
      <c r="E15" s="271"/>
      <c r="F15" s="270"/>
      <c r="G15" s="269"/>
      <c r="H15" s="269"/>
      <c r="I15" s="269"/>
      <c r="J15" s="269"/>
      <c r="K15" s="269"/>
      <c r="L15" s="269"/>
      <c r="M15" s="269"/>
      <c r="N15" s="269"/>
      <c r="O15" s="278"/>
    </row>
    <row r="16" spans="1:19" ht="15.75" x14ac:dyDescent="0.25">
      <c r="A16" s="135" t="s">
        <v>44</v>
      </c>
      <c r="B16" s="136"/>
      <c r="C16" s="136"/>
      <c r="D16" s="136"/>
      <c r="E16" s="136"/>
      <c r="F16" s="136"/>
      <c r="G16" s="136"/>
      <c r="H16" s="10">
        <f>SUM(H9+H14)</f>
        <v>1254</v>
      </c>
      <c r="I16" s="11">
        <f>SUM(I9+I13)</f>
        <v>259.20000000000005</v>
      </c>
      <c r="J16" s="12"/>
      <c r="K16" s="10">
        <f>SUM(K9+K14)</f>
        <v>1513.1999999999998</v>
      </c>
      <c r="L16" s="60"/>
      <c r="M16" s="65">
        <f>SUM(M9+M14)</f>
        <v>0</v>
      </c>
      <c r="N16" s="65">
        <f>SUM(N9+N14)</f>
        <v>0</v>
      </c>
      <c r="O16" s="268">
        <f>SUM(O9+O14)</f>
        <v>1513.1999999999998</v>
      </c>
    </row>
    <row r="17" spans="1:15" ht="16.5" thickBot="1" x14ac:dyDescent="0.3">
      <c r="A17" s="40" t="s">
        <v>53</v>
      </c>
      <c r="B17" s="269"/>
      <c r="C17" s="270"/>
      <c r="D17" s="271"/>
      <c r="E17" s="271"/>
      <c r="F17" s="270"/>
      <c r="G17" s="269"/>
      <c r="H17" s="305" t="s">
        <v>45</v>
      </c>
      <c r="I17" s="306"/>
      <c r="J17" s="306"/>
      <c r="K17" s="306"/>
      <c r="L17" s="306"/>
      <c r="M17" s="306"/>
      <c r="N17" s="306"/>
      <c r="O17" s="307">
        <v>30</v>
      </c>
    </row>
    <row r="18" spans="1:15" ht="15.75" x14ac:dyDescent="0.25">
      <c r="A18" s="40"/>
      <c r="B18" s="269"/>
      <c r="C18" s="270"/>
      <c r="D18" s="271"/>
      <c r="E18" s="271"/>
      <c r="F18" s="270"/>
      <c r="G18" s="269"/>
      <c r="H18" s="308" t="s">
        <v>46</v>
      </c>
      <c r="I18" s="309"/>
      <c r="J18" s="309"/>
      <c r="K18" s="309"/>
      <c r="L18" s="309"/>
      <c r="M18" s="309"/>
      <c r="N18" s="309"/>
      <c r="O18" s="310">
        <f>PRODUCT(O17*A8)</f>
        <v>90</v>
      </c>
    </row>
    <row r="19" spans="1:15" ht="16.5" thickBot="1" x14ac:dyDescent="0.3">
      <c r="A19" s="279"/>
      <c r="B19" s="280"/>
      <c r="C19" s="281"/>
      <c r="D19" s="282"/>
      <c r="E19" s="282"/>
      <c r="F19" s="281"/>
      <c r="G19" s="280"/>
      <c r="H19" s="139" t="s">
        <v>47</v>
      </c>
      <c r="I19" s="140"/>
      <c r="J19" s="140"/>
      <c r="K19" s="140"/>
      <c r="L19" s="140"/>
      <c r="M19" s="140"/>
      <c r="N19" s="140"/>
      <c r="O19" s="93">
        <f>SUM(O16+O18)</f>
        <v>1603.1999999999998</v>
      </c>
    </row>
    <row r="20" spans="1:15" x14ac:dyDescent="0.25">
      <c r="A20" s="247"/>
      <c r="B20" s="247"/>
      <c r="C20" s="283"/>
      <c r="D20" s="284"/>
      <c r="E20" s="284"/>
      <c r="F20" s="283"/>
      <c r="G20" s="247"/>
      <c r="H20" s="247"/>
      <c r="I20" s="247"/>
      <c r="J20" s="247"/>
      <c r="K20" s="247"/>
      <c r="L20" s="247"/>
      <c r="M20" s="247"/>
      <c r="N20" s="247"/>
      <c r="O20" s="285"/>
    </row>
    <row r="21" spans="1:15" x14ac:dyDescent="0.25">
      <c r="A21" s="41"/>
      <c r="B21" s="41"/>
      <c r="C21" s="54"/>
      <c r="D21" s="55"/>
      <c r="E21" s="55"/>
      <c r="F21" s="54"/>
      <c r="G21" s="41"/>
      <c r="H21" s="41"/>
      <c r="I21" s="41"/>
      <c r="J21" s="41"/>
      <c r="K21" s="41"/>
      <c r="L21" s="41"/>
      <c r="M21" s="41"/>
      <c r="N21" s="41"/>
      <c r="O21" s="286"/>
    </row>
  </sheetData>
  <mergeCells count="24">
    <mergeCell ref="A1:O1"/>
    <mergeCell ref="A2:C2"/>
    <mergeCell ref="D2:E2"/>
    <mergeCell ref="J2:O2"/>
    <mergeCell ref="A3:C3"/>
    <mergeCell ref="D3:E3"/>
    <mergeCell ref="J3:O3"/>
    <mergeCell ref="A11:O11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A9:G9"/>
    <mergeCell ref="A14:G14"/>
    <mergeCell ref="A16:G16"/>
    <mergeCell ref="H17:N17"/>
    <mergeCell ref="H18:N18"/>
    <mergeCell ref="H19:N19"/>
  </mergeCells>
  <phoneticPr fontId="12" type="noConversion"/>
  <pageMargins left="0.19685039370078741" right="0.43307086614173229" top="0.74803149606299213" bottom="0.15748031496062992" header="0.51181102362204722" footer="0.31496062992125984"/>
  <pageSetup paperSize="9" scale="45" fitToWidth="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Z40"/>
  <sheetViews>
    <sheetView zoomScale="80" zoomScaleNormal="80" zoomScaleSheetLayoutView="83" workbookViewId="0">
      <selection activeCell="P11" sqref="P11"/>
    </sheetView>
  </sheetViews>
  <sheetFormatPr defaultRowHeight="15" x14ac:dyDescent="0.25"/>
  <cols>
    <col min="1" max="1" width="5.85546875" style="276" customWidth="1"/>
    <col min="2" max="2" width="44.140625" style="276" bestFit="1" customWidth="1"/>
    <col min="3" max="3" width="23.42578125" style="276" customWidth="1"/>
    <col min="4" max="4" width="29.5703125" style="276" bestFit="1" customWidth="1"/>
    <col min="5" max="5" width="6.42578125" style="276" customWidth="1"/>
    <col min="6" max="6" width="13.5703125" style="276" bestFit="1" customWidth="1"/>
    <col min="7" max="7" width="15.85546875" style="276" bestFit="1" customWidth="1"/>
    <col min="8" max="8" width="18.140625" style="276" bestFit="1" customWidth="1"/>
    <col min="9" max="9" width="12.7109375" style="276" bestFit="1" customWidth="1"/>
    <col min="10" max="10" width="18.42578125" style="276" bestFit="1" customWidth="1"/>
    <col min="11" max="11" width="19.42578125" style="276" bestFit="1" customWidth="1"/>
    <col min="12" max="12" width="10.28515625" style="276" bestFit="1" customWidth="1"/>
    <col min="13" max="13" width="15.5703125" style="276" bestFit="1" customWidth="1"/>
    <col min="14" max="14" width="16.42578125" style="276" bestFit="1" customWidth="1"/>
    <col min="15" max="15" width="29.28515625" style="276" bestFit="1" customWidth="1"/>
    <col min="16" max="18" width="9.140625" style="276"/>
    <col min="19" max="19" width="14.5703125" style="276" bestFit="1" customWidth="1"/>
    <col min="20" max="20" width="14.28515625" style="276" bestFit="1" customWidth="1"/>
    <col min="21" max="21" width="9.140625" style="276"/>
    <col min="22" max="22" width="13.85546875" style="276" bestFit="1" customWidth="1"/>
    <col min="23" max="23" width="9.140625" style="276"/>
    <col min="24" max="24" width="11.5703125" style="276" bestFit="1" customWidth="1"/>
    <col min="25" max="25" width="11.140625" style="276" bestFit="1" customWidth="1"/>
    <col min="26" max="26" width="13.42578125" style="276" bestFit="1" customWidth="1"/>
    <col min="27" max="16384" width="9.140625" style="276"/>
  </cols>
  <sheetData>
    <row r="1" spans="1:26" ht="85.5" customHeight="1" thickBot="1" x14ac:dyDescent="0.3">
      <c r="A1" s="351"/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3"/>
    </row>
    <row r="2" spans="1:26" ht="18" x14ac:dyDescent="0.25">
      <c r="A2" s="348" t="s">
        <v>1</v>
      </c>
      <c r="B2" s="349"/>
      <c r="C2" s="349"/>
      <c r="D2" s="184" t="s">
        <v>75</v>
      </c>
      <c r="E2" s="184"/>
      <c r="F2" s="183" t="s">
        <v>3</v>
      </c>
      <c r="G2" s="183" t="s">
        <v>4</v>
      </c>
      <c r="H2" s="183" t="s">
        <v>34</v>
      </c>
      <c r="I2" s="183" t="s">
        <v>5</v>
      </c>
      <c r="J2" s="184" t="s">
        <v>6</v>
      </c>
      <c r="K2" s="184"/>
      <c r="L2" s="184"/>
      <c r="M2" s="184"/>
      <c r="N2" s="184"/>
      <c r="O2" s="185"/>
    </row>
    <row r="3" spans="1:26" ht="18" x14ac:dyDescent="0.25">
      <c r="A3" s="337" t="s">
        <v>189</v>
      </c>
      <c r="B3" s="338"/>
      <c r="C3" s="338"/>
      <c r="D3" s="339" t="s">
        <v>183</v>
      </c>
      <c r="E3" s="339"/>
      <c r="F3" s="162" t="s">
        <v>185</v>
      </c>
      <c r="G3" s="273" t="s">
        <v>181</v>
      </c>
      <c r="H3" s="163">
        <v>18</v>
      </c>
      <c r="I3" s="164">
        <v>4.8</v>
      </c>
      <c r="J3" s="165" t="s">
        <v>7</v>
      </c>
      <c r="K3" s="165"/>
      <c r="L3" s="165"/>
      <c r="M3" s="165"/>
      <c r="N3" s="165"/>
      <c r="O3" s="166"/>
    </row>
    <row r="4" spans="1:26" ht="15.75" x14ac:dyDescent="0.25">
      <c r="A4" s="340" t="s">
        <v>8</v>
      </c>
      <c r="B4" s="127" t="s">
        <v>9</v>
      </c>
      <c r="C4" s="127" t="s">
        <v>10</v>
      </c>
      <c r="D4" s="127" t="s">
        <v>11</v>
      </c>
      <c r="E4" s="127" t="s">
        <v>12</v>
      </c>
      <c r="F4" s="127" t="s">
        <v>13</v>
      </c>
      <c r="G4" s="127" t="s">
        <v>14</v>
      </c>
      <c r="H4" s="341" t="s">
        <v>15</v>
      </c>
      <c r="I4" s="341"/>
      <c r="J4" s="341"/>
      <c r="K4" s="341"/>
      <c r="L4" s="245" t="s">
        <v>16</v>
      </c>
      <c r="M4" s="245"/>
      <c r="N4" s="245"/>
      <c r="O4" s="170" t="s">
        <v>17</v>
      </c>
    </row>
    <row r="5" spans="1:26" ht="32.25" thickBot="1" x14ac:dyDescent="0.3">
      <c r="A5" s="350"/>
      <c r="B5" s="188"/>
      <c r="C5" s="188"/>
      <c r="D5" s="188"/>
      <c r="E5" s="188"/>
      <c r="F5" s="188"/>
      <c r="G5" s="188"/>
      <c r="H5" s="189" t="s">
        <v>18</v>
      </c>
      <c r="I5" s="189" t="s">
        <v>19</v>
      </c>
      <c r="J5" s="189" t="s">
        <v>20</v>
      </c>
      <c r="K5" s="189" t="s">
        <v>21</v>
      </c>
      <c r="L5" s="189" t="s">
        <v>22</v>
      </c>
      <c r="M5" s="189" t="s">
        <v>18</v>
      </c>
      <c r="N5" s="189" t="s">
        <v>52</v>
      </c>
      <c r="O5" s="190"/>
    </row>
    <row r="6" spans="1:26" ht="15.75" x14ac:dyDescent="0.25">
      <c r="A6" s="342">
        <v>1</v>
      </c>
      <c r="B6" s="98" t="s">
        <v>168</v>
      </c>
      <c r="C6" s="452" t="s">
        <v>63</v>
      </c>
      <c r="D6" s="452" t="s">
        <v>33</v>
      </c>
      <c r="E6" s="172">
        <v>1</v>
      </c>
      <c r="F6" s="344" t="s">
        <v>169</v>
      </c>
      <c r="G6" s="345">
        <v>45943</v>
      </c>
      <c r="H6" s="174">
        <v>630</v>
      </c>
      <c r="I6" s="174">
        <v>86.4</v>
      </c>
      <c r="J6" s="346"/>
      <c r="K6" s="174">
        <f>SUM(H6+I6)</f>
        <v>716.4</v>
      </c>
      <c r="L6" s="347"/>
      <c r="M6" s="174"/>
      <c r="N6" s="174"/>
      <c r="O6" s="192">
        <f>SUM(K6-M6-N6)</f>
        <v>716.4</v>
      </c>
    </row>
    <row r="7" spans="1:26" ht="15.75" x14ac:dyDescent="0.25">
      <c r="A7" s="328">
        <v>2</v>
      </c>
      <c r="B7" s="32" t="s">
        <v>192</v>
      </c>
      <c r="C7" s="118" t="s">
        <v>49</v>
      </c>
      <c r="D7" s="118" t="s">
        <v>33</v>
      </c>
      <c r="E7" s="81">
        <v>1</v>
      </c>
      <c r="F7" s="33">
        <v>45943</v>
      </c>
      <c r="G7" s="17" t="s">
        <v>167</v>
      </c>
      <c r="H7" s="2">
        <v>630</v>
      </c>
      <c r="I7" s="2">
        <v>86.4</v>
      </c>
      <c r="J7" s="3"/>
      <c r="K7" s="4">
        <f>SUM(H7+I7)</f>
        <v>716.4</v>
      </c>
      <c r="L7" s="57"/>
      <c r="M7" s="2"/>
      <c r="N7" s="2"/>
      <c r="O7" s="92">
        <f>SUM(K7-M7-N7)</f>
        <v>716.4</v>
      </c>
    </row>
    <row r="8" spans="1:26" s="354" customFormat="1" ht="15.75" x14ac:dyDescent="0.25">
      <c r="A8" s="329">
        <v>3</v>
      </c>
      <c r="B8" s="313" t="s">
        <v>70</v>
      </c>
      <c r="C8" s="453" t="s">
        <v>50</v>
      </c>
      <c r="D8" s="313" t="s">
        <v>71</v>
      </c>
      <c r="E8" s="314">
        <v>1</v>
      </c>
      <c r="F8" s="315">
        <v>45475</v>
      </c>
      <c r="G8" s="316" t="s">
        <v>72</v>
      </c>
      <c r="H8" s="113">
        <v>630</v>
      </c>
      <c r="I8" s="113">
        <v>86.4</v>
      </c>
      <c r="J8" s="211"/>
      <c r="K8" s="317">
        <f>SUM(H8+I8)</f>
        <v>716.4</v>
      </c>
      <c r="L8" s="318"/>
      <c r="M8" s="211"/>
      <c r="N8" s="211"/>
      <c r="O8" s="212">
        <f>SUM(K8-M8-N8)</f>
        <v>716.4</v>
      </c>
      <c r="S8" s="319"/>
      <c r="T8" s="320"/>
      <c r="U8" s="321"/>
      <c r="V8" s="322"/>
      <c r="W8" s="323"/>
      <c r="X8" s="324"/>
      <c r="Y8" s="324"/>
      <c r="Z8" s="325"/>
    </row>
    <row r="9" spans="1:26" s="354" customFormat="1" ht="23.25" x14ac:dyDescent="0.25">
      <c r="A9" s="329">
        <v>4</v>
      </c>
      <c r="B9" s="313" t="s">
        <v>138</v>
      </c>
      <c r="C9" s="313" t="s">
        <v>49</v>
      </c>
      <c r="D9" s="453" t="s">
        <v>90</v>
      </c>
      <c r="E9" s="314">
        <v>1</v>
      </c>
      <c r="F9" s="315">
        <v>45876</v>
      </c>
      <c r="G9" s="315">
        <v>46241</v>
      </c>
      <c r="H9" s="113">
        <v>630</v>
      </c>
      <c r="I9" s="113">
        <v>86.4</v>
      </c>
      <c r="J9" s="326"/>
      <c r="K9" s="317">
        <f>SUM(H9+I9)</f>
        <v>716.4</v>
      </c>
      <c r="L9" s="327"/>
      <c r="M9" s="326"/>
      <c r="N9" s="326"/>
      <c r="O9" s="212">
        <f>SUM(K9-M9-N9)</f>
        <v>716.4</v>
      </c>
      <c r="P9" s="355"/>
      <c r="Q9" s="355"/>
      <c r="R9" s="355"/>
      <c r="S9" s="355"/>
      <c r="T9" s="355"/>
      <c r="U9" s="355"/>
      <c r="V9" s="355"/>
      <c r="W9" s="355"/>
      <c r="X9" s="324"/>
      <c r="Y9" s="324"/>
      <c r="Z9" s="325"/>
    </row>
    <row r="10" spans="1:26" ht="18.75" x14ac:dyDescent="0.25">
      <c r="A10" s="128" t="s">
        <v>38</v>
      </c>
      <c r="B10" s="129"/>
      <c r="C10" s="129"/>
      <c r="D10" s="129"/>
      <c r="E10" s="129"/>
      <c r="F10" s="129"/>
      <c r="G10" s="129"/>
      <c r="H10" s="109">
        <f>SUM(H6:H9)</f>
        <v>2520</v>
      </c>
      <c r="I10" s="330">
        <f>SUM(I6:I9)</f>
        <v>345.6</v>
      </c>
      <c r="J10" s="110">
        <f>SUM(J8:J9)</f>
        <v>0</v>
      </c>
      <c r="K10" s="111">
        <f>SUM(K6:K9)</f>
        <v>2865.6</v>
      </c>
      <c r="L10" s="111"/>
      <c r="M10" s="112">
        <f>SUM(M6:M9)</f>
        <v>0</v>
      </c>
      <c r="N10" s="112">
        <f>SUM(N6:N9)</f>
        <v>0</v>
      </c>
      <c r="O10" s="331">
        <f>SUM(O6:O9)</f>
        <v>2865.6</v>
      </c>
      <c r="S10" s="356"/>
      <c r="T10" s="357"/>
      <c r="V10" s="358"/>
      <c r="X10" s="359"/>
      <c r="Y10" s="359"/>
      <c r="Z10" s="358"/>
    </row>
    <row r="11" spans="1:26" ht="16.5" thickBot="1" x14ac:dyDescent="0.3">
      <c r="A11" s="372"/>
      <c r="B11" s="373"/>
      <c r="C11" s="373"/>
      <c r="D11" s="373"/>
      <c r="E11" s="373"/>
      <c r="F11" s="373"/>
      <c r="G11" s="373"/>
      <c r="H11" s="374"/>
      <c r="I11" s="375"/>
      <c r="J11" s="374"/>
      <c r="K11" s="376"/>
      <c r="L11" s="377"/>
      <c r="M11" s="378"/>
      <c r="N11" s="374"/>
      <c r="O11" s="379"/>
    </row>
    <row r="12" spans="1:26" ht="15.75" x14ac:dyDescent="0.25">
      <c r="A12" s="391" t="s">
        <v>24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3"/>
    </row>
    <row r="13" spans="1:26" s="360" customFormat="1" ht="46.5" thickBot="1" x14ac:dyDescent="0.3">
      <c r="A13" s="231" t="s">
        <v>8</v>
      </c>
      <c r="B13" s="232" t="s">
        <v>9</v>
      </c>
      <c r="C13" s="232" t="s">
        <v>10</v>
      </c>
      <c r="D13" s="189" t="s">
        <v>11</v>
      </c>
      <c r="E13" s="232" t="s">
        <v>12</v>
      </c>
      <c r="F13" s="232" t="s">
        <v>25</v>
      </c>
      <c r="G13" s="232" t="s">
        <v>26</v>
      </c>
      <c r="H13" s="232" t="s">
        <v>18</v>
      </c>
      <c r="I13" s="232" t="s">
        <v>19</v>
      </c>
      <c r="J13" s="232" t="s">
        <v>27</v>
      </c>
      <c r="K13" s="232" t="s">
        <v>21</v>
      </c>
      <c r="L13" s="234" t="s">
        <v>22</v>
      </c>
      <c r="M13" s="232" t="s">
        <v>23</v>
      </c>
      <c r="N13" s="232" t="s">
        <v>28</v>
      </c>
      <c r="O13" s="235" t="s">
        <v>17</v>
      </c>
    </row>
    <row r="14" spans="1:26" ht="15.75" x14ac:dyDescent="0.25">
      <c r="A14" s="380"/>
      <c r="B14" s="381"/>
      <c r="C14" s="382"/>
      <c r="D14" s="343"/>
      <c r="E14" s="383"/>
      <c r="F14" s="344"/>
      <c r="G14" s="384"/>
      <c r="H14" s="384"/>
      <c r="I14" s="385"/>
      <c r="J14" s="386"/>
      <c r="K14" s="387"/>
      <c r="L14" s="388"/>
      <c r="M14" s="389"/>
      <c r="N14" s="389"/>
      <c r="O14" s="390"/>
    </row>
    <row r="15" spans="1:26" ht="15.75" x14ac:dyDescent="0.25">
      <c r="A15" s="361" t="s">
        <v>29</v>
      </c>
      <c r="B15" s="119"/>
      <c r="C15" s="119"/>
      <c r="D15" s="119"/>
      <c r="E15" s="362"/>
      <c r="F15" s="363"/>
      <c r="G15" s="363"/>
      <c r="H15" s="26"/>
      <c r="I15" s="26"/>
      <c r="J15" s="26"/>
      <c r="K15" s="26"/>
      <c r="L15" s="27" t="s">
        <v>30</v>
      </c>
      <c r="M15" s="26"/>
      <c r="N15" s="26"/>
      <c r="O15" s="332"/>
    </row>
    <row r="16" spans="1:26" x14ac:dyDescent="0.25">
      <c r="A16" s="334"/>
      <c r="B16" s="56"/>
      <c r="C16" s="114"/>
      <c r="D16" s="114"/>
      <c r="E16" s="114"/>
      <c r="F16" s="56"/>
      <c r="G16" s="56"/>
      <c r="H16" s="56"/>
      <c r="I16" s="56"/>
      <c r="J16" s="56"/>
      <c r="K16" s="56"/>
      <c r="L16" s="56"/>
      <c r="M16" s="56"/>
      <c r="N16" s="56"/>
      <c r="O16" s="364"/>
    </row>
    <row r="17" spans="1:16" ht="15.75" x14ac:dyDescent="0.25">
      <c r="A17" s="135" t="s">
        <v>39</v>
      </c>
      <c r="B17" s="136"/>
      <c r="C17" s="136"/>
      <c r="D17" s="136"/>
      <c r="E17" s="136"/>
      <c r="F17" s="136"/>
      <c r="G17" s="136"/>
      <c r="H17" s="61">
        <f>SUM(H10+H15)</f>
        <v>2520</v>
      </c>
      <c r="I17" s="62">
        <f>SUM(I10+I15)</f>
        <v>345.6</v>
      </c>
      <c r="J17" s="67">
        <f>SUM(J10+J15)</f>
        <v>0</v>
      </c>
      <c r="K17" s="61">
        <f>SUM(K10+K15)</f>
        <v>2865.6</v>
      </c>
      <c r="L17" s="63"/>
      <c r="M17" s="66">
        <f>SUM(M10+M15)</f>
        <v>0</v>
      </c>
      <c r="N17" s="66">
        <f>SUM(N10+N15)</f>
        <v>0</v>
      </c>
      <c r="O17" s="333">
        <f>SUM(O10+O15)</f>
        <v>2865.6</v>
      </c>
    </row>
    <row r="18" spans="1:16" ht="16.5" thickBot="1" x14ac:dyDescent="0.3">
      <c r="A18" s="334" t="s">
        <v>53</v>
      </c>
      <c r="B18" s="56"/>
      <c r="C18" s="16"/>
      <c r="D18" s="16"/>
      <c r="E18" s="16"/>
      <c r="F18" s="23"/>
      <c r="G18" s="23"/>
      <c r="H18" s="395" t="s">
        <v>37</v>
      </c>
      <c r="I18" s="395"/>
      <c r="J18" s="395"/>
      <c r="K18" s="395"/>
      <c r="L18" s="395"/>
      <c r="M18" s="395"/>
      <c r="N18" s="395"/>
      <c r="O18" s="396">
        <v>30</v>
      </c>
    </row>
    <row r="19" spans="1:16" ht="15.75" x14ac:dyDescent="0.25">
      <c r="A19" s="365"/>
      <c r="B19" s="23"/>
      <c r="C19" s="16"/>
      <c r="D19" s="16"/>
      <c r="E19" s="16"/>
      <c r="F19" s="23"/>
      <c r="G19" s="115"/>
      <c r="H19" s="397" t="s">
        <v>36</v>
      </c>
      <c r="I19" s="398"/>
      <c r="J19" s="398"/>
      <c r="K19" s="398"/>
      <c r="L19" s="398"/>
      <c r="M19" s="398"/>
      <c r="N19" s="398"/>
      <c r="O19" s="399">
        <f>PRODUCT(O18*A9)</f>
        <v>120</v>
      </c>
    </row>
    <row r="20" spans="1:16" ht="16.5" thickBot="1" x14ac:dyDescent="0.3">
      <c r="A20" s="366"/>
      <c r="B20" s="367"/>
      <c r="C20" s="368"/>
      <c r="D20" s="368"/>
      <c r="E20" s="368"/>
      <c r="F20" s="367"/>
      <c r="G20" s="394"/>
      <c r="H20" s="400" t="s">
        <v>35</v>
      </c>
      <c r="I20" s="335"/>
      <c r="J20" s="335"/>
      <c r="K20" s="335"/>
      <c r="L20" s="335"/>
      <c r="M20" s="335"/>
      <c r="N20" s="335"/>
      <c r="O20" s="336">
        <f>SUM(O10+O19)</f>
        <v>2985.6</v>
      </c>
    </row>
    <row r="21" spans="1:16" x14ac:dyDescent="0.25">
      <c r="A21" s="247"/>
      <c r="B21" s="247"/>
      <c r="C21" s="284"/>
      <c r="D21" s="284"/>
      <c r="E21" s="284"/>
      <c r="F21" s="247"/>
      <c r="G21" s="247"/>
      <c r="H21" s="247"/>
      <c r="I21" s="247"/>
      <c r="J21" s="247"/>
      <c r="K21" s="247"/>
      <c r="L21" s="247"/>
      <c r="M21" s="247"/>
      <c r="N21" s="247"/>
      <c r="O21" s="285"/>
    </row>
    <row r="22" spans="1:16" x14ac:dyDescent="0.25">
      <c r="A22" s="247"/>
      <c r="B22" s="247"/>
      <c r="C22" s="284"/>
      <c r="D22" s="284"/>
      <c r="E22" s="284"/>
      <c r="F22" s="247"/>
      <c r="G22" s="247"/>
      <c r="H22" s="247"/>
      <c r="I22" s="247"/>
      <c r="J22" s="247"/>
      <c r="K22" s="247"/>
      <c r="L22" s="247"/>
      <c r="M22" s="247"/>
      <c r="N22" s="247"/>
      <c r="O22" s="285"/>
    </row>
    <row r="23" spans="1:16" x14ac:dyDescent="0.25">
      <c r="A23" s="247"/>
      <c r="B23" s="247"/>
      <c r="C23" s="284"/>
      <c r="D23" s="284"/>
      <c r="E23" s="284"/>
      <c r="F23" s="247"/>
      <c r="G23" s="247"/>
      <c r="H23" s="247"/>
      <c r="I23" s="247"/>
      <c r="J23" s="247"/>
      <c r="K23" s="247"/>
      <c r="L23" s="247"/>
      <c r="M23" s="247"/>
      <c r="N23" s="247"/>
      <c r="O23" s="285"/>
    </row>
    <row r="24" spans="1:16" x14ac:dyDescent="0.25">
      <c r="A24" s="247"/>
      <c r="B24" s="247"/>
      <c r="C24" s="284"/>
      <c r="D24" s="284"/>
      <c r="E24" s="284"/>
      <c r="F24" s="247"/>
      <c r="G24" s="247"/>
      <c r="H24" s="247"/>
      <c r="I24" s="247"/>
      <c r="J24" s="247"/>
      <c r="K24" s="247"/>
      <c r="L24" s="247"/>
      <c r="M24" s="369"/>
      <c r="N24" s="247"/>
      <c r="O24" s="285"/>
    </row>
    <row r="25" spans="1:16" x14ac:dyDescent="0.25">
      <c r="A25" s="247"/>
      <c r="B25" s="247"/>
      <c r="C25" s="284"/>
      <c r="D25" s="284"/>
      <c r="E25" s="284"/>
      <c r="F25" s="247"/>
      <c r="G25" s="247"/>
      <c r="H25" s="247"/>
      <c r="I25" s="247"/>
      <c r="J25" s="247"/>
      <c r="K25" s="247"/>
      <c r="L25" s="247"/>
      <c r="M25" s="369"/>
      <c r="N25" s="247"/>
      <c r="O25" s="285"/>
    </row>
    <row r="26" spans="1:16" x14ac:dyDescent="0.25">
      <c r="A26" s="247"/>
      <c r="B26" s="247"/>
      <c r="C26" s="284"/>
      <c r="D26" s="284"/>
      <c r="E26" s="284"/>
      <c r="F26" s="247"/>
      <c r="G26" s="247"/>
      <c r="H26" s="247"/>
      <c r="I26" s="247"/>
      <c r="J26" s="247"/>
      <c r="K26" s="247"/>
      <c r="L26" s="247"/>
      <c r="M26" s="369"/>
      <c r="N26" s="247"/>
      <c r="O26" s="285"/>
    </row>
    <row r="27" spans="1:16" x14ac:dyDescent="0.25">
      <c r="A27" s="247"/>
      <c r="B27" s="247"/>
      <c r="C27" s="284"/>
      <c r="D27" s="284"/>
      <c r="E27" s="284"/>
      <c r="F27" s="247"/>
      <c r="G27" s="247"/>
      <c r="H27" s="247"/>
      <c r="I27" s="247"/>
      <c r="J27" s="247"/>
      <c r="K27" s="247"/>
      <c r="L27" s="247"/>
      <c r="M27" s="369"/>
      <c r="N27" s="247"/>
      <c r="O27" s="247"/>
    </row>
    <row r="28" spans="1:16" x14ac:dyDescent="0.25">
      <c r="A28" s="247"/>
      <c r="B28" s="247"/>
      <c r="C28" s="284"/>
      <c r="D28" s="284"/>
      <c r="E28" s="284"/>
      <c r="F28" s="247"/>
      <c r="G28" s="247"/>
      <c r="H28" s="247"/>
      <c r="I28" s="247"/>
      <c r="J28" s="247"/>
      <c r="K28" s="247"/>
      <c r="L28" s="247"/>
      <c r="M28" s="247"/>
      <c r="N28" s="247"/>
      <c r="O28" s="247"/>
    </row>
    <row r="29" spans="1:16" x14ac:dyDescent="0.25">
      <c r="A29" s="247"/>
      <c r="B29" s="247"/>
      <c r="C29" s="284"/>
      <c r="D29" s="284"/>
      <c r="E29" s="284"/>
      <c r="F29" s="247"/>
      <c r="G29" s="247"/>
      <c r="H29" s="247"/>
      <c r="I29" s="247"/>
      <c r="J29" s="247"/>
      <c r="K29" s="247"/>
      <c r="L29" s="247"/>
      <c r="M29" s="247"/>
      <c r="N29" s="247"/>
      <c r="O29" s="247"/>
    </row>
    <row r="30" spans="1:16" x14ac:dyDescent="0.25">
      <c r="A30" s="247"/>
      <c r="B30" s="247"/>
      <c r="C30" s="284"/>
      <c r="D30" s="284"/>
      <c r="E30" s="284"/>
      <c r="F30" s="247"/>
      <c r="G30" s="247"/>
      <c r="H30" s="247"/>
      <c r="I30" s="247"/>
      <c r="J30" s="247"/>
      <c r="K30" s="247"/>
      <c r="L30" s="247"/>
      <c r="M30" s="247"/>
      <c r="N30" s="247"/>
      <c r="O30" s="247"/>
    </row>
    <row r="31" spans="1:16" x14ac:dyDescent="0.25">
      <c r="A31" s="247"/>
      <c r="B31" s="247"/>
      <c r="C31" s="284"/>
      <c r="D31" s="284"/>
      <c r="E31" s="284"/>
      <c r="F31" s="247"/>
      <c r="G31" s="247"/>
      <c r="H31" s="247"/>
      <c r="I31" s="247"/>
      <c r="J31" s="247"/>
      <c r="K31" s="247"/>
      <c r="L31" s="247"/>
      <c r="M31" s="247"/>
      <c r="N31" s="247"/>
      <c r="O31" s="247"/>
    </row>
    <row r="32" spans="1:16" x14ac:dyDescent="0.25">
      <c r="A32" s="247"/>
      <c r="B32" s="284"/>
      <c r="C32" s="284"/>
      <c r="D32" s="284"/>
      <c r="E32" s="284"/>
      <c r="F32" s="247"/>
      <c r="G32" s="247"/>
      <c r="H32" s="247"/>
      <c r="I32" s="247"/>
      <c r="J32" s="247"/>
      <c r="K32" s="247"/>
      <c r="L32" s="247"/>
      <c r="M32" s="247"/>
      <c r="N32" s="94"/>
      <c r="O32" s="95"/>
      <c r="P32" s="95"/>
    </row>
    <row r="33" spans="1:15" x14ac:dyDescent="0.25">
      <c r="A33" s="247"/>
      <c r="B33" s="284"/>
      <c r="C33" s="284"/>
      <c r="D33" s="284"/>
      <c r="E33" s="284"/>
      <c r="F33" s="247"/>
      <c r="G33" s="247"/>
      <c r="H33" s="247"/>
      <c r="I33" s="247"/>
      <c r="J33" s="247"/>
      <c r="K33" s="247"/>
      <c r="L33" s="247"/>
      <c r="M33" s="247"/>
      <c r="N33" s="247"/>
      <c r="O33" s="247"/>
    </row>
    <row r="34" spans="1:15" x14ac:dyDescent="0.25">
      <c r="A34" s="370"/>
      <c r="B34" s="371"/>
      <c r="C34" s="371"/>
      <c r="D34" s="371"/>
      <c r="E34" s="371"/>
      <c r="F34" s="370"/>
      <c r="G34" s="370"/>
      <c r="H34" s="370"/>
      <c r="I34" s="370"/>
      <c r="J34" s="370"/>
      <c r="K34" s="370"/>
      <c r="L34" s="370"/>
      <c r="M34" s="370"/>
      <c r="N34" s="370"/>
      <c r="O34" s="370"/>
    </row>
    <row r="35" spans="1:15" x14ac:dyDescent="0.25">
      <c r="A35" s="370"/>
      <c r="B35" s="371"/>
      <c r="C35" s="371"/>
      <c r="D35" s="371"/>
      <c r="E35" s="371"/>
      <c r="F35" s="370"/>
      <c r="G35" s="370"/>
      <c r="H35" s="370"/>
      <c r="I35" s="370"/>
      <c r="J35" s="370"/>
      <c r="K35" s="370"/>
      <c r="L35" s="370"/>
      <c r="M35" s="370"/>
      <c r="N35" s="370"/>
      <c r="O35" s="370"/>
    </row>
    <row r="36" spans="1:15" x14ac:dyDescent="0.25">
      <c r="A36" s="370"/>
      <c r="B36" s="371"/>
      <c r="C36" s="371"/>
      <c r="D36" s="371"/>
      <c r="E36" s="371"/>
      <c r="F36" s="370"/>
      <c r="G36" s="370"/>
      <c r="H36" s="370"/>
      <c r="I36" s="370"/>
      <c r="J36" s="370"/>
      <c r="K36" s="370"/>
      <c r="L36" s="370"/>
      <c r="M36" s="370"/>
      <c r="N36" s="370"/>
      <c r="O36" s="370"/>
    </row>
    <row r="37" spans="1:15" x14ac:dyDescent="0.25">
      <c r="A37" s="370"/>
      <c r="B37" s="371"/>
      <c r="C37" s="371"/>
      <c r="D37" s="371"/>
      <c r="E37" s="371"/>
      <c r="F37" s="370"/>
      <c r="G37" s="370"/>
      <c r="H37" s="370"/>
      <c r="I37" s="370"/>
      <c r="J37" s="370"/>
      <c r="K37" s="370"/>
      <c r="L37" s="370"/>
      <c r="M37" s="370"/>
      <c r="N37" s="370"/>
      <c r="O37" s="370"/>
    </row>
    <row r="38" spans="1:15" x14ac:dyDescent="0.25">
      <c r="A38" s="370"/>
      <c r="B38" s="371"/>
      <c r="C38" s="371"/>
      <c r="D38" s="371"/>
      <c r="E38" s="371"/>
      <c r="F38" s="370"/>
      <c r="G38" s="370"/>
      <c r="H38" s="370"/>
      <c r="I38" s="370"/>
      <c r="J38" s="370"/>
      <c r="K38" s="370"/>
      <c r="L38" s="370"/>
      <c r="M38" s="370"/>
      <c r="N38" s="370"/>
      <c r="O38" s="370"/>
    </row>
    <row r="39" spans="1:15" x14ac:dyDescent="0.25">
      <c r="A39" s="370"/>
      <c r="B39" s="371"/>
      <c r="C39" s="371"/>
      <c r="D39" s="371"/>
      <c r="E39" s="371"/>
      <c r="F39" s="370"/>
      <c r="G39" s="370"/>
      <c r="H39" s="370"/>
      <c r="I39" s="370"/>
      <c r="J39" s="370"/>
      <c r="K39" s="370"/>
      <c r="L39" s="370"/>
      <c r="M39" s="370"/>
      <c r="N39" s="370"/>
      <c r="O39" s="370"/>
    </row>
    <row r="40" spans="1:15" x14ac:dyDescent="0.25">
      <c r="C40" s="1"/>
    </row>
  </sheetData>
  <sortState ref="A9:O10">
    <sortCondition ref="A9:A10"/>
  </sortState>
  <mergeCells count="23">
    <mergeCell ref="H20:N20"/>
    <mergeCell ref="G4:G5"/>
    <mergeCell ref="H4:K4"/>
    <mergeCell ref="L4:N4"/>
    <mergeCell ref="O4:O5"/>
    <mergeCell ref="A10:G10"/>
    <mergeCell ref="A12:O12"/>
    <mergeCell ref="A17:G17"/>
    <mergeCell ref="H18:N18"/>
    <mergeCell ref="H19:N19"/>
    <mergeCell ref="A4:A5"/>
    <mergeCell ref="B4:B5"/>
    <mergeCell ref="C4:C5"/>
    <mergeCell ref="D4:D5"/>
    <mergeCell ref="E4:E5"/>
    <mergeCell ref="F4:F5"/>
    <mergeCell ref="A1:O1"/>
    <mergeCell ref="A2:C2"/>
    <mergeCell ref="D2:E2"/>
    <mergeCell ref="J2:O2"/>
    <mergeCell ref="A3:C3"/>
    <mergeCell ref="D3:E3"/>
    <mergeCell ref="J3:O3"/>
  </mergeCells>
  <phoneticPr fontId="12" type="noConversion"/>
  <pageMargins left="0.19685039370078741" right="0.70866141732283472" top="0.74803149606299213" bottom="0.74803149606299213" header="0.31496062992125984" footer="0.31496062992125984"/>
  <pageSetup paperSize="9" scale="45" fitToWidth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O49"/>
  <sheetViews>
    <sheetView zoomScale="80" zoomScaleNormal="80" workbookViewId="0">
      <selection activeCell="G16" sqref="G16"/>
    </sheetView>
  </sheetViews>
  <sheetFormatPr defaultRowHeight="15" x14ac:dyDescent="0.25"/>
  <cols>
    <col min="1" max="1" width="5.5703125" style="276" customWidth="1"/>
    <col min="2" max="2" width="57.42578125" style="276" bestFit="1" customWidth="1"/>
    <col min="3" max="3" width="25.28515625" style="276" customWidth="1"/>
    <col min="4" max="4" width="32.42578125" style="276" customWidth="1"/>
    <col min="5" max="5" width="7.85546875" style="276" customWidth="1"/>
    <col min="6" max="6" width="14" style="276" customWidth="1"/>
    <col min="7" max="7" width="16.85546875" style="276" customWidth="1"/>
    <col min="8" max="8" width="19.28515625" style="276" bestFit="1" customWidth="1"/>
    <col min="9" max="9" width="15.5703125" style="276" customWidth="1"/>
    <col min="10" max="10" width="19.28515625" style="276" bestFit="1" customWidth="1"/>
    <col min="11" max="11" width="19.7109375" style="276" customWidth="1"/>
    <col min="12" max="12" width="9.28515625" style="276" customWidth="1"/>
    <col min="13" max="13" width="14" style="276" bestFit="1" customWidth="1"/>
    <col min="14" max="14" width="13.42578125" style="448" customWidth="1"/>
    <col min="15" max="15" width="18.28515625" style="276" customWidth="1"/>
    <col min="16" max="16384" width="9.140625" style="276"/>
  </cols>
  <sheetData>
    <row r="1" spans="1:15" ht="84" customHeight="1" thickBot="1" x14ac:dyDescent="0.3">
      <c r="A1" s="435"/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7"/>
    </row>
    <row r="2" spans="1:15" ht="18" x14ac:dyDescent="0.25">
      <c r="A2" s="300" t="s">
        <v>1</v>
      </c>
      <c r="B2" s="301"/>
      <c r="C2" s="302"/>
      <c r="D2" s="180" t="s">
        <v>75</v>
      </c>
      <c r="E2" s="181"/>
      <c r="F2" s="182" t="s">
        <v>3</v>
      </c>
      <c r="G2" s="183" t="s">
        <v>4</v>
      </c>
      <c r="H2" s="183" t="s">
        <v>34</v>
      </c>
      <c r="I2" s="183" t="s">
        <v>5</v>
      </c>
      <c r="J2" s="184" t="s">
        <v>6</v>
      </c>
      <c r="K2" s="184"/>
      <c r="L2" s="184"/>
      <c r="M2" s="184"/>
      <c r="N2" s="184"/>
      <c r="O2" s="185"/>
    </row>
    <row r="3" spans="1:15" ht="43.5" customHeight="1" x14ac:dyDescent="0.25">
      <c r="A3" s="287" t="s">
        <v>190</v>
      </c>
      <c r="B3" s="288"/>
      <c r="C3" s="289"/>
      <c r="D3" s="272" t="s">
        <v>180</v>
      </c>
      <c r="E3" s="160"/>
      <c r="F3" s="401">
        <v>2026</v>
      </c>
      <c r="G3" s="162" t="s">
        <v>181</v>
      </c>
      <c r="H3" s="163">
        <v>18</v>
      </c>
      <c r="I3" s="164">
        <v>4.8</v>
      </c>
      <c r="J3" s="165" t="s">
        <v>7</v>
      </c>
      <c r="K3" s="165"/>
      <c r="L3" s="165"/>
      <c r="M3" s="165"/>
      <c r="N3" s="165"/>
      <c r="O3" s="166"/>
    </row>
    <row r="4" spans="1:15" x14ac:dyDescent="0.25">
      <c r="A4" s="402" t="s">
        <v>8</v>
      </c>
      <c r="B4" s="403" t="s">
        <v>9</v>
      </c>
      <c r="C4" s="404" t="s">
        <v>10</v>
      </c>
      <c r="D4" s="404" t="s">
        <v>11</v>
      </c>
      <c r="E4" s="404" t="s">
        <v>12</v>
      </c>
      <c r="F4" s="404" t="s">
        <v>13</v>
      </c>
      <c r="G4" s="404" t="s">
        <v>14</v>
      </c>
      <c r="H4" s="405" t="s">
        <v>15</v>
      </c>
      <c r="I4" s="406"/>
      <c r="J4" s="406"/>
      <c r="K4" s="407"/>
      <c r="L4" s="438" t="s">
        <v>16</v>
      </c>
      <c r="M4" s="438"/>
      <c r="N4" s="438"/>
      <c r="O4" s="408" t="s">
        <v>17</v>
      </c>
    </row>
    <row r="5" spans="1:15" ht="30.75" thickBot="1" x14ac:dyDescent="0.3">
      <c r="A5" s="415"/>
      <c r="B5" s="416"/>
      <c r="C5" s="417"/>
      <c r="D5" s="417"/>
      <c r="E5" s="417"/>
      <c r="F5" s="417"/>
      <c r="G5" s="417"/>
      <c r="H5" s="418" t="s">
        <v>18</v>
      </c>
      <c r="I5" s="418" t="s">
        <v>19</v>
      </c>
      <c r="J5" s="418" t="s">
        <v>20</v>
      </c>
      <c r="K5" s="418" t="s">
        <v>21</v>
      </c>
      <c r="L5" s="418" t="s">
        <v>22</v>
      </c>
      <c r="M5" s="418" t="s">
        <v>18</v>
      </c>
      <c r="N5" s="419" t="s">
        <v>19</v>
      </c>
      <c r="O5" s="420"/>
    </row>
    <row r="6" spans="1:15" ht="15.75" x14ac:dyDescent="0.25">
      <c r="A6" s="121">
        <v>1</v>
      </c>
      <c r="B6" s="409" t="s">
        <v>157</v>
      </c>
      <c r="C6" s="434" t="s">
        <v>63</v>
      </c>
      <c r="D6" s="409" t="s">
        <v>158</v>
      </c>
      <c r="E6" s="410">
        <v>1</v>
      </c>
      <c r="F6" s="411" t="s">
        <v>159</v>
      </c>
      <c r="G6" s="411" t="s">
        <v>160</v>
      </c>
      <c r="H6" s="224">
        <v>630</v>
      </c>
      <c r="I6" s="224">
        <v>86.4</v>
      </c>
      <c r="J6" s="412"/>
      <c r="K6" s="224">
        <f>SUM(H6+I6)</f>
        <v>716.4</v>
      </c>
      <c r="L6" s="413"/>
      <c r="M6" s="414"/>
      <c r="N6" s="414"/>
      <c r="O6" s="421">
        <f t="shared" ref="O6:O19" si="0">SUM(K6-M6-N6)</f>
        <v>716.4</v>
      </c>
    </row>
    <row r="7" spans="1:15" s="370" customFormat="1" ht="15.75" x14ac:dyDescent="0.25">
      <c r="A7" s="121">
        <v>2</v>
      </c>
      <c r="B7" s="29" t="s">
        <v>88</v>
      </c>
      <c r="C7" s="29" t="s">
        <v>48</v>
      </c>
      <c r="D7" s="29" t="s">
        <v>89</v>
      </c>
      <c r="E7" s="14">
        <v>1</v>
      </c>
      <c r="F7" s="15">
        <v>45722</v>
      </c>
      <c r="G7" s="15">
        <v>46386</v>
      </c>
      <c r="H7" s="2">
        <v>630</v>
      </c>
      <c r="I7" s="113">
        <v>86.4</v>
      </c>
      <c r="J7" s="3"/>
      <c r="K7" s="2">
        <f t="shared" ref="K7:K18" si="1">SUM(H7+I7)</f>
        <v>716.4</v>
      </c>
      <c r="L7" s="73"/>
      <c r="M7" s="5"/>
      <c r="N7" s="5"/>
      <c r="O7" s="123">
        <f t="shared" si="0"/>
        <v>716.4</v>
      </c>
    </row>
    <row r="8" spans="1:15" s="370" customFormat="1" ht="15.75" x14ac:dyDescent="0.25">
      <c r="A8" s="121">
        <v>3</v>
      </c>
      <c r="B8" s="29" t="s">
        <v>131</v>
      </c>
      <c r="C8" s="29" t="s">
        <v>50</v>
      </c>
      <c r="D8" s="29" t="s">
        <v>41</v>
      </c>
      <c r="E8" s="14">
        <v>1</v>
      </c>
      <c r="F8" s="15">
        <v>45841</v>
      </c>
      <c r="G8" s="15">
        <v>46206</v>
      </c>
      <c r="H8" s="2">
        <v>630</v>
      </c>
      <c r="I8" s="113">
        <v>86.4</v>
      </c>
      <c r="J8" s="3"/>
      <c r="K8" s="2">
        <f t="shared" si="1"/>
        <v>716.4</v>
      </c>
      <c r="L8" s="73"/>
      <c r="M8" s="5"/>
      <c r="N8" s="5"/>
      <c r="O8" s="123">
        <f t="shared" si="0"/>
        <v>716.4</v>
      </c>
    </row>
    <row r="9" spans="1:15" s="370" customFormat="1" ht="15.75" x14ac:dyDescent="0.25">
      <c r="A9" s="121">
        <v>4</v>
      </c>
      <c r="B9" s="29" t="s">
        <v>176</v>
      </c>
      <c r="C9" s="29" t="s">
        <v>50</v>
      </c>
      <c r="D9" s="29" t="s">
        <v>158</v>
      </c>
      <c r="E9" s="14">
        <v>1</v>
      </c>
      <c r="F9" s="15">
        <v>45967</v>
      </c>
      <c r="G9" s="15">
        <v>45967</v>
      </c>
      <c r="H9" s="2">
        <v>630</v>
      </c>
      <c r="I9" s="113">
        <v>86.4</v>
      </c>
      <c r="J9" s="3"/>
      <c r="K9" s="2">
        <f>SUM(H9+I9)</f>
        <v>716.4</v>
      </c>
      <c r="L9" s="73"/>
      <c r="M9" s="5"/>
      <c r="N9" s="5"/>
      <c r="O9" s="123">
        <f>SUM(K9-M9-N9)</f>
        <v>716.4</v>
      </c>
    </row>
    <row r="10" spans="1:15" s="370" customFormat="1" ht="15.75" x14ac:dyDescent="0.25">
      <c r="A10" s="121">
        <v>5</v>
      </c>
      <c r="B10" s="32" t="s">
        <v>103</v>
      </c>
      <c r="C10" s="118" t="s">
        <v>50</v>
      </c>
      <c r="D10" s="32" t="s">
        <v>90</v>
      </c>
      <c r="E10" s="14">
        <v>1</v>
      </c>
      <c r="F10" s="17" t="s">
        <v>98</v>
      </c>
      <c r="G10" s="17" t="s">
        <v>108</v>
      </c>
      <c r="H10" s="2">
        <v>630</v>
      </c>
      <c r="I10" s="113">
        <v>86.4</v>
      </c>
      <c r="J10" s="3"/>
      <c r="K10" s="2">
        <f>SUM(H10+I10)</f>
        <v>716.4</v>
      </c>
      <c r="L10" s="73"/>
      <c r="M10" s="5"/>
      <c r="N10" s="5"/>
      <c r="O10" s="123">
        <f t="shared" si="0"/>
        <v>716.4</v>
      </c>
    </row>
    <row r="11" spans="1:15" s="370" customFormat="1" ht="15.75" x14ac:dyDescent="0.25">
      <c r="A11" s="121">
        <v>6</v>
      </c>
      <c r="B11" s="32" t="s">
        <v>101</v>
      </c>
      <c r="C11" s="118" t="s">
        <v>50</v>
      </c>
      <c r="D11" s="32" t="s">
        <v>102</v>
      </c>
      <c r="E11" s="14">
        <v>1</v>
      </c>
      <c r="F11" s="17" t="s">
        <v>98</v>
      </c>
      <c r="G11" s="17" t="s">
        <v>108</v>
      </c>
      <c r="H11" s="2">
        <v>630</v>
      </c>
      <c r="I11" s="113">
        <v>86.4</v>
      </c>
      <c r="J11" s="3"/>
      <c r="K11" s="2">
        <f t="shared" si="1"/>
        <v>716.4</v>
      </c>
      <c r="L11" s="73"/>
      <c r="M11" s="5"/>
      <c r="N11" s="5"/>
      <c r="O11" s="123">
        <f t="shared" si="0"/>
        <v>716.4</v>
      </c>
    </row>
    <row r="12" spans="1:15" s="370" customFormat="1" ht="15.75" x14ac:dyDescent="0.25">
      <c r="A12" s="121">
        <v>7</v>
      </c>
      <c r="B12" s="32" t="s">
        <v>155</v>
      </c>
      <c r="C12" s="118" t="s">
        <v>156</v>
      </c>
      <c r="D12" s="32" t="s">
        <v>77</v>
      </c>
      <c r="E12" s="14">
        <v>1</v>
      </c>
      <c r="F12" s="17" t="s">
        <v>153</v>
      </c>
      <c r="G12" s="17" t="s">
        <v>154</v>
      </c>
      <c r="H12" s="2">
        <v>630</v>
      </c>
      <c r="I12" s="113">
        <v>86.4</v>
      </c>
      <c r="J12" s="3"/>
      <c r="K12" s="2">
        <f>SUM(H12+I12)</f>
        <v>716.4</v>
      </c>
      <c r="L12" s="73"/>
      <c r="M12" s="5"/>
      <c r="N12" s="5"/>
      <c r="O12" s="123">
        <f t="shared" si="0"/>
        <v>716.4</v>
      </c>
    </row>
    <row r="13" spans="1:15" s="370" customFormat="1" ht="15.75" x14ac:dyDescent="0.25">
      <c r="A13" s="121">
        <v>8</v>
      </c>
      <c r="B13" s="32" t="s">
        <v>99</v>
      </c>
      <c r="C13" s="118" t="s">
        <v>100</v>
      </c>
      <c r="D13" s="32" t="s">
        <v>90</v>
      </c>
      <c r="E13" s="14">
        <v>1</v>
      </c>
      <c r="F13" s="17" t="s">
        <v>98</v>
      </c>
      <c r="G13" s="17" t="s">
        <v>108</v>
      </c>
      <c r="H13" s="2">
        <v>630</v>
      </c>
      <c r="I13" s="113">
        <v>86.4</v>
      </c>
      <c r="J13" s="3"/>
      <c r="K13" s="2">
        <f t="shared" si="1"/>
        <v>716.4</v>
      </c>
      <c r="L13" s="73"/>
      <c r="M13" s="5"/>
      <c r="N13" s="5"/>
      <c r="O13" s="123">
        <f t="shared" si="0"/>
        <v>716.4</v>
      </c>
    </row>
    <row r="14" spans="1:15" s="370" customFormat="1" ht="15.75" x14ac:dyDescent="0.25">
      <c r="A14" s="121">
        <v>9</v>
      </c>
      <c r="B14" s="32" t="s">
        <v>161</v>
      </c>
      <c r="C14" s="118" t="s">
        <v>50</v>
      </c>
      <c r="D14" s="32" t="s">
        <v>77</v>
      </c>
      <c r="E14" s="14">
        <v>1</v>
      </c>
      <c r="F14" s="17" t="s">
        <v>153</v>
      </c>
      <c r="G14" s="17" t="s">
        <v>154</v>
      </c>
      <c r="H14" s="2">
        <v>630</v>
      </c>
      <c r="I14" s="113">
        <v>86.4</v>
      </c>
      <c r="J14" s="3"/>
      <c r="K14" s="2">
        <f>SUM(H14+I14)</f>
        <v>716.4</v>
      </c>
      <c r="L14" s="73"/>
      <c r="M14" s="5"/>
      <c r="N14" s="5"/>
      <c r="O14" s="123">
        <f t="shared" si="0"/>
        <v>716.4</v>
      </c>
    </row>
    <row r="15" spans="1:15" s="370" customFormat="1" ht="15.75" x14ac:dyDescent="0.25">
      <c r="A15" s="121">
        <v>10</v>
      </c>
      <c r="B15" s="32" t="s">
        <v>92</v>
      </c>
      <c r="C15" s="118" t="s">
        <v>50</v>
      </c>
      <c r="D15" s="32" t="s">
        <v>89</v>
      </c>
      <c r="E15" s="14">
        <v>1</v>
      </c>
      <c r="F15" s="17" t="s">
        <v>91</v>
      </c>
      <c r="G15" s="18">
        <v>46386</v>
      </c>
      <c r="H15" s="2">
        <v>630</v>
      </c>
      <c r="I15" s="113">
        <v>86.4</v>
      </c>
      <c r="J15" s="3"/>
      <c r="K15" s="2">
        <f t="shared" si="1"/>
        <v>716.4</v>
      </c>
      <c r="L15" s="73"/>
      <c r="M15" s="5"/>
      <c r="N15" s="5"/>
      <c r="O15" s="123">
        <f t="shared" si="0"/>
        <v>716.4</v>
      </c>
    </row>
    <row r="16" spans="1:15" s="370" customFormat="1" ht="15.75" x14ac:dyDescent="0.25">
      <c r="A16" s="121">
        <v>11</v>
      </c>
      <c r="B16" s="32" t="s">
        <v>132</v>
      </c>
      <c r="C16" s="118" t="s">
        <v>50</v>
      </c>
      <c r="D16" s="32" t="s">
        <v>77</v>
      </c>
      <c r="E16" s="14">
        <v>1</v>
      </c>
      <c r="F16" s="17" t="s">
        <v>124</v>
      </c>
      <c r="G16" s="18" t="s">
        <v>133</v>
      </c>
      <c r="H16" s="2">
        <v>630</v>
      </c>
      <c r="I16" s="113">
        <v>86.4</v>
      </c>
      <c r="J16" s="3"/>
      <c r="K16" s="2">
        <f t="shared" si="1"/>
        <v>716.4</v>
      </c>
      <c r="L16" s="73"/>
      <c r="M16" s="5"/>
      <c r="N16" s="5"/>
      <c r="O16" s="123">
        <f t="shared" si="0"/>
        <v>716.4</v>
      </c>
    </row>
    <row r="17" spans="1:15" s="370" customFormat="1" ht="15.75" x14ac:dyDescent="0.25">
      <c r="A17" s="121">
        <v>12</v>
      </c>
      <c r="B17" s="32" t="s">
        <v>172</v>
      </c>
      <c r="C17" s="118" t="s">
        <v>156</v>
      </c>
      <c r="D17" s="32" t="s">
        <v>77</v>
      </c>
      <c r="E17" s="14">
        <v>1</v>
      </c>
      <c r="F17" s="17" t="s">
        <v>153</v>
      </c>
      <c r="G17" s="17" t="s">
        <v>154</v>
      </c>
      <c r="H17" s="2">
        <v>630</v>
      </c>
      <c r="I17" s="113">
        <v>86.4</v>
      </c>
      <c r="J17" s="3"/>
      <c r="K17" s="2">
        <f>SUM(H17+I17)</f>
        <v>716.4</v>
      </c>
      <c r="L17" s="73"/>
      <c r="M17" s="5"/>
      <c r="N17" s="5"/>
      <c r="O17" s="123">
        <f>SUM(K17-M17-N17)</f>
        <v>716.4</v>
      </c>
    </row>
    <row r="18" spans="1:15" s="370" customFormat="1" ht="15.75" x14ac:dyDescent="0.25">
      <c r="A18" s="121">
        <v>13</v>
      </c>
      <c r="B18" s="29" t="s">
        <v>105</v>
      </c>
      <c r="C18" s="29" t="s">
        <v>63</v>
      </c>
      <c r="D18" s="29" t="s">
        <v>93</v>
      </c>
      <c r="E18" s="14">
        <v>1</v>
      </c>
      <c r="F18" s="15">
        <v>45782</v>
      </c>
      <c r="G18" s="15">
        <v>46148</v>
      </c>
      <c r="H18" s="2">
        <v>630</v>
      </c>
      <c r="I18" s="113">
        <v>86.4</v>
      </c>
      <c r="J18" s="3"/>
      <c r="K18" s="2">
        <f t="shared" si="1"/>
        <v>716.4</v>
      </c>
      <c r="L18" s="73"/>
      <c r="M18" s="5"/>
      <c r="N18" s="5"/>
      <c r="O18" s="123">
        <f t="shared" si="0"/>
        <v>716.4</v>
      </c>
    </row>
    <row r="19" spans="1:15" s="370" customFormat="1" ht="15.75" x14ac:dyDescent="0.25">
      <c r="A19" s="121">
        <v>14</v>
      </c>
      <c r="B19" s="32" t="s">
        <v>104</v>
      </c>
      <c r="C19" s="118" t="s">
        <v>50</v>
      </c>
      <c r="D19" s="32" t="s">
        <v>41</v>
      </c>
      <c r="E19" s="14">
        <v>1</v>
      </c>
      <c r="F19" s="17" t="s">
        <v>98</v>
      </c>
      <c r="G19" s="17" t="s">
        <v>108</v>
      </c>
      <c r="H19" s="2">
        <v>630</v>
      </c>
      <c r="I19" s="113">
        <v>86.4</v>
      </c>
      <c r="J19" s="3"/>
      <c r="K19" s="2">
        <f>SUM(H19+I19)</f>
        <v>716.4</v>
      </c>
      <c r="L19" s="73"/>
      <c r="M19" s="5"/>
      <c r="N19" s="5"/>
      <c r="O19" s="123">
        <f t="shared" si="0"/>
        <v>716.4</v>
      </c>
    </row>
    <row r="20" spans="1:15" ht="18.75" x14ac:dyDescent="0.25">
      <c r="A20" s="128" t="s">
        <v>38</v>
      </c>
      <c r="B20" s="129"/>
      <c r="C20" s="129"/>
      <c r="D20" s="129"/>
      <c r="E20" s="129"/>
      <c r="F20" s="129"/>
      <c r="G20" s="129"/>
      <c r="H20" s="83">
        <f>SUM(H6:H19)</f>
        <v>8820</v>
      </c>
      <c r="I20" s="84">
        <f>SUM(I6:I19)</f>
        <v>1209.6000000000001</v>
      </c>
      <c r="J20" s="83">
        <f>SUM(J6:J19)</f>
        <v>0</v>
      </c>
      <c r="K20" s="85">
        <f>SUM(K6:K19)</f>
        <v>10029.599999999997</v>
      </c>
      <c r="L20" s="86"/>
      <c r="M20" s="87">
        <f>SUM(M6:M19)</f>
        <v>0</v>
      </c>
      <c r="N20" s="87">
        <f>SUM(N6:N19)</f>
        <v>0</v>
      </c>
      <c r="O20" s="422">
        <f>SUM(O6:O19)</f>
        <v>10029.599999999997</v>
      </c>
    </row>
    <row r="21" spans="1:15" ht="16.5" thickBot="1" x14ac:dyDescent="0.3">
      <c r="A21" s="20"/>
      <c r="B21" s="265"/>
      <c r="C21" s="265"/>
      <c r="D21" s="265"/>
      <c r="E21" s="265"/>
      <c r="F21" s="265"/>
      <c r="G21" s="265"/>
      <c r="H21" s="423"/>
      <c r="I21" s="424"/>
      <c r="J21" s="423"/>
      <c r="K21" s="425"/>
      <c r="L21" s="21"/>
      <c r="M21" s="426"/>
      <c r="N21" s="427"/>
      <c r="O21" s="22"/>
    </row>
    <row r="22" spans="1:15" ht="15.75" x14ac:dyDescent="0.25">
      <c r="A22" s="228" t="s">
        <v>24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30"/>
    </row>
    <row r="23" spans="1:15" s="360" customFormat="1" ht="48" thickBot="1" x14ac:dyDescent="0.3">
      <c r="A23" s="231" t="s">
        <v>8</v>
      </c>
      <c r="B23" s="232" t="s">
        <v>9</v>
      </c>
      <c r="C23" s="232" t="s">
        <v>10</v>
      </c>
      <c r="D23" s="189" t="s">
        <v>11</v>
      </c>
      <c r="E23" s="232" t="s">
        <v>12</v>
      </c>
      <c r="F23" s="232" t="s">
        <v>25</v>
      </c>
      <c r="G23" s="232" t="s">
        <v>26</v>
      </c>
      <c r="H23" s="232" t="s">
        <v>18</v>
      </c>
      <c r="I23" s="232" t="s">
        <v>19</v>
      </c>
      <c r="J23" s="232" t="s">
        <v>27</v>
      </c>
      <c r="K23" s="232" t="s">
        <v>21</v>
      </c>
      <c r="L23" s="234" t="s">
        <v>22</v>
      </c>
      <c r="M23" s="232" t="s">
        <v>23</v>
      </c>
      <c r="N23" s="450" t="s">
        <v>28</v>
      </c>
      <c r="O23" s="235" t="s">
        <v>17</v>
      </c>
    </row>
    <row r="24" spans="1:15" ht="15.75" x14ac:dyDescent="0.25">
      <c r="A24" s="380"/>
      <c r="B24" s="381"/>
      <c r="C24" s="382"/>
      <c r="D24" s="343"/>
      <c r="E24" s="383"/>
      <c r="F24" s="344"/>
      <c r="G24" s="384"/>
      <c r="H24" s="384"/>
      <c r="I24" s="385"/>
      <c r="J24" s="386"/>
      <c r="K24" s="387"/>
      <c r="L24" s="388"/>
      <c r="M24" s="389"/>
      <c r="N24" s="449"/>
      <c r="O24" s="390"/>
    </row>
    <row r="25" spans="1:15" ht="15.75" x14ac:dyDescent="0.25">
      <c r="A25" s="439" t="s">
        <v>29</v>
      </c>
      <c r="B25" s="24"/>
      <c r="C25" s="24"/>
      <c r="D25" s="24"/>
      <c r="E25" s="440"/>
      <c r="F25" s="441"/>
      <c r="G25" s="442"/>
      <c r="H25" s="25"/>
      <c r="I25" s="26"/>
      <c r="J25" s="26"/>
      <c r="K25" s="26"/>
      <c r="L25" s="27" t="s">
        <v>30</v>
      </c>
      <c r="M25" s="26"/>
      <c r="N25" s="28"/>
      <c r="O25" s="332"/>
    </row>
    <row r="26" spans="1:15" x14ac:dyDescent="0.25">
      <c r="A26" s="40"/>
      <c r="B26" s="269"/>
      <c r="C26" s="271"/>
      <c r="D26" s="271"/>
      <c r="E26" s="271"/>
      <c r="F26" s="269"/>
      <c r="G26" s="269"/>
      <c r="H26" s="269"/>
      <c r="I26" s="269"/>
      <c r="J26" s="269"/>
      <c r="K26" s="269"/>
      <c r="L26" s="269"/>
      <c r="M26" s="269"/>
      <c r="N26" s="443"/>
      <c r="O26" s="364"/>
    </row>
    <row r="27" spans="1:15" ht="18.75" x14ac:dyDescent="0.25">
      <c r="A27" s="143" t="s">
        <v>39</v>
      </c>
      <c r="B27" s="144"/>
      <c r="C27" s="144"/>
      <c r="D27" s="144"/>
      <c r="E27" s="144"/>
      <c r="F27" s="144"/>
      <c r="G27" s="145"/>
      <c r="H27" s="68">
        <f>SUM(H20+H24)</f>
        <v>8820</v>
      </c>
      <c r="I27" s="69">
        <f>SUM(I20+I24)</f>
        <v>1209.6000000000001</v>
      </c>
      <c r="J27" s="68">
        <f>SUM(J20+J24)</f>
        <v>0</v>
      </c>
      <c r="K27" s="70">
        <f>SUM(K20+K24)</f>
        <v>10029.599999999997</v>
      </c>
      <c r="L27" s="71"/>
      <c r="M27" s="72">
        <f>SUM(M20+M24)</f>
        <v>0</v>
      </c>
      <c r="N27" s="72">
        <f>SUM(N20+N24)</f>
        <v>0</v>
      </c>
      <c r="O27" s="428">
        <f>SUM(O20+O24)</f>
        <v>10029.599999999997</v>
      </c>
    </row>
    <row r="28" spans="1:15" ht="15.75" x14ac:dyDescent="0.25">
      <c r="A28" s="152" t="s">
        <v>171</v>
      </c>
      <c r="B28" s="153"/>
      <c r="C28" s="153"/>
      <c r="D28" s="444"/>
      <c r="E28" s="444"/>
      <c r="F28" s="116"/>
      <c r="G28" s="117"/>
      <c r="H28" s="137" t="s">
        <v>37</v>
      </c>
      <c r="I28" s="138"/>
      <c r="J28" s="138"/>
      <c r="K28" s="138"/>
      <c r="L28" s="138"/>
      <c r="M28" s="138"/>
      <c r="N28" s="138"/>
      <c r="O28" s="429">
        <v>30</v>
      </c>
    </row>
    <row r="29" spans="1:15" ht="16.5" thickBot="1" x14ac:dyDescent="0.3">
      <c r="A29" s="150"/>
      <c r="B29" s="151"/>
      <c r="C29" s="151"/>
      <c r="D29" s="151"/>
      <c r="E29" s="151"/>
      <c r="F29" s="151"/>
      <c r="G29" s="151"/>
      <c r="H29" s="146" t="s">
        <v>36</v>
      </c>
      <c r="I29" s="147"/>
      <c r="J29" s="147"/>
      <c r="K29" s="147"/>
      <c r="L29" s="147"/>
      <c r="M29" s="147"/>
      <c r="N29" s="147"/>
      <c r="O29" s="430">
        <f>PRODUCT(O28*A19)</f>
        <v>420</v>
      </c>
    </row>
    <row r="30" spans="1:15" ht="16.5" thickBot="1" x14ac:dyDescent="0.3">
      <c r="A30" s="431"/>
      <c r="B30" s="432"/>
      <c r="C30" s="432"/>
      <c r="D30" s="432"/>
      <c r="E30" s="432"/>
      <c r="F30" s="432"/>
      <c r="G30" s="432"/>
      <c r="H30" s="148" t="s">
        <v>35</v>
      </c>
      <c r="I30" s="149"/>
      <c r="J30" s="149"/>
      <c r="K30" s="149"/>
      <c r="L30" s="149"/>
      <c r="M30" s="149"/>
      <c r="N30" s="149"/>
      <c r="O30" s="433">
        <f>SUM(O27+O29)</f>
        <v>10449.599999999997</v>
      </c>
    </row>
    <row r="31" spans="1:15" x14ac:dyDescent="0.25">
      <c r="A31" s="41"/>
      <c r="B31" s="41"/>
      <c r="C31" s="55"/>
      <c r="D31" s="55"/>
      <c r="E31" s="55"/>
      <c r="F31" s="41"/>
      <c r="G31" s="41"/>
      <c r="H31" s="41"/>
      <c r="I31" s="41"/>
      <c r="J31" s="41"/>
      <c r="K31" s="41"/>
      <c r="L31" s="41"/>
      <c r="M31" s="41"/>
      <c r="N31" s="445"/>
      <c r="O31" s="286" t="s">
        <v>29</v>
      </c>
    </row>
    <row r="32" spans="1:15" x14ac:dyDescent="0.25">
      <c r="A32" s="41"/>
      <c r="B32" s="41"/>
      <c r="C32" s="55"/>
      <c r="D32" s="55"/>
      <c r="E32" s="55"/>
      <c r="F32" s="41"/>
      <c r="G32" s="41"/>
      <c r="H32" s="41"/>
      <c r="I32" s="41"/>
      <c r="J32" s="41"/>
      <c r="K32" s="41"/>
      <c r="L32" s="41"/>
      <c r="M32" s="41"/>
      <c r="N32" s="445"/>
      <c r="O32" s="286"/>
    </row>
    <row r="33" spans="1:15" x14ac:dyDescent="0.25">
      <c r="A33" s="41"/>
      <c r="B33" s="41"/>
      <c r="C33" s="55"/>
      <c r="D33" s="55"/>
      <c r="E33" s="55"/>
      <c r="F33" s="41"/>
      <c r="G33" s="41"/>
      <c r="H33" s="41"/>
      <c r="I33" s="41"/>
      <c r="J33" s="41"/>
      <c r="K33" s="41"/>
      <c r="L33" s="41"/>
      <c r="M33" s="41"/>
      <c r="N33" s="445"/>
      <c r="O33" s="286"/>
    </row>
    <row r="34" spans="1:15" x14ac:dyDescent="0.25">
      <c r="A34" s="247"/>
      <c r="B34" s="247"/>
      <c r="C34" s="284"/>
      <c r="D34" s="284"/>
      <c r="E34" s="284"/>
      <c r="F34" s="247"/>
      <c r="G34" s="247"/>
      <c r="H34" s="41"/>
      <c r="I34" s="41"/>
      <c r="J34" s="41"/>
      <c r="K34" s="41"/>
      <c r="L34" s="247"/>
      <c r="M34" s="369"/>
      <c r="N34" s="446"/>
      <c r="O34" s="285"/>
    </row>
    <row r="35" spans="1:15" x14ac:dyDescent="0.25">
      <c r="A35" s="247"/>
      <c r="B35" s="247"/>
      <c r="C35" s="284"/>
      <c r="D35" s="284"/>
      <c r="E35" s="284"/>
      <c r="F35" s="247"/>
      <c r="G35" s="247"/>
      <c r="H35" s="41"/>
      <c r="I35" s="41"/>
      <c r="J35" s="41"/>
      <c r="K35" s="41"/>
      <c r="L35" s="247"/>
      <c r="M35" s="369"/>
      <c r="N35" s="446"/>
      <c r="O35" s="285"/>
    </row>
    <row r="36" spans="1:15" x14ac:dyDescent="0.25">
      <c r="A36" s="247"/>
      <c r="B36" s="247"/>
      <c r="C36" s="284"/>
      <c r="D36" s="284"/>
      <c r="E36" s="284"/>
      <c r="F36" s="247"/>
      <c r="G36" s="247"/>
      <c r="H36" s="41"/>
      <c r="I36" s="41"/>
      <c r="J36" s="41"/>
      <c r="K36" s="41"/>
      <c r="L36" s="247"/>
      <c r="M36" s="369"/>
      <c r="N36" s="446"/>
      <c r="O36" s="285"/>
    </row>
    <row r="37" spans="1:15" x14ac:dyDescent="0.25">
      <c r="A37" s="247"/>
      <c r="B37" s="247"/>
      <c r="C37" s="284"/>
      <c r="D37" s="284"/>
      <c r="E37" s="284"/>
      <c r="F37" s="247"/>
      <c r="G37" s="247"/>
      <c r="H37" s="247"/>
      <c r="I37" s="247"/>
      <c r="J37" s="247"/>
      <c r="K37" s="247"/>
      <c r="L37" s="247"/>
      <c r="M37" s="369"/>
      <c r="N37" s="446"/>
      <c r="O37" s="247"/>
    </row>
    <row r="38" spans="1:15" x14ac:dyDescent="0.25">
      <c r="A38" s="247"/>
      <c r="B38" s="247"/>
      <c r="C38" s="284"/>
      <c r="D38" s="284"/>
      <c r="E38" s="284"/>
      <c r="F38" s="247"/>
      <c r="G38" s="247"/>
      <c r="H38" s="247"/>
      <c r="I38" s="247"/>
      <c r="J38" s="247"/>
      <c r="K38" s="247"/>
      <c r="L38" s="247"/>
      <c r="M38" s="247"/>
      <c r="N38" s="446"/>
      <c r="O38" s="247"/>
    </row>
    <row r="39" spans="1:15" x14ac:dyDescent="0.25">
      <c r="A39" s="247"/>
      <c r="B39" s="247"/>
      <c r="C39" s="284"/>
      <c r="D39" s="284"/>
      <c r="E39" s="284"/>
      <c r="F39" s="247"/>
      <c r="G39" s="247"/>
      <c r="H39" s="247"/>
      <c r="I39" s="247"/>
      <c r="J39" s="247"/>
      <c r="K39" s="247"/>
      <c r="L39" s="247"/>
      <c r="M39" s="247"/>
      <c r="N39" s="446"/>
      <c r="O39" s="247"/>
    </row>
    <row r="40" spans="1:15" x14ac:dyDescent="0.25">
      <c r="A40" s="247"/>
      <c r="B40" s="247"/>
      <c r="C40" s="284"/>
      <c r="D40" s="284"/>
      <c r="E40" s="284"/>
      <c r="F40" s="247"/>
      <c r="G40" s="247"/>
      <c r="H40" s="247"/>
      <c r="I40" s="247"/>
      <c r="J40" s="247"/>
      <c r="K40" s="247"/>
      <c r="L40" s="247"/>
      <c r="M40" s="247"/>
      <c r="N40" s="446"/>
      <c r="O40" s="247"/>
    </row>
    <row r="41" spans="1:15" x14ac:dyDescent="0.25">
      <c r="A41" s="247"/>
      <c r="B41" s="247"/>
      <c r="C41" s="284"/>
      <c r="D41" s="284"/>
      <c r="E41" s="284"/>
      <c r="F41" s="247"/>
      <c r="G41" s="247"/>
      <c r="H41" s="247"/>
      <c r="I41" s="247"/>
      <c r="J41" s="247"/>
      <c r="K41" s="247"/>
      <c r="L41" s="247"/>
      <c r="M41" s="247"/>
      <c r="N41" s="446"/>
      <c r="O41" s="247"/>
    </row>
    <row r="42" spans="1:15" x14ac:dyDescent="0.25">
      <c r="A42" s="247"/>
      <c r="B42" s="284"/>
      <c r="C42" s="284"/>
      <c r="D42" s="284"/>
      <c r="E42" s="284"/>
      <c r="F42" s="247"/>
      <c r="G42" s="247"/>
      <c r="H42" s="247"/>
      <c r="I42" s="247"/>
      <c r="J42" s="247"/>
      <c r="K42" s="247"/>
      <c r="L42" s="247"/>
      <c r="M42" s="247"/>
      <c r="N42" s="446"/>
      <c r="O42" s="247"/>
    </row>
    <row r="43" spans="1:15" x14ac:dyDescent="0.25">
      <c r="A43" s="247"/>
      <c r="B43" s="284"/>
      <c r="C43" s="284"/>
      <c r="D43" s="284"/>
      <c r="E43" s="284"/>
      <c r="F43" s="247"/>
      <c r="G43" s="247"/>
      <c r="H43" s="247"/>
      <c r="I43" s="247"/>
      <c r="J43" s="247"/>
      <c r="K43" s="247"/>
      <c r="L43" s="247"/>
      <c r="M43" s="247"/>
      <c r="N43" s="446"/>
      <c r="O43" s="247"/>
    </row>
    <row r="44" spans="1:15" x14ac:dyDescent="0.25">
      <c r="A44" s="370"/>
      <c r="B44" s="371"/>
      <c r="C44" s="371"/>
      <c r="D44" s="371"/>
      <c r="E44" s="371"/>
      <c r="F44" s="370"/>
      <c r="G44" s="370"/>
      <c r="H44" s="370"/>
      <c r="I44" s="370"/>
      <c r="J44" s="370"/>
      <c r="K44" s="370"/>
      <c r="L44" s="370"/>
      <c r="M44" s="370"/>
      <c r="N44" s="447"/>
      <c r="O44" s="370"/>
    </row>
    <row r="45" spans="1:15" x14ac:dyDescent="0.25">
      <c r="A45" s="370"/>
      <c r="B45" s="371"/>
      <c r="C45" s="371"/>
      <c r="D45" s="371"/>
      <c r="E45" s="371"/>
      <c r="F45" s="370"/>
      <c r="G45" s="370"/>
      <c r="H45" s="370"/>
      <c r="I45" s="370"/>
      <c r="J45" s="370"/>
      <c r="K45" s="370"/>
      <c r="L45" s="370"/>
      <c r="M45" s="370"/>
      <c r="N45" s="447"/>
      <c r="O45" s="370"/>
    </row>
    <row r="46" spans="1:15" x14ac:dyDescent="0.25">
      <c r="A46" s="370"/>
      <c r="B46" s="371"/>
      <c r="C46" s="371"/>
      <c r="D46" s="371"/>
      <c r="E46" s="371"/>
      <c r="F46" s="370"/>
      <c r="G46" s="370"/>
      <c r="H46" s="370"/>
      <c r="I46" s="370"/>
      <c r="J46" s="370"/>
      <c r="K46" s="370"/>
      <c r="L46" s="370"/>
      <c r="M46" s="370"/>
      <c r="N46" s="447"/>
      <c r="O46" s="370"/>
    </row>
    <row r="47" spans="1:15" x14ac:dyDescent="0.25">
      <c r="A47" s="370"/>
      <c r="B47" s="371"/>
      <c r="C47" s="371"/>
      <c r="D47" s="371"/>
      <c r="E47" s="371"/>
      <c r="F47" s="370"/>
      <c r="G47" s="370"/>
      <c r="H47" s="370"/>
      <c r="I47" s="370"/>
      <c r="J47" s="370"/>
      <c r="K47" s="370"/>
      <c r="L47" s="370"/>
      <c r="M47" s="370"/>
      <c r="N47" s="447"/>
      <c r="O47" s="370"/>
    </row>
    <row r="48" spans="1:15" x14ac:dyDescent="0.25">
      <c r="A48" s="370"/>
      <c r="B48" s="371"/>
      <c r="C48" s="371"/>
      <c r="D48" s="371"/>
      <c r="E48" s="371"/>
      <c r="F48" s="370"/>
      <c r="G48" s="370"/>
      <c r="H48" s="370"/>
      <c r="I48" s="370"/>
      <c r="J48" s="370"/>
      <c r="K48" s="370"/>
      <c r="L48" s="370"/>
      <c r="M48" s="370"/>
      <c r="N48" s="447"/>
      <c r="O48" s="370"/>
    </row>
    <row r="49" spans="1:15" x14ac:dyDescent="0.25">
      <c r="A49" s="370"/>
      <c r="B49" s="371"/>
      <c r="C49" s="371"/>
      <c r="D49" s="371"/>
      <c r="E49" s="371"/>
      <c r="F49" s="370"/>
      <c r="G49" s="370"/>
      <c r="H49" s="370"/>
      <c r="I49" s="370"/>
      <c r="J49" s="370"/>
      <c r="K49" s="370"/>
      <c r="L49" s="370"/>
      <c r="M49" s="370"/>
      <c r="N49" s="447"/>
      <c r="O49" s="370"/>
    </row>
  </sheetData>
  <mergeCells count="25">
    <mergeCell ref="A1:O1"/>
    <mergeCell ref="A2:C2"/>
    <mergeCell ref="D2:E2"/>
    <mergeCell ref="J2:O2"/>
    <mergeCell ref="A3:C3"/>
    <mergeCell ref="D3:E3"/>
    <mergeCell ref="J3:O3"/>
    <mergeCell ref="O4:O5"/>
    <mergeCell ref="A20:G20"/>
    <mergeCell ref="A22:O22"/>
    <mergeCell ref="A4:A5"/>
    <mergeCell ref="B4:B5"/>
    <mergeCell ref="C4:C5"/>
    <mergeCell ref="D4:D5"/>
    <mergeCell ref="E4:E5"/>
    <mergeCell ref="F4:F5"/>
    <mergeCell ref="A27:G27"/>
    <mergeCell ref="H28:N28"/>
    <mergeCell ref="H29:N29"/>
    <mergeCell ref="H30:N30"/>
    <mergeCell ref="G4:G5"/>
    <mergeCell ref="H4:K4"/>
    <mergeCell ref="L4:N4"/>
    <mergeCell ref="A29:G30"/>
    <mergeCell ref="A28:C28"/>
  </mergeCells>
  <phoneticPr fontId="12" type="noConversion"/>
  <pageMargins left="0.59055118110236227" right="0.43307086614173229" top="0.74803149606299213" bottom="0.15748031496062992" header="0.51181102362204722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Filial 12-PRMB </vt:lpstr>
      <vt:lpstr>Filial 14</vt:lpstr>
      <vt:lpstr>Filial 15</vt:lpstr>
      <vt:lpstr>Filial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2026-01-19T19:39:54Z</cp:lastPrinted>
  <dcterms:created xsi:type="dcterms:W3CDTF">2017-01-27T13:50:12Z</dcterms:created>
  <dcterms:modified xsi:type="dcterms:W3CDTF">2026-03-09T20:17:11Z</dcterms:modified>
</cp:coreProperties>
</file>