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5\PRESTAÇÃO DE CONTAS MENSAL 2025\"/>
    </mc:Choice>
  </mc:AlternateContent>
  <bookViews>
    <workbookView xWindow="0" yWindow="0" windowWidth="28800" windowHeight="12210" tabRatio="836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. CRÉDITO ABR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OP. CRÉDITO ABR 2025'!$A$1:$V$35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19" l="1"/>
  <c r="S31" i="19"/>
  <c r="T31" i="19"/>
  <c r="N31" i="19"/>
  <c r="M31" i="19"/>
  <c r="I31" i="19"/>
  <c r="H31" i="19"/>
  <c r="J30" i="19"/>
  <c r="O29" i="19"/>
  <c r="U29" i="19"/>
  <c r="J29" i="19"/>
  <c r="U27" i="19"/>
  <c r="O27" i="19"/>
  <c r="O18" i="19"/>
  <c r="J18" i="19"/>
  <c r="J19" i="19"/>
  <c r="J20" i="19"/>
  <c r="U19" i="19"/>
  <c r="U17" i="19"/>
  <c r="V29" i="19" l="1"/>
  <c r="P29" i="19"/>
  <c r="P18" i="19"/>
  <c r="U28" i="19"/>
  <c r="O28" i="19"/>
  <c r="J28" i="19"/>
  <c r="P28" i="19" s="1"/>
  <c r="V28" i="19" l="1"/>
  <c r="O30" i="19"/>
  <c r="V30" i="19" s="1"/>
  <c r="O25" i="19"/>
  <c r="O26" i="19"/>
  <c r="P30" i="19" l="1"/>
  <c r="J17" i="19"/>
  <c r="O17" i="19"/>
  <c r="J27" i="19" l="1"/>
  <c r="P27" i="19" s="1"/>
  <c r="J26" i="19"/>
  <c r="P26" i="19" s="1"/>
  <c r="U21" i="19"/>
  <c r="U25" i="19"/>
  <c r="O20" i="19"/>
  <c r="U26" i="19"/>
  <c r="U18" i="19"/>
  <c r="P20" i="19" l="1"/>
  <c r="V27" i="19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J31" i="19" s="1"/>
  <c r="G21" i="19"/>
  <c r="U20" i="19"/>
  <c r="U31" i="19" s="1"/>
  <c r="G20" i="19"/>
  <c r="O19" i="19"/>
  <c r="O31" i="19" s="1"/>
  <c r="G19" i="19"/>
  <c r="G18" i="19"/>
  <c r="G17" i="19"/>
  <c r="V31" i="19" l="1"/>
  <c r="P19" i="19"/>
  <c r="P24" i="19"/>
  <c r="V18" i="19"/>
  <c r="V20" i="19"/>
  <c r="V19" i="19"/>
  <c r="V21" i="19"/>
  <c r="P17" i="19"/>
  <c r="P23" i="19"/>
  <c r="V17" i="19"/>
  <c r="V22" i="19"/>
  <c r="V24" i="19"/>
  <c r="P21" i="19"/>
  <c r="V23" i="19"/>
  <c r="P22" i="19"/>
  <c r="P31" i="19" l="1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<sst xmlns="http://schemas.openxmlformats.org/spreadsheetml/2006/main" count="572" uniqueCount="192">
  <si>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</si>
  <si>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</si>
  <si>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</si>
  <si>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</si>
  <si>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</si>
  <si>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</si>
  <si>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</si>
  <si>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</si>
  <si>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</si>
  <si>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</si>
  <si>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</si>
  <si>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</si>
  <si>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</si>
  <si>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</si>
  <si>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</si>
  <si>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</si>
  <si>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</si>
  <si>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</si>
  <si>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</si>
  <si>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</si>
  <si>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</si>
  <si>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</si>
  <si>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</si>
  <si>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</si>
  <si>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</si>
  <si>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</si>
  <si>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</si>
  <si>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</si>
  <si>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</si>
  <si>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</si>
  <si>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</si>
  <si>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</si>
  <si>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</si>
  <si>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</si>
  <si>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</si>
  <si>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</si>
  <si>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</si>
  <si>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</si>
  <si>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</si>
  <si>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</si>
  <si>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</si>
  <si>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</si>
  <si>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</si>
  <si>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</si>
  <si>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</si>
  <si>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</si>
  <si>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</si>
  <si>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</si>
  <si>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</si>
  <si>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</si>
  <si>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</si>
  <si>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</si>
  <si>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</si>
  <si>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</si>
  <si>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</si>
  <si>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</si>
  <si>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</si>
  <si>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</si>
  <si>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</si>
  <si>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</si>
  <si>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</si>
  <si>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</si>
  <si>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</si>
  <si>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</si>
  <si>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</si>
  <si>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</si>
  <si>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</si>
  <si>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</si>
  <si>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</si>
  <si>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</si>
  <si>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</si>
  <si>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</si>
  <si>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</si>
  <si>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</si>
  <si>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</si>
  <si>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</si>
  <si>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</si>
  <si>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</si>
  <si>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</si>
  <si>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</si>
  <si>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</si>
  <si>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</si>
  <si>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</si>
  <si>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</si>
  <si>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</si>
  <si>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</si>
  <si>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</si>
  <si>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</si>
  <si>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</si>
  <si>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</si>
  <si>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</si>
  <si>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</si>
  <si>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</si>
  <si>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</si>
  <si>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</si>
  <si>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</si>
  <si>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</si>
  <si>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</si>
  <si>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</si>
  <si>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</si>
  <si>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</si>
  <si>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</si>
  <si>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</si>
  <si>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</si>
  <si>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</si>
  <si>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</si>
  <si>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</si>
  <si>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</si>
  <si>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</si>
  <si>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</si>
  <si>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</si>
  <si>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</si>
  <si>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</si>
  <si>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</si>
  <si>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</si>
  <si>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</si>
  <si>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</si>
  <si>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</si>
  <si>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</si>
  <si>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</si>
  <si>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</si>
  <si>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</si>
  <si>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</si>
  <si>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</si>
  <si>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</si>
  <si>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</si>
  <si>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</si>
  <si>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</si>
  <si>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</si>
  <si>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</si>
  <si>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</si>
  <si>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</si>
  <si>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</si>
  <si>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</si>
  <si>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</si>
  <si>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</si>
  <si>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</si>
  <si>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</si>
  <si>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</si>
  <si>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</si>
  <si>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</si>
  <si>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</si>
  <si>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</si>
  <si>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</si>
  <si>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</si>
  <si>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</si>
  <si>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</si>
  <si>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</si>
  <si>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</si>
  <si>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</si>
  <si>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</si>
  <si>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</si>
  <si>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</si>
  <si>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</si>
  <si>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</si>
  <si>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</si>
  <si>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</si>
  <si>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</si>
  <si>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</si>
  <si>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</si>
  <si>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</si>
  <si>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</si>
  <si>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</si>
  <si>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</si>
  <si>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>IDENTIFICAÇÃO DO ÓRGÃO/ENTIDADE/FUNDO: Secretaria Municipal de Finanças - SEFIN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</si>
  <si>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</si>
  <si>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</si>
  <si>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</si>
  <si>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</si>
  <si>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</si>
  <si>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</si>
  <si>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</si>
  <si>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</si>
  <si>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</si>
  <si>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</si>
  <si>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</si>
  <si>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</si>
  <si>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</si>
  <si>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</si>
  <si>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</si>
  <si>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</si>
  <si>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</si>
  <si>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7º Termo Aditivo-Cont. 530.504-17-FINISA</t>
  </si>
  <si>
    <t>06/03/2025</t>
  </si>
  <si>
    <t>Data da emissão: 19/05/2025</t>
  </si>
  <si>
    <r>
      <t xml:space="preserve">Terceiro </t>
    </r>
    <r>
      <rPr>
        <b/>
        <sz val="10"/>
        <color theme="1"/>
        <rFont val="Arial"/>
        <family val="2"/>
      </rPr>
      <t>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</si>
  <si>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color theme="1"/>
        <rFont val="Arial"/>
        <family val="2"/>
      </rPr>
      <t>QUINTO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color theme="1"/>
        <rFont val="Arial"/>
        <family val="2"/>
      </rPr>
      <t>caput</t>
    </r>
    <r>
      <rPr>
        <sz val="10"/>
        <color theme="1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</si>
  <si>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color theme="1"/>
        <rFont val="Arial"/>
        <family val="2"/>
      </rPr>
      <t>6º TERMO ADITIVO</t>
    </r>
    <r>
      <rPr>
        <sz val="10"/>
        <color theme="1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color theme="1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</si>
  <si>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r>
      <rPr>
        <b/>
        <sz val="10"/>
        <color theme="1"/>
        <rFont val="Arial"/>
        <family val="2"/>
      </rPr>
      <t>7</t>
    </r>
    <r>
      <rPr>
        <sz val="10"/>
        <color theme="1"/>
        <rFont val="Arial"/>
        <family val="2"/>
      </rPr>
      <t>º TERMO ADITIVO ao Contrato de Financiamento nº 530.504-16, que entre si fazem a CAIXA ECONÕMICA F. e o Município de RB na forma sitada nos Termos, I e II : CLÁUSULA PRIMEIRA – O presente instrumento tem por objetivo alterar a CLÁUSULA 
TERCEIRA - DOS PRAZOS – ITEM 3.1.1 e ANEXO II – CRONOGRAMA DE DESEMBOLSO do Contrato de Financiamento nº 0530.504-16, de 13/11/2019, que passam a vigorar com as seguintes redações: CLÁUSULA SEGUNDA - Ficam ratificadas os demais termos, cláusulas e condições do contrato ora aditado, ficando o presente Termo Aditivo a fazer parte integrante e complementar daquele, a fim de que juntos produzam um só efeito.
- CLÁUSULA TERCEIRA - DOS PRAZOS 
3.1 DO PRAZO PARA UTILIZAÇÃO DO CRÉDITO 
3.1.1 O prazo para utilização do crédito total deste financiamento é até 30/06/2025. 
- ANEXO II – CRONOGRAMA DE DESEMBOLSO.</t>
    </r>
  </si>
  <si>
    <t>Manual de Referência - 11ª Edição - Anexos IV, VI, VII e IX</t>
  </si>
  <si>
    <t>REALIZADO ATÉ O MÊS/ANO (ACUMULADO): JANEIRO A ABRIL DE 2025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</si>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</sst>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64" fontId="19" fillId="0" borderId="1" xfId="1" applyNumberFormat="1" applyFont="1" applyBorder="1" applyAlignment="1">
      <alignment vertical="center"/>
    </xf>
    <xf numFmtId="164" fontId="9" fillId="0" borderId="1" xfId="1" applyNumberFormat="1" applyFont="1" applyFill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164" fontId="19" fillId="0" borderId="1" xfId="1" applyNumberFormat="1" applyFont="1" applyBorder="1" applyAlignment="1">
      <alignment horizontal="right" vertical="center"/>
    </xf>
    <xf numFmtId="43" fontId="19" fillId="0" borderId="1" xfId="1" applyFont="1" applyBorder="1" applyAlignment="1">
      <alignment horizontal="right" vertical="center"/>
    </xf>
    <xf numFmtId="164" fontId="9" fillId="0" borderId="13" xfId="1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left" vertical="center" wrapText="1"/>
    </xf>
    <xf numFmtId="2" fontId="19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horizontal="right" vertical="center"/>
    </xf>
    <xf numFmtId="164" fontId="9" fillId="0" borderId="13" xfId="1" applyNumberFormat="1" applyFont="1" applyFill="1" applyBorder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43" fontId="9" fillId="0" borderId="1" xfId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64" fontId="12" fillId="0" borderId="13" xfId="1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19" fillId="0" borderId="1" xfId="1" applyNumberFormat="1" applyFont="1" applyBorder="1" applyAlignment="1">
      <alignment horizontal="right" vertical="center" wrapText="1"/>
    </xf>
    <xf numFmtId="43" fontId="12" fillId="0" borderId="0" xfId="0" applyNumberFormat="1" applyFont="1" applyAlignment="1">
      <alignment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164" fontId="19" fillId="0" borderId="25" xfId="1" applyNumberFormat="1" applyFont="1" applyBorder="1" applyAlignment="1">
      <alignment vertical="center"/>
    </xf>
    <xf numFmtId="43" fontId="19" fillId="0" borderId="25" xfId="1" applyFont="1" applyFill="1" applyBorder="1" applyAlignment="1">
      <alignment horizontal="center" vertical="center" wrapText="1"/>
    </xf>
    <xf numFmtId="164" fontId="19" fillId="0" borderId="25" xfId="1" applyNumberFormat="1" applyFont="1" applyBorder="1" applyAlignment="1">
      <alignment horizontal="right" vertical="center" wrapText="1"/>
    </xf>
    <xf numFmtId="43" fontId="21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164" fontId="19" fillId="0" borderId="25" xfId="1" applyNumberFormat="1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horizontal="right" vertical="center" wrapText="1"/>
    </xf>
    <xf numFmtId="49" fontId="19" fillId="0" borderId="25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164" fontId="3" fillId="0" borderId="25" xfId="1" applyNumberFormat="1" applyFont="1" applyFill="1" applyBorder="1" applyAlignment="1">
      <alignment horizontal="right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164" fontId="19" fillId="0" borderId="25" xfId="1" applyNumberFormat="1" applyFont="1" applyBorder="1" applyAlignment="1">
      <alignment horizontal="right" vertical="center"/>
    </xf>
    <xf numFmtId="164" fontId="9" fillId="0" borderId="31" xfId="1" applyNumberFormat="1" applyFont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 wrapText="1"/>
    </xf>
    <xf numFmtId="43" fontId="3" fillId="0" borderId="0" xfId="1" applyFont="1" applyFill="1" applyBorder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43" fontId="3" fillId="0" borderId="0" xfId="1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3" fontId="15" fillId="0" borderId="0" xfId="0" applyNumberFormat="1" applyFont="1" applyAlignment="1">
      <alignment horizontal="left" vertical="center"/>
    </xf>
    <xf numFmtId="43" fontId="18" fillId="0" borderId="0" xfId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3" fontId="15" fillId="0" borderId="0" xfId="0" applyNumberFormat="1" applyFont="1" applyAlignment="1">
      <alignment vertical="center" wrapText="1"/>
    </xf>
    <xf numFmtId="164" fontId="13" fillId="0" borderId="0" xfId="1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43" fontId="17" fillId="0" borderId="0" xfId="1" applyFont="1" applyFill="1" applyBorder="1" applyAlignment="1">
      <alignment horizontal="right" vertical="center" wrapText="1"/>
    </xf>
    <xf numFmtId="43" fontId="17" fillId="0" borderId="0" xfId="1" applyFont="1" applyAlignment="1">
      <alignment vertical="center"/>
    </xf>
    <xf numFmtId="39" fontId="22" fillId="0" borderId="0" xfId="0" applyNumberFormat="1" applyFont="1" applyAlignment="1">
      <alignment horizontal="right" vertical="center" wrapText="1"/>
    </xf>
    <xf numFmtId="43" fontId="15" fillId="0" borderId="0" xfId="1" applyFont="1" applyAlignment="1">
      <alignment vertical="center"/>
    </xf>
    <xf numFmtId="0" fontId="18" fillId="0" borderId="0" xfId="0" applyFont="1" applyAlignment="1">
      <alignment horizontal="left" vertical="center" wrapText="1"/>
    </xf>
    <xf numFmtId="8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43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3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vertical="center" wrapText="1"/>
    </xf>
    <xf numFmtId="43" fontId="18" fillId="0" borderId="0" xfId="0" applyNumberFormat="1" applyFont="1" applyAlignment="1">
      <alignment vertical="center" wrapText="1"/>
    </xf>
    <xf numFmtId="164" fontId="22" fillId="0" borderId="0" xfId="1" applyNumberFormat="1" applyFont="1" applyFill="1" applyBorder="1" applyAlignment="1">
      <alignment horizontal="right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3" fontId="19" fillId="0" borderId="4" xfId="1" applyFont="1" applyFill="1" applyBorder="1" applyAlignment="1">
      <alignment vertical="center" wrapText="1"/>
    </xf>
    <xf numFmtId="164" fontId="19" fillId="0" borderId="4" xfId="1" applyNumberFormat="1" applyFont="1" applyBorder="1" applyAlignment="1">
      <alignment vertical="center"/>
    </xf>
    <xf numFmtId="164" fontId="9" fillId="0" borderId="4" xfId="1" applyNumberFormat="1" applyFont="1" applyFill="1" applyBorder="1" applyAlignment="1">
      <alignment horizontal="right" vertical="center" wrapText="1"/>
    </xf>
    <xf numFmtId="43" fontId="19" fillId="0" borderId="4" xfId="1" applyFont="1" applyBorder="1" applyAlignment="1">
      <alignment horizontal="right" vertical="center" wrapText="1"/>
    </xf>
    <xf numFmtId="164" fontId="19" fillId="0" borderId="4" xfId="1" applyNumberFormat="1" applyFont="1" applyBorder="1" applyAlignment="1">
      <alignment horizontal="right" vertical="center"/>
    </xf>
    <xf numFmtId="43" fontId="19" fillId="0" borderId="4" xfId="1" applyFont="1" applyBorder="1" applyAlignment="1">
      <alignment horizontal="right" vertical="center"/>
    </xf>
    <xf numFmtId="164" fontId="9" fillId="0" borderId="18" xfId="1" applyNumberFormat="1" applyFont="1" applyBorder="1" applyAlignment="1">
      <alignment horizontal="right" vertical="center"/>
    </xf>
    <xf numFmtId="49" fontId="18" fillId="0" borderId="2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3" fontId="19" fillId="0" borderId="25" xfId="1" applyFont="1" applyBorder="1" applyAlignment="1">
      <alignment horizontal="right" vertical="center"/>
    </xf>
    <xf numFmtId="43" fontId="3" fillId="0" borderId="34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center" vertical="center"/>
    </xf>
    <xf numFmtId="43" fontId="3" fillId="0" borderId="35" xfId="1" applyFont="1" applyFill="1" applyBorder="1" applyAlignment="1">
      <alignment horizontal="left" vertical="center" wrapText="1"/>
    </xf>
    <xf numFmtId="164" fontId="9" fillId="0" borderId="35" xfId="1" applyNumberFormat="1" applyFont="1" applyFill="1" applyBorder="1" applyAlignment="1">
      <alignment horizontal="right" vertical="center" wrapText="1"/>
    </xf>
    <xf numFmtId="43" fontId="3" fillId="0" borderId="35" xfId="1" applyFont="1" applyFill="1" applyBorder="1" applyAlignment="1">
      <alignment horizontal="right" vertical="center" wrapText="1"/>
    </xf>
    <xf numFmtId="2" fontId="3" fillId="0" borderId="35" xfId="1" applyNumberFormat="1" applyFont="1" applyFill="1" applyBorder="1" applyAlignment="1">
      <alignment horizontal="center" vertical="center"/>
    </xf>
    <xf numFmtId="49" fontId="3" fillId="0" borderId="35" xfId="1" applyNumberFormat="1" applyFont="1" applyFill="1" applyBorder="1" applyAlignment="1">
      <alignment horizontal="center" vertical="center"/>
    </xf>
    <xf numFmtId="43" fontId="3" fillId="0" borderId="35" xfId="1" applyFont="1" applyBorder="1" applyAlignment="1">
      <alignment vertical="center"/>
    </xf>
    <xf numFmtId="164" fontId="3" fillId="0" borderId="35" xfId="1" applyNumberFormat="1" applyFont="1" applyBorder="1" applyAlignment="1">
      <alignment vertical="center"/>
    </xf>
    <xf numFmtId="43" fontId="3" fillId="0" borderId="36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3" fontId="12" fillId="0" borderId="0" xfId="1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3" fontId="1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44" fontId="18" fillId="0" borderId="0" xfId="2" applyFont="1" applyAlignment="1">
      <alignment horizontal="center" vertical="center"/>
    </xf>
    <xf numFmtId="44" fontId="18" fillId="0" borderId="9" xfId="2" applyFont="1" applyBorder="1" applyAlignment="1">
      <alignment horizontal="center" vertical="center" wrapText="1"/>
    </xf>
    <xf numFmtId="44" fontId="18" fillId="0" borderId="15" xfId="2" applyFont="1" applyBorder="1" applyAlignment="1">
      <alignment horizontal="center" vertical="center" wrapText="1"/>
    </xf>
    <xf numFmtId="44" fontId="19" fillId="0" borderId="4" xfId="2" applyFont="1" applyFill="1" applyBorder="1" applyAlignment="1">
      <alignment horizontal="center" vertical="center" wrapText="1"/>
    </xf>
    <xf numFmtId="44" fontId="19" fillId="0" borderId="1" xfId="2" applyFont="1" applyFill="1" applyBorder="1" applyAlignment="1">
      <alignment horizontal="center" vertical="center" wrapText="1"/>
    </xf>
    <xf numFmtId="44" fontId="15" fillId="0" borderId="0" xfId="2" applyFont="1" applyAlignment="1">
      <alignment horizontal="center" vertical="center" wrapText="1"/>
    </xf>
    <xf numFmtId="44" fontId="22" fillId="0" borderId="0" xfId="2" applyFont="1" applyAlignment="1">
      <alignment horizontal="center" vertical="center"/>
    </xf>
    <xf numFmtId="44" fontId="18" fillId="0" borderId="0" xfId="2" applyFont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25" xfId="2" applyFont="1" applyBorder="1" applyAlignment="1">
      <alignment horizontal="center" vertical="center" wrapText="1"/>
    </xf>
    <xf numFmtId="44" fontId="2" fillId="0" borderId="25" xfId="2" applyFont="1" applyFill="1" applyBorder="1" applyAlignment="1">
      <alignment horizontal="center" vertical="center" wrapText="1"/>
    </xf>
    <xf numFmtId="44" fontId="3" fillId="0" borderId="35" xfId="2" applyFont="1" applyFill="1" applyBorder="1" applyAlignment="1">
      <alignment horizontal="center" vertical="center"/>
    </xf>
    <xf numFmtId="44" fontId="2" fillId="0" borderId="0" xfId="2" applyFont="1" applyAlignment="1">
      <alignment horizontal="center" vertical="center" wrapText="1"/>
    </xf>
    <xf numFmtId="44" fontId="12" fillId="0" borderId="0" xfId="2" applyFont="1" applyAlignment="1">
      <alignment horizontal="center" vertical="center" wrapText="1"/>
    </xf>
    <xf numFmtId="44" fontId="3" fillId="0" borderId="0" xfId="2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35720</xdr:colOff>
      <xdr:row>0</xdr:row>
      <xdr:rowOff>72230</xdr:rowOff>
    </xdr:from>
    <xdr:to>
      <xdr:col>2</xdr:col>
      <xdr:colOff>292894</xdr:colOff>
      <xdr:row>3</xdr:row>
      <xdr:rowOff>183355</xdr:rowOff>
    </xdr:to>
    <xdr:pic>
      <xdr:nvPicPr>
        <xdr:cNvPr id="3" name="Imagem 2" descr="Prefeitura de Rio Branco">
          <a:extLst>
            <a:ext uri="{FF2B5EF4-FFF2-40B4-BE49-F238E27FC236}">
              <a16:creationId xmlns:a16="http://schemas.microsoft.com/office/drawing/2014/main" id="{E3612882-0DEF-42EC-AAC7-800BA9A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72230"/>
          <a:ext cx="2912268" cy="75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6.5" customHeight="1" x14ac:dyDescent="0.25">
      <c r="A11" s="59" t="s">
        <v>110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119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8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3.7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51" t="s">
        <v>21</v>
      </c>
      <c r="U16" s="51" t="s">
        <v>22</v>
      </c>
      <c r="V16" s="61"/>
    </row>
    <row r="17" spans="1:22" ht="24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62" t="s">
        <v>10</v>
      </c>
      <c r="B22" s="63"/>
      <c r="C22" s="63"/>
      <c r="D22" s="63"/>
      <c r="E22" s="63"/>
      <c r="F22" s="63"/>
      <c r="G22" s="64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80" t="s">
        <v>109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22" ht="21" customHeight="1" x14ac:dyDescent="0.25">
      <c r="A25" s="80" t="s">
        <v>115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81" t="s">
        <v>49</v>
      </c>
      <c r="B27" s="74" t="s">
        <v>54</v>
      </c>
      <c r="C27" s="74"/>
      <c r="D27" s="74"/>
      <c r="E27" s="74"/>
      <c r="F27" s="74"/>
      <c r="G27" s="74"/>
      <c r="H27" s="74"/>
      <c r="I27" s="74"/>
      <c r="J27" s="74"/>
      <c r="K27" s="74"/>
    </row>
    <row r="28" spans="1:22" ht="9.75" customHeight="1" x14ac:dyDescent="0.25">
      <c r="A28" s="81"/>
      <c r="B28" s="74"/>
      <c r="C28" s="74"/>
      <c r="D28" s="74"/>
      <c r="E28" s="74"/>
      <c r="F28" s="74"/>
      <c r="G28" s="74"/>
      <c r="H28" s="74"/>
      <c r="I28" s="74"/>
      <c r="J28" s="74"/>
      <c r="K28" s="74"/>
      <c r="O28" s="43"/>
    </row>
    <row r="29" spans="1:22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N29" s="33"/>
    </row>
    <row r="30" spans="1:22" ht="23.25" customHeight="1" x14ac:dyDescent="0.25">
      <c r="A30" s="37" t="s">
        <v>50</v>
      </c>
      <c r="B30" s="74" t="s">
        <v>55</v>
      </c>
      <c r="C30" s="74"/>
      <c r="D30" s="74"/>
      <c r="E30" s="74"/>
      <c r="F30" s="74"/>
      <c r="G30" s="74"/>
      <c r="H30" s="74"/>
      <c r="I30" s="74"/>
      <c r="J30" s="74"/>
      <c r="K30" s="74"/>
      <c r="M30" s="28"/>
      <c r="N30" s="28"/>
      <c r="O30" s="33"/>
      <c r="P30" s="31"/>
    </row>
    <row r="31" spans="1:22" x14ac:dyDescent="0.25">
      <c r="A31" s="6"/>
      <c r="B31" s="74"/>
      <c r="C31" s="74"/>
      <c r="D31" s="74"/>
      <c r="E31" s="74"/>
      <c r="F31" s="74"/>
      <c r="G31" s="74"/>
      <c r="H31" s="74"/>
      <c r="I31" s="74"/>
      <c r="J31" s="74"/>
      <c r="K31" s="74"/>
      <c r="M31" s="28"/>
      <c r="P31" s="32"/>
    </row>
    <row r="32" spans="1:22" x14ac:dyDescent="0.25">
      <c r="A32" s="37"/>
      <c r="B32" s="74"/>
      <c r="C32" s="74"/>
      <c r="D32" s="74"/>
      <c r="E32" s="74"/>
      <c r="F32" s="74"/>
      <c r="G32" s="74"/>
      <c r="H32"/>
      <c r="I32"/>
      <c r="M32" s="28"/>
    </row>
    <row r="33" spans="1:13" x14ac:dyDescent="0.25">
      <c r="A33" s="6"/>
      <c r="B33" s="37" t="s">
        <v>51</v>
      </c>
      <c r="C33" s="82" t="s">
        <v>52</v>
      </c>
      <c r="D33" s="82"/>
      <c r="E33" s="82"/>
      <c r="F33" s="82"/>
      <c r="G33" s="82"/>
      <c r="H33"/>
      <c r="I33"/>
      <c r="M33" s="28"/>
    </row>
    <row r="34" spans="1:13" x14ac:dyDescent="0.25">
      <c r="A34" s="6"/>
      <c r="B34" s="37" t="s">
        <v>23</v>
      </c>
      <c r="C34" s="83" t="s">
        <v>56</v>
      </c>
      <c r="D34" s="83"/>
      <c r="E34" s="83"/>
      <c r="F34" s="83"/>
      <c r="G34" s="83"/>
      <c r="H34" s="83"/>
      <c r="I34" s="83"/>
      <c r="J34" s="83"/>
      <c r="K34" s="83"/>
    </row>
    <row r="35" spans="1:13" x14ac:dyDescent="0.25">
      <c r="A35" s="6"/>
      <c r="B35" s="37" t="s">
        <v>24</v>
      </c>
      <c r="C35" s="83" t="s">
        <v>57</v>
      </c>
      <c r="D35" s="83"/>
      <c r="E35" s="83"/>
      <c r="F35" s="83"/>
      <c r="G35" s="83"/>
      <c r="H35" s="83"/>
      <c r="I35" s="83"/>
      <c r="J35" s="83"/>
      <c r="K35" s="83"/>
    </row>
    <row r="36" spans="1:13" ht="14.25" customHeight="1" x14ac:dyDescent="0.25">
      <c r="A36" s="6"/>
      <c r="B36" s="37" t="s">
        <v>53</v>
      </c>
      <c r="C36" s="84" t="s">
        <v>58</v>
      </c>
      <c r="D36" s="84"/>
      <c r="E36" s="84"/>
      <c r="F36" s="84"/>
      <c r="G36" s="84"/>
      <c r="H36" s="84"/>
      <c r="I36" s="84"/>
      <c r="J36" s="84"/>
      <c r="K36" s="84"/>
    </row>
    <row r="37" spans="1:13" ht="14.25" customHeight="1" x14ac:dyDescent="0.25">
      <c r="A37" s="6"/>
      <c r="B37" s="81" t="s">
        <v>26</v>
      </c>
      <c r="C37" s="74" t="s">
        <v>60</v>
      </c>
      <c r="D37" s="74"/>
      <c r="E37" s="74"/>
      <c r="F37" s="74"/>
      <c r="G37" s="74"/>
      <c r="H37" s="74"/>
      <c r="I37" s="74"/>
      <c r="J37" s="74"/>
      <c r="K37" s="74"/>
    </row>
    <row r="38" spans="1:13" ht="3.75" hidden="1" customHeight="1" x14ac:dyDescent="0.25">
      <c r="A38" s="6"/>
      <c r="B38" s="81"/>
      <c r="C38" s="74"/>
      <c r="D38" s="74"/>
      <c r="E38" s="74"/>
      <c r="F38" s="74"/>
      <c r="G38" s="74"/>
      <c r="H38" s="74"/>
      <c r="I38" s="74"/>
      <c r="J38" s="74"/>
      <c r="K38" s="74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81" t="s">
        <v>29</v>
      </c>
      <c r="C40" s="74" t="s">
        <v>61</v>
      </c>
      <c r="D40" s="74"/>
      <c r="E40" s="74"/>
      <c r="F40" s="74"/>
      <c r="G40" s="74"/>
      <c r="H40" s="74"/>
      <c r="I40" s="74"/>
      <c r="J40" s="74"/>
      <c r="K40" s="74"/>
    </row>
    <row r="41" spans="1:13" x14ac:dyDescent="0.25">
      <c r="A41" s="6"/>
      <c r="B41" s="81"/>
      <c r="C41" s="74"/>
      <c r="D41" s="74"/>
      <c r="E41" s="74"/>
      <c r="F41" s="74"/>
      <c r="G41" s="74"/>
      <c r="H41" s="74"/>
      <c r="I41" s="74"/>
      <c r="J41" s="74"/>
      <c r="K41" s="74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81" t="s">
        <v>34</v>
      </c>
      <c r="C46" s="74" t="s">
        <v>66</v>
      </c>
      <c r="D46" s="74"/>
      <c r="E46" s="74"/>
      <c r="F46" s="74"/>
      <c r="G46" s="74"/>
      <c r="H46" s="74"/>
      <c r="I46" s="74"/>
      <c r="J46" s="74"/>
      <c r="K46" s="74"/>
    </row>
    <row r="47" spans="1:13" x14ac:dyDescent="0.25">
      <c r="B47" s="81"/>
      <c r="C47" s="74"/>
      <c r="D47" s="74"/>
      <c r="E47" s="74"/>
      <c r="F47" s="74"/>
      <c r="G47" s="74"/>
      <c r="H47" s="74"/>
      <c r="I47" s="74"/>
      <c r="J47" s="74"/>
      <c r="K47" s="74"/>
    </row>
    <row r="48" spans="1:13" x14ac:dyDescent="0.25">
      <c r="A48" s="3"/>
      <c r="B48" s="2" t="s">
        <v>35</v>
      </c>
      <c r="C48" s="58" t="s">
        <v>67</v>
      </c>
      <c r="D48" s="58"/>
      <c r="E48" s="58"/>
      <c r="F48" s="58"/>
      <c r="G48" s="58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85" t="s">
        <v>69</v>
      </c>
      <c r="D50" s="85"/>
      <c r="E50" s="85"/>
      <c r="F50" s="85"/>
      <c r="G50" s="85"/>
      <c r="H50" s="85"/>
      <c r="I50" s="85"/>
      <c r="J50" s="85"/>
      <c r="K50" s="85"/>
      <c r="L50" s="5"/>
    </row>
    <row r="51" spans="1:12" x14ac:dyDescent="0.25">
      <c r="A51" s="3"/>
      <c r="B51" s="2" t="s">
        <v>38</v>
      </c>
      <c r="C51" s="85" t="s">
        <v>70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ht="15" customHeight="1" x14ac:dyDescent="0.25">
      <c r="A52" s="3"/>
      <c r="B52" s="2" t="s">
        <v>39</v>
      </c>
      <c r="C52" s="85" t="s">
        <v>71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x14ac:dyDescent="0.25">
      <c r="A53" s="3"/>
      <c r="B53" s="3"/>
      <c r="C53" s="85"/>
      <c r="D53" s="85"/>
      <c r="E53" s="85"/>
      <c r="F53" s="85"/>
      <c r="G53" s="85"/>
      <c r="H53" s="85"/>
      <c r="I53" s="85"/>
      <c r="J53" s="85"/>
      <c r="K53" s="85"/>
      <c r="L53" s="5"/>
    </row>
    <row r="54" spans="1:12" ht="15" customHeight="1" x14ac:dyDescent="0.25">
      <c r="A54" s="3"/>
      <c r="B54" s="2" t="s">
        <v>40</v>
      </c>
      <c r="C54" s="85" t="s">
        <v>75</v>
      </c>
      <c r="D54" s="85"/>
      <c r="E54" s="85"/>
      <c r="F54" s="85"/>
      <c r="G54" s="85"/>
      <c r="H54" s="85"/>
      <c r="I54" s="85"/>
      <c r="J54" s="85"/>
      <c r="K54" s="85"/>
      <c r="L54" s="5"/>
    </row>
    <row r="55" spans="1:12" x14ac:dyDescent="0.25">
      <c r="A55" s="3"/>
      <c r="B55" s="3"/>
      <c r="C55" s="85"/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2" t="s">
        <v>41</v>
      </c>
      <c r="C56" s="85" t="s">
        <v>74</v>
      </c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42</v>
      </c>
      <c r="C57" s="85" t="s">
        <v>72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43</v>
      </c>
      <c r="C58" s="85" t="s">
        <v>73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  <mergeCell ref="C33:G33"/>
    <mergeCell ref="C34:K34"/>
    <mergeCell ref="C35:K35"/>
    <mergeCell ref="C36:K36"/>
    <mergeCell ref="B37:B38"/>
    <mergeCell ref="C37:K38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8.75" customHeight="1" x14ac:dyDescent="0.25">
      <c r="A11" s="59" t="s">
        <v>116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6.2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8.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62" t="s">
        <v>10</v>
      </c>
      <c r="B23" s="63"/>
      <c r="C23" s="63"/>
      <c r="D23" s="63"/>
      <c r="E23" s="63"/>
      <c r="F23" s="63"/>
      <c r="G23" s="64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L31" s="41"/>
      <c r="N31" s="28"/>
      <c r="O31" s="33"/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P32" s="32"/>
    </row>
    <row r="33" spans="1:42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42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42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42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42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42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42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42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81"/>
      <c r="C48" s="74"/>
      <c r="D48" s="74"/>
      <c r="E48" s="74"/>
      <c r="F48" s="74"/>
      <c r="G48" s="74"/>
      <c r="H48" s="74"/>
      <c r="I48" s="74"/>
      <c r="J48" s="74"/>
      <c r="K48" s="74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7.25" customHeight="1" x14ac:dyDescent="0.25">
      <c r="A11" s="59" t="s">
        <v>118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2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9.2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62" t="s">
        <v>10</v>
      </c>
      <c r="B23" s="63"/>
      <c r="C23" s="86"/>
      <c r="D23" s="86"/>
      <c r="E23" s="86"/>
      <c r="F23" s="86"/>
      <c r="G23" s="87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O29" s="28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N30" s="33"/>
      <c r="O30" s="57">
        <v>293659.33</v>
      </c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N31" s="28"/>
      <c r="O31" s="33" t="e">
        <f>#REF!</f>
        <v>#REF!</v>
      </c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O32" s="29" t="e">
        <f>SUM(O30:O31)</f>
        <v>#REF!</v>
      </c>
      <c r="P32" s="32"/>
    </row>
    <row r="33" spans="1:11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11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11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11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11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11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11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11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</row>
    <row r="48" spans="1:11" x14ac:dyDescent="0.25">
      <c r="B48" s="81"/>
      <c r="C48" s="74"/>
      <c r="D48" s="74"/>
      <c r="E48" s="74"/>
      <c r="F48" s="74"/>
      <c r="G48" s="74"/>
      <c r="H48" s="74"/>
      <c r="I48" s="74"/>
      <c r="J48" s="74"/>
      <c r="K48" s="74"/>
    </row>
    <row r="49" spans="1:12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</row>
    <row r="54" spans="1:12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</row>
    <row r="55" spans="1:12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5"/>
  <sheetViews>
    <sheetView tabSelected="1" zoomScale="80" zoomScaleNormal="80" zoomScaleSheetLayoutView="80" workbookViewId="0">
      <selection activeCell="E23" sqref="E23"/>
    </sheetView>
  </sheetViews>
  <sheetFormatPr defaultRowHeight="12.75" x14ac:dyDescent="0.25"/>
  <cols>
    <col min="1" max="1" width="10.140625" style="94" customWidth="1"/>
    <col min="2" max="2" width="29.7109375" style="94" customWidth="1"/>
    <col min="3" max="3" width="22" style="95" customWidth="1"/>
    <col min="4" max="4" width="14.85546875" style="95" customWidth="1"/>
    <col min="5" max="5" width="12.5703125" style="95" customWidth="1"/>
    <col min="6" max="6" width="13.7109375" style="95" customWidth="1"/>
    <col min="7" max="7" width="8.5703125" style="95" customWidth="1"/>
    <col min="8" max="8" width="22.85546875" style="236" customWidth="1"/>
    <col min="9" max="9" width="22.5703125" style="236" customWidth="1"/>
    <col min="10" max="10" width="22.28515625" style="236" customWidth="1"/>
    <col min="11" max="11" width="22.7109375" style="95" customWidth="1"/>
    <col min="12" max="12" width="102.42578125" style="95" customWidth="1"/>
    <col min="13" max="13" width="30.7109375" style="95" customWidth="1"/>
    <col min="14" max="14" width="25.28515625" style="95" customWidth="1"/>
    <col min="15" max="15" width="24.42578125" style="95" customWidth="1"/>
    <col min="16" max="16" width="21.7109375" style="94" customWidth="1"/>
    <col min="17" max="17" width="55.140625" style="94" customWidth="1"/>
    <col min="18" max="18" width="23.5703125" style="94" customWidth="1"/>
    <col min="19" max="19" width="23.7109375" style="94" customWidth="1"/>
    <col min="20" max="20" width="23.5703125" style="94" customWidth="1"/>
    <col min="21" max="21" width="23.7109375" style="94" customWidth="1"/>
    <col min="22" max="22" width="27.85546875" style="94" customWidth="1"/>
    <col min="23" max="23" width="23.42578125" style="94" customWidth="1"/>
    <col min="24" max="24" width="26.140625" style="94" customWidth="1"/>
    <col min="25" max="25" width="24.7109375" style="94" customWidth="1"/>
    <col min="26" max="26" width="14.28515625" style="94" customWidth="1"/>
    <col min="27" max="27" width="19.42578125" style="94" customWidth="1"/>
    <col min="28" max="28" width="9.140625" style="94"/>
    <col min="29" max="32" width="18.7109375" style="94" customWidth="1"/>
    <col min="33" max="16384" width="9.140625" style="94"/>
  </cols>
  <sheetData>
    <row r="1" spans="1:42" s="149" customFormat="1" ht="14.25" x14ac:dyDescent="0.25">
      <c r="C1" s="150"/>
      <c r="D1" s="150"/>
      <c r="E1" s="150"/>
      <c r="F1" s="150"/>
      <c r="G1" s="150"/>
      <c r="H1" s="228"/>
      <c r="I1" s="228"/>
      <c r="J1" s="228"/>
      <c r="K1" s="150"/>
      <c r="L1" s="150"/>
      <c r="M1" s="150"/>
      <c r="N1" s="150"/>
      <c r="O1" s="150"/>
    </row>
    <row r="2" spans="1:42" s="149" customFormat="1" ht="14.25" x14ac:dyDescent="0.25">
      <c r="C2" s="150"/>
      <c r="D2" s="150"/>
      <c r="E2" s="150"/>
      <c r="F2" s="150"/>
      <c r="G2" s="150"/>
      <c r="H2" s="228"/>
      <c r="I2" s="228"/>
      <c r="J2" s="228"/>
      <c r="K2" s="150"/>
      <c r="L2" s="150"/>
      <c r="M2" s="150"/>
      <c r="N2" s="150"/>
      <c r="O2" s="150"/>
    </row>
    <row r="3" spans="1:42" s="149" customFormat="1" ht="14.25" x14ac:dyDescent="0.25">
      <c r="C3" s="150"/>
      <c r="D3" s="150"/>
      <c r="E3" s="150"/>
      <c r="F3" s="150"/>
      <c r="G3" s="150"/>
      <c r="H3" s="228"/>
      <c r="I3" s="228"/>
      <c r="J3" s="228"/>
      <c r="K3" s="150"/>
      <c r="L3" s="150"/>
      <c r="M3" s="150"/>
      <c r="N3" s="150"/>
      <c r="O3" s="150"/>
    </row>
    <row r="4" spans="1:42" s="149" customFormat="1" ht="14.25" x14ac:dyDescent="0.25">
      <c r="C4" s="150"/>
      <c r="D4" s="150"/>
      <c r="E4" s="150"/>
      <c r="F4" s="150"/>
      <c r="G4" s="150"/>
      <c r="H4" s="228"/>
      <c r="I4" s="228"/>
      <c r="J4" s="228"/>
      <c r="K4" s="150"/>
      <c r="L4" s="150"/>
      <c r="M4" s="150"/>
      <c r="N4" s="150"/>
      <c r="O4" s="150"/>
    </row>
    <row r="5" spans="1:42" s="149" customFormat="1" ht="15" x14ac:dyDescent="0.25">
      <c r="A5" s="166" t="s">
        <v>15</v>
      </c>
      <c r="B5" s="166"/>
      <c r="C5" s="166"/>
      <c r="D5" s="150"/>
      <c r="E5" s="150"/>
      <c r="F5" s="150"/>
      <c r="G5" s="150"/>
      <c r="H5" s="228"/>
      <c r="I5" s="228"/>
      <c r="J5" s="228"/>
      <c r="K5" s="150"/>
      <c r="L5" s="150"/>
      <c r="M5" s="150"/>
      <c r="N5" s="150"/>
      <c r="O5" s="150"/>
    </row>
    <row r="6" spans="1:42" s="149" customFormat="1" ht="14.25" x14ac:dyDescent="0.25">
      <c r="C6" s="150"/>
      <c r="D6" s="150"/>
      <c r="E6" s="150"/>
      <c r="F6" s="150"/>
      <c r="G6" s="150"/>
      <c r="H6" s="228"/>
      <c r="I6" s="228"/>
      <c r="J6" s="228"/>
      <c r="K6" s="150"/>
      <c r="L6" s="150"/>
      <c r="M6" s="150"/>
      <c r="N6" s="150"/>
      <c r="O6" s="150"/>
    </row>
    <row r="7" spans="1:42" s="149" customFormat="1" ht="15" x14ac:dyDescent="0.25">
      <c r="A7" s="166" t="s">
        <v>181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</row>
    <row r="8" spans="1:42" s="149" customFormat="1" ht="15" x14ac:dyDescent="0.25">
      <c r="A8" s="166" t="s">
        <v>16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7"/>
      <c r="M8" s="168"/>
      <c r="N8" s="168"/>
      <c r="O8" s="168"/>
      <c r="P8" s="168"/>
      <c r="Q8" s="168"/>
      <c r="R8" s="168"/>
      <c r="S8" s="168"/>
      <c r="T8" s="168"/>
      <c r="U8" s="168"/>
      <c r="V8" s="169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</row>
    <row r="9" spans="1:42" s="149" customFormat="1" ht="15" x14ac:dyDescent="0.25">
      <c r="A9" s="166" t="s">
        <v>189</v>
      </c>
      <c r="B9" s="166"/>
      <c r="C9" s="166"/>
      <c r="D9" s="166"/>
      <c r="E9" s="166"/>
      <c r="F9" s="166"/>
      <c r="G9" s="168"/>
      <c r="H9" s="223"/>
      <c r="I9" s="223"/>
      <c r="J9" s="223"/>
      <c r="K9" s="169"/>
      <c r="L9" s="169"/>
      <c r="M9" s="168"/>
      <c r="N9" s="167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</row>
    <row r="10" spans="1:42" s="149" customFormat="1" ht="15" x14ac:dyDescent="0.25">
      <c r="A10" s="170"/>
      <c r="B10" s="170"/>
      <c r="C10" s="171"/>
      <c r="D10" s="171"/>
      <c r="E10" s="171"/>
      <c r="F10" s="171"/>
      <c r="G10" s="171"/>
      <c r="H10" s="223"/>
      <c r="I10" s="223"/>
      <c r="J10" s="223"/>
      <c r="K10" s="152"/>
      <c r="L10" s="171"/>
      <c r="M10" s="171"/>
      <c r="N10" s="172"/>
      <c r="O10" s="173"/>
      <c r="P10" s="174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</row>
    <row r="11" spans="1:42" s="149" customFormat="1" ht="15" x14ac:dyDescent="0.25">
      <c r="A11" s="166" t="s">
        <v>164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</row>
    <row r="12" spans="1:42" s="149" customFormat="1" ht="15" x14ac:dyDescent="0.25">
      <c r="A12" s="166" t="s">
        <v>190</v>
      </c>
      <c r="B12" s="166"/>
      <c r="C12" s="166"/>
      <c r="D12" s="166"/>
      <c r="E12" s="166"/>
      <c r="F12" s="166"/>
      <c r="G12" s="166"/>
      <c r="H12" s="229"/>
      <c r="I12" s="229"/>
      <c r="J12" s="230"/>
      <c r="K12" s="175"/>
      <c r="L12" s="153"/>
      <c r="M12" s="176"/>
      <c r="N12" s="176"/>
      <c r="O12" s="177"/>
      <c r="P12" s="156"/>
      <c r="Q12" s="157"/>
      <c r="R12" s="153"/>
      <c r="S12" s="158"/>
      <c r="T12" s="157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</row>
    <row r="13" spans="1:42" s="149" customFormat="1" ht="15" x14ac:dyDescent="0.25">
      <c r="C13" s="150"/>
      <c r="D13" s="150"/>
      <c r="E13" s="150"/>
      <c r="F13" s="150"/>
      <c r="G13" s="150"/>
      <c r="H13" s="228"/>
      <c r="I13" s="228"/>
      <c r="J13" s="228"/>
      <c r="K13" s="154"/>
      <c r="L13" s="150"/>
      <c r="M13" s="154"/>
      <c r="N13" s="154"/>
      <c r="O13" s="155"/>
      <c r="P13" s="159"/>
      <c r="Q13" s="160"/>
      <c r="R13" s="161"/>
      <c r="S13" s="151"/>
      <c r="T13" s="162"/>
      <c r="U13" s="163"/>
    </row>
    <row r="14" spans="1:42" s="149" customFormat="1" ht="15.75" thickBot="1" x14ac:dyDescent="0.3">
      <c r="A14" s="164" t="s">
        <v>157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54"/>
      <c r="N14" s="154"/>
      <c r="O14" s="154"/>
      <c r="P14" s="154"/>
      <c r="Q14" s="150"/>
      <c r="R14" s="150"/>
      <c r="V14" s="165">
        <v>1</v>
      </c>
    </row>
    <row r="15" spans="1:42" ht="15" x14ac:dyDescent="0.25">
      <c r="A15" s="190" t="s">
        <v>0</v>
      </c>
      <c r="B15" s="191" t="s">
        <v>19</v>
      </c>
      <c r="C15" s="191" t="s">
        <v>1</v>
      </c>
      <c r="D15" s="191" t="s">
        <v>2</v>
      </c>
      <c r="E15" s="191" t="s">
        <v>3</v>
      </c>
      <c r="F15" s="191"/>
      <c r="G15" s="191"/>
      <c r="H15" s="224" t="s">
        <v>4</v>
      </c>
      <c r="I15" s="224"/>
      <c r="J15" s="224"/>
      <c r="K15" s="191" t="s">
        <v>5</v>
      </c>
      <c r="L15" s="191" t="s">
        <v>6</v>
      </c>
      <c r="M15" s="191" t="s">
        <v>7</v>
      </c>
      <c r="N15" s="191"/>
      <c r="O15" s="191"/>
      <c r="P15" s="191" t="s">
        <v>8</v>
      </c>
      <c r="Q15" s="191" t="s">
        <v>44</v>
      </c>
      <c r="R15" s="191" t="s">
        <v>9</v>
      </c>
      <c r="S15" s="192" t="s">
        <v>45</v>
      </c>
      <c r="T15" s="192"/>
      <c r="U15" s="192"/>
      <c r="V15" s="193" t="s">
        <v>47</v>
      </c>
    </row>
    <row r="16" spans="1:42" ht="30.75" thickBot="1" x14ac:dyDescent="0.3">
      <c r="A16" s="194"/>
      <c r="B16" s="195"/>
      <c r="C16" s="195"/>
      <c r="D16" s="195"/>
      <c r="E16" s="196" t="s">
        <v>131</v>
      </c>
      <c r="F16" s="196" t="s">
        <v>12</v>
      </c>
      <c r="G16" s="196" t="s">
        <v>158</v>
      </c>
      <c r="H16" s="225" t="s">
        <v>13</v>
      </c>
      <c r="I16" s="225" t="s">
        <v>14</v>
      </c>
      <c r="J16" s="225" t="s">
        <v>10</v>
      </c>
      <c r="K16" s="195"/>
      <c r="L16" s="195"/>
      <c r="M16" s="196" t="s">
        <v>20</v>
      </c>
      <c r="N16" s="196" t="s">
        <v>21</v>
      </c>
      <c r="O16" s="196" t="s">
        <v>179</v>
      </c>
      <c r="P16" s="195"/>
      <c r="Q16" s="195"/>
      <c r="R16" s="195"/>
      <c r="S16" s="197" t="s">
        <v>180</v>
      </c>
      <c r="T16" s="198" t="s">
        <v>21</v>
      </c>
      <c r="U16" s="198" t="s">
        <v>179</v>
      </c>
      <c r="V16" s="199"/>
      <c r="W16" s="97"/>
      <c r="X16" s="98"/>
    </row>
    <row r="17" spans="1:29" x14ac:dyDescent="0.25">
      <c r="A17" s="178" t="s">
        <v>82</v>
      </c>
      <c r="B17" s="179"/>
      <c r="C17" s="179" t="s">
        <v>93</v>
      </c>
      <c r="D17" s="179" t="s">
        <v>94</v>
      </c>
      <c r="E17" s="180">
        <v>48</v>
      </c>
      <c r="F17" s="180">
        <v>240</v>
      </c>
      <c r="G17" s="180">
        <f t="shared" ref="G17:G23" si="0">E17+F17</f>
        <v>288</v>
      </c>
      <c r="H17" s="226">
        <v>9552249.5999999996</v>
      </c>
      <c r="I17" s="226">
        <v>0</v>
      </c>
      <c r="J17" s="226">
        <f>SUM(H17:I17)</f>
        <v>9552249.5999999996</v>
      </c>
      <c r="K17" s="179" t="s">
        <v>92</v>
      </c>
      <c r="L17" s="182" t="s">
        <v>98</v>
      </c>
      <c r="M17" s="183">
        <v>9552249.5999999996</v>
      </c>
      <c r="N17" s="184">
        <v>0</v>
      </c>
      <c r="O17" s="181">
        <f>SUM(M17:N17)</f>
        <v>9552249.5999999996</v>
      </c>
      <c r="P17" s="185">
        <f>J17-O17</f>
        <v>0</v>
      </c>
      <c r="Q17" s="182" t="s">
        <v>140</v>
      </c>
      <c r="R17" s="179" t="s">
        <v>139</v>
      </c>
      <c r="S17" s="186">
        <v>9552249.5899999999</v>
      </c>
      <c r="T17" s="187">
        <v>0</v>
      </c>
      <c r="U17" s="188">
        <f>S17+T17</f>
        <v>9552249.5899999999</v>
      </c>
      <c r="V17" s="189">
        <f t="shared" ref="V17:V21" si="1">O17-U17</f>
        <v>9.9999997764825821E-3</v>
      </c>
      <c r="W17" s="110"/>
      <c r="X17" s="97"/>
    </row>
    <row r="18" spans="1:29" x14ac:dyDescent="0.25">
      <c r="A18" s="99" t="s">
        <v>84</v>
      </c>
      <c r="B18" s="111"/>
      <c r="C18" s="100" t="s">
        <v>99</v>
      </c>
      <c r="D18" s="100" t="s">
        <v>100</v>
      </c>
      <c r="E18" s="101">
        <v>48</v>
      </c>
      <c r="F18" s="101">
        <v>240</v>
      </c>
      <c r="G18" s="101">
        <f t="shared" si="0"/>
        <v>288</v>
      </c>
      <c r="H18" s="227">
        <v>9917558.6199999992</v>
      </c>
      <c r="I18" s="227">
        <v>503349.16</v>
      </c>
      <c r="J18" s="227">
        <f t="shared" ref="J18:J25" si="2">SUM(H18:I18)</f>
        <v>10420907.779999999</v>
      </c>
      <c r="K18" s="100" t="s">
        <v>92</v>
      </c>
      <c r="L18" s="103" t="s">
        <v>101</v>
      </c>
      <c r="M18" s="112">
        <v>9136779.3100000005</v>
      </c>
      <c r="N18" s="113">
        <v>0</v>
      </c>
      <c r="O18" s="102">
        <f>SUM(M18:N18)</f>
        <v>9136779.3100000005</v>
      </c>
      <c r="P18" s="105">
        <f>J18-O18</f>
        <v>1284128.4699999988</v>
      </c>
      <c r="Q18" s="103" t="s">
        <v>146</v>
      </c>
      <c r="R18" s="100" t="s">
        <v>139</v>
      </c>
      <c r="S18" s="106">
        <v>9136779.3100000005</v>
      </c>
      <c r="T18" s="114">
        <v>0</v>
      </c>
      <c r="U18" s="108">
        <f>S18+T18</f>
        <v>9136779.3100000005</v>
      </c>
      <c r="V18" s="109">
        <f t="shared" si="1"/>
        <v>0</v>
      </c>
      <c r="W18" s="93"/>
      <c r="X18" s="93"/>
    </row>
    <row r="19" spans="1:29" x14ac:dyDescent="0.25">
      <c r="A19" s="99" t="s">
        <v>87</v>
      </c>
      <c r="B19" s="100"/>
      <c r="C19" s="100" t="s">
        <v>102</v>
      </c>
      <c r="D19" s="100" t="s">
        <v>103</v>
      </c>
      <c r="E19" s="101">
        <v>24</v>
      </c>
      <c r="F19" s="101">
        <v>72</v>
      </c>
      <c r="G19" s="101">
        <f t="shared" si="0"/>
        <v>96</v>
      </c>
      <c r="H19" s="227">
        <v>14022000</v>
      </c>
      <c r="I19" s="227">
        <v>0</v>
      </c>
      <c r="J19" s="227">
        <f t="shared" si="2"/>
        <v>14022000</v>
      </c>
      <c r="K19" s="100" t="s">
        <v>90</v>
      </c>
      <c r="L19" s="103" t="s">
        <v>104</v>
      </c>
      <c r="M19" s="112">
        <v>14022000</v>
      </c>
      <c r="N19" s="104">
        <v>0</v>
      </c>
      <c r="O19" s="102">
        <f t="shared" ref="O19:O30" si="3">SUM(M19:N19)</f>
        <v>14022000</v>
      </c>
      <c r="P19" s="105">
        <f>J19-O19</f>
        <v>0</v>
      </c>
      <c r="Q19" s="103" t="s">
        <v>155</v>
      </c>
      <c r="R19" s="100" t="s">
        <v>141</v>
      </c>
      <c r="S19" s="106">
        <v>14022000</v>
      </c>
      <c r="T19" s="114">
        <v>0</v>
      </c>
      <c r="U19" s="108">
        <f>S19+T19</f>
        <v>14022000</v>
      </c>
      <c r="V19" s="115">
        <f>O19-U19</f>
        <v>0</v>
      </c>
      <c r="W19" s="116"/>
      <c r="X19" s="93"/>
      <c r="Y19" s="117"/>
    </row>
    <row r="20" spans="1:29" x14ac:dyDescent="0.25">
      <c r="A20" s="99" t="s">
        <v>85</v>
      </c>
      <c r="B20" s="100"/>
      <c r="C20" s="100" t="s">
        <v>124</v>
      </c>
      <c r="D20" s="100" t="s">
        <v>106</v>
      </c>
      <c r="E20" s="101">
        <v>48</v>
      </c>
      <c r="F20" s="101">
        <v>240</v>
      </c>
      <c r="G20" s="101">
        <f t="shared" si="0"/>
        <v>288</v>
      </c>
      <c r="H20" s="227">
        <v>51083330.060000002</v>
      </c>
      <c r="I20" s="227">
        <v>397179.42</v>
      </c>
      <c r="J20" s="227">
        <f t="shared" si="2"/>
        <v>51480509.480000004</v>
      </c>
      <c r="K20" s="100" t="s">
        <v>92</v>
      </c>
      <c r="L20" s="103" t="s">
        <v>108</v>
      </c>
      <c r="M20" s="112">
        <v>48160950.640000001</v>
      </c>
      <c r="N20" s="104">
        <v>16418.45</v>
      </c>
      <c r="O20" s="102">
        <f>SUM(M20:N20)</f>
        <v>48177369.090000004</v>
      </c>
      <c r="P20" s="118">
        <f>J20-O20</f>
        <v>3303140.3900000006</v>
      </c>
      <c r="Q20" s="103" t="s">
        <v>140</v>
      </c>
      <c r="R20" s="100" t="s">
        <v>139</v>
      </c>
      <c r="S20" s="106">
        <v>48160950.640000001</v>
      </c>
      <c r="T20" s="119">
        <v>16418.45</v>
      </c>
      <c r="U20" s="108">
        <f t="shared" ref="U20:U24" si="4">S20+T20</f>
        <v>48177369.090000004</v>
      </c>
      <c r="V20" s="109">
        <f>O20-U20</f>
        <v>0</v>
      </c>
      <c r="W20" s="96"/>
      <c r="X20" s="92"/>
    </row>
    <row r="21" spans="1:29" ht="25.5" x14ac:dyDescent="0.25">
      <c r="A21" s="99" t="s">
        <v>86</v>
      </c>
      <c r="B21" s="100"/>
      <c r="C21" s="100" t="s">
        <v>125</v>
      </c>
      <c r="D21" s="100" t="s">
        <v>126</v>
      </c>
      <c r="E21" s="101">
        <v>20</v>
      </c>
      <c r="F21" s="101">
        <v>240</v>
      </c>
      <c r="G21" s="101">
        <f t="shared" si="0"/>
        <v>260</v>
      </c>
      <c r="H21" s="227">
        <v>30528307.390000001</v>
      </c>
      <c r="I21" s="227">
        <v>1556690.37</v>
      </c>
      <c r="J21" s="227">
        <f t="shared" si="2"/>
        <v>32084997.760000002</v>
      </c>
      <c r="K21" s="100" t="s">
        <v>92</v>
      </c>
      <c r="L21" s="103" t="s">
        <v>127</v>
      </c>
      <c r="M21" s="112">
        <v>10589875.18</v>
      </c>
      <c r="N21" s="104">
        <v>97624.37</v>
      </c>
      <c r="O21" s="102">
        <f t="shared" si="3"/>
        <v>10687499.549999999</v>
      </c>
      <c r="P21" s="118">
        <f t="shared" ref="P21:P23" si="5">J21-O21</f>
        <v>21397498.210000001</v>
      </c>
      <c r="Q21" s="103" t="s">
        <v>140</v>
      </c>
      <c r="R21" s="100" t="s">
        <v>139</v>
      </c>
      <c r="S21" s="106">
        <v>10589875.18</v>
      </c>
      <c r="T21" s="119">
        <v>97624.78</v>
      </c>
      <c r="U21" s="108">
        <f>S21+T21</f>
        <v>10687499.959999999</v>
      </c>
      <c r="V21" s="120">
        <f t="shared" si="1"/>
        <v>-0.41000000014901161</v>
      </c>
      <c r="W21" s="110"/>
      <c r="X21" s="92"/>
      <c r="Y21" s="92"/>
    </row>
    <row r="22" spans="1:29" ht="25.5" x14ac:dyDescent="0.25">
      <c r="A22" s="99" t="s">
        <v>128</v>
      </c>
      <c r="B22" s="100"/>
      <c r="C22" s="101" t="s">
        <v>130</v>
      </c>
      <c r="D22" s="100" t="s">
        <v>133</v>
      </c>
      <c r="E22" s="101">
        <v>24</v>
      </c>
      <c r="F22" s="101">
        <v>120</v>
      </c>
      <c r="G22" s="101">
        <f t="shared" si="0"/>
        <v>144</v>
      </c>
      <c r="H22" s="227">
        <v>38899422.310000002</v>
      </c>
      <c r="I22" s="227">
        <v>0</v>
      </c>
      <c r="J22" s="227">
        <f t="shared" si="2"/>
        <v>38899422.310000002</v>
      </c>
      <c r="K22" s="100" t="s">
        <v>92</v>
      </c>
      <c r="L22" s="103" t="s">
        <v>132</v>
      </c>
      <c r="M22" s="112">
        <v>38899422.310000002</v>
      </c>
      <c r="N22" s="104">
        <v>0</v>
      </c>
      <c r="O22" s="102">
        <f t="shared" si="3"/>
        <v>38899422.310000002</v>
      </c>
      <c r="P22" s="105">
        <f t="shared" si="5"/>
        <v>0</v>
      </c>
      <c r="Q22" s="103" t="s">
        <v>143</v>
      </c>
      <c r="R22" s="100" t="s">
        <v>144</v>
      </c>
      <c r="S22" s="106">
        <v>38899422.310000002</v>
      </c>
      <c r="T22" s="114">
        <v>0</v>
      </c>
      <c r="U22" s="108">
        <f t="shared" si="4"/>
        <v>38899422.310000002</v>
      </c>
      <c r="V22" s="109">
        <f t="shared" ref="V22:V24" si="6">O22-U22</f>
        <v>0</v>
      </c>
      <c r="W22" s="96"/>
      <c r="Y22" s="92"/>
      <c r="Z22" s="92"/>
      <c r="AA22" s="121"/>
    </row>
    <row r="23" spans="1:29" ht="25.5" x14ac:dyDescent="0.25">
      <c r="A23" s="99" t="s">
        <v>129</v>
      </c>
      <c r="B23" s="100"/>
      <c r="C23" s="101" t="s">
        <v>135</v>
      </c>
      <c r="D23" s="100" t="s">
        <v>136</v>
      </c>
      <c r="E23" s="101">
        <v>12</v>
      </c>
      <c r="F23" s="101">
        <v>84</v>
      </c>
      <c r="G23" s="101">
        <f t="shared" si="0"/>
        <v>96</v>
      </c>
      <c r="H23" s="227">
        <v>14500000</v>
      </c>
      <c r="I23" s="227">
        <v>0</v>
      </c>
      <c r="J23" s="227">
        <f t="shared" si="2"/>
        <v>14500000</v>
      </c>
      <c r="K23" s="100" t="s">
        <v>137</v>
      </c>
      <c r="L23" s="103" t="s">
        <v>138</v>
      </c>
      <c r="M23" s="112">
        <v>14500000</v>
      </c>
      <c r="N23" s="104">
        <v>0</v>
      </c>
      <c r="O23" s="102">
        <f t="shared" si="3"/>
        <v>14500000</v>
      </c>
      <c r="P23" s="105">
        <f t="shared" si="5"/>
        <v>0</v>
      </c>
      <c r="Q23" s="103" t="s">
        <v>142</v>
      </c>
      <c r="R23" s="100" t="s">
        <v>139</v>
      </c>
      <c r="S23" s="122">
        <v>14500000</v>
      </c>
      <c r="T23" s="114">
        <v>0</v>
      </c>
      <c r="U23" s="108">
        <f t="shared" si="4"/>
        <v>14500000</v>
      </c>
      <c r="V23" s="109">
        <f t="shared" si="6"/>
        <v>0</v>
      </c>
      <c r="W23" s="97"/>
      <c r="Z23" s="123"/>
      <c r="AA23" s="121"/>
    </row>
    <row r="24" spans="1:29" ht="25.5" x14ac:dyDescent="0.25">
      <c r="A24" s="124" t="s">
        <v>134</v>
      </c>
      <c r="B24" s="88"/>
      <c r="C24" s="101" t="s">
        <v>148</v>
      </c>
      <c r="D24" s="88" t="s">
        <v>149</v>
      </c>
      <c r="E24" s="89">
        <v>12</v>
      </c>
      <c r="F24" s="89">
        <v>108</v>
      </c>
      <c r="G24" s="89">
        <f>E24+F24</f>
        <v>120</v>
      </c>
      <c r="H24" s="231">
        <v>48000000</v>
      </c>
      <c r="I24" s="232">
        <v>0</v>
      </c>
      <c r="J24" s="232">
        <f t="shared" si="2"/>
        <v>48000000</v>
      </c>
      <c r="K24" s="88" t="s">
        <v>92</v>
      </c>
      <c r="L24" s="125" t="s">
        <v>150</v>
      </c>
      <c r="M24" s="112">
        <v>48000000</v>
      </c>
      <c r="N24" s="104">
        <v>0</v>
      </c>
      <c r="O24" s="126">
        <f>SUM(M24:N24)</f>
        <v>48000000</v>
      </c>
      <c r="P24" s="127">
        <f t="shared" ref="P24:P30" si="7">J24-O24</f>
        <v>0</v>
      </c>
      <c r="Q24" s="103" t="s">
        <v>156</v>
      </c>
      <c r="R24" s="100" t="s">
        <v>145</v>
      </c>
      <c r="S24" s="122">
        <v>48000000</v>
      </c>
      <c r="T24" s="114">
        <v>0</v>
      </c>
      <c r="U24" s="107">
        <f t="shared" si="4"/>
        <v>48000000</v>
      </c>
      <c r="V24" s="109">
        <f t="shared" si="6"/>
        <v>0</v>
      </c>
      <c r="W24" s="92"/>
      <c r="Y24" s="92"/>
      <c r="Z24" s="121"/>
      <c r="AA24" s="121"/>
    </row>
    <row r="25" spans="1:29" ht="38.25" x14ac:dyDescent="0.25">
      <c r="A25" s="124" t="s">
        <v>147</v>
      </c>
      <c r="B25" s="90" t="s">
        <v>152</v>
      </c>
      <c r="C25" s="101" t="s">
        <v>153</v>
      </c>
      <c r="D25" s="128" t="s">
        <v>154</v>
      </c>
      <c r="E25" s="129"/>
      <c r="F25" s="129"/>
      <c r="G25" s="129"/>
      <c r="H25" s="233">
        <v>25156003.719999999</v>
      </c>
      <c r="I25" s="232">
        <v>0</v>
      </c>
      <c r="J25" s="232">
        <f t="shared" si="2"/>
        <v>25156003.719999999</v>
      </c>
      <c r="K25" s="88" t="s">
        <v>92</v>
      </c>
      <c r="L25" s="130" t="s">
        <v>185</v>
      </c>
      <c r="M25" s="131">
        <v>25156003.719999999</v>
      </c>
      <c r="N25" s="104">
        <v>0</v>
      </c>
      <c r="O25" s="132">
        <f>SUM(M25:N25)</f>
        <v>25156003.719999999</v>
      </c>
      <c r="P25" s="127">
        <f t="shared" si="7"/>
        <v>0</v>
      </c>
      <c r="Q25" s="103" t="s">
        <v>156</v>
      </c>
      <c r="R25" s="100" t="s">
        <v>145</v>
      </c>
      <c r="S25" s="133">
        <v>25156003.719999999</v>
      </c>
      <c r="T25" s="114">
        <v>0</v>
      </c>
      <c r="U25" s="107">
        <f t="shared" ref="U25:U29" si="8">S25+T25</f>
        <v>25156003.719999999</v>
      </c>
      <c r="V25" s="109">
        <f t="shared" ref="V25:V28" si="9">O25-U25</f>
        <v>0</v>
      </c>
      <c r="W25" s="134"/>
      <c r="Y25" s="92"/>
      <c r="Z25" s="135"/>
      <c r="AA25" s="135"/>
    </row>
    <row r="26" spans="1:29" ht="51" x14ac:dyDescent="0.25">
      <c r="A26" s="124" t="s">
        <v>151</v>
      </c>
      <c r="B26" s="90" t="s">
        <v>160</v>
      </c>
      <c r="C26" s="101" t="s">
        <v>153</v>
      </c>
      <c r="D26" s="128" t="s">
        <v>161</v>
      </c>
      <c r="E26" s="129"/>
      <c r="F26" s="129"/>
      <c r="G26" s="129"/>
      <c r="H26" s="233">
        <v>23335822.48</v>
      </c>
      <c r="I26" s="232">
        <v>0</v>
      </c>
      <c r="J26" s="232">
        <f>SUM(H26:I26)</f>
        <v>23335822.48</v>
      </c>
      <c r="K26" s="88" t="s">
        <v>92</v>
      </c>
      <c r="L26" s="130" t="s">
        <v>186</v>
      </c>
      <c r="M26" s="131">
        <v>23335822.48</v>
      </c>
      <c r="N26" s="104">
        <v>0</v>
      </c>
      <c r="O26" s="136">
        <f>SUM(M26:N26)</f>
        <v>23335822.48</v>
      </c>
      <c r="P26" s="127">
        <f t="shared" si="7"/>
        <v>0</v>
      </c>
      <c r="Q26" s="103" t="s">
        <v>156</v>
      </c>
      <c r="R26" s="100" t="s">
        <v>162</v>
      </c>
      <c r="S26" s="133">
        <v>23335822.48</v>
      </c>
      <c r="T26" s="114">
        <v>0</v>
      </c>
      <c r="U26" s="107">
        <f t="shared" si="8"/>
        <v>23335822.48</v>
      </c>
      <c r="V26" s="109">
        <f t="shared" si="9"/>
        <v>0</v>
      </c>
      <c r="W26" s="134"/>
      <c r="Y26" s="92"/>
      <c r="Z26" s="135"/>
      <c r="AA26" s="135"/>
    </row>
    <row r="27" spans="1:29" ht="51" x14ac:dyDescent="0.25">
      <c r="A27" s="124" t="s">
        <v>159</v>
      </c>
      <c r="B27" s="90" t="s">
        <v>178</v>
      </c>
      <c r="C27" s="101" t="s">
        <v>166</v>
      </c>
      <c r="D27" s="128" t="s">
        <v>168</v>
      </c>
      <c r="E27" s="129"/>
      <c r="F27" s="129"/>
      <c r="G27" s="129"/>
      <c r="H27" s="233">
        <v>21773038.41</v>
      </c>
      <c r="I27" s="232">
        <v>0</v>
      </c>
      <c r="J27" s="232">
        <f>SUM(H27:I27)</f>
        <v>21773038.41</v>
      </c>
      <c r="K27" s="88" t="s">
        <v>92</v>
      </c>
      <c r="L27" s="130" t="s">
        <v>167</v>
      </c>
      <c r="M27" s="131">
        <v>8743491.5500000007</v>
      </c>
      <c r="N27" s="104">
        <v>0</v>
      </c>
      <c r="O27" s="136">
        <f t="shared" si="3"/>
        <v>8743491.5500000007</v>
      </c>
      <c r="P27" s="137">
        <f>J27-O27</f>
        <v>13029546.859999999</v>
      </c>
      <c r="Q27" s="138" t="s">
        <v>169</v>
      </c>
      <c r="R27" s="100" t="s">
        <v>162</v>
      </c>
      <c r="S27" s="133">
        <v>4612253.2300000004</v>
      </c>
      <c r="T27" s="133">
        <v>4131238.32</v>
      </c>
      <c r="U27" s="107">
        <f t="shared" si="8"/>
        <v>8743491.5500000007</v>
      </c>
      <c r="V27" s="109">
        <f>O27-U27</f>
        <v>0</v>
      </c>
      <c r="W27" s="134"/>
      <c r="X27" s="92"/>
      <c r="Y27" s="92"/>
      <c r="Z27" s="135"/>
      <c r="AA27" s="135"/>
    </row>
    <row r="28" spans="1:29" ht="76.5" x14ac:dyDescent="0.25">
      <c r="A28" s="124" t="s">
        <v>117</v>
      </c>
      <c r="B28" s="90" t="s">
        <v>176</v>
      </c>
      <c r="C28" s="101" t="s">
        <v>175</v>
      </c>
      <c r="D28" s="128" t="s">
        <v>177</v>
      </c>
      <c r="E28" s="129"/>
      <c r="F28" s="129"/>
      <c r="G28" s="129"/>
      <c r="H28" s="233">
        <v>0</v>
      </c>
      <c r="I28" s="232">
        <v>0</v>
      </c>
      <c r="J28" s="232">
        <f>SUM(H28:I28)</f>
        <v>0</v>
      </c>
      <c r="K28" s="88" t="s">
        <v>92</v>
      </c>
      <c r="L28" s="130" t="s">
        <v>187</v>
      </c>
      <c r="M28" s="131">
        <v>0</v>
      </c>
      <c r="N28" s="104">
        <v>0</v>
      </c>
      <c r="O28" s="136">
        <f>SUM(M28:N28)</f>
        <v>0</v>
      </c>
      <c r="P28" s="127">
        <f t="shared" si="7"/>
        <v>0</v>
      </c>
      <c r="Q28" s="103" t="s">
        <v>156</v>
      </c>
      <c r="R28" s="100" t="s">
        <v>162</v>
      </c>
      <c r="S28" s="133">
        <v>0</v>
      </c>
      <c r="T28" s="114">
        <v>0</v>
      </c>
      <c r="U28" s="107">
        <f t="shared" si="8"/>
        <v>0</v>
      </c>
      <c r="V28" s="109">
        <f t="shared" si="9"/>
        <v>0</v>
      </c>
      <c r="W28" s="134"/>
      <c r="X28" s="92"/>
      <c r="Y28" s="92"/>
      <c r="Z28" s="135"/>
      <c r="AA28" s="135"/>
    </row>
    <row r="29" spans="1:29" ht="140.25" x14ac:dyDescent="0.25">
      <c r="A29" s="124" t="s">
        <v>174</v>
      </c>
      <c r="B29" s="90" t="s">
        <v>182</v>
      </c>
      <c r="C29" s="101" t="s">
        <v>175</v>
      </c>
      <c r="D29" s="128" t="s">
        <v>183</v>
      </c>
      <c r="E29" s="129"/>
      <c r="F29" s="129"/>
      <c r="G29" s="129"/>
      <c r="H29" s="233">
        <v>17160785.18</v>
      </c>
      <c r="I29" s="232">
        <v>0</v>
      </c>
      <c r="J29" s="232">
        <f>SUM(H29:I29)</f>
        <v>17160785.18</v>
      </c>
      <c r="K29" s="88" t="s">
        <v>92</v>
      </c>
      <c r="L29" s="130" t="s">
        <v>188</v>
      </c>
      <c r="M29" s="131">
        <v>0</v>
      </c>
      <c r="N29" s="104">
        <v>0</v>
      </c>
      <c r="O29" s="136">
        <f>SUM(M29:N29)</f>
        <v>0</v>
      </c>
      <c r="P29" s="127">
        <f t="shared" ref="P29" si="10">J29-O29</f>
        <v>17160785.18</v>
      </c>
      <c r="Q29" s="103" t="s">
        <v>156</v>
      </c>
      <c r="R29" s="100" t="s">
        <v>162</v>
      </c>
      <c r="S29" s="133">
        <v>0</v>
      </c>
      <c r="T29" s="114">
        <v>0</v>
      </c>
      <c r="U29" s="107">
        <f t="shared" si="8"/>
        <v>0</v>
      </c>
      <c r="V29" s="109">
        <f t="shared" ref="V29" si="11">O29-U29</f>
        <v>0</v>
      </c>
      <c r="W29" s="134"/>
      <c r="X29" s="92"/>
      <c r="Y29" s="92"/>
      <c r="Z29" s="135"/>
      <c r="AA29" s="135"/>
    </row>
    <row r="30" spans="1:29" ht="26.25" thickBot="1" x14ac:dyDescent="0.3">
      <c r="A30" s="200" t="s">
        <v>191</v>
      </c>
      <c r="B30" s="90"/>
      <c r="C30" s="139" t="s">
        <v>170</v>
      </c>
      <c r="D30" s="128" t="s">
        <v>171</v>
      </c>
      <c r="E30" s="129">
        <v>12</v>
      </c>
      <c r="F30" s="129">
        <v>108</v>
      </c>
      <c r="G30" s="129"/>
      <c r="H30" s="233">
        <v>140000000</v>
      </c>
      <c r="I30" s="234">
        <v>0</v>
      </c>
      <c r="J30" s="234">
        <f>SUM(H30:I30)</f>
        <v>140000000</v>
      </c>
      <c r="K30" s="128" t="s">
        <v>137</v>
      </c>
      <c r="L30" s="130" t="s">
        <v>172</v>
      </c>
      <c r="M30" s="131">
        <v>140000000</v>
      </c>
      <c r="N30" s="131">
        <v>0</v>
      </c>
      <c r="O30" s="136">
        <f t="shared" si="3"/>
        <v>140000000</v>
      </c>
      <c r="P30" s="140">
        <f t="shared" si="7"/>
        <v>0</v>
      </c>
      <c r="Q30" s="138" t="s">
        <v>173</v>
      </c>
      <c r="R30" s="141" t="s">
        <v>139</v>
      </c>
      <c r="S30" s="133">
        <v>101233156.09</v>
      </c>
      <c r="T30" s="201">
        <v>3222738.98</v>
      </c>
      <c r="U30" s="142">
        <f>S30+T30</f>
        <v>104455895.07000001</v>
      </c>
      <c r="V30" s="143">
        <f>O30-U30</f>
        <v>35544104.929999992</v>
      </c>
      <c r="W30" s="134"/>
      <c r="X30" s="92"/>
      <c r="Y30" s="92"/>
      <c r="Z30" s="135"/>
      <c r="AA30" s="135"/>
    </row>
    <row r="31" spans="1:29" ht="13.5" thickBot="1" x14ac:dyDescent="0.3">
      <c r="A31" s="202" t="s">
        <v>10</v>
      </c>
      <c r="B31" s="203"/>
      <c r="C31" s="203"/>
      <c r="D31" s="203"/>
      <c r="E31" s="203"/>
      <c r="F31" s="203"/>
      <c r="G31" s="203"/>
      <c r="H31" s="235">
        <f>SUM(H17:H30)</f>
        <v>443928517.77000004</v>
      </c>
      <c r="I31" s="235">
        <f>SUM(I17:I30)</f>
        <v>2457218.9500000002</v>
      </c>
      <c r="J31" s="235">
        <f>SUM(J17:J30)</f>
        <v>446385736.72000003</v>
      </c>
      <c r="K31" s="204"/>
      <c r="L31" s="204"/>
      <c r="M31" s="205">
        <f>SUM(M17:M30)</f>
        <v>390096594.78999996</v>
      </c>
      <c r="N31" s="206">
        <f>SUM(N17:N30)</f>
        <v>114042.81999999999</v>
      </c>
      <c r="O31" s="205">
        <f>SUM(O17:O30)</f>
        <v>390210637.61000001</v>
      </c>
      <c r="P31" s="207">
        <f>SUM(P17:P30)</f>
        <v>56175099.109999999</v>
      </c>
      <c r="Q31" s="208"/>
      <c r="R31" s="209"/>
      <c r="S31" s="210">
        <f>SUM(S17:S30)</f>
        <v>347198512.54999995</v>
      </c>
      <c r="T31" s="211">
        <f>SUM(T17:T30)</f>
        <v>7468020.5299999993</v>
      </c>
      <c r="U31" s="210">
        <f>SUM(U17:U30)</f>
        <v>354666533.07999998</v>
      </c>
      <c r="V31" s="212">
        <f>O31-U31</f>
        <v>35544104.530000031</v>
      </c>
      <c r="W31" s="92"/>
      <c r="X31" s="96"/>
      <c r="Y31" s="144"/>
      <c r="Z31" s="121"/>
      <c r="AA31" s="92"/>
      <c r="AC31" s="92"/>
    </row>
    <row r="32" spans="1:29" x14ac:dyDescent="0.25">
      <c r="K32" s="91"/>
      <c r="T32" s="121"/>
      <c r="U32" s="121"/>
      <c r="W32" s="121"/>
      <c r="X32" s="92"/>
      <c r="AC32" s="92"/>
    </row>
    <row r="33" spans="1:42" x14ac:dyDescent="0.25">
      <c r="A33" s="213" t="s">
        <v>184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</row>
    <row r="34" spans="1:42" x14ac:dyDescent="0.25">
      <c r="A34" s="213" t="s">
        <v>165</v>
      </c>
      <c r="B34" s="213"/>
      <c r="C34" s="213"/>
      <c r="D34" s="213"/>
      <c r="E34" s="213"/>
      <c r="F34" s="213"/>
      <c r="G34" s="213"/>
      <c r="H34" s="213"/>
      <c r="I34" s="213"/>
      <c r="J34" s="237"/>
      <c r="K34" s="214"/>
      <c r="L34" s="148"/>
      <c r="M34" s="215"/>
      <c r="N34" s="145"/>
      <c r="O34" s="146"/>
      <c r="P34" s="93"/>
      <c r="Q34" s="144"/>
      <c r="R34" s="216"/>
      <c r="S34" s="217"/>
      <c r="T34" s="218"/>
      <c r="U34" s="93"/>
      <c r="V34" s="93"/>
      <c r="W34" s="144"/>
      <c r="X34" s="144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</row>
    <row r="35" spans="1:42" x14ac:dyDescent="0.25">
      <c r="A35" s="219" t="s">
        <v>163</v>
      </c>
      <c r="B35" s="219"/>
      <c r="C35" s="219"/>
      <c r="D35" s="219"/>
      <c r="E35" s="219"/>
      <c r="F35" s="219"/>
      <c r="G35" s="219"/>
      <c r="H35" s="238"/>
      <c r="I35" s="238"/>
      <c r="J35" s="237"/>
      <c r="K35" s="220"/>
      <c r="L35" s="221"/>
      <c r="M35" s="148"/>
      <c r="N35" s="147"/>
      <c r="O35" s="148"/>
      <c r="P35" s="218"/>
      <c r="Q35" s="222"/>
      <c r="R35" s="144"/>
      <c r="S35" s="123"/>
      <c r="T35" s="218"/>
      <c r="U35" s="218"/>
      <c r="V35" s="144"/>
      <c r="W35" s="144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</row>
  </sheetData>
  <mergeCells count="24">
    <mergeCell ref="A5:C5"/>
    <mergeCell ref="A31:G31"/>
    <mergeCell ref="Q15:Q16"/>
    <mergeCell ref="A33:AP33"/>
    <mergeCell ref="A34:I34"/>
    <mergeCell ref="S15:U15"/>
    <mergeCell ref="A7:AP7"/>
    <mergeCell ref="A8:K8"/>
    <mergeCell ref="A9:F9"/>
    <mergeCell ref="A11:AP11"/>
    <mergeCell ref="A12:G12"/>
    <mergeCell ref="V15:V16"/>
    <mergeCell ref="A14:L14"/>
    <mergeCell ref="A15:A16"/>
    <mergeCell ref="B15:B16"/>
    <mergeCell ref="C15:C16"/>
    <mergeCell ref="D15:D16"/>
    <mergeCell ref="E15:G15"/>
    <mergeCell ref="R15:R16"/>
    <mergeCell ref="H15:J15"/>
    <mergeCell ref="K15:K16"/>
    <mergeCell ref="L15:L16"/>
    <mergeCell ref="M15:O15"/>
    <mergeCell ref="P15:P16"/>
  </mergeCells>
  <phoneticPr fontId="14" type="noConversion"/>
  <printOptions horizontalCentered="1" verticalCentered="1"/>
  <pageMargins left="0.11811023622047245" right="0" top="0.19685039370078741" bottom="0" header="0.31496062992125984" footer="0"/>
  <pageSetup paperSize="9" scale="47" orientation="landscape" horizontalDpi="1200" verticalDpi="1200" r:id="rId1"/>
  <colBreaks count="1" manualBreakCount="1">
    <brk id="1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OP. CRÉDITO ABR 2025</vt:lpstr>
      <vt:lpstr>'FEVEREIRO DE 2015'!Area_de_impressao</vt:lpstr>
      <vt:lpstr>'JANEIRO DE 2015)'!Area_de_impressao</vt:lpstr>
      <vt:lpstr>'MARÇO DE 2015'!Area_de_impressao</vt:lpstr>
      <vt:lpstr>'SEFIN OP. CRÉDITO ABR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2025-05-19T17:37:48Z</cp:lastPrinted>
  <dcterms:created xsi:type="dcterms:W3CDTF">2013-10-11T22:16:56Z</dcterms:created>
  <dcterms:modified xsi:type="dcterms:W3CDTF">2025-05-21T20:40:28Z</dcterms:modified>
</cp:coreProperties>
</file>