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ATUALIZADA " sheetId="1" r:id="rId1"/>
    <sheet name="matriz" sheetId="2" r:id="rId2"/>
    <sheet name="Plan1" sheetId="3" r:id="rId3"/>
    <sheet name="Plan2" sheetId="4" r:id="rId4"/>
  </sheets>
  <definedNames/>
  <calcPr fullCalcOnLoad="1"/>
</workbook>
</file>

<file path=xl/comments1.xml><?xml version="1.0" encoding="utf-8"?>
<comments xmlns="http://schemas.openxmlformats.org/spreadsheetml/2006/main">
  <authors>
    <author>Treinamento</author>
  </authors>
  <commentList>
    <comment ref="AL59" authorId="0">
      <text>
        <r>
          <rPr>
            <b/>
            <sz val="9"/>
            <rFont val="Segoe UI"/>
            <family val="2"/>
          </rPr>
          <t>Treinamento:</t>
        </r>
        <r>
          <rPr>
            <sz val="9"/>
            <rFont val="Segoe UI"/>
            <family val="2"/>
          </rPr>
          <t xml:space="preserve">
Termo de adesão 04/2015</t>
        </r>
      </text>
    </comment>
    <comment ref="AL60" authorId="0">
      <text>
        <r>
          <rPr>
            <b/>
            <sz val="9"/>
            <rFont val="Segoe UI"/>
            <family val="2"/>
          </rPr>
          <t>Treinamento:</t>
        </r>
        <r>
          <rPr>
            <sz val="9"/>
            <rFont val="Segoe UI"/>
            <family val="2"/>
          </rPr>
          <t xml:space="preserve">
Termo de adesão 04/2015</t>
        </r>
      </text>
    </comment>
    <comment ref="AL61" authorId="0">
      <text>
        <r>
          <rPr>
            <b/>
            <sz val="9"/>
            <rFont val="Segoe UI"/>
            <family val="2"/>
          </rPr>
          <t>Treinamento:</t>
        </r>
        <r>
          <rPr>
            <sz val="9"/>
            <rFont val="Segoe UI"/>
            <family val="2"/>
          </rPr>
          <t xml:space="preserve">
Termo de adesão 05/2015</t>
        </r>
      </text>
    </comment>
  </commentList>
</comments>
</file>

<file path=xl/sharedStrings.xml><?xml version="1.0" encoding="utf-8"?>
<sst xmlns="http://schemas.openxmlformats.org/spreadsheetml/2006/main" count="1249" uniqueCount="657">
  <si>
    <t xml:space="preserve">Modalidade </t>
  </si>
  <si>
    <t>Tipo</t>
  </si>
  <si>
    <t>Objeto</t>
  </si>
  <si>
    <t>Parte Contratada</t>
  </si>
  <si>
    <t>Fonte de Recursos</t>
  </si>
  <si>
    <t>Elemento de Despesa</t>
  </si>
  <si>
    <t>Total</t>
  </si>
  <si>
    <t>Nº Processo Administrativo</t>
  </si>
  <si>
    <t>Nº da Licitação</t>
  </si>
  <si>
    <t>Nº DOE da publicação do Edital</t>
  </si>
  <si>
    <t>Nº Contrato</t>
  </si>
  <si>
    <t>Data da assinatura</t>
  </si>
  <si>
    <t>Nº do Termo Aditivo</t>
  </si>
  <si>
    <t>Motivo da alteração</t>
  </si>
  <si>
    <t>Término da vigência</t>
  </si>
  <si>
    <t>Início da vigência</t>
  </si>
  <si>
    <t>Nº DOE da publicação do Extrato</t>
  </si>
  <si>
    <t>% de acréscimo</t>
  </si>
  <si>
    <t>% de supressão</t>
  </si>
  <si>
    <t>Valor do acréscimo</t>
  </si>
  <si>
    <t>Valor da supressão</t>
  </si>
  <si>
    <t xml:space="preserve"> Executado no Exercício 2014</t>
  </si>
  <si>
    <t>CNPJ/CPF da Parte Contratada</t>
  </si>
  <si>
    <t>Executado até 2013</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</si>
  <si>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</si>
  <si>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</si>
  <si>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</si>
  <si>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</si>
  <si>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</si>
  <si>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</si>
  <si>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</si>
  <si>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</si>
  <si>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</si>
  <si>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</si>
  <si>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</si>
  <si>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</si>
  <si>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</si>
  <si>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</si>
  <si>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</si>
  <si>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</si>
  <si>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</si>
  <si>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</si>
  <si>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</si>
  <si>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</si>
  <si>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</si>
  <si>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</si>
  <si>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</si>
  <si>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</si>
  <si>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</si>
  <si>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</si>
  <si>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</si>
  <si>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</si>
  <si>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</si>
  <si>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</si>
  <si>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PODER EXECUTIVO MUNICIPAL</t>
  </si>
  <si>
    <t>Nome do responsável pela elaboração:</t>
  </si>
  <si>
    <t>Nome do titular do Órgão/Entidade/Fundo (no exercício do cargo):</t>
  </si>
  <si>
    <t>Especificações do Contrato</t>
  </si>
  <si>
    <t>Especificações de Termo Aditivo</t>
  </si>
  <si>
    <t xml:space="preserve">Execução Financeira </t>
  </si>
  <si>
    <t>Seq</t>
  </si>
  <si>
    <t>Parte Concedente</t>
  </si>
  <si>
    <t>Contrapartida</t>
  </si>
  <si>
    <t>(t )</t>
  </si>
  <si>
    <t>(ab)</t>
  </si>
  <si>
    <t>(af)</t>
  </si>
  <si>
    <t>Forma de execução</t>
  </si>
  <si>
    <t>Início</t>
  </si>
  <si>
    <t>Término</t>
  </si>
  <si>
    <t>%</t>
  </si>
  <si>
    <t>Prazo de execução</t>
  </si>
  <si>
    <t>Nº</t>
  </si>
  <si>
    <t>Data ciência</t>
  </si>
  <si>
    <t>Ordem de Serviço</t>
  </si>
  <si>
    <t>Concluída em 2014</t>
  </si>
  <si>
    <t>Motivo</t>
  </si>
  <si>
    <t>Reinício</t>
  </si>
  <si>
    <t>Paralisações</t>
  </si>
  <si>
    <t>(ai)</t>
  </si>
  <si>
    <t>(aj)</t>
  </si>
  <si>
    <t>(ak)</t>
  </si>
  <si>
    <t>(al)</t>
  </si>
  <si>
    <t>(am)</t>
  </si>
  <si>
    <t>(an)</t>
  </si>
  <si>
    <t>(ao)</t>
  </si>
  <si>
    <t>(ap)</t>
  </si>
  <si>
    <t>(aq)</t>
  </si>
  <si>
    <t>(ar)</t>
  </si>
  <si>
    <t>(as)</t>
  </si>
  <si>
    <t>Em andamento em 2014</t>
  </si>
  <si>
    <t xml:space="preserve"> DEMONSTRATIVO DE LICITAÇÕES, CONTRATOS  E OBRAS CONTRATADAS</t>
  </si>
  <si>
    <t>Contrato e Termo Aditivo</t>
  </si>
  <si>
    <t>Especificação de obras e serviços de engenharia</t>
  </si>
  <si>
    <t xml:space="preserve">(ad) </t>
  </si>
  <si>
    <t xml:space="preserve">(ag) </t>
  </si>
  <si>
    <t>(at)</t>
  </si>
  <si>
    <t>(ae) = (k) - (ad) + (ac)</t>
  </si>
  <si>
    <t>(ah) = (af) + (ag)</t>
  </si>
  <si>
    <t>PRESTAÇÃO DE CONTAS MENSAL - EXERCÍCIO 2014</t>
  </si>
  <si>
    <t>Manual de Referência - Anexos IV, VI, VII e VIII</t>
  </si>
  <si>
    <t>ÓRGÃO/ENTIDADE/FUNDO: (Preencher com a designação completa e a sigla da Secretaria, Autarquia, Fundação, Empresa ou Fundo)</t>
  </si>
  <si>
    <t>DATA DA ÚLTIMA ATUALIZAÇÃO: (Informar o dia/mês/ano da emissão de cada versão do Demonstrativo)</t>
  </si>
  <si>
    <t>Instruções de preenchimento:</t>
  </si>
  <si>
    <t>1)</t>
  </si>
  <si>
    <t>2)</t>
  </si>
  <si>
    <t>Coluna</t>
  </si>
  <si>
    <t>Instrução</t>
  </si>
  <si>
    <t xml:space="preserve">(j) </t>
  </si>
  <si>
    <t>Informar dia, mês e ano do início da vigência e do término quando a alteração se referir a prazo</t>
  </si>
  <si>
    <t>(t)</t>
  </si>
  <si>
    <t>(ad)</t>
  </si>
  <si>
    <t>(ae)</t>
  </si>
  <si>
    <t>Informar o número do processo administrativo autuado no órgão/entidade responsável pela aquisição dos bens ou serviços</t>
  </si>
  <si>
    <t xml:space="preserve">3) </t>
  </si>
  <si>
    <t>Todas as informações deverão ser registradas neste Demonstrativo com observância da cronologia de suas ocorrências, iniciando-se pela mais antiga.</t>
  </si>
  <si>
    <t>Informar o número sequencial do procedimento licitatório (Ex.: Tomada de Preços nº 001/2014; Pregão nº 025/2014, etc.)</t>
  </si>
  <si>
    <t xml:space="preserve">Informar o objeto e seus elementos característicos em conformidade com os termos da licitação </t>
  </si>
  <si>
    <t>Informar o número do Diário Oficial do Estado em que foi feita a publicação do aviso do edital da licitação</t>
  </si>
  <si>
    <t xml:space="preserve">Informar o número do contrato </t>
  </si>
  <si>
    <t>h)</t>
  </si>
  <si>
    <t>Informar o nome completo da pessoa física ou jurídica que figura no instrumento de contrato como responsável pela execução do objeto contratual</t>
  </si>
  <si>
    <t>Informar o dia, mês e o ano da celebração do instrumento de contrato</t>
  </si>
  <si>
    <t>Informar o valor do contrato em conformidade com os termos da licitação e da proposta  a que se vincula</t>
  </si>
  <si>
    <t xml:space="preserve">Informar a modalidade da licitação especificada na LF nº 8.666/93, LF nº 10.520/2002, LF nº 12.462/2011, conforme o caso </t>
  </si>
  <si>
    <t>d)</t>
  </si>
  <si>
    <t>Informar o critério de julgamento utlizado na seleção da proposta (menor preço, maior desconto, melhor técnica ou conteúdo artistíco, técnica e preço, maior oferta ou maior retorno econômico</t>
  </si>
  <si>
    <t>Informar o número do Diário Oficial do Estado em que foi feita a publicação resumida do instrumento de contrato</t>
  </si>
  <si>
    <t>Informar o dia, mês e o ano em que se iniciou a vigência do contrato</t>
  </si>
  <si>
    <t>Informar o dia, mês e o ano de término da vigência do contrato</t>
  </si>
  <si>
    <t>Informar a fonte de recursos que suportará a despesa pública</t>
  </si>
  <si>
    <t>Nº do Convênio/Contrato</t>
  </si>
  <si>
    <t>Informar o número do convênio ou instrumento congênere, ou contrato de operação de crédito nos casos em que o objeto do contrato for custeado com recursos das Fontes 6, 7 ou 8</t>
  </si>
  <si>
    <t>informar o valor do convênio ou instrumento congênere ou contrato de operação de crédito nos casos em que o objeto do contrato for custeado com recursos das Fontes 6, 7 ou 8</t>
  </si>
  <si>
    <t>Informar o valor da contrapartida, se for o caso, quando o valor do contrato for custeado com recursos de convênio ou outro instrumento congênere ou operação de crédito</t>
  </si>
  <si>
    <t>Informar o elemento de despesa em que se enquadra o objeto do contrato, de acordo com a classificação instutída pela Portaria STN nº 163/2001</t>
  </si>
  <si>
    <t>Informar o número do termo aditivo ao contrato, quando for o caso</t>
  </si>
  <si>
    <t>Informar o dia, mês e ano da assinatura do termo aditivo ao contrato, quando for o caso</t>
  </si>
  <si>
    <t>Informar o número do Diário Oficial do Estado em que foi feita a publicação resumida do aditivo contratual</t>
  </si>
  <si>
    <t>Informar o motivo da alteração do contrato original formalizada no termo aditivo</t>
  </si>
  <si>
    <t>(y) (z)</t>
  </si>
  <si>
    <t>(aa ) (ab)</t>
  </si>
  <si>
    <t>Informar o percentual de acréscimo ou de supressão, quando a alteração se referir a alteração de valor inicial do contrato atualizado</t>
  </si>
  <si>
    <t xml:space="preserve">Informar o valor do acréscimo ao contrato, decorrente da aplicação do art. 65 seus §§ e incisos, da LF nº 8.666/93 </t>
  </si>
  <si>
    <t>informar o valor decorrente da supressão que se fizer na obra, serviço ou compra, quando for o caso</t>
  </si>
  <si>
    <t>Informar o valor atualizado do contrato, após a alteração quando for o caso</t>
  </si>
  <si>
    <t>Informar o valor da despesa empenhada até 31 de dezembro de 2013, caso o contrato tenha sido firmado em exercício anterior a 2014</t>
  </si>
  <si>
    <t>(ag)</t>
  </si>
  <si>
    <t>(ah)</t>
  </si>
  <si>
    <t>Informar o total da despesa empenhada desde o início da vigência do contrato até a data da última atualização deste Demonstrativo</t>
  </si>
  <si>
    <t>Informar o valor da despesa empenhada somente no exercício 2014</t>
  </si>
  <si>
    <t>Preencher somente quando o contrato se referir a obra ou serviço de engenharia</t>
  </si>
  <si>
    <t xml:space="preserve">Informar se o contrato se refere a obra ou serviço de engenharia (consulte o art. 6º, inciso I da LF nº 8.666/93)  </t>
  </si>
  <si>
    <t xml:space="preserve">Informar o regime de execução da obra ou serviço de engenharia (consulte o art. 6º, inciso VIII, alíneas "a" até "e" da LF nº 8.666/93)  </t>
  </si>
  <si>
    <t>Informar o dia, mês e ano do início e do término do prazo de execução da obra ou serviço de engenharia em conformidade com o contrato e a proposta a que se vincula</t>
  </si>
  <si>
    <t>Informar o percentual de execução física da obra ou serviço de engenharia na data da última atualização deste Demonstrativo</t>
  </si>
  <si>
    <t>Informar o número da Ordem de Serviço expedida pelo órgão/entidade responsável pelo contrato</t>
  </si>
  <si>
    <t>Informar a data do recebimento da Ordem de Serviço pelo contratado</t>
  </si>
  <si>
    <t>Informar se a execução física da obra foi concluída em 2014, utilizando S = sim e N = não</t>
  </si>
  <si>
    <t>Informar se a execução física da obra se encontra em andamento no exercício de 2014, utilizando S = Sim e N = não</t>
  </si>
  <si>
    <t>Informar o dia, mês e ano do reinício da obra ou serviço de engenharia que tenha sido paralisada, se for o caso</t>
  </si>
  <si>
    <t>Informar o dia, mês e ano do início do período de paralisação da obra ou serviço de engenharia, se for o caso</t>
  </si>
  <si>
    <t>Informar o motivo da paralisação da obra ou serviço de engenharia</t>
  </si>
  <si>
    <t>Este Demonstrativo deve ser preenchido por todos os órgãos e entidades da Administração Pública municipal  que tenham firmado contratos para fornecimento de obras, bens e serviços, vigentes no exercício 2014, inclusive daqueles firmados  em exercícios anteriores com parcelas da execução física ou financeira executados no exercício 2014.</t>
  </si>
  <si>
    <t>Adesão a Registro de Preços</t>
  </si>
  <si>
    <t>Órgão Gerenciador</t>
  </si>
  <si>
    <t>Nº da Ata</t>
  </si>
  <si>
    <t>Nº do DOE de publicação da Ata</t>
  </si>
  <si>
    <t>Nº do DOE de publicação do extrato da Ata</t>
  </si>
  <si>
    <t>(ai) até (al)</t>
  </si>
  <si>
    <t>Preencher somente quando o contrato for decorrente de adesão a registro de preços</t>
  </si>
  <si>
    <t>Informar o número da Ata de Registro de Preços aderida</t>
  </si>
  <si>
    <t>Informar o nome completo do órgão gerenciador da ata de registro de preços aderida</t>
  </si>
  <si>
    <t>Informar o número do Diário Oficial do Estado de publicação da ata de registro de preços pelo órgão gerenciador</t>
  </si>
  <si>
    <t>Informar o número do Diário Oficial do Estado de publicação do extrato de termo de adesão à ata de registro de preços pelo órgão aderente</t>
  </si>
  <si>
    <t>(au)</t>
  </si>
  <si>
    <t>(av)</t>
  </si>
  <si>
    <t>(ax)</t>
  </si>
  <si>
    <t>(az)</t>
  </si>
  <si>
    <t>Enquadramento</t>
  </si>
  <si>
    <t>Fundamentação Legal</t>
  </si>
  <si>
    <t>Nº do DOE de publicação da autorização</t>
  </si>
  <si>
    <t>Nº do DOE de publicação da ratificação</t>
  </si>
  <si>
    <t>Data do DOE</t>
  </si>
  <si>
    <t>(ay)</t>
  </si>
  <si>
    <t>(ba)</t>
  </si>
  <si>
    <t>(bb)</t>
  </si>
  <si>
    <t>(bc)</t>
  </si>
  <si>
    <t>(bd)</t>
  </si>
  <si>
    <t>(be)</t>
  </si>
  <si>
    <t>Dispensa ou Inexigibilidade de Licitação</t>
  </si>
  <si>
    <t>(am) até (ar)</t>
  </si>
  <si>
    <t>Preencher somente quando o contrato for oriundo de processo de dispensa ou inexigibilidade de licitação</t>
  </si>
  <si>
    <t xml:space="preserve">(am) </t>
  </si>
  <si>
    <t>Informar se o processo é oriundo de D = dispensa ou I = inexigibilidade, de licitação</t>
  </si>
  <si>
    <t>Informar o número do Diário Oficial do Estado em que foi publicada a autorização da dispensa ou da inexigibilidade de licitação</t>
  </si>
  <si>
    <t>Informar o número do Diário Oficial do Estado em que foi publicada a ratificação da autorização da dispensa ou da inexigibilidade de licitação</t>
  </si>
  <si>
    <t>Informar o dia, mês e ano da publicação no Diário Oficial do Estado da ratificação da autorização da dispensa ou da inexigibilidade licitação</t>
  </si>
  <si>
    <t>Informar o dia, mês e ano da publicação no Diário Oficial do Estado da autorização da dispensa ou da inexigibilidade licitação</t>
  </si>
  <si>
    <t>(as) até (be)</t>
  </si>
  <si>
    <t>(au) (av)</t>
  </si>
  <si>
    <t>RESOLUÇÃO Nº 87, DE 28 DE NOVEMBRO DE 2013 - TRIBUNAL DE CONTAS DO ESTADO DO ACRE</t>
  </si>
  <si>
    <t>Este Demonstrativo deve ser atualizado  rotineiramente , iniciando-se pelas informações dos contratos firmados em exercícios anteriores a 2014, se for o caso, seguidas das informações do primeiro instrumento firmado pelo órgão/entidade no exercício de 2014  e sucessivamente, obedecida a ordem numérica e cronológica da expedição dos instrumentos.</t>
  </si>
  <si>
    <t>Informar os dispositivos da lei de licitações (artigo, inciso e alíenas) que fundamentam a autuação do processo</t>
  </si>
  <si>
    <t>Pregão Para Registro de Preço</t>
  </si>
  <si>
    <t>Menor Preço</t>
  </si>
  <si>
    <t>01</t>
  </si>
  <si>
    <t xml:space="preserve">Menor Preço </t>
  </si>
  <si>
    <t>01 - Recurso Próprio</t>
  </si>
  <si>
    <t>R. Martins da Costa - ME</t>
  </si>
  <si>
    <t>04.590.435/0001-94</t>
  </si>
  <si>
    <t>33.90.30.00</t>
  </si>
  <si>
    <t>33.90.39.00</t>
  </si>
  <si>
    <t>071/2014</t>
  </si>
  <si>
    <t>02/2014</t>
  </si>
  <si>
    <t>VG Serviços</t>
  </si>
  <si>
    <t xml:space="preserve">33.90.39.00 </t>
  </si>
  <si>
    <t>06/2013</t>
  </si>
  <si>
    <t>Truibunal Regional Eleitoral do Acre</t>
  </si>
  <si>
    <t>01/2013</t>
  </si>
  <si>
    <t>02.787.053/0001-20</t>
  </si>
  <si>
    <t>Nº do DOE de publicação do extrato da Ata Termo de Adesão</t>
  </si>
  <si>
    <t>Maxtane Martins Dias</t>
  </si>
  <si>
    <t>07.198.949/0001-97</t>
  </si>
  <si>
    <t>Fundação Garibaldi Brasil</t>
  </si>
  <si>
    <t>04/2013</t>
  </si>
  <si>
    <t>33.90.36.00</t>
  </si>
  <si>
    <t>03/2013</t>
  </si>
  <si>
    <t>Secretaria de Estado de Saúde</t>
  </si>
  <si>
    <t>Ministério Público do Estado do Acre</t>
  </si>
  <si>
    <t>Gabinete do vice Governador do Estado do Acre</t>
  </si>
  <si>
    <t>Arnaldo Comércio e Representações</t>
  </si>
  <si>
    <t xml:space="preserve">33.90.33.00 </t>
  </si>
  <si>
    <t>04.523.619/0001-31</t>
  </si>
  <si>
    <t>09.351.773/0001-97</t>
  </si>
  <si>
    <t>09.447.306/0001-65</t>
  </si>
  <si>
    <t>63.598.676/0001-49</t>
  </si>
  <si>
    <t>012/2013</t>
  </si>
  <si>
    <t>69/2013</t>
  </si>
  <si>
    <t>001101-3/2014</t>
  </si>
  <si>
    <t>Contratação de pessoa jurídicapara prestação dos serviços de agenciamento de viangens, que compreende a cotação, reserva, marcaçao, emissão e cancelamento de bilhetes de passagens aéreas nacionais.</t>
  </si>
  <si>
    <t>H &amp; P Importação E Exportação Ltda</t>
  </si>
  <si>
    <t>11.668.363/0001-16</t>
  </si>
  <si>
    <t>111/2013</t>
  </si>
  <si>
    <t>Contratação de empresa objetivando a prestação de serviço de elaboração de projeto gráfico, diagramação e criaçãode exposição</t>
  </si>
  <si>
    <t>293/2013</t>
  </si>
  <si>
    <t>Terceiro termo</t>
  </si>
  <si>
    <t>Aditamento do prazo pelo período de 12 meses</t>
  </si>
  <si>
    <t>Primeiro termo</t>
  </si>
  <si>
    <t>Segundo termo</t>
  </si>
  <si>
    <t>10/2011</t>
  </si>
  <si>
    <t>Pregão</t>
  </si>
  <si>
    <t>05.606.339/0001-50</t>
  </si>
  <si>
    <t>11.223.797/0001-02</t>
  </si>
  <si>
    <t>07.243.095/0001-13</t>
  </si>
  <si>
    <t>Companhia de Selva de Criação e Produções</t>
  </si>
  <si>
    <t>01/2011</t>
  </si>
  <si>
    <t>Concorrencia</t>
  </si>
  <si>
    <t>02.236.978/0001-82</t>
  </si>
  <si>
    <t>410/2010</t>
  </si>
  <si>
    <t>Melhor técnica</t>
  </si>
  <si>
    <t>Contratação de agências de publicidade e propaganda, para os serviços técnicos especializados em comunicação e marketing, abrangendo estudos, produção gráfica, pesquisa, planejamento, criação, produção, distribuição, propaganda e veiculação, controle e acompanhamento de campanhas e peças publicitárias, publicidade legal, divulgação de atos, programas, obras, serviços e campanha dos orgão da administração pública Municipal Direta, Indireta, Fundacional e Autárquica, nos termos do artigo 37 parágrafo 1º, da Cosntituição Federal e da Lei Organica do Município. As propostas devem estar de acordo com as especificações constantes nos Anexos, partes integrantes do presente edital, atendendo solicitação do Gabinete do Prefeito, através da Assessoria de Comunicação.</t>
  </si>
  <si>
    <t>Quarto Termo</t>
  </si>
  <si>
    <t>Aditamento de prazo pelo período de 12 (doze) meses</t>
  </si>
  <si>
    <t>terceiro termo</t>
  </si>
  <si>
    <t>18.255.882/0001-00</t>
  </si>
  <si>
    <t>78/2014</t>
  </si>
  <si>
    <t>Aditamento do prazo pelo período de 06 (seis) meses.</t>
  </si>
  <si>
    <t>K &amp; Y Refrigeração</t>
  </si>
  <si>
    <t xml:space="preserve">Repactuação de valor  </t>
  </si>
  <si>
    <t xml:space="preserve">Primeiro Termo </t>
  </si>
  <si>
    <t>3416/2013</t>
  </si>
  <si>
    <t>Pregão Eletrônico</t>
  </si>
  <si>
    <t>Contratação de serviços de apoio administrativo para revisão do eleitorado de Rio Branco/AC, mediante coleta de dados biométrico, por meio de ativação de 31 (trinta e um) postos de operação de equipamentos de 6 (seis)  postos de recepção.</t>
  </si>
  <si>
    <t>55/2013</t>
  </si>
  <si>
    <t>DOU 153</t>
  </si>
  <si>
    <t>0030339-0/2014</t>
  </si>
  <si>
    <t>Prestação de serviço de manutenção preventiva e corretiva e equipamentos de refrigeração, climatização e ventilação.</t>
  </si>
  <si>
    <t>513</t>
  </si>
  <si>
    <t>1479/2013 CPL 04</t>
  </si>
  <si>
    <t xml:space="preserve">Secretaria de Estado de Saude </t>
  </si>
  <si>
    <t>11.236  Errata 11.451</t>
  </si>
  <si>
    <t>Direta</t>
  </si>
  <si>
    <t>11.459</t>
  </si>
  <si>
    <t>O Termo aditivo objetiva o acrescimo de 25% do valor do contrato nº 10/2011 importando o valor de R$ 640.386,39, respaldado no art. 65da Lei Federal 8.666/93. passando a ter o valor  total de R$ 3.201.931,95.</t>
  </si>
  <si>
    <t>11.405</t>
  </si>
  <si>
    <t>INEXIGIBILIDADE</t>
  </si>
  <si>
    <t>380/2010</t>
  </si>
  <si>
    <t>032/210</t>
  </si>
  <si>
    <t>Contratação de pessoa jurídica para a prestação de serviços continuados de limpeza e conservação, que compreenderá o fornecemento de mão de obra necessários e adequados à execução dos serviços, nas dependencias de diversos órgãos da Prefeitura de Municipal de Rio Branco</t>
  </si>
  <si>
    <t>COOPSERGE</t>
  </si>
  <si>
    <t>03.713.023/0001-31</t>
  </si>
  <si>
    <t xml:space="preserve"> Aditamento do contrato em acrescimo de 25% (vinte e cinco por cento)</t>
  </si>
  <si>
    <t>Quinto Termo</t>
  </si>
  <si>
    <t>08.004.296/0001-20</t>
  </si>
  <si>
    <t>79/2014</t>
  </si>
  <si>
    <t>DUX Com. E Repres. Imp.  E Exp. Ltda</t>
  </si>
  <si>
    <t>05.502.105/0001-62</t>
  </si>
  <si>
    <t>Tribunal de Contas do Estado do Acre</t>
  </si>
  <si>
    <t>11.013</t>
  </si>
  <si>
    <t>Contratação de empresa especilizada em locação de impressora multifuncional, com fornecimento de todo material necessário, exceto papel A4 pra relaização de serviços, com tecnologia digital laser, led, ou superior, aquisição de de material gráfico e prestação de serviços de confecção de carimbos simples, datador e automáticos, cópias de chaves, encadernações, plotagem, impressões e fotocópia simples, e em grandes formatos.</t>
  </si>
  <si>
    <t>Aditamento do prazo pelo período de 08 (oito) meses.</t>
  </si>
  <si>
    <t>26/11/204</t>
  </si>
  <si>
    <t xml:space="preserve">Quarto termo </t>
  </si>
  <si>
    <t>Aditamento do prazo pelo período de 05 meses</t>
  </si>
  <si>
    <t>-</t>
  </si>
  <si>
    <t>D.O.U       Nº 93, 16/05/2013</t>
  </si>
  <si>
    <t>11.302</t>
  </si>
  <si>
    <t>02/2015</t>
  </si>
  <si>
    <t>04/2015</t>
  </si>
  <si>
    <t>05/2015</t>
  </si>
  <si>
    <t>08/2015</t>
  </si>
  <si>
    <t>09/2015</t>
  </si>
  <si>
    <t>10/2015</t>
  </si>
  <si>
    <t>11/2015</t>
  </si>
  <si>
    <t>12/2015</t>
  </si>
  <si>
    <t>14/2015</t>
  </si>
  <si>
    <t>15/2015</t>
  </si>
  <si>
    <t>16/2015</t>
  </si>
  <si>
    <t>17/2015</t>
  </si>
  <si>
    <t>18/2015</t>
  </si>
  <si>
    <t>ACRETEC INDUSTRIA COMERCIO DE ÁGUA E REPRESENTAÇÕES LTDA</t>
  </si>
  <si>
    <t>MRC Aguiar</t>
  </si>
  <si>
    <t>Acre publicidade - Assinatura dos Jornais</t>
  </si>
  <si>
    <t>M&amp;Z Representação e Comécio</t>
  </si>
  <si>
    <t>S. O. Carvalho ME</t>
  </si>
  <si>
    <t>T. M. MARTINELLO</t>
  </si>
  <si>
    <t>J. ERIVALDO SILVA DE SOUZA ME</t>
  </si>
  <si>
    <t>F. ALMEIDA DA SILVA ME</t>
  </si>
  <si>
    <t>J. S. Cordeiro - ME</t>
  </si>
  <si>
    <t>04.475.329/0001-60</t>
  </si>
  <si>
    <t>300/2014</t>
  </si>
  <si>
    <t>003872-2/201</t>
  </si>
  <si>
    <t>404/2014</t>
  </si>
  <si>
    <t xml:space="preserve">356/2014 </t>
  </si>
  <si>
    <t xml:space="preserve">120/2014 </t>
  </si>
  <si>
    <t>Contratação de pessoa jurídica para a prestação de serviços de transporte em veículo, tipo passeio, utilitário com carroceria</t>
  </si>
  <si>
    <t xml:space="preserve">1502/2013 </t>
  </si>
  <si>
    <t>0030343/2014</t>
  </si>
  <si>
    <t>039/2014</t>
  </si>
  <si>
    <t>Contratação de anuidade de assinatura de jornal que circula em Rio Branco</t>
  </si>
  <si>
    <t>M. SOARES DANTAS ME</t>
  </si>
  <si>
    <t>13.494.006/0001-04</t>
  </si>
  <si>
    <t>Processo Nº 2015.02.000286</t>
  </si>
  <si>
    <t>11.509</t>
  </si>
  <si>
    <t>10/03/2015</t>
  </si>
  <si>
    <t xml:space="preserve">Inexibilidade </t>
  </si>
  <si>
    <t>Art. 25 Lei 8666/1993 Parecer Jurídico nº 2015.02.0000286 de 20 de fevereiro de 2015</t>
  </si>
  <si>
    <t>025/2014</t>
  </si>
  <si>
    <t>242/2014</t>
  </si>
  <si>
    <t>11.491</t>
  </si>
  <si>
    <t>Secretaria Estadual de Saúde</t>
  </si>
  <si>
    <t>Contratação de Pessoa Jurídica para prestação de serviços de transportes de veiculo tipo utilitário</t>
  </si>
  <si>
    <t>Contratação de pessoa jurídica para a prestação de serviço de locação de veículo com e sem motorista, do tipo utilitário e passeio.</t>
  </si>
  <si>
    <t>20/2015</t>
  </si>
  <si>
    <t>M. Carlota da Silva - ME</t>
  </si>
  <si>
    <t xml:space="preserve">12.979.426/0001-18 </t>
  </si>
  <si>
    <t>034/2015</t>
  </si>
  <si>
    <t>006/2015</t>
  </si>
  <si>
    <t>Fornecimento de alimentação (almoço e Jantar objetivando atender ao Gabinete do Prefeito e a Secretaria Municipal da Casa Civil)</t>
  </si>
  <si>
    <t>Contratação de empresa para fornecimento de material de expediente, para atender a Secretaria Municipal da Casa Civil -SMCC</t>
  </si>
  <si>
    <t xml:space="preserve">33.90.30.00 </t>
  </si>
  <si>
    <t>033/2015</t>
  </si>
  <si>
    <t>J. S. Dos Reis</t>
  </si>
  <si>
    <t>11.975.764/0001-19</t>
  </si>
  <si>
    <t>Prefeitura Municipal de Xapuri</t>
  </si>
  <si>
    <t>11.548</t>
  </si>
  <si>
    <t>Aquisição de Material de Consumo e serviço de Terceiros PJ</t>
  </si>
  <si>
    <t>06.886.449/0001-85</t>
  </si>
  <si>
    <t>Aditamento de prazo pelo periodo de 15 dias</t>
  </si>
  <si>
    <t>11.243</t>
  </si>
  <si>
    <t>11.331</t>
  </si>
  <si>
    <t xml:space="preserve">Aquisição de material de consumo (banner, adesivos e películas) </t>
  </si>
  <si>
    <t>Superintendência Municipal de Transporte e Trânsito - RBTRANS</t>
  </si>
  <si>
    <t>11.377</t>
  </si>
  <si>
    <t xml:space="preserve"> Executado no Exercício 2015</t>
  </si>
  <si>
    <t xml:space="preserve">Quinto termo </t>
  </si>
  <si>
    <t>aditamento de prazo pelo período de 12 (doze) meses, ao contrato 10/2011</t>
  </si>
  <si>
    <t>Sexto Termo</t>
  </si>
  <si>
    <t>Sétimo Termo</t>
  </si>
  <si>
    <t xml:space="preserve"> </t>
  </si>
  <si>
    <t>15/2013</t>
  </si>
  <si>
    <t>Prorroga-se o prazo do contrato nº 015/2013 por 8 (oito) meses, contados a partir do dia 30 de abril de 2015</t>
  </si>
  <si>
    <t>O presente Termo Aditivo tem por objetivo a dilatação do prazo pelo período de 08 (oito) meses.</t>
  </si>
  <si>
    <t>Repactuação de valor dos preços conforme clausula quarta do contrato GABPREF Nº 01/2011</t>
  </si>
  <si>
    <t>182,466,50</t>
  </si>
  <si>
    <t>27/2015</t>
  </si>
  <si>
    <t>28/2015</t>
  </si>
  <si>
    <t>Aquisição de água mineral em diferentes recipientes</t>
  </si>
  <si>
    <t>123/2015</t>
  </si>
  <si>
    <t>041/2015</t>
  </si>
  <si>
    <t>29/2015</t>
  </si>
  <si>
    <t>0008889-61/2015</t>
  </si>
  <si>
    <t>0413/2015</t>
  </si>
  <si>
    <t>Fornecimento de material de consumo tipo expediente</t>
  </si>
  <si>
    <t>002/2015</t>
  </si>
  <si>
    <t>11.645</t>
  </si>
  <si>
    <t>Controladoria Geral do Estado</t>
  </si>
  <si>
    <t>020/2015</t>
  </si>
  <si>
    <t>11.565</t>
  </si>
  <si>
    <t>Empresa Municipal de Urbanização de Rio Branco</t>
  </si>
  <si>
    <t>1231/2015</t>
  </si>
  <si>
    <t>015/2015</t>
  </si>
  <si>
    <t>Futura contratação de empresa especializada em produção e reprodução de material publicitario e gráfico.</t>
  </si>
  <si>
    <t>11.593</t>
  </si>
  <si>
    <t>11.691 errata 11.717</t>
  </si>
  <si>
    <t>Aditamento de prazo pelo periodo de 60 dias</t>
  </si>
  <si>
    <t>33.90.30.00        33 90.39.00</t>
  </si>
  <si>
    <t>015.687.562-40</t>
  </si>
  <si>
    <t>Primeiro Termo</t>
  </si>
  <si>
    <t xml:space="preserve">MÊS/ANO: (Informar o mês a que se refere a última atualização das informações grafada na seguinte forma: </t>
  </si>
  <si>
    <t xml:space="preserve">Acrescimo de 25% e dilatação do prazo pelo período de 12 (doze) meses, </t>
  </si>
  <si>
    <t>089/2015</t>
  </si>
  <si>
    <t>Contratação de empresa pessoa Juridica (serviço de impessão e veiculação de busdoor e outdoor, impressão e instalação de adesivos vinil, impressão e instalação de lona vinil).</t>
  </si>
  <si>
    <t>314/2015</t>
  </si>
  <si>
    <t>02/2016</t>
  </si>
  <si>
    <t>J.S DOS REIS ME</t>
  </si>
  <si>
    <t>33.90.39.00 33.90.30.00</t>
  </si>
  <si>
    <t>03/2016</t>
  </si>
  <si>
    <t>ACRE PUBLICIDADE LTDA</t>
  </si>
  <si>
    <t>01/2016</t>
  </si>
  <si>
    <t>Raimundo Pereira da Silva</t>
  </si>
  <si>
    <t>Prestação de Serviço de motoboy</t>
  </si>
  <si>
    <t>04/2016</t>
  </si>
  <si>
    <t>444063392-72</t>
  </si>
  <si>
    <t xml:space="preserve"> Executado no Exercício 2016</t>
  </si>
  <si>
    <t>0027412-7/2014</t>
  </si>
  <si>
    <t>874/2014</t>
  </si>
  <si>
    <t>Contrato originário fica prorrogado por mais 08 (oito) meses, com início em 29 de dezembro de 2015 e vencimento em 29 de agosto de 2016</t>
  </si>
  <si>
    <t>Contatação de pessoa jurídica para prestação de serviços contínuos de limpeza asseio e conservação predial.</t>
  </si>
  <si>
    <t>05/2016</t>
  </si>
  <si>
    <t>Cooperativa de Trabalhadores Autonomos em Serviços Gerais - COOPSERGE</t>
  </si>
  <si>
    <t>33.90.37.00</t>
  </si>
  <si>
    <t>11.562</t>
  </si>
  <si>
    <t>Secretaria de Estado da Polícia Civil</t>
  </si>
  <si>
    <t>06/2016</t>
  </si>
  <si>
    <t>Carlos Magalhães</t>
  </si>
  <si>
    <t>07/2016</t>
  </si>
  <si>
    <t>PREMIER Cómercio e Serviços LTDA</t>
  </si>
  <si>
    <t>079/2015</t>
  </si>
  <si>
    <t>Aquisição de material de consumo (expediente, cartuchos e outros)</t>
  </si>
  <si>
    <t>0104/2016</t>
  </si>
  <si>
    <t>022/2015</t>
  </si>
  <si>
    <t>11.584</t>
  </si>
  <si>
    <t>Empresa Municipal de Urbanização de Rio Branco - EMURB</t>
  </si>
  <si>
    <t>08/2016</t>
  </si>
  <si>
    <t>Norte Business Hotelaria e Turismo LTDA</t>
  </si>
  <si>
    <t>35.001.2015-76</t>
  </si>
  <si>
    <t>014/2015</t>
  </si>
  <si>
    <t>Visa à futura e eventual contratação sob demanda de empresa especializada na prestação de serviços de hospedagem e refições.</t>
  </si>
  <si>
    <t>Endereço Eletronico: www.tce.ac.gov.br/portal/index.php/licitacoes/2015</t>
  </si>
  <si>
    <t>14.361.411/0001-17</t>
  </si>
  <si>
    <t>014/2016</t>
  </si>
  <si>
    <t>DEC  nº 284</t>
  </si>
  <si>
    <t>Primeiro Termo Aditivo</t>
  </si>
  <si>
    <t>09/2016</t>
  </si>
  <si>
    <t>10/2016</t>
  </si>
  <si>
    <t>Segundo Termo</t>
  </si>
  <si>
    <t>Aditamento de prazo pelo periodo de 30 (trinta) dias</t>
  </si>
  <si>
    <t>Segundo</t>
  </si>
  <si>
    <t>Oitavo Termo</t>
  </si>
  <si>
    <t>Aditamento do prazo pelo período de 30 dias</t>
  </si>
  <si>
    <t>Aditamento do prazo pelo período de 12 (doze) meses.</t>
  </si>
  <si>
    <t>O presente Termo Aditivo tem por objetivo ao repactuação dos preços, conforme cláusula quarta do Contrato Casa Civil Nº 02/2014 e dilatação do prazo pelo período de 12 (doze) meses</t>
  </si>
  <si>
    <t xml:space="preserve">(ah) = (af) + (ag) </t>
  </si>
  <si>
    <t>*</t>
  </si>
  <si>
    <t>11/2016</t>
  </si>
  <si>
    <t>023/2016</t>
  </si>
  <si>
    <t>026/2016</t>
  </si>
  <si>
    <t>Contratação de empresa para prestação de serviço de transporte em veículos, tipo passeio e utilitário, sem condutor</t>
  </si>
  <si>
    <t>A. Coelho dos Santos - EIRELE ME</t>
  </si>
  <si>
    <t>12/2016</t>
  </si>
  <si>
    <t>Contratação de pessoa jurídica para aquisição de material permanente (frigobar), para atender a demanda da Controladoria Geral do Município</t>
  </si>
  <si>
    <t>Dispensa de licitação</t>
  </si>
  <si>
    <t>A.C. Castro ME</t>
  </si>
  <si>
    <t>02.828.261/0001-20</t>
  </si>
  <si>
    <t>44.90.52.00</t>
  </si>
  <si>
    <t>013/2016</t>
  </si>
  <si>
    <t>18/2016</t>
  </si>
  <si>
    <t>Contratação de pessoa juridica para prestação de serviços de apoio administrativo, tais como: Copeiragem, agente de portaria diurno, auxiliar de serviços diversos, recepção e serviços de digitação, a fim de atender as necessidades da Secretaria Municipal da Casa Civil - SMCC</t>
  </si>
  <si>
    <t>14/2016</t>
  </si>
  <si>
    <t>ALPHA Prestação de Serviços LTDA -  EPP</t>
  </si>
  <si>
    <t>14.287.122/0001-15</t>
  </si>
  <si>
    <t>04.517.439/0001-47</t>
  </si>
  <si>
    <t>Viera e Gomes</t>
  </si>
  <si>
    <t>Anterior</t>
  </si>
  <si>
    <t>Maio</t>
  </si>
  <si>
    <t>total</t>
  </si>
  <si>
    <t>Acre Publicidade</t>
  </si>
  <si>
    <t xml:space="preserve">H&amp;P </t>
  </si>
  <si>
    <t>10.774.168/0001-08</t>
  </si>
  <si>
    <t>15/2016</t>
  </si>
  <si>
    <t>Contratação de empresa visando o fornecimento de REFEIÇÃO PRONTA acondicionadas em embalagens EPS para produtos a granel alimentares</t>
  </si>
  <si>
    <t>0014324-5/2015</t>
  </si>
  <si>
    <t>433/2015</t>
  </si>
  <si>
    <t>250/2010</t>
  </si>
  <si>
    <t>008/2010</t>
  </si>
  <si>
    <t>CONCORRENCIA</t>
  </si>
  <si>
    <t xml:space="preserve">técnica e preço </t>
  </si>
  <si>
    <t>Serviços de implantação com garantia do sistema Informatizado de Gestão Pública abrangendo as àreas Tributária, Financeira,  Orçamentária, Contábil, Recursos  Humanos e Administrativos, e manutenção e suporte técnico do mesmo,visando a utilização de forma corporativa, com gestão centralizada e utilização descentralizada pela Prefeitura Municipal de Rio Branco, devendo operar em equipamentos dedicados do Data Center (DC) do Município de Rio Branco.</t>
  </si>
  <si>
    <t>002/2011</t>
  </si>
  <si>
    <t>MGA Comércio de Produtos e Manutenção de Informática Ltda</t>
  </si>
  <si>
    <t>09.032.577/0001-50</t>
  </si>
  <si>
    <t>1 e 8</t>
  </si>
  <si>
    <t>1º</t>
  </si>
  <si>
    <r>
      <t>Alteração de prazo</t>
    </r>
    <r>
      <rPr>
        <b/>
        <sz val="10"/>
        <color indexed="8"/>
        <rFont val="Arial"/>
        <family val="2"/>
      </rPr>
      <t>: Implantação</t>
    </r>
    <r>
      <rPr>
        <sz val="10"/>
        <color indexed="8"/>
        <rFont val="Arial"/>
        <family val="2"/>
      </rPr>
      <t xml:space="preserve"> - será prorrogado em 06 (seis) meses a partir de 27/01/2012; </t>
    </r>
    <r>
      <rPr>
        <b/>
        <sz val="10"/>
        <color indexed="8"/>
        <rFont val="Arial"/>
        <family val="2"/>
      </rPr>
      <t>Manutenção</t>
    </r>
    <r>
      <rPr>
        <sz val="10"/>
        <color indexed="8"/>
        <rFont val="Arial"/>
        <family val="2"/>
      </rPr>
      <t xml:space="preserve"> - será de 12 (doze) meses contados a partir do término do contrato de implantação e emissão do Termo de Recebimento Definitivo; Alteração de forma de pagamento: </t>
    </r>
    <r>
      <rPr>
        <b/>
        <sz val="10"/>
        <color indexed="8"/>
        <rFont val="Arial"/>
        <family val="2"/>
      </rPr>
      <t>Implantaçã</t>
    </r>
    <r>
      <rPr>
        <sz val="10"/>
        <color indexed="8"/>
        <rFont val="Arial"/>
        <family val="2"/>
      </rPr>
      <t xml:space="preserve">o: O pagamento remanescente  no valor de R$ 483.559,98 será pago em duas parcelas de R$ 241.779,99, mediante entrega do objeto e/ou emissão do Termo de Recebimento Definitivo da Implantação; </t>
    </r>
    <r>
      <rPr>
        <b/>
        <sz val="10"/>
        <color indexed="8"/>
        <rFont val="Arial"/>
        <family val="2"/>
      </rPr>
      <t>Manutenção</t>
    </r>
    <r>
      <rPr>
        <sz val="10"/>
        <color indexed="8"/>
        <rFont val="Arial"/>
        <family val="2"/>
      </rPr>
      <t>: será 12 (doze) parcelas no valor de R$ 90.964,14, de acordo com a quantidade de técnicos disponibilizados e, em atendimento à planilha orçamentária que serviu de base para elaboração da proposta de preços.</t>
    </r>
  </si>
  <si>
    <t>2º</t>
  </si>
  <si>
    <t>10.874/10.819</t>
  </si>
  <si>
    <t>Alteração de prazo: Implantação - será prorrogado em 06 (seis) meses a partir de 27/01/2012; Manutenção - será de 12 (doze) meses contados a partir do término do contrato de implantação e emissão do Termo de Recebimento Definitivo; Alteração de forma de pagamento: Implantação: O pagamento remanescente  no valor de R$ 483.559,98 será pago em duas parcelas de R$ 241.779,99, mediante entrega do objeto e/ou emissão do Termo de Recebimento Definitivo da Implantação; Manutenção: será 12 (doze) parcelas no valor de R$ 90.964,14, de acordo com a quantidade de técnicos disponibilizados e, em atendimento à planilha orçamentária que serviu de base para elaboração da proposta de preços.</t>
  </si>
  <si>
    <t>3º</t>
  </si>
  <si>
    <r>
      <t xml:space="preserve">Prazo: </t>
    </r>
    <r>
      <rPr>
        <b/>
        <sz val="10"/>
        <color indexed="8"/>
        <rFont val="Arial"/>
        <family val="2"/>
      </rPr>
      <t>Implantação</t>
    </r>
    <r>
      <rPr>
        <sz val="10"/>
        <color indexed="8"/>
        <rFont val="Arial"/>
        <family val="2"/>
      </rPr>
      <t xml:space="preserve"> - será prorrogado em 06 (seis) meses a partir de 27/07/2012; </t>
    </r>
    <r>
      <rPr>
        <b/>
        <sz val="10"/>
        <color indexed="8"/>
        <rFont val="Arial"/>
        <family val="2"/>
      </rPr>
      <t>Manutenção</t>
    </r>
    <r>
      <rPr>
        <sz val="10"/>
        <color indexed="8"/>
        <rFont val="Arial"/>
        <family val="2"/>
      </rPr>
      <t xml:space="preserve"> - será de 12 (doze) meses contados a partir do término do contrato de implantação e emissão do Termo de Recebimento Definitivo; Alteração de forma de pagamento:</t>
    </r>
    <r>
      <rPr>
        <b/>
        <sz val="10"/>
        <color indexed="8"/>
        <rFont val="Arial"/>
        <family val="2"/>
      </rPr>
      <t xml:space="preserve"> Implantação</t>
    </r>
    <r>
      <rPr>
        <sz val="10"/>
        <color indexed="8"/>
        <rFont val="Arial"/>
        <family val="2"/>
      </rPr>
      <t xml:space="preserve">: O pagamento remanescente  no valor de R$ 322.373,32 será pago em duas parcelas de R$ 161.186,66, sendo: no mês de agosto, mediante a apresentação de relatórios dos produtos, em conformidade com as atividades discriminadas no cronograma físico e ainda as condições estabelecidas na minuta do contrato; R$ 161.186,66 na data de  emissão do Termo de Recebimento Definitivo da Implantação; </t>
    </r>
    <r>
      <rPr>
        <b/>
        <sz val="10"/>
        <color indexed="8"/>
        <rFont val="Arial"/>
        <family val="2"/>
      </rPr>
      <t>Manutenção</t>
    </r>
    <r>
      <rPr>
        <sz val="10"/>
        <color indexed="8"/>
        <rFont val="Arial"/>
        <family val="2"/>
      </rPr>
      <t>: será 12 (doze) parcelas no valor de R$ 94.754,31, de acordo com a quantidade de técnicos disponibilizados e, em atendimento à planilha orçamentária que serviu de base para elaboração da proposta de preços</t>
    </r>
  </si>
  <si>
    <t>4º</t>
  </si>
  <si>
    <t>Alteração do objeto do contrato: Fica acrescido ao objeto do Contrato o desenvolvimento e a manutenção do módulo de Nota Fiscal Avulsa e Fiscalização de Secretarias; Aditivo de valor ao contrato: aditiva-se o contrato em 8,30% que corresponde ao valor de R$ 251.142,19, dividido da seguinte forma: R$ 160.178,11 referente a implantação dos subsistemas de Nota Fiscal Avulsa e Fiscalização de Secretarias e R$ 90.964,08 referente a manutenção dos subsistemas Nota Fiscal Avulsa e Fiscalização de Secretarias; Prorrogação  do prazo - Fica prorrogado o prazo de vigência e execução do contrato de implantação em 6 (seis) meses contados de 27/01/2013 à 26/07/2013; e o prazo de vigência e execução do contrato de garantia, manutenção  e suporte técnico será de 12 (doze) meses contdos a partir do término do contrato de implantação e emissão do Termo de Recebimento definitivo; Reajuste - Fica corrigido os preços dos serviços em 12,429% pelo IGP-DI para o período de fevereiro/2011 à dezembro/2012 sobre a parcela vincenda de R$ 161.186,66 referente ao contrato de implantação que  corresponde ao valor de R$ 20.034,55; Alteração da forma de pagamento - a parcela reajustada para R$ 181.221,21 será pago na data de emissão do Termo de Recebimento Definitivo da Implantação; o valor de R$ 160.000,00 referente ao desenvolvimento dos subsistemas Nota Fiscal Avulsa e Fiscalização de Secretaria será pago até o dia 15/02/2013; o valor de R$ 90.964,08 referente a manutenção e suporte técnico para os subsistemas Nota Fiscal Avulsa e Fiscalização de Secretarias, será pago em 12 parcelas de R$ 7.580,34 de acordo com a quantidade de técnicos disponibilizados.</t>
  </si>
  <si>
    <t xml:space="preserve">aditivo 8,3% </t>
  </si>
  <si>
    <t>5º</t>
  </si>
  <si>
    <t>Alteração do objeto do contrato - Fica acrescido ao objeto do contrato novos sub-módulos e funcionalidades no módulos orçamentário, financeiro e contábil, recursos humanos e tributário; Do valor - Implantação: aditiva-se o contrato no percentual de 12,59% que corresponde ao valor de R$ 243.520,74; Manutenção: aditiva-se o contrato de manutenção e suporte técnico num percentual de 12,50% que corresponde ao valor de R$ 136.446,18;  Do prazo - Implantação: 06 (seis) meses contados a partir de 26/07/2013 até 25/01/2014; Manutenção:  será de 12 (doze) meses contados a partir do término do contrato de implantação e emissão do Termo de Recebimento Definitivo; Do pagamento - Implantação: R$ 243.520,64 será pago em parcela única até o dia 10/08/2013; Manutenção: R$ 136.446,18 será pago em 12 parcelas de R$ 11.370,51 , pelo Programa de Trabalho: 004.004.20080.000 - Implantação e Manutenção da Prefeitura Virtual - Secretaria Municipal da Casa Civil</t>
  </si>
  <si>
    <t xml:space="preserve">aditivo 12,50% </t>
  </si>
  <si>
    <t>6º</t>
  </si>
  <si>
    <t>Do Prazo - Implantação: fica prorrogado o prazo de vigência e execução em 03 (três) meses contados a partir de 27/01/2014 até 27/04/2014. Manutenção: Será de 12 (doze) meses contados a partir do término do contrato de implantação e emissão doTermo de Recebimento Definitivo.</t>
  </si>
  <si>
    <t>7º</t>
  </si>
  <si>
    <t>*Do valor - Aditiva-se o contrato de implantação dos subsistemas: tributário financeiro, orçamentário e contábil, administrativo e recursos humanos em R$ 616.121,64 referente aos custos adicionais com os trabalhos de tratamento, organização e saneamento dos dados da base atual dos sistemas da Prefeitura Municipal de Rio Branco;  Da forma de pagamento - o valor aditivado que corresponde a R$ 616.121,64 será pago em 3 parcelas de R$ 205.373,88 nos meses de: fevereiro, março e abril/2014 pelo Programa de Trabalho: 010.001.1066.0000 - Programa de Modernização da Informação e Gestão - Fonte 01 - RP.</t>
  </si>
  <si>
    <t>8º</t>
  </si>
  <si>
    <r>
      <t xml:space="preserve">Do Prazo - </t>
    </r>
    <r>
      <rPr>
        <b/>
        <sz val="10"/>
        <color indexed="8"/>
        <rFont val="Arial"/>
        <family val="2"/>
      </rPr>
      <t xml:space="preserve">Implantação: </t>
    </r>
    <r>
      <rPr>
        <sz val="10"/>
        <color indexed="8"/>
        <rFont val="Arial"/>
        <family val="2"/>
      </rPr>
      <t xml:space="preserve">fica prorrogado o prazo de vigência e execução em 03 (três) meses contados a partir de 25/04/2014 até 23/07/2014. </t>
    </r>
    <r>
      <rPr>
        <b/>
        <sz val="10"/>
        <color indexed="8"/>
        <rFont val="Arial"/>
        <family val="2"/>
      </rPr>
      <t xml:space="preserve">Manutenção: </t>
    </r>
    <r>
      <rPr>
        <sz val="10"/>
        <color indexed="8"/>
        <rFont val="Arial"/>
        <family val="2"/>
      </rPr>
      <t>Será de 12 (doze) meses contados a partir do término do contrato de implantação e emissão doTermo de Recebimento Definitivo.</t>
    </r>
  </si>
  <si>
    <t>9º</t>
  </si>
  <si>
    <r>
      <t xml:space="preserve">Do Prazo - </t>
    </r>
    <r>
      <rPr>
        <b/>
        <sz val="10"/>
        <rFont val="Arial"/>
        <family val="2"/>
      </rPr>
      <t xml:space="preserve">Implantação: </t>
    </r>
    <r>
      <rPr>
        <sz val="10"/>
        <rFont val="Arial"/>
        <family val="2"/>
      </rPr>
      <t xml:space="preserve">fica prorrogado o prazo de vigência e execução em 05 (cinco) meses contados a partir de 25/07/2014 até 25/12/2014. </t>
    </r>
    <r>
      <rPr>
        <b/>
        <sz val="10"/>
        <rFont val="Arial"/>
        <family val="2"/>
      </rPr>
      <t xml:space="preserve">Manutenção: </t>
    </r>
    <r>
      <rPr>
        <sz val="10"/>
        <rFont val="Arial"/>
        <family val="2"/>
      </rPr>
      <t>Será de 12 (doze) meses contados a partir do término do contrato de implantação e emissão doTermo de Recebimento Definitivo.</t>
    </r>
  </si>
  <si>
    <t>10º</t>
  </si>
  <si>
    <t>Altera a Cláusula Décima Segunda - Da Entrega e da Atestação dos Serviços: A Contratante poderá efetuar o recebimento provisório por sub módulo que possa ser implantado e trabalhado de forma autônoma , ou seja, sem relação de dependência com os demais módulos/sub módulos do sistema, na forma estabelecida no subitem 1.2 desta Cláusula; Altera a Cláusula Décima Terceira - Do pagamento: Como solução para assegurar a manutenção da equação econômico-financeira da contratação, a Contratante  poderá pagar à Contratada os serviços de manutenção efetivamente prestados nos sub módulos do PPA, LOA e LDO efetivamente implantados, recebidos de forma provisória e utilizados pela Contratante, desde que devidamente atestados na forma do item 3 da Cláusula Décima Segunda, e de acordo com o item 2.1 da Cláusula Décima Terceira.</t>
  </si>
  <si>
    <t>11º</t>
  </si>
  <si>
    <t>Altera a cláusula Segunda - Dos Serviços contratos e dos prazos para execução: Fica prorrogado o prazo de vigência e execução do contrato nº 002/2011 referente a implantação, em 04 (quatro) meses contados a partir de 25 de dezembro de 2014 até 23 de abril de 2015. O prazo de vigência e execução do contrato de garantia, manutenção e suporte técnico será de 12 (doze) meses contados a partir do término do contrato  de implantação e emissão do termo de recebimento  definitivo.</t>
  </si>
  <si>
    <t>12º</t>
  </si>
  <si>
    <t>Altera a cláusula Décima Terceira - Do pagamento, com a seguinte redação:[...] 2.2. Como solução para assegurar a manutenção da equação econômico-financeira da contratação, a Contratante poderá pagar à Contratada os serviços de manutenção efetivamente prestados nos sub módulos abaixo relacionados efetivamente implantados, recebidos de forma provisória e utilizados pela contratante, desde que devidamente atestados na forma do item 3 da Cláusula Décima Segunda, e de acordo com o item 2.1 da Cláusula décima Terceira: Cadastro municipal; cadastro técnico imobiliário; IPTU; ISSQN; Fiscalização; ITBI; Contribuição de Melhoria; Alvará; Arrecadação; conta corrente Fiscal; Dívida Ativa; Cobrança Administrativa; Certidões; Gerenciamento de TRânsito e TRansporte; Rendas Patrimoniais; Emissão de guias de Pagamento; Ferramentas de Inteligência Fiscal; Guias de Informação; Procuradoria; Cadastro Mobiliário; Programação e Execução Financeira; Gestão da Dívida Pública; Gestão dos Precatórios; Acompanhamento da Execução Orçamentária; Acompanhamento de Serviços e Equipamentos; Acompanhamento e Transferência de Recursos recebidos; Acompanhamento e Transferência de Recursos concedidos; Contabilidade; Auditoria e Controle; Nota Fiscal Avulsa; e Fiscalização de Secretaria.</t>
  </si>
  <si>
    <t>13º</t>
  </si>
  <si>
    <r>
      <t xml:space="preserve">Do Prazo - </t>
    </r>
    <r>
      <rPr>
        <b/>
        <sz val="10"/>
        <rFont val="Arial"/>
        <family val="2"/>
      </rPr>
      <t xml:space="preserve">Implantação: </t>
    </r>
    <r>
      <rPr>
        <sz val="10"/>
        <rFont val="Arial"/>
        <family val="2"/>
      </rPr>
      <t xml:space="preserve">fica prorrogado o prazo de vigência e execução em 06 (seis) meses contados a partir de 23/04/2015 até 20/10/2015. </t>
    </r>
    <r>
      <rPr>
        <b/>
        <sz val="10"/>
        <rFont val="Arial"/>
        <family val="2"/>
      </rPr>
      <t xml:space="preserve">Manutenção: </t>
    </r>
    <r>
      <rPr>
        <sz val="10"/>
        <rFont val="Arial"/>
        <family val="2"/>
      </rPr>
      <t>Será de 12 (doze) meses contados a partir do término do contrato de implantação e emissão doTermo de Recebimento Definitivo.</t>
    </r>
  </si>
  <si>
    <t>14º</t>
  </si>
  <si>
    <r>
      <t xml:space="preserve">Do Prazo - </t>
    </r>
    <r>
      <rPr>
        <b/>
        <sz val="10"/>
        <rFont val="Arial"/>
        <family val="2"/>
      </rPr>
      <t xml:space="preserve">Implantação: </t>
    </r>
    <r>
      <rPr>
        <sz val="10"/>
        <rFont val="Arial"/>
        <family val="2"/>
      </rPr>
      <t xml:space="preserve">fica prorrogado o prazo de vigência e execução em 90 (noventa)  dias contados a partir de 20/10/2015 até 18/01/2016. </t>
    </r>
    <r>
      <rPr>
        <b/>
        <sz val="10"/>
        <rFont val="Arial"/>
        <family val="2"/>
      </rPr>
      <t xml:space="preserve">Manutenção: </t>
    </r>
    <r>
      <rPr>
        <sz val="10"/>
        <rFont val="Arial"/>
        <family val="2"/>
      </rPr>
      <t>Será de 12 (doze) meses contados a partir do término do contrato de implantação e emissão doTermo de Recebimento Definitivo.</t>
    </r>
  </si>
  <si>
    <t>Apostilamento ao contrato alterando a dotação orçamentária - a Cláusula Terceira passa a vigorar com a seguinte redação:  a despesa com a execução dos serviços objeto deste contrato no valor de R$ 191.238,68 referente a implantação do Sistema Web Público, corre à conta do Programa de Trabalho: 010.001.1066.0000 – Modernização da Informação da Gestão, Fonte de Recursos: 08, Elemento Orçamentário: 44903900 (Outros Serviços de Terceiros); e o valor de R$ 1.596.836,78  referente  a garantia, manutenção e suporte técnico, corre à conta do Programa de Trabalho: 006.003.2208.0000 – Manutenção do Departamento de Tecnologia da Informação, Fonte de Recursos: 01, Elemento Orçamentário 44903900 (Outros Serviços de Terceiros); Do Reajuste de valores do contrato através do IGP-DI no , percentual de 13,6674300% para o período de 03/2012 a 12/2013 que corresponde ao valor de R$ 518,02 valor mensal para manutenção do módulo de protocolo,  percentual de 5,5277600% para o período de 001/2013 a 12/2013 que corresponde ao valor de R$ 419,02 valor mensal para manutenção do módulo de nota fiscal avulsa e fiscalização de secretaria,  percentual de 3,6085300% para o período de 07/2013 a 12/2013 que corresponde ao valor de R$ 410,31 valor mensal para manutenção do módulo de inclusão de diversas funcionalidades ; Da forma de pagamento - Implantação: o valor da parcela referente a implantação dos subsistemas, reajustada neste termo de apostilamento para R$ 191.238,68 será pago na data de emissão do Termo de Recebimento Definitivo da Implantação; Manutenção: o valor da parcela referente aos serviços de manutenção e suporte técnico dos subsistemas R$ 133.069,73 será pago em doze parcelas, com início no mês subsequente ao do Recebimento Definitivo da Implantação do Sistema</t>
  </si>
  <si>
    <t xml:space="preserve">2º </t>
  </si>
  <si>
    <r>
      <t xml:space="preserve">Apostilamento ao contrato prorrogando o prazo de vigência e execução - </t>
    </r>
    <r>
      <rPr>
        <b/>
        <sz val="10"/>
        <color indexed="8"/>
        <rFont val="Arial"/>
        <family val="2"/>
      </rPr>
      <t>TORNADO SEM EFEITO EM 25/07/2014</t>
    </r>
  </si>
  <si>
    <t xml:space="preserve">3º </t>
  </si>
  <si>
    <t>Apostilamento ao contrato alterando a Cláusula Décima Nona -     Do Reajuste de valores do contrato através do IGP-DI no , percentual de 3,7800000% para o período de 01/2014 a 12/2014 que corresponde ao valor de R$ 4.119,50 valor mensal para manutenção de todos os subsistemas, percentual de 3,7800000% para o período de 01/2014 a 12/2014 que corresponde ao valor de 162,85 valor mensal para manutenção do módulo de protocolo,  percentual de 37800000% para o período de 001/2014 a 12/2014 que corresponde ao valor de R$ 302,38 valor mensal para manutenção do módulo de nota fiscal avulsa e fiscalização de secretaria,  percentual de37800000% para o período de 01/2014 à 12/2014 que corresponde ao valor de R$ 445,31 valor mensal para manutenção do módulo de inclusão de diversas funcionalidades ; Da forma de pagamento - Implantação: o valor da parcela referente a implantação dos subsistemas, reajustada neste termo de apostilamento para R$ 198.467,50 será pago na data de emissão do Termo de Recebimento Definitivo da Implantação; Manutenção: o valor da parcela referente aos serviços de manutenção e suporte técnico dos subsistemas R$ 138.099,77 será pago em doze parcelas, com início no mês subsequente ao do Recebimento da Implantação do Sistema</t>
  </si>
  <si>
    <t xml:space="preserve">IGP-DI 3,78% </t>
  </si>
  <si>
    <t>Contratação de empresa especializada na prestação de serviços de atualização e manutenção de sistema gerenciador de banco de dados - ORACLE.</t>
  </si>
  <si>
    <t>62/2012</t>
  </si>
  <si>
    <t>ORACLE do Brasil Sistemas LTDA</t>
  </si>
  <si>
    <t>59.456.277/0001-76</t>
  </si>
  <si>
    <t>Aditamento de prazo pelo período de 12 (doze) meses e Reajuste IGP-M</t>
  </si>
  <si>
    <t>IGP-M  6,3110%</t>
  </si>
  <si>
    <t>IGP-M 5,3265</t>
  </si>
  <si>
    <t>IGP-M 5,5800</t>
  </si>
  <si>
    <t>391/2013</t>
  </si>
  <si>
    <t>Prestação de serviço de manutenção do ambiente AS/400.</t>
  </si>
  <si>
    <t>01/2014</t>
  </si>
  <si>
    <t>JVISA LTDA</t>
  </si>
  <si>
    <t>84.010.297/0001-66</t>
  </si>
  <si>
    <t>097/2015</t>
  </si>
  <si>
    <t>042/2015</t>
  </si>
  <si>
    <t>Contratação de empresa para implantação de infraestrutura de tecnologia de informação para atender a Secretaria Municipal da Casa Civil.</t>
  </si>
  <si>
    <t xml:space="preserve">19/2015 </t>
  </si>
  <si>
    <t xml:space="preserve">FONMART TECNOLOGIA LTDA </t>
  </si>
  <si>
    <t>31.907.728/0001-25</t>
  </si>
  <si>
    <t>08 – Operação de Crédito</t>
  </si>
  <si>
    <t xml:space="preserve"> 44.90.39.00; 44.90.51.00, 44.90.52.00 </t>
  </si>
  <si>
    <t>179/2015</t>
  </si>
  <si>
    <t>064/2015</t>
  </si>
  <si>
    <t xml:space="preserve">Contratação de empresa especializada no serviço de Locação de equipamento iSeries incluindo reposição de peças e mão de obra técnica, que ao término do contrato será incorporado ao patrimônio do município, visando hospedagem do Sistema da Prefeitura de Recursos Humanos e manutenção de pesquisa do legado dos sistemas de: Administração Tributária; Sistema Financeiro, Orçamentário e Contábil e Sistema de Gerenciamento de Trânsito e Transporte, conforme especificações contidas no Termo de referência, Anexo I do Edital. </t>
  </si>
  <si>
    <t>23/2015</t>
  </si>
  <si>
    <t>INTERCOMPANY Tecnologia em Sistemas Ltda</t>
  </si>
  <si>
    <t>04.323.476/0001-14</t>
  </si>
  <si>
    <t>1- Recurso Próprio</t>
  </si>
  <si>
    <t>44.90.39.00</t>
  </si>
  <si>
    <t>2015.02.001477</t>
  </si>
  <si>
    <t>Dispensa de Licitação</t>
  </si>
  <si>
    <t>Constitui objeto do presente contrato Para prestação dos serviços de manutenção corretiva, evolutiva do Sistema, TURMALINA, incluindo suporte técnico, atualizações e melhorias nos aplicativos, bem como as atualizações e alterações na base de dados que se fizerem necessárias.</t>
  </si>
  <si>
    <t>25/2015</t>
  </si>
  <si>
    <t>ABACO Tecnologia de Informação Ltda</t>
  </si>
  <si>
    <t>37.342.689/0001-33</t>
  </si>
  <si>
    <t xml:space="preserve">Fundamentada no inciso IV do Artigo 24 da Lei 8.666/93; Parecer Jurídico nº 2015.02.001477 de 09 de julho de 2015, aprovado pela Procuradoria Geral do Municipio nos termos do Artigo 26 da Lei 8666/93 </t>
  </si>
  <si>
    <t>11.627</t>
  </si>
  <si>
    <t>26/08/2015</t>
  </si>
  <si>
    <t>197/2015</t>
  </si>
  <si>
    <t>77/2015</t>
  </si>
  <si>
    <t xml:space="preserve">A contratação de empresa especializada para prestação de serviços de instalação de rede lógica, com fornecimento de material e mão-de-obra, sob a coordenação técnica do Departamento de Tecnologia da Informação e Modernização da Gestão - DTIMG, conforme especificações contidas no Termo de referência Anexo I do Edital.  </t>
  </si>
  <si>
    <t>26/2015</t>
  </si>
  <si>
    <t>VECTRA Ltda</t>
  </si>
  <si>
    <t>04.525.294/0001-26</t>
  </si>
  <si>
    <t>1- Recurso Próprio       08-Operação de credito</t>
  </si>
  <si>
    <t>44.90.39.00, 44.90.51.00, 44.90.52.00</t>
  </si>
  <si>
    <t>Contratação de pessoa juridica para realização de Curso de Capacitação de servidores (curso completo sobre licitação pública e contratos administrativos, planejamento integral das contratações públicas)</t>
  </si>
  <si>
    <t>13/2016</t>
  </si>
  <si>
    <t>Instituto Euvaldo Lodi - IEL</t>
  </si>
  <si>
    <t>02.373.341/0001-38</t>
  </si>
  <si>
    <t>08 - Operação de Credito</t>
  </si>
  <si>
    <t>12.979.426/0001-18</t>
  </si>
  <si>
    <t>26/2016</t>
  </si>
  <si>
    <t>11.613</t>
  </si>
  <si>
    <t>2016.02.000755</t>
  </si>
  <si>
    <t>Contratação de anuidade de assinatura de jornal que circula em Rio Branco pelo período de 12 (doze) meses</t>
  </si>
  <si>
    <t>17/2016</t>
  </si>
  <si>
    <t>19/2016</t>
  </si>
  <si>
    <t>20/2016</t>
  </si>
  <si>
    <t>21/2016</t>
  </si>
  <si>
    <t>Art. 25 Lei 8666/1993 Parecer Jurídico nº 2016.02.0000755 de 15/04/2016</t>
  </si>
  <si>
    <t>11.797</t>
  </si>
  <si>
    <t>05/05/2016</t>
  </si>
  <si>
    <t>M &amp; Z Representação e Comércio EIRELI - ME</t>
  </si>
  <si>
    <t>Terra Arte e Propaganda LTDA</t>
  </si>
  <si>
    <t>07.552.182/0001-52</t>
  </si>
  <si>
    <t>PRESTAÇÃO DE CONTAS MENSAL - EXERCÍCIO 2016</t>
  </si>
  <si>
    <t>285/2015</t>
  </si>
  <si>
    <t>104/2015</t>
  </si>
  <si>
    <t>Aquisição de material permanente e de consumo de informática</t>
  </si>
  <si>
    <t>22/2016</t>
  </si>
  <si>
    <t>CENTERDATA Análise de Sistema e Serviços Ltda.</t>
  </si>
  <si>
    <t>02.596.872/0001-90</t>
  </si>
  <si>
    <t>anterior</t>
  </si>
  <si>
    <t>Coopserge</t>
  </si>
  <si>
    <t>ALPHA</t>
  </si>
  <si>
    <t>216/2015</t>
  </si>
  <si>
    <t>076/2015</t>
  </si>
  <si>
    <t>Contratatação de Empresa para a prestação de serviços de restauração de plancas em bronze e confecção, entregue e instalação de elementos de comunicação visual para diversos prédios e espaços públicos</t>
  </si>
  <si>
    <t>24/2016</t>
  </si>
  <si>
    <t>23/2016</t>
  </si>
  <si>
    <t>D.C DA SILVA MILANIN</t>
  </si>
  <si>
    <t>02.629.212/0001-68</t>
  </si>
  <si>
    <t>01/2015</t>
  </si>
  <si>
    <t>11.631</t>
  </si>
  <si>
    <t>Secretaria Municipal de Obras Públicas</t>
  </si>
  <si>
    <t>010.240/2014</t>
  </si>
  <si>
    <t>s/n</t>
  </si>
  <si>
    <t>Inexigibilidade de Licitação</t>
  </si>
  <si>
    <t>Serviços de desenvolvimento das integrações do Sistema WebPúblico com o Sistema de Informação Territorial (SIT) e Nota Fiscal de Serviço Eletrônica (NFSe)</t>
  </si>
  <si>
    <t>002/2014</t>
  </si>
  <si>
    <t>Termo de apostilamento alterando a fonte de recursos para cobertura da despesa com serviços de integração dos sistemas, indicada na Cláusula  Quinta do Contrato nº 002/2014 - Da Despesa</t>
  </si>
  <si>
    <t xml:space="preserve">1º </t>
  </si>
  <si>
    <t>Termo Aditivo ao contrato prorrogando o prazo de vigência e execução do contrato de implantação em 02 (dois) meses, de 25/12/2014 até 23/02/2015; e o prazo de vigência e execução do contrato de garantia, manutenção e suporte técnico será de 12 (doze) meses contados a partir do término do contrato de implantação e emissão do termo de recebimento definitivo.</t>
  </si>
  <si>
    <t xml:space="preserve">Termo de apostilamento alterando a clausula sexta - do reajuste - do contrato passa a vigorar co a seguinte redação: ficam corrigidos os preços dos serviços deste contrato pelo indice geral de preços - disponibilidade interna - IGP - DI no percentual de 10,6786100%. </t>
  </si>
  <si>
    <t>IGP-DI10,6786100%</t>
  </si>
  <si>
    <t>Fica prorrogados os prazos de vigencia e execução do contrato nº 002/2014 referente a manutenção e suporte técnico da integração dos Sistemas: NFSe, SIT e Webpúblico, em 06 (seis) meses contados a partir de 24 de fevereiro de 2016 até 24 de agosto de 2016</t>
  </si>
  <si>
    <t>contrato</t>
  </si>
  <si>
    <t xml:space="preserve"> Executado até o Exercício 2015</t>
  </si>
  <si>
    <t>250/2016</t>
  </si>
  <si>
    <t>080/2016</t>
  </si>
  <si>
    <t>Contratação de empresa para fornecimento de Material de Permanente (TV, Geladeira, Cadeira giratória, Mesa Diretor, Bebedouro), para atender as necessidades da Secretaria Municipal da Casa Civil – SMCC</t>
  </si>
  <si>
    <t xml:space="preserve">A. C. CASTRO - ME </t>
  </si>
  <si>
    <t>Constitui objeto do presente contrato a prestação por parte da CONTRATADA, dos serviços especializados de manutenção mensal dos Sistemas, devidamente instalados no CONTRATANTE, denominados TURMALINA, de sua exclusiva propriedade conforme registros no INPI – Instituto Nacional da Propriedade Industrial, bem como na ABES – Associação Brasileira das Empresas de Software, incluindo suporte técnico, atualizações e melhorias nos aplicativos, bem como as atualizações e alterações na base de dados que se fizerem necessárias durante a vigência do Contrato</t>
  </si>
  <si>
    <t>28/2016</t>
  </si>
  <si>
    <t>Artigo 37, XXI da Constituição Federal e Artigo 2º da Lei nº 8.666/93 (Lei das Licitações Públicas) e nos termos do Parecer da Procuradoria Jurídica do Município - Processo Nº 2016.02.000980</t>
  </si>
  <si>
    <t>11.884</t>
  </si>
  <si>
    <t>06/09/2016</t>
  </si>
  <si>
    <t>2016.02.000980</t>
  </si>
  <si>
    <t xml:space="preserve">* Modalidade direta, inexigibilidade ou dispensa , portanto não tem Nº DOE da publicação do edital </t>
  </si>
  <si>
    <t>Contrato originário fica prorrogado Pelo período de 29 de agosto de 2016 e vencimento em 31 de dezembro de 2016.</t>
  </si>
  <si>
    <r>
      <t xml:space="preserve">ÓRGÃO/ENTIDADE/FUNDO: </t>
    </r>
    <r>
      <rPr>
        <b/>
        <sz val="11"/>
        <color indexed="8"/>
        <rFont val="Arial"/>
        <family val="2"/>
      </rPr>
      <t>SECRETARIA MUNICIPAL DA CASA CIVIL - SMCC</t>
    </r>
  </si>
  <si>
    <r>
      <t xml:space="preserve">MÊS/ANO: </t>
    </r>
    <r>
      <rPr>
        <b/>
        <sz val="11"/>
        <color indexed="8"/>
        <rFont val="Arial"/>
        <family val="2"/>
      </rPr>
      <t>JANEIRO A AGOSTO/2016</t>
    </r>
  </si>
  <si>
    <r>
      <t xml:space="preserve">DATA DA ÚLTIMA ATUALIZAÇÃO: </t>
    </r>
    <r>
      <rPr>
        <b/>
        <sz val="11"/>
        <color indexed="8"/>
        <rFont val="Arial"/>
        <family val="2"/>
      </rPr>
      <t>31/08/2016</t>
    </r>
  </si>
  <si>
    <t>TOTAL</t>
  </si>
  <si>
    <r>
      <t xml:space="preserve">Nome do titular do Órgão/Entidade/Fundo: </t>
    </r>
    <r>
      <rPr>
        <b/>
        <sz val="11"/>
        <color indexed="8"/>
        <rFont val="Arial"/>
        <family val="2"/>
      </rPr>
      <t>ANDRÉ KAMAI</t>
    </r>
  </si>
  <si>
    <r>
      <t xml:space="preserve">Nome do responsável pela elaboração: </t>
    </r>
    <r>
      <rPr>
        <b/>
        <sz val="11"/>
        <color indexed="8"/>
        <rFont val="Arial"/>
        <family val="2"/>
      </rPr>
      <t>EMERSON DE LUCENA MOURÃO</t>
    </r>
  </si>
</sst>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0.0"/>
    <numFmt numFmtId="169" formatCode="_-* #,##0.000_-;\-* #,##0.000_-;_-* &quot;-&quot;??_-;_-@_-"/>
    <numFmt numFmtId="170" formatCode="0.000"/>
    <numFmt numFmtId="171" formatCode="#,##0.000"/>
  </numFmts>
  <fonts count="63">
    <font>
      <sz val="11"/>
      <color theme="1"/>
      <name val="Calibri"/>
      <family val="2"/>
    </font>
    <font>
      <sz val="11"/>
      <color indexed="8"/>
      <name val="Calibri"/>
      <family val="2"/>
    </font>
    <font>
      <sz val="9"/>
      <name val="Arial"/>
      <family val="2"/>
    </font>
    <font>
      <sz val="8"/>
      <name val="Arial"/>
      <family val="2"/>
    </font>
    <font>
      <sz val="10"/>
      <name val="Arial"/>
      <family val="2"/>
    </font>
    <font>
      <sz val="10"/>
      <color indexed="8"/>
      <name val="Arial"/>
      <family val="2"/>
    </font>
    <font>
      <sz val="9"/>
      <name val="Segoe UI"/>
      <family val="2"/>
    </font>
    <font>
      <b/>
      <sz val="9"/>
      <name val="Segoe UI"/>
      <family val="2"/>
    </font>
    <font>
      <b/>
      <sz val="10"/>
      <color indexed="8"/>
      <name val="Arial"/>
      <family val="2"/>
    </font>
    <font>
      <b/>
      <sz val="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Arial"/>
      <family val="2"/>
    </font>
    <font>
      <sz val="8"/>
      <color indexed="8"/>
      <name val="Arial"/>
      <family val="2"/>
    </font>
    <font>
      <b/>
      <sz val="9"/>
      <color indexed="8"/>
      <name val="Arial"/>
      <family val="2"/>
    </font>
    <font>
      <sz val="10"/>
      <color indexed="10"/>
      <name val="Arial"/>
      <family val="2"/>
    </font>
    <font>
      <b/>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9"/>
      <color theme="1"/>
      <name val="Arial"/>
      <family val="2"/>
    </font>
    <font>
      <sz val="8"/>
      <color theme="1"/>
      <name val="Arial"/>
      <family val="2"/>
    </font>
    <font>
      <b/>
      <sz val="9"/>
      <color theme="1"/>
      <name val="Arial"/>
      <family val="2"/>
    </font>
    <font>
      <sz val="10"/>
      <color rgb="FFFF0000"/>
      <name val="Arial"/>
      <family val="2"/>
    </font>
    <font>
      <sz val="11"/>
      <color theme="1"/>
      <name val="Arial"/>
      <family val="2"/>
    </font>
    <font>
      <b/>
      <sz val="11"/>
      <color theme="1"/>
      <name val="Arial"/>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style="thin"/>
    </border>
    <border>
      <left style="thin"/>
      <right/>
      <top style="thin"/>
      <bottom style="thin"/>
    </border>
    <border>
      <left style="thin"/>
      <right/>
      <top style="thin"/>
      <bottom style="medium"/>
    </border>
    <border>
      <left style="thin"/>
      <right style="medium"/>
      <top style="thin"/>
      <bottom style="thin"/>
    </border>
    <border>
      <left style="thin"/>
      <right/>
      <top/>
      <bottom style="thin"/>
    </border>
    <border>
      <left style="medium"/>
      <right/>
      <top style="thin"/>
      <bottom style="thin"/>
    </border>
    <border>
      <left/>
      <right style="thin"/>
      <top style="thin"/>
      <bottom style="medium"/>
    </border>
    <border>
      <left/>
      <right style="thin"/>
      <top style="thin"/>
      <bottom style="thin"/>
    </border>
    <border>
      <left/>
      <right style="medium"/>
      <top style="thin"/>
      <bottom style="thin"/>
    </border>
    <border>
      <left/>
      <right style="medium"/>
      <top style="thin"/>
      <bottom style="medium"/>
    </border>
    <border>
      <left style="medium"/>
      <right/>
      <top/>
      <bottom/>
    </border>
    <border>
      <left/>
      <right style="thin"/>
      <top/>
      <bottom/>
    </border>
    <border>
      <left style="thin"/>
      <right style="thin"/>
      <top/>
      <bottom/>
    </border>
    <border>
      <left style="thin"/>
      <right/>
      <top/>
      <bottom/>
    </border>
    <border>
      <left/>
      <right/>
      <top/>
      <bottom style="thin"/>
    </border>
    <border>
      <left/>
      <right/>
      <top style="thin"/>
      <bottom style="thin"/>
    </border>
    <border>
      <left style="thin"/>
      <right style="thin"/>
      <top style="thin"/>
      <bottom/>
    </border>
    <border>
      <left style="medium"/>
      <right style="thin"/>
      <top style="thin"/>
      <bottom/>
    </border>
    <border>
      <left style="medium"/>
      <right style="thin"/>
      <top/>
      <bottom style="thin"/>
    </border>
    <border>
      <left style="medium"/>
      <right/>
      <top style="thin"/>
      <bottom style="medium"/>
    </border>
    <border>
      <left/>
      <right/>
      <top style="thin"/>
      <bottom style="medium"/>
    </border>
    <border>
      <left style="thin"/>
      <right style="medium"/>
      <top style="thin"/>
      <bottom/>
    </border>
    <border>
      <left style="thin"/>
      <right style="medium"/>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thin"/>
    </border>
    <border>
      <left/>
      <right style="thin"/>
      <top style="medium"/>
      <bottom style="thin"/>
    </border>
    <border>
      <left>
        <color indexed="63"/>
      </left>
      <right style="thin"/>
      <top/>
      <bottom style="thin"/>
    </border>
    <border>
      <left>
        <color indexed="63"/>
      </left>
      <right style="thin"/>
      <top style="thin"/>
      <bottom/>
    </border>
    <border>
      <left style="medium"/>
      <right style="medium"/>
      <top style="thin"/>
      <bottom/>
    </border>
    <border>
      <left style="medium"/>
      <right style="medium"/>
      <top/>
      <bottom/>
    </border>
    <border>
      <left style="medium"/>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3" fontId="0" fillId="0" borderId="0" applyFont="0" applyFill="0" applyBorder="0" applyAlignment="0" applyProtection="0"/>
  </cellStyleXfs>
  <cellXfs count="315">
    <xf numFmtId="0" fontId="0" fillId="0" borderId="0" xfId="0" applyFont="1" applyAlignment="1">
      <alignment/>
    </xf>
    <xf numFmtId="49" fontId="53" fillId="0" borderId="10" xfId="0" applyNumberFormat="1" applyFont="1" applyFill="1" applyBorder="1" applyAlignment="1">
      <alignment horizontal="center" vertical="center" wrapText="1"/>
    </xf>
    <xf numFmtId="4" fontId="53" fillId="0" borderId="10" xfId="0" applyNumberFormat="1" applyFont="1" applyFill="1" applyBorder="1" applyAlignment="1">
      <alignment horizontal="center" vertical="center" wrapText="1"/>
    </xf>
    <xf numFmtId="0" fontId="0" fillId="0" borderId="11" xfId="0" applyBorder="1" applyAlignment="1">
      <alignment/>
    </xf>
    <xf numFmtId="4" fontId="54" fillId="0" borderId="12" xfId="0" applyNumberFormat="1" applyFont="1" applyFill="1" applyBorder="1" applyAlignment="1">
      <alignment wrapText="1"/>
    </xf>
    <xf numFmtId="0" fontId="54" fillId="0" borderId="12" xfId="0" applyFont="1" applyFill="1" applyBorder="1" applyAlignment="1">
      <alignment wrapText="1"/>
    </xf>
    <xf numFmtId="2" fontId="54" fillId="0" borderId="12" xfId="0" applyNumberFormat="1" applyFont="1" applyFill="1" applyBorder="1" applyAlignment="1">
      <alignment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0" fontId="53" fillId="0" borderId="14"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4" fontId="53" fillId="0" borderId="12" xfId="0" applyNumberFormat="1" applyFont="1" applyFill="1" applyBorder="1" applyAlignment="1">
      <alignment horizontal="center" vertical="center" wrapText="1"/>
    </xf>
    <xf numFmtId="4" fontId="53" fillId="0" borderId="15" xfId="0" applyNumberFormat="1" applyFont="1" applyFill="1" applyBorder="1" applyAlignment="1">
      <alignment horizontal="right" vertical="center" wrapText="1"/>
    </xf>
    <xf numFmtId="0" fontId="53" fillId="0" borderId="16"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17" xfId="0" applyFont="1" applyFill="1" applyBorder="1" applyAlignment="1">
      <alignment horizontal="center" vertical="center" wrapText="1"/>
    </xf>
    <xf numFmtId="2" fontId="54" fillId="0" borderId="17" xfId="0" applyNumberFormat="1" applyFont="1" applyFill="1" applyBorder="1" applyAlignment="1">
      <alignment wrapText="1"/>
    </xf>
    <xf numFmtId="0" fontId="53" fillId="0" borderId="18" xfId="0" applyFont="1" applyBorder="1" applyAlignment="1">
      <alignment horizontal="center" vertical="center"/>
    </xf>
    <xf numFmtId="0" fontId="53" fillId="0" borderId="12" xfId="0" applyFont="1" applyBorder="1" applyAlignment="1">
      <alignment horizontal="center"/>
    </xf>
    <xf numFmtId="0" fontId="53" fillId="0" borderId="14" xfId="0" applyFont="1" applyBorder="1" applyAlignment="1">
      <alignment horizontal="center"/>
    </xf>
    <xf numFmtId="2" fontId="53" fillId="0" borderId="19" xfId="0" applyNumberFormat="1" applyFont="1" applyFill="1" applyBorder="1" applyAlignment="1">
      <alignment horizontal="right" vertical="center" wrapText="1"/>
    </xf>
    <xf numFmtId="0" fontId="53" fillId="0" borderId="0" xfId="0" applyFont="1" applyAlignment="1">
      <alignment horizontal="center"/>
    </xf>
    <xf numFmtId="0" fontId="53" fillId="0" borderId="0" xfId="0" applyFont="1" applyAlignment="1">
      <alignment/>
    </xf>
    <xf numFmtId="0" fontId="55" fillId="0" borderId="0" xfId="0" applyFont="1" applyAlignment="1">
      <alignment/>
    </xf>
    <xf numFmtId="0" fontId="56" fillId="0" borderId="0" xfId="0" applyFont="1" applyAlignment="1">
      <alignment/>
    </xf>
    <xf numFmtId="0" fontId="55"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53" fillId="0" borderId="20" xfId="0" applyFont="1" applyFill="1" applyBorder="1" applyAlignment="1">
      <alignment horizontal="center" vertical="center" wrapText="1"/>
    </xf>
    <xf numFmtId="0" fontId="53" fillId="0" borderId="21" xfId="0" applyFont="1" applyBorder="1" applyAlignment="1">
      <alignment horizontal="center" wrapText="1"/>
    </xf>
    <xf numFmtId="2" fontId="53" fillId="0" borderId="10" xfId="0" applyNumberFormat="1" applyFont="1" applyFill="1" applyBorder="1" applyAlignment="1">
      <alignment horizontal="right" vertical="center" wrapText="1"/>
    </xf>
    <xf numFmtId="2" fontId="53" fillId="0" borderId="22" xfId="0" applyNumberFormat="1" applyFont="1" applyFill="1" applyBorder="1" applyAlignment="1">
      <alignment horizontal="right" vertical="center" wrapText="1"/>
    </xf>
    <xf numFmtId="2" fontId="54" fillId="0" borderId="21" xfId="0" applyNumberFormat="1" applyFont="1" applyFill="1" applyBorder="1" applyAlignment="1">
      <alignment wrapText="1"/>
    </xf>
    <xf numFmtId="0" fontId="53" fillId="0" borderId="23" xfId="0" applyFont="1" applyBorder="1" applyAlignment="1">
      <alignment horizontal="center"/>
    </xf>
    <xf numFmtId="0" fontId="53" fillId="0" borderId="11" xfId="0" applyFont="1" applyBorder="1" applyAlignment="1">
      <alignment horizontal="center"/>
    </xf>
    <xf numFmtId="2" fontId="53" fillId="0" borderId="11" xfId="0" applyNumberFormat="1" applyFont="1" applyFill="1" applyBorder="1" applyAlignment="1">
      <alignment horizontal="right" vertical="center" wrapText="1"/>
    </xf>
    <xf numFmtId="2" fontId="53" fillId="0" borderId="23" xfId="0" applyNumberFormat="1" applyFont="1" applyFill="1" applyBorder="1" applyAlignment="1">
      <alignment horizontal="right" vertical="center" wrapText="1"/>
    </xf>
    <xf numFmtId="2" fontId="54" fillId="0" borderId="13" xfId="0" applyNumberFormat="1" applyFont="1" applyFill="1" applyBorder="1" applyAlignment="1">
      <alignment wrapText="1"/>
    </xf>
    <xf numFmtId="2" fontId="54" fillId="0" borderId="24" xfId="0" applyNumberFormat="1" applyFont="1" applyFill="1" applyBorder="1" applyAlignment="1">
      <alignment wrapText="1"/>
    </xf>
    <xf numFmtId="0" fontId="53" fillId="0" borderId="23" xfId="0" applyFont="1" applyFill="1" applyBorder="1" applyAlignment="1">
      <alignment horizontal="center" vertical="center" wrapText="1"/>
    </xf>
    <xf numFmtId="2" fontId="53" fillId="0" borderId="18" xfId="0" applyNumberFormat="1" applyFont="1" applyFill="1" applyBorder="1" applyAlignment="1">
      <alignment horizontal="right" vertical="center" wrapText="1"/>
    </xf>
    <xf numFmtId="2" fontId="54" fillId="0" borderId="14" xfId="0" applyNumberFormat="1" applyFont="1" applyFill="1" applyBorder="1" applyAlignment="1">
      <alignment wrapText="1"/>
    </xf>
    <xf numFmtId="0" fontId="57" fillId="0" borderId="0" xfId="0" applyFont="1" applyAlignment="1">
      <alignment horizontal="center"/>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5" fillId="0" borderId="0" xfId="0" applyFont="1" applyAlignment="1">
      <alignment horizontal="center" vertical="center"/>
    </xf>
    <xf numFmtId="0" fontId="53" fillId="0" borderId="0" xfId="0" applyFont="1" applyAlignment="1">
      <alignment horizontal="left"/>
    </xf>
    <xf numFmtId="0" fontId="0" fillId="0" borderId="0" xfId="0" applyAlignment="1">
      <alignment horizontal="left"/>
    </xf>
    <xf numFmtId="0" fontId="53" fillId="0" borderId="10" xfId="0" applyFont="1" applyBorder="1" applyAlignment="1">
      <alignment horizontal="center"/>
    </xf>
    <xf numFmtId="0" fontId="53" fillId="0" borderId="10" xfId="0" applyFont="1" applyBorder="1" applyAlignment="1">
      <alignment horizontal="center" vertical="center" wrapText="1"/>
    </xf>
    <xf numFmtId="0" fontId="53" fillId="0" borderId="18" xfId="0" applyFont="1" applyBorder="1" applyAlignment="1">
      <alignment horizontal="center"/>
    </xf>
    <xf numFmtId="0" fontId="53" fillId="0" borderId="22" xfId="0" applyFont="1" applyFill="1" applyBorder="1" applyAlignment="1">
      <alignment horizontal="center" vertical="center" wrapText="1"/>
    </xf>
    <xf numFmtId="0" fontId="55" fillId="0" borderId="0" xfId="0" applyFont="1" applyAlignment="1">
      <alignment horizontal="center"/>
    </xf>
    <xf numFmtId="0" fontId="55" fillId="0" borderId="0" xfId="0" applyFont="1" applyAlignment="1">
      <alignment horizontal="center" vertical="top"/>
    </xf>
    <xf numFmtId="0" fontId="0" fillId="0" borderId="25" xfId="0" applyBorder="1" applyAlignment="1">
      <alignment horizontal="center" vertical="center"/>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49" fontId="53" fillId="0" borderId="27"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49" fontId="53" fillId="0" borderId="26" xfId="0" applyNumberFormat="1" applyFont="1" applyFill="1" applyBorder="1" applyAlignment="1">
      <alignment horizontal="center" vertical="center" wrapText="1"/>
    </xf>
    <xf numFmtId="4" fontId="53" fillId="0" borderId="27" xfId="0" applyNumberFormat="1"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22" xfId="0" applyFont="1" applyBorder="1" applyAlignment="1">
      <alignment horizontal="center"/>
    </xf>
    <xf numFmtId="0" fontId="53" fillId="0" borderId="30" xfId="0" applyFont="1" applyBorder="1" applyAlignment="1">
      <alignment horizontal="center"/>
    </xf>
    <xf numFmtId="0" fontId="53" fillId="0" borderId="16" xfId="0" applyFont="1" applyBorder="1" applyAlignment="1">
      <alignment horizontal="center"/>
    </xf>
    <xf numFmtId="49" fontId="53"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9" fontId="53" fillId="0" borderId="10" xfId="0" applyNumberFormat="1"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4" fontId="53" fillId="0" borderId="10" xfId="0" applyNumberFormat="1" applyFont="1" applyFill="1" applyBorder="1" applyAlignment="1">
      <alignment horizontal="right" vertical="center" wrapText="1"/>
    </xf>
    <xf numFmtId="4" fontId="58" fillId="0" borderId="10" xfId="0" applyNumberFormat="1" applyFont="1" applyFill="1" applyBorder="1" applyAlignment="1">
      <alignment horizontal="right" vertical="center" wrapText="1"/>
    </xf>
    <xf numFmtId="0" fontId="53" fillId="0" borderId="0" xfId="0" applyFont="1" applyFill="1" applyAlignment="1">
      <alignment horizontal="left" vertical="center"/>
    </xf>
    <xf numFmtId="14" fontId="4" fillId="0" borderId="10" xfId="0" applyNumberFormat="1" applyFont="1" applyFill="1" applyBorder="1" applyAlignment="1">
      <alignment horizontal="center" vertical="center" wrapText="1"/>
    </xf>
    <xf numFmtId="10" fontId="53" fillId="0" borderId="10"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0" fillId="0" borderId="0" xfId="0" applyNumberFormat="1" applyAlignment="1">
      <alignment/>
    </xf>
    <xf numFmtId="4" fontId="52" fillId="0" borderId="0" xfId="0" applyNumberFormat="1" applyFont="1" applyAlignment="1">
      <alignment/>
    </xf>
    <xf numFmtId="0" fontId="53"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1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53"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2" fontId="53" fillId="0" borderId="10" xfId="0" applyNumberFormat="1" applyFont="1" applyFill="1" applyBorder="1" applyAlignment="1">
      <alignment vertical="center" wrapText="1"/>
    </xf>
    <xf numFmtId="0" fontId="53" fillId="0" borderId="10" xfId="0" applyFont="1" applyFill="1" applyBorder="1" applyAlignment="1">
      <alignment horizontal="left" vertical="center"/>
    </xf>
    <xf numFmtId="49" fontId="4" fillId="0" borderId="10" xfId="0" applyNumberFormat="1" applyFont="1" applyFill="1" applyBorder="1" applyAlignment="1">
      <alignment horizontal="center" vertical="center" wrapText="1"/>
    </xf>
    <xf numFmtId="49" fontId="53" fillId="0" borderId="10" xfId="0" applyNumberFormat="1" applyFont="1" applyFill="1" applyBorder="1" applyAlignment="1">
      <alignment vertical="center"/>
    </xf>
    <xf numFmtId="4" fontId="53" fillId="0" borderId="10" xfId="0" applyNumberFormat="1" applyFont="1" applyFill="1" applyBorder="1" applyAlignment="1">
      <alignment vertical="center"/>
    </xf>
    <xf numFmtId="14" fontId="53" fillId="0" borderId="10" xfId="0" applyNumberFormat="1" applyFont="1" applyFill="1" applyBorder="1" applyAlignment="1">
      <alignment vertical="center"/>
    </xf>
    <xf numFmtId="0" fontId="53" fillId="0" borderId="10" xfId="0" applyFont="1" applyFill="1" applyBorder="1" applyAlignment="1">
      <alignment horizontal="right" vertical="center" wrapText="1"/>
    </xf>
    <xf numFmtId="4" fontId="0" fillId="0" borderId="0" xfId="0" applyNumberFormat="1" applyFont="1" applyAlignment="1">
      <alignment horizontal="right"/>
    </xf>
    <xf numFmtId="0" fontId="53" fillId="0" borderId="10" xfId="0"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31" xfId="0" applyFont="1" applyFill="1" applyBorder="1" applyAlignment="1">
      <alignment vertical="center" wrapText="1"/>
    </xf>
    <xf numFmtId="14" fontId="53" fillId="0" borderId="31" xfId="0" applyNumberFormat="1" applyFont="1" applyFill="1" applyBorder="1" applyAlignment="1">
      <alignment vertical="center" wrapText="1"/>
    </xf>
    <xf numFmtId="3" fontId="53" fillId="0" borderId="31" xfId="0" applyNumberFormat="1" applyFont="1" applyFill="1" applyBorder="1" applyAlignment="1">
      <alignment vertical="center" wrapText="1"/>
    </xf>
    <xf numFmtId="0" fontId="4" fillId="0" borderId="31" xfId="0" applyFont="1" applyFill="1" applyBorder="1" applyAlignment="1">
      <alignment vertical="center" wrapText="1"/>
    </xf>
    <xf numFmtId="0" fontId="5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right"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right" vertical="center" wrapText="1"/>
    </xf>
    <xf numFmtId="0" fontId="53" fillId="0" borderId="0" xfId="0" applyFont="1" applyFill="1" applyBorder="1" applyAlignment="1">
      <alignment vertical="center" wrapText="1"/>
    </xf>
    <xf numFmtId="0" fontId="53" fillId="0" borderId="31" xfId="0" applyFont="1" applyFill="1" applyBorder="1" applyAlignment="1">
      <alignment horizontal="center" vertical="center" wrapText="1"/>
    </xf>
    <xf numFmtId="0" fontId="53" fillId="0" borderId="31" xfId="0" applyFont="1" applyFill="1" applyBorder="1" applyAlignment="1">
      <alignment horizontal="center" vertical="center"/>
    </xf>
    <xf numFmtId="14" fontId="53" fillId="0" borderId="31" xfId="0" applyNumberFormat="1" applyFont="1" applyFill="1" applyBorder="1" applyAlignment="1">
      <alignment horizontal="center" vertical="center" wrapText="1"/>
    </xf>
    <xf numFmtId="3" fontId="53" fillId="0" borderId="31" xfId="0" applyNumberFormat="1" applyFont="1" applyFill="1" applyBorder="1" applyAlignment="1">
      <alignment horizontal="center" vertical="center" wrapText="1"/>
    </xf>
    <xf numFmtId="4" fontId="53" fillId="0" borderId="31" xfId="0" applyNumberFormat="1" applyFont="1" applyFill="1" applyBorder="1" applyAlignment="1">
      <alignment horizontal="center" vertical="center" wrapText="1"/>
    </xf>
    <xf numFmtId="49" fontId="53" fillId="0" borderId="31"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4" fontId="53" fillId="0" borderId="10" xfId="0" applyNumberFormat="1" applyFont="1" applyFill="1" applyBorder="1" applyAlignment="1">
      <alignment horizontal="center" vertical="center" wrapText="1"/>
    </xf>
    <xf numFmtId="4" fontId="53" fillId="0" borderId="10" xfId="0" applyNumberFormat="1" applyFont="1" applyFill="1" applyBorder="1" applyAlignment="1">
      <alignment vertical="center" wrapText="1"/>
    </xf>
    <xf numFmtId="0" fontId="53" fillId="0" borderId="10" xfId="0" applyFont="1" applyFill="1" applyBorder="1" applyAlignment="1">
      <alignment vertical="center"/>
    </xf>
    <xf numFmtId="0" fontId="53" fillId="0" borderId="10" xfId="0" applyFont="1" applyFill="1" applyBorder="1" applyAlignment="1">
      <alignment vertical="center" wrapText="1"/>
    </xf>
    <xf numFmtId="14" fontId="53" fillId="0" borderId="10" xfId="0" applyNumberFormat="1" applyFont="1" applyFill="1" applyBorder="1" applyAlignment="1">
      <alignment vertical="center" wrapText="1"/>
    </xf>
    <xf numFmtId="3" fontId="53" fillId="0" borderId="10" xfId="0" applyNumberFormat="1" applyFont="1" applyFill="1" applyBorder="1" applyAlignment="1">
      <alignment vertical="center" wrapText="1"/>
    </xf>
    <xf numFmtId="49" fontId="53" fillId="0" borderId="10" xfId="0" applyNumberFormat="1" applyFont="1" applyFill="1" applyBorder="1" applyAlignment="1">
      <alignment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3" fillId="0" borderId="15" xfId="0" applyFont="1" applyFill="1" applyBorder="1" applyAlignment="1">
      <alignment horizontal="center" vertical="center"/>
    </xf>
    <xf numFmtId="0" fontId="53" fillId="0" borderId="15" xfId="0" applyFont="1" applyFill="1" applyBorder="1" applyAlignment="1">
      <alignment horizontal="center" vertical="center" wrapText="1"/>
    </xf>
    <xf numFmtId="14" fontId="53" fillId="0" borderId="15"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54" fillId="0" borderId="10" xfId="0" applyFont="1" applyFill="1" applyBorder="1" applyAlignment="1">
      <alignment horizontal="center" vertical="center" wrapText="1"/>
    </xf>
    <xf numFmtId="3" fontId="53" fillId="0" borderId="15" xfId="0" applyNumberFormat="1"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15" xfId="0" applyFont="1" applyFill="1" applyBorder="1" applyAlignment="1">
      <alignment horizontal="center" vertical="center" wrapText="1"/>
    </xf>
    <xf numFmtId="4" fontId="53" fillId="0" borderId="31" xfId="0" applyNumberFormat="1" applyFont="1" applyFill="1" applyBorder="1" applyAlignment="1">
      <alignment horizontal="center" vertical="center" wrapText="1"/>
    </xf>
    <xf numFmtId="4" fontId="53" fillId="0" borderId="27" xfId="0" applyNumberFormat="1" applyFont="1" applyFill="1" applyBorder="1" applyAlignment="1">
      <alignment horizontal="center" vertical="center" wrapText="1"/>
    </xf>
    <xf numFmtId="4" fontId="53" fillId="0" borderId="15" xfId="0" applyNumberFormat="1"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14" fontId="53" fillId="0" borderId="31" xfId="0" applyNumberFormat="1" applyFont="1" applyFill="1" applyBorder="1" applyAlignment="1">
      <alignment horizontal="center" vertical="center" wrapText="1"/>
    </xf>
    <xf numFmtId="14" fontId="53" fillId="0" borderId="27" xfId="0" applyNumberFormat="1" applyFont="1" applyFill="1" applyBorder="1" applyAlignment="1">
      <alignment horizontal="center" vertical="center" wrapText="1"/>
    </xf>
    <xf numFmtId="14" fontId="53" fillId="0" borderId="15"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4" fontId="53" fillId="0" borderId="10" xfId="0" applyNumberFormat="1" applyFont="1" applyFill="1" applyBorder="1" applyAlignment="1">
      <alignment horizontal="center" vertical="center" wrapText="1"/>
    </xf>
    <xf numFmtId="0" fontId="53" fillId="0" borderId="0" xfId="0" applyFont="1" applyFill="1" applyBorder="1" applyAlignment="1">
      <alignment horizontal="center" wrapText="1"/>
    </xf>
    <xf numFmtId="0" fontId="54"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53" fillId="0" borderId="0" xfId="0" applyFont="1" applyFill="1" applyAlignment="1">
      <alignment horizontal="left" vertical="center" wrapText="1"/>
    </xf>
    <xf numFmtId="3" fontId="53" fillId="0" borderId="31" xfId="0" applyNumberFormat="1" applyFont="1" applyFill="1" applyBorder="1" applyAlignment="1">
      <alignment horizontal="center" vertical="center" wrapText="1"/>
    </xf>
    <xf numFmtId="3" fontId="53" fillId="0" borderId="27" xfId="0" applyNumberFormat="1" applyFont="1" applyFill="1" applyBorder="1" applyAlignment="1">
      <alignment horizontal="center" vertical="center" wrapText="1"/>
    </xf>
    <xf numFmtId="3" fontId="53" fillId="0" borderId="15" xfId="0" applyNumberFormat="1" applyFont="1" applyFill="1" applyBorder="1" applyAlignment="1">
      <alignment horizontal="center" vertical="center" wrapText="1"/>
    </xf>
    <xf numFmtId="49" fontId="53" fillId="0" borderId="31" xfId="0" applyNumberFormat="1" applyFont="1" applyFill="1" applyBorder="1" applyAlignment="1">
      <alignment horizontal="center" vertical="center" wrapText="1"/>
    </xf>
    <xf numFmtId="49" fontId="53" fillId="0" borderId="27"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xf>
    <xf numFmtId="0" fontId="53" fillId="0" borderId="10" xfId="0" applyFont="1" applyFill="1" applyBorder="1" applyAlignment="1">
      <alignment vertical="center"/>
    </xf>
    <xf numFmtId="0" fontId="53" fillId="0" borderId="10" xfId="0" applyFont="1" applyFill="1" applyBorder="1" applyAlignment="1">
      <alignment vertical="center" wrapText="1"/>
    </xf>
    <xf numFmtId="49" fontId="53" fillId="0" borderId="10" xfId="0" applyNumberFormat="1" applyFont="1" applyFill="1" applyBorder="1" applyAlignment="1">
      <alignment vertical="center" wrapText="1"/>
    </xf>
    <xf numFmtId="0" fontId="53" fillId="0" borderId="10" xfId="0" applyFont="1" applyFill="1" applyBorder="1" applyAlignment="1">
      <alignment horizontal="left" vertical="center" wrapText="1"/>
    </xf>
    <xf numFmtId="14" fontId="53"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1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3" fontId="53" fillId="0" borderId="10" xfId="0" applyNumberFormat="1" applyFont="1" applyFill="1" applyBorder="1" applyAlignment="1">
      <alignment vertical="center" wrapText="1"/>
    </xf>
    <xf numFmtId="4" fontId="53"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5" fillId="0" borderId="0" xfId="0" applyFont="1" applyAlignment="1">
      <alignment horizontal="left"/>
    </xf>
    <xf numFmtId="0" fontId="55" fillId="0" borderId="0" xfId="0" applyFont="1" applyAlignment="1">
      <alignment horizontal="center" vertical="center"/>
    </xf>
    <xf numFmtId="0" fontId="2" fillId="0" borderId="0" xfId="0" applyFont="1" applyAlignment="1">
      <alignment horizontal="left" wrapText="1"/>
    </xf>
    <xf numFmtId="0" fontId="55" fillId="0" borderId="0" xfId="0" applyFont="1" applyAlignment="1">
      <alignment horizontal="left" wrapText="1"/>
    </xf>
    <xf numFmtId="0" fontId="57" fillId="0" borderId="0" xfId="0" applyFont="1" applyAlignment="1">
      <alignment horizontal="left"/>
    </xf>
    <xf numFmtId="0" fontId="55" fillId="0" borderId="0" xfId="0" applyFont="1" applyAlignment="1">
      <alignment horizontal="left" vertical="center" wrapText="1"/>
    </xf>
    <xf numFmtId="0" fontId="55" fillId="0" borderId="0" xfId="0" applyFont="1" applyAlignment="1">
      <alignment horizontal="center" vertical="top"/>
    </xf>
    <xf numFmtId="0" fontId="53" fillId="0" borderId="10" xfId="0" applyFont="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5" fillId="0" borderId="0" xfId="0" applyFont="1" applyAlignment="1">
      <alignment horizontal="center"/>
    </xf>
    <xf numFmtId="0" fontId="54" fillId="0" borderId="34" xfId="0" applyFont="1" applyBorder="1" applyAlignment="1">
      <alignment horizontal="center" wrapText="1"/>
    </xf>
    <xf numFmtId="0" fontId="54" fillId="0" borderId="35" xfId="0" applyFont="1" applyBorder="1" applyAlignment="1">
      <alignment horizontal="center" wrapText="1"/>
    </xf>
    <xf numFmtId="0" fontId="54" fillId="0" borderId="21" xfId="0" applyFont="1" applyBorder="1" applyAlignment="1">
      <alignment horizontal="center" wrapText="1"/>
    </xf>
    <xf numFmtId="0" fontId="53" fillId="0" borderId="0" xfId="0" applyFont="1" applyAlignment="1">
      <alignment horizontal="left"/>
    </xf>
    <xf numFmtId="0" fontId="53" fillId="0" borderId="10" xfId="0" applyFont="1" applyBorder="1" applyAlignment="1">
      <alignment horizontal="center"/>
    </xf>
    <xf numFmtId="0" fontId="53" fillId="0" borderId="18" xfId="0" applyFont="1" applyBorder="1" applyAlignment="1">
      <alignment horizontal="center"/>
    </xf>
    <xf numFmtId="0" fontId="53" fillId="0" borderId="3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4" fillId="0" borderId="41"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46" xfId="0" applyFont="1" applyFill="1" applyBorder="1" applyAlignment="1">
      <alignment horizontal="center" wrapText="1"/>
    </xf>
    <xf numFmtId="0" fontId="54" fillId="0" borderId="47" xfId="0" applyFont="1" applyFill="1" applyBorder="1" applyAlignment="1">
      <alignment horizontal="center" wrapText="1"/>
    </xf>
    <xf numFmtId="0" fontId="54" fillId="0" borderId="48" xfId="0" applyFont="1" applyFill="1" applyBorder="1" applyAlignment="1">
      <alignment horizontal="center" wrapText="1"/>
    </xf>
    <xf numFmtId="0" fontId="54" fillId="0" borderId="49" xfId="0" applyFont="1" applyFill="1" applyBorder="1" applyAlignment="1">
      <alignment horizontal="center" wrapText="1"/>
    </xf>
    <xf numFmtId="0" fontId="54" fillId="0" borderId="50" xfId="0" applyFont="1" applyFill="1" applyBorder="1" applyAlignment="1">
      <alignment horizontal="center" wrapText="1"/>
    </xf>
    <xf numFmtId="0" fontId="54" fillId="0" borderId="51" xfId="0" applyFont="1" applyFill="1" applyBorder="1" applyAlignment="1">
      <alignment horizontal="center" wrapText="1"/>
    </xf>
    <xf numFmtId="0" fontId="54" fillId="0" borderId="52" xfId="0" applyFont="1" applyBorder="1" applyAlignment="1">
      <alignment horizontal="center" wrapText="1"/>
    </xf>
    <xf numFmtId="0" fontId="54" fillId="0" borderId="49" xfId="0" applyFont="1" applyBorder="1" applyAlignment="1">
      <alignment horizontal="center" wrapText="1"/>
    </xf>
    <xf numFmtId="0" fontId="54" fillId="0" borderId="50" xfId="0" applyFont="1" applyBorder="1" applyAlignment="1">
      <alignment horizontal="center" wrapText="1"/>
    </xf>
    <xf numFmtId="0" fontId="54" fillId="0" borderId="20"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0" fillId="0" borderId="0" xfId="0" applyAlignment="1">
      <alignment horizontal="left"/>
    </xf>
    <xf numFmtId="4" fontId="53" fillId="0" borderId="10" xfId="0" applyNumberFormat="1" applyFont="1" applyFill="1" applyBorder="1" applyAlignment="1">
      <alignment horizontal="right" vertical="center"/>
    </xf>
    <xf numFmtId="0" fontId="53" fillId="0" borderId="0" xfId="0" applyFont="1" applyFill="1" applyAlignment="1">
      <alignment horizontal="left" vertical="center"/>
    </xf>
    <xf numFmtId="0" fontId="53" fillId="0" borderId="0" xfId="0" applyFont="1" applyFill="1" applyAlignment="1">
      <alignment vertical="center"/>
    </xf>
    <xf numFmtId="4" fontId="53" fillId="0" borderId="0" xfId="0" applyNumberFormat="1" applyFont="1" applyFill="1" applyAlignment="1">
      <alignment horizontal="right" vertical="center"/>
    </xf>
    <xf numFmtId="0" fontId="53" fillId="0" borderId="0" xfId="0" applyFont="1" applyFill="1" applyAlignment="1">
      <alignment horizontal="right" vertical="center"/>
    </xf>
    <xf numFmtId="0" fontId="4" fillId="0" borderId="0" xfId="0" applyFont="1" applyFill="1" applyAlignment="1">
      <alignment vertical="center"/>
    </xf>
    <xf numFmtId="4" fontId="54" fillId="0" borderId="10" xfId="0" applyNumberFormat="1" applyFont="1" applyFill="1" applyBorder="1" applyAlignment="1">
      <alignment horizontal="right" vertical="center" wrapText="1"/>
    </xf>
    <xf numFmtId="0" fontId="53" fillId="0" borderId="0" xfId="0" applyFont="1" applyFill="1" applyBorder="1" applyAlignment="1">
      <alignment vertical="center"/>
    </xf>
    <xf numFmtId="0" fontId="54" fillId="0" borderId="0" xfId="0" applyFont="1" applyFill="1" applyBorder="1" applyAlignment="1">
      <alignment vertical="center" wrapText="1"/>
    </xf>
    <xf numFmtId="0" fontId="4" fillId="0" borderId="0" xfId="0" applyFont="1" applyFill="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horizontal="left" vertical="center"/>
    </xf>
    <xf numFmtId="0" fontId="4" fillId="0" borderId="0" xfId="0" applyFont="1" applyFill="1" applyAlignment="1">
      <alignment horizontal="left" vertical="center" wrapText="1"/>
    </xf>
    <xf numFmtId="0" fontId="59" fillId="0" borderId="0" xfId="0" applyFont="1" applyFill="1" applyAlignment="1">
      <alignment horizontal="left" vertical="center"/>
    </xf>
    <xf numFmtId="0" fontId="59" fillId="0" borderId="0" xfId="0" applyFont="1" applyFill="1" applyAlignment="1">
      <alignment horizontal="left" vertical="center"/>
    </xf>
    <xf numFmtId="0" fontId="59" fillId="0" borderId="0" xfId="0" applyFont="1" applyFill="1" applyAlignment="1">
      <alignment vertical="center"/>
    </xf>
    <xf numFmtId="0" fontId="59" fillId="0" borderId="0" xfId="0" applyFont="1" applyFill="1" applyAlignment="1">
      <alignment horizontal="center" vertical="center"/>
    </xf>
    <xf numFmtId="4" fontId="59" fillId="0" borderId="0" xfId="0" applyNumberFormat="1" applyFont="1" applyFill="1" applyAlignment="1">
      <alignment horizontal="right" vertical="center"/>
    </xf>
    <xf numFmtId="0" fontId="59" fillId="0" borderId="0" xfId="0" applyFont="1" applyFill="1" applyAlignment="1">
      <alignment horizontal="right" vertical="center"/>
    </xf>
    <xf numFmtId="0" fontId="10" fillId="0" borderId="0" xfId="0" applyFont="1" applyFill="1" applyAlignment="1">
      <alignment horizontal="left" vertical="center"/>
    </xf>
    <xf numFmtId="0" fontId="60" fillId="0" borderId="0" xfId="0" applyFont="1" applyFill="1" applyAlignment="1">
      <alignment horizontal="left" vertical="center"/>
    </xf>
    <xf numFmtId="0" fontId="60" fillId="0" borderId="0" xfId="0" applyFont="1" applyFill="1" applyAlignment="1">
      <alignment vertical="center"/>
    </xf>
    <xf numFmtId="0" fontId="61" fillId="0" borderId="0" xfId="0" applyFont="1" applyFill="1" applyBorder="1" applyAlignment="1">
      <alignment horizontal="left" vertical="center" wrapText="1"/>
    </xf>
    <xf numFmtId="0" fontId="61" fillId="0" borderId="0" xfId="0" applyFont="1" applyFill="1" applyAlignment="1">
      <alignment horizontal="left" vertical="center"/>
    </xf>
    <xf numFmtId="0" fontId="54" fillId="0" borderId="10" xfId="0" applyFont="1" applyFill="1" applyBorder="1" applyAlignment="1">
      <alignment horizontal="center" vertical="center"/>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right" vertical="center" wrapText="1"/>
    </xf>
    <xf numFmtId="0" fontId="54" fillId="0" borderId="10" xfId="0" applyFont="1" applyFill="1" applyBorder="1" applyAlignment="1">
      <alignment horizontal="center" vertical="center"/>
    </xf>
    <xf numFmtId="0" fontId="53" fillId="0" borderId="15" xfId="0" applyFont="1" applyFill="1" applyBorder="1" applyAlignment="1">
      <alignment horizontal="left" vertical="center" wrapText="1"/>
    </xf>
    <xf numFmtId="0" fontId="54" fillId="0" borderId="48" xfId="0" applyFont="1" applyFill="1" applyBorder="1" applyAlignment="1">
      <alignment horizontal="center" vertical="center"/>
    </xf>
    <xf numFmtId="0" fontId="54" fillId="0" borderId="49"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2" xfId="0" applyFont="1" applyFill="1" applyBorder="1" applyAlignment="1">
      <alignment horizontal="center" vertical="center" wrapText="1"/>
    </xf>
    <xf numFmtId="49" fontId="54" fillId="0" borderId="12" xfId="0" applyNumberFormat="1" applyFont="1" applyFill="1" applyBorder="1" applyAlignment="1">
      <alignment horizontal="center" vertical="center" wrapText="1"/>
    </xf>
    <xf numFmtId="4" fontId="54" fillId="0" borderId="12" xfId="0" applyNumberFormat="1" applyFont="1" applyFill="1" applyBorder="1" applyAlignment="1">
      <alignment horizontal="center" vertical="center" wrapText="1"/>
    </xf>
    <xf numFmtId="0" fontId="54" fillId="0" borderId="12" xfId="0" applyFont="1" applyFill="1" applyBorder="1" applyAlignment="1">
      <alignment horizontal="left" vertical="center" wrapText="1"/>
    </xf>
    <xf numFmtId="4" fontId="54" fillId="0" borderId="12" xfId="0" applyNumberFormat="1" applyFont="1" applyFill="1" applyBorder="1" applyAlignment="1">
      <alignment horizontal="right" vertical="center" wrapText="1"/>
    </xf>
    <xf numFmtId="0" fontId="54" fillId="0" borderId="12" xfId="0" applyFont="1" applyFill="1" applyBorder="1" applyAlignment="1">
      <alignment horizontal="right" vertical="center" wrapText="1"/>
    </xf>
    <xf numFmtId="0" fontId="54" fillId="0" borderId="12" xfId="0" applyFont="1" applyFill="1" applyBorder="1" applyAlignment="1">
      <alignment horizontal="center" vertical="center"/>
    </xf>
    <xf numFmtId="0" fontId="54" fillId="0" borderId="14" xfId="0" applyFont="1" applyFill="1" applyBorder="1" applyAlignment="1">
      <alignment horizontal="center" vertical="center"/>
    </xf>
    <xf numFmtId="0" fontId="53" fillId="0" borderId="53" xfId="0" applyFont="1" applyFill="1" applyBorder="1" applyAlignment="1">
      <alignment horizontal="center" vertical="center" wrapText="1"/>
    </xf>
    <xf numFmtId="0" fontId="53" fillId="0" borderId="22" xfId="0" applyFont="1" applyFill="1" applyBorder="1" applyAlignment="1">
      <alignment horizontal="center" vertical="center"/>
    </xf>
    <xf numFmtId="0" fontId="53" fillId="0" borderId="22" xfId="0" applyFont="1" applyFill="1" applyBorder="1" applyAlignment="1">
      <alignment vertical="center" wrapText="1"/>
    </xf>
    <xf numFmtId="49" fontId="53" fillId="0" borderId="22" xfId="0" applyNumberFormat="1"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3" fillId="0" borderId="22" xfId="0" applyFont="1" applyFill="1" applyBorder="1" applyAlignment="1">
      <alignment vertical="center" wrapText="1"/>
    </xf>
    <xf numFmtId="0" fontId="4" fillId="0" borderId="22" xfId="0" applyFont="1" applyFill="1" applyBorder="1" applyAlignment="1">
      <alignment vertical="center" wrapText="1"/>
    </xf>
    <xf numFmtId="0" fontId="4" fillId="0" borderId="2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39" xfId="0" applyFont="1" applyFill="1" applyBorder="1" applyAlignment="1">
      <alignment horizontal="center" vertical="center"/>
    </xf>
    <xf numFmtId="0" fontId="54" fillId="0" borderId="39" xfId="0" applyFont="1" applyFill="1" applyBorder="1" applyAlignment="1">
      <alignment horizontal="center" vertical="center" wrapText="1"/>
    </xf>
    <xf numFmtId="0" fontId="54" fillId="0" borderId="39"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57" xfId="0" applyFont="1" applyFill="1" applyBorder="1" applyAlignment="1">
      <alignment horizontal="center" vertical="center"/>
    </xf>
    <xf numFmtId="0" fontId="9" fillId="0" borderId="39" xfId="0" applyFont="1" applyFill="1" applyBorder="1" applyAlignment="1">
      <alignment horizontal="center" vertical="center"/>
    </xf>
    <xf numFmtId="0" fontId="54" fillId="0" borderId="55"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31" xfId="0" applyFont="1" applyFill="1" applyBorder="1" applyAlignment="1">
      <alignment horizontal="left" vertical="center" wrapText="1"/>
    </xf>
    <xf numFmtId="4" fontId="53" fillId="0" borderId="31" xfId="0" applyNumberFormat="1" applyFont="1" applyFill="1" applyBorder="1" applyAlignment="1">
      <alignment horizontal="right" vertical="center" wrapText="1"/>
    </xf>
    <xf numFmtId="4" fontId="53" fillId="0" borderId="31" xfId="0" applyNumberFormat="1" applyFont="1" applyFill="1" applyBorder="1" applyAlignment="1">
      <alignment vertical="center" wrapText="1"/>
    </xf>
    <xf numFmtId="49" fontId="53" fillId="0" borderId="31" xfId="0" applyNumberFormat="1" applyFont="1" applyFill="1" applyBorder="1" applyAlignment="1">
      <alignment horizontal="right" vertical="center" wrapText="1"/>
    </xf>
    <xf numFmtId="2" fontId="53" fillId="0" borderId="31" xfId="0" applyNumberFormat="1" applyFont="1" applyFill="1" applyBorder="1" applyAlignment="1">
      <alignment horizontal="right" vertical="center" wrapText="1"/>
    </xf>
    <xf numFmtId="0" fontId="54" fillId="0" borderId="58" xfId="0" applyFont="1" applyFill="1" applyBorder="1" applyAlignment="1">
      <alignment horizontal="center" vertical="center" wrapText="1"/>
    </xf>
    <xf numFmtId="0" fontId="54" fillId="0" borderId="59" xfId="0" applyFont="1" applyFill="1" applyBorder="1" applyAlignment="1">
      <alignment horizontal="center" vertical="center" wrapText="1"/>
    </xf>
    <xf numFmtId="4" fontId="54" fillId="0" borderId="59" xfId="0" applyNumberFormat="1" applyFont="1" applyFill="1" applyBorder="1" applyAlignment="1">
      <alignment vertical="center" wrapText="1"/>
    </xf>
    <xf numFmtId="0" fontId="54" fillId="0" borderId="59" xfId="0" applyFont="1" applyFill="1" applyBorder="1" applyAlignment="1">
      <alignment vertical="center" wrapText="1"/>
    </xf>
    <xf numFmtId="0" fontId="54" fillId="0" borderId="59" xfId="0" applyFont="1" applyFill="1" applyBorder="1" applyAlignment="1">
      <alignment horizontal="left" vertical="center" wrapText="1"/>
    </xf>
    <xf numFmtId="0" fontId="54" fillId="0" borderId="59" xfId="0" applyFont="1" applyFill="1" applyBorder="1" applyAlignment="1">
      <alignment horizontal="center" vertical="center" wrapText="1"/>
    </xf>
    <xf numFmtId="2" fontId="54" fillId="0" borderId="59" xfId="0" applyNumberFormat="1" applyFont="1" applyFill="1" applyBorder="1" applyAlignment="1">
      <alignment vertical="center" wrapText="1"/>
    </xf>
    <xf numFmtId="4" fontId="54" fillId="0" borderId="59" xfId="0" applyNumberFormat="1" applyFont="1" applyFill="1" applyBorder="1" applyAlignment="1">
      <alignment horizontal="right" vertical="center" wrapText="1"/>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10" fillId="0" borderId="0" xfId="0" applyFont="1" applyFill="1" applyAlignment="1">
      <alignment horizontal="lef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981075</xdr:colOff>
      <xdr:row>0</xdr:row>
      <xdr:rowOff>85725</xdr:rowOff>
    </xdr:from>
    <xdr:to>
      <xdr:col>8</xdr:col>
      <xdr:colOff>981075</xdr:colOff>
      <xdr:row>2</xdr:row>
      <xdr:rowOff>171450</xdr:rowOff>
    </xdr:to>
    <xdr:pic>
      <xdr:nvPicPr>
        <xdr:cNvPr id="1" name="Imagem 1" descr="pmrb_evandro"/>
        <xdr:cNvPicPr preferRelativeResize="1">
          <a:picLocks noChangeAspect="1"/>
        </xdr:cNvPicPr>
      </xdr:nvPicPr>
      <xdr:blipFill>
        <a:blip r:embed="rId1"/>
        <a:stretch>
          <a:fillRect/>
        </a:stretch>
      </xdr:blipFill>
      <xdr:spPr>
        <a:xfrm>
          <a:off x="10839450" y="85725"/>
          <a:ext cx="0" cy="447675"/>
        </a:xfrm>
        <a:prstGeom prst="rect">
          <a:avLst/>
        </a:prstGeom>
        <a:noFill/>
        <a:ln w="9525" cmpd="sng">
          <a:noFill/>
        </a:ln>
      </xdr:spPr>
    </xdr:pic>
    <xdr:clientData/>
  </xdr:twoCellAnchor>
  <xdr:twoCellAnchor editAs="oneCell">
    <xdr:from>
      <xdr:col>0</xdr:col>
      <xdr:colOff>161925</xdr:colOff>
      <xdr:row>0</xdr:row>
      <xdr:rowOff>76200</xdr:rowOff>
    </xdr:from>
    <xdr:to>
      <xdr:col>1</xdr:col>
      <xdr:colOff>238125</xdr:colOff>
      <xdr:row>2</xdr:row>
      <xdr:rowOff>161925</xdr:rowOff>
    </xdr:to>
    <xdr:pic>
      <xdr:nvPicPr>
        <xdr:cNvPr id="2" name="Imagem 2" descr="pmrb_evandro"/>
        <xdr:cNvPicPr preferRelativeResize="1">
          <a:picLocks noChangeAspect="1"/>
        </xdr:cNvPicPr>
      </xdr:nvPicPr>
      <xdr:blipFill>
        <a:blip r:embed="rId1"/>
        <a:stretch>
          <a:fillRect/>
        </a:stretch>
      </xdr:blipFill>
      <xdr:spPr>
        <a:xfrm>
          <a:off x="161925" y="76200"/>
          <a:ext cx="4476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981075</xdr:colOff>
      <xdr:row>0</xdr:row>
      <xdr:rowOff>85725</xdr:rowOff>
    </xdr:from>
    <xdr:to>
      <xdr:col>8</xdr:col>
      <xdr:colOff>981075</xdr:colOff>
      <xdr:row>2</xdr:row>
      <xdr:rowOff>161925</xdr:rowOff>
    </xdr:to>
    <xdr:pic>
      <xdr:nvPicPr>
        <xdr:cNvPr id="1" name="Imagem 1" descr="pmrb_evandro"/>
        <xdr:cNvPicPr preferRelativeResize="1">
          <a:picLocks noChangeAspect="1"/>
        </xdr:cNvPicPr>
      </xdr:nvPicPr>
      <xdr:blipFill>
        <a:blip r:embed="rId1"/>
        <a:stretch>
          <a:fillRect/>
        </a:stretch>
      </xdr:blipFill>
      <xdr:spPr>
        <a:xfrm>
          <a:off x="11972925" y="85725"/>
          <a:ext cx="0" cy="457200"/>
        </a:xfrm>
        <a:prstGeom prst="rect">
          <a:avLst/>
        </a:prstGeom>
        <a:noFill/>
        <a:ln w="9525" cmpd="sng">
          <a:noFill/>
        </a:ln>
      </xdr:spPr>
    </xdr:pic>
    <xdr:clientData/>
  </xdr:twoCellAnchor>
  <xdr:twoCellAnchor editAs="oneCell">
    <xdr:from>
      <xdr:col>0</xdr:col>
      <xdr:colOff>161925</xdr:colOff>
      <xdr:row>0</xdr:row>
      <xdr:rowOff>76200</xdr:rowOff>
    </xdr:from>
    <xdr:to>
      <xdr:col>1</xdr:col>
      <xdr:colOff>152400</xdr:colOff>
      <xdr:row>2</xdr:row>
      <xdr:rowOff>152400</xdr:rowOff>
    </xdr:to>
    <xdr:pic>
      <xdr:nvPicPr>
        <xdr:cNvPr id="2" name="Imagem 2" descr="pmrb_evandro"/>
        <xdr:cNvPicPr preferRelativeResize="1">
          <a:picLocks noChangeAspect="1"/>
        </xdr:cNvPicPr>
      </xdr:nvPicPr>
      <xdr:blipFill>
        <a:blip r:embed="rId1"/>
        <a:stretch>
          <a:fillRect/>
        </a:stretch>
      </xdr:blipFill>
      <xdr:spPr>
        <a:xfrm>
          <a:off x="161925" y="76200"/>
          <a:ext cx="4476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D206"/>
  <sheetViews>
    <sheetView tabSelected="1" zoomScale="90" zoomScaleNormal="90" zoomScaleSheetLayoutView="80" zoomScalePageLayoutView="0" workbookViewId="0" topLeftCell="A1">
      <selection activeCell="B144" sqref="B144:G145"/>
    </sheetView>
  </sheetViews>
  <sheetFormatPr defaultColWidth="9.140625" defaultRowHeight="15"/>
  <cols>
    <col min="1" max="1" width="5.57421875" style="136" customWidth="1"/>
    <col min="2" max="2" width="14.8515625" style="236" customWidth="1"/>
    <col min="3" max="3" width="11.57421875" style="236" customWidth="1"/>
    <col min="4" max="4" width="29.8515625" style="236" customWidth="1"/>
    <col min="5" max="5" width="13.7109375" style="236" customWidth="1"/>
    <col min="6" max="6" width="42.8515625" style="236" customWidth="1"/>
    <col min="7" max="7" width="16.7109375" style="236" customWidth="1"/>
    <col min="8" max="8" width="12.7109375" style="236" customWidth="1"/>
    <col min="9" max="9" width="35.28125" style="236" customWidth="1"/>
    <col min="10" max="10" width="21.57421875" style="236" customWidth="1"/>
    <col min="11" max="11" width="13.00390625" style="236" customWidth="1"/>
    <col min="12" max="12" width="14.8515625" style="236" customWidth="1"/>
    <col min="13" max="13" width="10.57421875" style="236" customWidth="1"/>
    <col min="14" max="14" width="11.57421875" style="236" customWidth="1"/>
    <col min="15" max="15" width="12.00390625" style="236" customWidth="1"/>
    <col min="16" max="16" width="12.57421875" style="236" customWidth="1"/>
    <col min="17" max="17" width="16.28125" style="236" customWidth="1"/>
    <col min="18" max="18" width="10.57421875" style="236" customWidth="1"/>
    <col min="19" max="19" width="13.140625" style="236" customWidth="1"/>
    <col min="20" max="20" width="15.7109375" style="236" customWidth="1"/>
    <col min="21" max="21" width="13.28125" style="76" customWidth="1"/>
    <col min="22" max="22" width="17.57421875" style="236" customWidth="1"/>
    <col min="23" max="23" width="11.00390625" style="236" customWidth="1"/>
    <col min="24" max="24" width="42.421875" style="76" customWidth="1"/>
    <col min="25" max="25" width="13.7109375" style="236" customWidth="1"/>
    <col min="26" max="26" width="12.00390625" style="236" customWidth="1"/>
    <col min="27" max="28" width="10.57421875" style="236" customWidth="1"/>
    <col min="29" max="29" width="12.00390625" style="236" customWidth="1"/>
    <col min="30" max="30" width="10.57421875" style="236" customWidth="1"/>
    <col min="31" max="32" width="21.00390625" style="237" customWidth="1"/>
    <col min="33" max="33" width="16.140625" style="238" customWidth="1"/>
    <col min="34" max="34" width="20.8515625" style="238" customWidth="1"/>
    <col min="35" max="35" width="11.57421875" style="236" customWidth="1"/>
    <col min="36" max="36" width="13.8515625" style="236" customWidth="1"/>
    <col min="37" max="37" width="33.140625" style="236" customWidth="1"/>
    <col min="38" max="38" width="13.140625" style="236" customWidth="1"/>
    <col min="39" max="39" width="15.7109375" style="236" customWidth="1"/>
    <col min="40" max="40" width="21.00390625" style="236" customWidth="1"/>
    <col min="41" max="41" width="13.8515625" style="236" customWidth="1"/>
    <col min="42" max="42" width="13.7109375" style="236" customWidth="1"/>
    <col min="43" max="43" width="13.28125" style="236" customWidth="1"/>
    <col min="44" max="44" width="12.28125" style="236" customWidth="1"/>
    <col min="45" max="51" width="9.140625" style="236" customWidth="1"/>
    <col min="52" max="52" width="10.28125" style="236" customWidth="1"/>
    <col min="53" max="53" width="10.140625" style="236" customWidth="1"/>
    <col min="54" max="55" width="9.140625" style="236" customWidth="1"/>
    <col min="56" max="56" width="55.28125" style="236" customWidth="1"/>
    <col min="57" max="16384" width="9.140625" style="236" customWidth="1"/>
  </cols>
  <sheetData>
    <row r="1" spans="1:44" s="249" customFormat="1" ht="14.2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8"/>
      <c r="AJ1" s="248"/>
      <c r="AK1" s="248"/>
      <c r="AL1" s="248"/>
      <c r="AM1" s="248"/>
      <c r="AN1" s="248"/>
      <c r="AO1" s="248"/>
      <c r="AP1" s="248"/>
      <c r="AQ1" s="248"/>
      <c r="AR1" s="248"/>
    </row>
    <row r="2" spans="1:44" s="249" customFormat="1" ht="14.2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8"/>
      <c r="AJ2" s="248"/>
      <c r="AK2" s="248"/>
      <c r="AL2" s="248"/>
      <c r="AM2" s="248"/>
      <c r="AN2" s="248"/>
      <c r="AO2" s="248"/>
      <c r="AP2" s="248"/>
      <c r="AQ2" s="248"/>
      <c r="AR2" s="248"/>
    </row>
    <row r="3" spans="1:44" s="249" customFormat="1" ht="14.2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8"/>
      <c r="AJ3" s="248"/>
      <c r="AK3" s="248"/>
      <c r="AL3" s="248"/>
      <c r="AM3" s="248"/>
      <c r="AN3" s="248"/>
      <c r="AO3" s="248"/>
      <c r="AP3" s="248"/>
      <c r="AQ3" s="248"/>
      <c r="AR3" s="248"/>
    </row>
    <row r="4" spans="1:34" s="249" customFormat="1" ht="15">
      <c r="A4" s="254" t="s">
        <v>54</v>
      </c>
      <c r="B4" s="254"/>
      <c r="C4" s="254"/>
      <c r="D4" s="254"/>
      <c r="E4" s="254"/>
      <c r="F4" s="254"/>
      <c r="U4" s="248"/>
      <c r="X4" s="248"/>
      <c r="AE4" s="251"/>
      <c r="AF4" s="251"/>
      <c r="AG4" s="252"/>
      <c r="AH4" s="252"/>
    </row>
    <row r="5" spans="1:44" s="249" customFormat="1" ht="14.25">
      <c r="A5" s="250"/>
      <c r="B5" s="250"/>
      <c r="C5" s="250"/>
      <c r="D5" s="250"/>
      <c r="E5" s="250"/>
      <c r="F5" s="250"/>
      <c r="G5" s="250"/>
      <c r="H5" s="250"/>
      <c r="I5" s="250"/>
      <c r="J5" s="250"/>
      <c r="K5" s="250"/>
      <c r="L5" s="250"/>
      <c r="M5" s="250"/>
      <c r="N5" s="250"/>
      <c r="O5" s="250"/>
      <c r="P5" s="250"/>
      <c r="Q5" s="250"/>
      <c r="R5" s="250"/>
      <c r="S5" s="250"/>
      <c r="T5" s="250"/>
      <c r="U5" s="248"/>
      <c r="V5" s="250"/>
      <c r="W5" s="250"/>
      <c r="X5" s="248"/>
      <c r="Y5" s="250"/>
      <c r="Z5" s="250"/>
      <c r="AA5" s="250"/>
      <c r="AB5" s="250"/>
      <c r="AC5" s="250"/>
      <c r="AD5" s="250"/>
      <c r="AE5" s="251"/>
      <c r="AF5" s="251"/>
      <c r="AG5" s="252"/>
      <c r="AH5" s="252"/>
      <c r="AI5" s="250"/>
      <c r="AJ5" s="250"/>
      <c r="AK5" s="250"/>
      <c r="AL5" s="250"/>
      <c r="AM5" s="250"/>
      <c r="AN5" s="250"/>
      <c r="AO5" s="250"/>
      <c r="AP5" s="250"/>
      <c r="AQ5" s="250"/>
      <c r="AR5" s="250"/>
    </row>
    <row r="6" spans="1:45" s="255" customFormat="1" ht="15">
      <c r="A6" s="254" t="s">
        <v>606</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row>
    <row r="7" spans="1:45" s="249" customFormat="1" ht="14.25">
      <c r="A7" s="247" t="s">
        <v>200</v>
      </c>
      <c r="B7" s="247"/>
      <c r="C7" s="247"/>
      <c r="D7" s="247"/>
      <c r="E7" s="247"/>
      <c r="F7" s="247"/>
      <c r="G7" s="247"/>
      <c r="H7" s="247"/>
      <c r="I7" s="247"/>
      <c r="J7" s="247"/>
      <c r="K7" s="248"/>
      <c r="L7" s="248"/>
      <c r="M7" s="248"/>
      <c r="N7" s="248"/>
      <c r="O7" s="248"/>
      <c r="P7" s="248"/>
      <c r="Q7" s="248"/>
      <c r="R7" s="248"/>
      <c r="S7" s="248"/>
      <c r="T7" s="248"/>
      <c r="U7" s="248"/>
      <c r="V7" s="248"/>
      <c r="W7" s="248"/>
      <c r="X7" s="248"/>
      <c r="Y7" s="248"/>
      <c r="Z7" s="248"/>
      <c r="AA7" s="248"/>
      <c r="AB7" s="248"/>
      <c r="AC7" s="248"/>
      <c r="AD7" s="248"/>
      <c r="AE7" s="251"/>
      <c r="AF7" s="251"/>
      <c r="AG7" s="252"/>
      <c r="AH7" s="252"/>
      <c r="AI7" s="248"/>
      <c r="AJ7" s="248"/>
      <c r="AK7" s="248"/>
      <c r="AL7" s="248"/>
      <c r="AM7" s="248"/>
      <c r="AN7" s="248"/>
      <c r="AO7" s="248"/>
      <c r="AP7" s="248"/>
      <c r="AQ7" s="248"/>
      <c r="AR7" s="248"/>
      <c r="AS7" s="248"/>
    </row>
    <row r="8" spans="1:45" s="249" customFormat="1" ht="14.25">
      <c r="A8" s="247" t="s">
        <v>99</v>
      </c>
      <c r="B8" s="247"/>
      <c r="C8" s="247"/>
      <c r="D8" s="247"/>
      <c r="E8" s="247"/>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51"/>
      <c r="AF8" s="251"/>
      <c r="AG8" s="252"/>
      <c r="AH8" s="252"/>
      <c r="AI8" s="248"/>
      <c r="AJ8" s="248"/>
      <c r="AK8" s="248"/>
      <c r="AL8" s="248"/>
      <c r="AM8" s="248"/>
      <c r="AN8" s="248"/>
      <c r="AO8" s="248"/>
      <c r="AP8" s="248"/>
      <c r="AQ8" s="248"/>
      <c r="AR8" s="248"/>
      <c r="AS8" s="248"/>
    </row>
    <row r="9" spans="1:45" s="249" customFormat="1" ht="14.25">
      <c r="A9" s="250"/>
      <c r="B9" s="250"/>
      <c r="C9" s="250"/>
      <c r="D9" s="250"/>
      <c r="E9" s="250"/>
      <c r="F9" s="250"/>
      <c r="G9" s="250"/>
      <c r="H9" s="250"/>
      <c r="I9" s="250"/>
      <c r="J9" s="250"/>
      <c r="K9" s="250"/>
      <c r="L9" s="250"/>
      <c r="M9" s="250"/>
      <c r="N9" s="250"/>
      <c r="O9" s="250"/>
      <c r="P9" s="250"/>
      <c r="Q9" s="250"/>
      <c r="R9" s="250"/>
      <c r="S9" s="250"/>
      <c r="T9" s="250"/>
      <c r="U9" s="248"/>
      <c r="V9" s="250"/>
      <c r="W9" s="250"/>
      <c r="X9" s="248"/>
      <c r="Y9" s="250"/>
      <c r="Z9" s="250"/>
      <c r="AA9" s="250"/>
      <c r="AB9" s="250"/>
      <c r="AC9" s="250"/>
      <c r="AD9" s="250"/>
      <c r="AE9" s="251"/>
      <c r="AF9" s="251"/>
      <c r="AG9" s="252"/>
      <c r="AH9" s="252"/>
      <c r="AI9" s="250"/>
      <c r="AJ9" s="250"/>
      <c r="AK9" s="250"/>
      <c r="AL9" s="250"/>
      <c r="AM9" s="250"/>
      <c r="AN9" s="250"/>
      <c r="AO9" s="250"/>
      <c r="AP9" s="250"/>
      <c r="AQ9" s="250"/>
      <c r="AR9" s="250"/>
      <c r="AS9" s="250"/>
    </row>
    <row r="10" spans="1:35" s="249" customFormat="1" ht="15">
      <c r="A10" s="253" t="s">
        <v>651</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row>
    <row r="11" spans="1:35" s="249" customFormat="1" ht="15">
      <c r="A11" s="253" t="s">
        <v>652</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row>
    <row r="12" spans="1:35" s="249" customFormat="1" ht="15">
      <c r="A12" s="253" t="s">
        <v>653</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row>
    <row r="13" spans="4:44" ht="12.75">
      <c r="D13" s="136"/>
      <c r="E13" s="136"/>
      <c r="F13" s="136"/>
      <c r="G13" s="136"/>
      <c r="H13" s="136"/>
      <c r="I13" s="136"/>
      <c r="J13" s="136"/>
      <c r="K13" s="136"/>
      <c r="L13" s="136"/>
      <c r="M13" s="136"/>
      <c r="N13" s="136"/>
      <c r="O13" s="136"/>
      <c r="P13" s="136"/>
      <c r="Q13" s="136"/>
      <c r="R13" s="136"/>
      <c r="S13" s="136"/>
      <c r="T13" s="136"/>
      <c r="V13" s="136"/>
      <c r="W13" s="136"/>
      <c r="Y13" s="136"/>
      <c r="Z13" s="136"/>
      <c r="AA13" s="136"/>
      <c r="AB13" s="136"/>
      <c r="AC13" s="136"/>
      <c r="AD13" s="136"/>
      <c r="AI13" s="136"/>
      <c r="AJ13" s="136"/>
      <c r="AK13" s="136"/>
      <c r="AL13" s="136"/>
      <c r="AM13" s="136"/>
      <c r="AN13" s="136"/>
      <c r="AO13" s="136"/>
      <c r="AP13" s="136"/>
      <c r="AQ13" s="136"/>
      <c r="AR13" s="136"/>
    </row>
    <row r="14" spans="1:56" s="257" customFormat="1" ht="15.75" customHeight="1" thickBot="1">
      <c r="A14" s="256" t="s">
        <v>90</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row>
    <row r="15" spans="1:56" ht="15.75" customHeight="1">
      <c r="A15" s="263" t="s">
        <v>60</v>
      </c>
      <c r="B15" s="264" t="s">
        <v>25</v>
      </c>
      <c r="C15" s="264"/>
      <c r="D15" s="264"/>
      <c r="E15" s="264"/>
      <c r="F15" s="264"/>
      <c r="G15" s="264"/>
      <c r="H15" s="264" t="s">
        <v>91</v>
      </c>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t="s">
        <v>163</v>
      </c>
      <c r="AJ15" s="264"/>
      <c r="AK15" s="264"/>
      <c r="AL15" s="264"/>
      <c r="AM15" s="264" t="s">
        <v>189</v>
      </c>
      <c r="AN15" s="264"/>
      <c r="AO15" s="264"/>
      <c r="AP15" s="264"/>
      <c r="AQ15" s="264"/>
      <c r="AR15" s="264"/>
      <c r="AS15" s="264" t="s">
        <v>92</v>
      </c>
      <c r="AT15" s="264"/>
      <c r="AU15" s="264"/>
      <c r="AV15" s="264"/>
      <c r="AW15" s="264"/>
      <c r="AX15" s="264"/>
      <c r="AY15" s="264"/>
      <c r="AZ15" s="264"/>
      <c r="BA15" s="264"/>
      <c r="BB15" s="264"/>
      <c r="BC15" s="264"/>
      <c r="BD15" s="265"/>
    </row>
    <row r="16" spans="1:56" ht="15.75" customHeight="1">
      <c r="A16" s="266"/>
      <c r="B16" s="159"/>
      <c r="C16" s="159"/>
      <c r="D16" s="159"/>
      <c r="E16" s="159"/>
      <c r="F16" s="159"/>
      <c r="G16" s="159"/>
      <c r="H16" s="159" t="s">
        <v>57</v>
      </c>
      <c r="I16" s="159"/>
      <c r="J16" s="159"/>
      <c r="K16" s="159"/>
      <c r="L16" s="159"/>
      <c r="M16" s="159"/>
      <c r="N16" s="159"/>
      <c r="O16" s="159"/>
      <c r="P16" s="159"/>
      <c r="Q16" s="159"/>
      <c r="R16" s="159"/>
      <c r="S16" s="159"/>
      <c r="T16" s="159"/>
      <c r="U16" s="159" t="s">
        <v>58</v>
      </c>
      <c r="V16" s="159"/>
      <c r="W16" s="159"/>
      <c r="X16" s="159"/>
      <c r="Y16" s="159"/>
      <c r="Z16" s="159"/>
      <c r="AA16" s="159"/>
      <c r="AB16" s="159"/>
      <c r="AC16" s="159"/>
      <c r="AD16" s="159"/>
      <c r="AE16" s="159" t="s">
        <v>59</v>
      </c>
      <c r="AF16" s="159"/>
      <c r="AG16" s="159"/>
      <c r="AH16" s="159"/>
      <c r="AI16" s="159" t="s">
        <v>165</v>
      </c>
      <c r="AJ16" s="159" t="s">
        <v>166</v>
      </c>
      <c r="AK16" s="159" t="s">
        <v>164</v>
      </c>
      <c r="AL16" s="159" t="s">
        <v>220</v>
      </c>
      <c r="AM16" s="159" t="s">
        <v>178</v>
      </c>
      <c r="AN16" s="159" t="s">
        <v>179</v>
      </c>
      <c r="AO16" s="159" t="s">
        <v>180</v>
      </c>
      <c r="AP16" s="159" t="s">
        <v>182</v>
      </c>
      <c r="AQ16" s="159" t="s">
        <v>181</v>
      </c>
      <c r="AR16" s="159" t="s">
        <v>182</v>
      </c>
      <c r="AS16" s="159" t="s">
        <v>1</v>
      </c>
      <c r="AT16" s="159" t="s">
        <v>66</v>
      </c>
      <c r="AU16" s="258" t="s">
        <v>70</v>
      </c>
      <c r="AV16" s="258"/>
      <c r="AW16" s="258"/>
      <c r="AX16" s="258" t="s">
        <v>73</v>
      </c>
      <c r="AY16" s="258"/>
      <c r="AZ16" s="159" t="s">
        <v>74</v>
      </c>
      <c r="BA16" s="159" t="s">
        <v>89</v>
      </c>
      <c r="BB16" s="258" t="s">
        <v>77</v>
      </c>
      <c r="BC16" s="258"/>
      <c r="BD16" s="267"/>
    </row>
    <row r="17" spans="1:56" ht="51" customHeight="1">
      <c r="A17" s="266"/>
      <c r="B17" s="137" t="s">
        <v>7</v>
      </c>
      <c r="C17" s="137" t="s">
        <v>8</v>
      </c>
      <c r="D17" s="137" t="s">
        <v>0</v>
      </c>
      <c r="E17" s="137" t="s">
        <v>1</v>
      </c>
      <c r="F17" s="137" t="s">
        <v>2</v>
      </c>
      <c r="G17" s="137" t="s">
        <v>9</v>
      </c>
      <c r="H17" s="259" t="s">
        <v>10</v>
      </c>
      <c r="I17" s="137" t="s">
        <v>3</v>
      </c>
      <c r="J17" s="137" t="s">
        <v>22</v>
      </c>
      <c r="K17" s="137" t="s">
        <v>11</v>
      </c>
      <c r="L17" s="137" t="s">
        <v>52</v>
      </c>
      <c r="M17" s="137" t="s">
        <v>16</v>
      </c>
      <c r="N17" s="137" t="s">
        <v>15</v>
      </c>
      <c r="O17" s="137" t="s">
        <v>14</v>
      </c>
      <c r="P17" s="137" t="s">
        <v>4</v>
      </c>
      <c r="Q17" s="137" t="s">
        <v>130</v>
      </c>
      <c r="R17" s="137" t="s">
        <v>61</v>
      </c>
      <c r="S17" s="137" t="s">
        <v>62</v>
      </c>
      <c r="T17" s="137" t="s">
        <v>5</v>
      </c>
      <c r="U17" s="108" t="s">
        <v>12</v>
      </c>
      <c r="V17" s="137" t="s">
        <v>11</v>
      </c>
      <c r="W17" s="137" t="s">
        <v>16</v>
      </c>
      <c r="X17" s="108" t="s">
        <v>13</v>
      </c>
      <c r="Y17" s="137" t="s">
        <v>15</v>
      </c>
      <c r="Z17" s="137" t="s">
        <v>14</v>
      </c>
      <c r="AA17" s="137" t="s">
        <v>17</v>
      </c>
      <c r="AB17" s="137" t="s">
        <v>18</v>
      </c>
      <c r="AC17" s="137" t="s">
        <v>19</v>
      </c>
      <c r="AD17" s="137" t="s">
        <v>20</v>
      </c>
      <c r="AE17" s="240" t="s">
        <v>26</v>
      </c>
      <c r="AF17" s="260" t="s">
        <v>374</v>
      </c>
      <c r="AG17" s="260" t="s">
        <v>424</v>
      </c>
      <c r="AH17" s="260" t="s">
        <v>24</v>
      </c>
      <c r="AI17" s="159"/>
      <c r="AJ17" s="159"/>
      <c r="AK17" s="159"/>
      <c r="AL17" s="159"/>
      <c r="AM17" s="159"/>
      <c r="AN17" s="159"/>
      <c r="AO17" s="159"/>
      <c r="AP17" s="159"/>
      <c r="AQ17" s="159"/>
      <c r="AR17" s="159"/>
      <c r="AS17" s="159"/>
      <c r="AT17" s="159"/>
      <c r="AU17" s="261" t="s">
        <v>67</v>
      </c>
      <c r="AV17" s="261" t="s">
        <v>68</v>
      </c>
      <c r="AW17" s="261" t="s">
        <v>69</v>
      </c>
      <c r="AX17" s="261" t="s">
        <v>71</v>
      </c>
      <c r="AY17" s="137" t="s">
        <v>72</v>
      </c>
      <c r="AZ17" s="159"/>
      <c r="BA17" s="159"/>
      <c r="BB17" s="261" t="s">
        <v>67</v>
      </c>
      <c r="BC17" s="261" t="s">
        <v>76</v>
      </c>
      <c r="BD17" s="268" t="s">
        <v>75</v>
      </c>
    </row>
    <row r="18" spans="1:56" ht="24.75" customHeight="1" thickBot="1">
      <c r="A18" s="269"/>
      <c r="B18" s="270" t="s">
        <v>27</v>
      </c>
      <c r="C18" s="270" t="s">
        <v>28</v>
      </c>
      <c r="D18" s="271" t="s">
        <v>51</v>
      </c>
      <c r="E18" s="270" t="s">
        <v>29</v>
      </c>
      <c r="F18" s="270" t="s">
        <v>30</v>
      </c>
      <c r="G18" s="270" t="s">
        <v>31</v>
      </c>
      <c r="H18" s="271" t="s">
        <v>32</v>
      </c>
      <c r="I18" s="270" t="s">
        <v>33</v>
      </c>
      <c r="J18" s="270" t="s">
        <v>34</v>
      </c>
      <c r="K18" s="270" t="s">
        <v>35</v>
      </c>
      <c r="L18" s="272" t="s">
        <v>36</v>
      </c>
      <c r="M18" s="270" t="s">
        <v>37</v>
      </c>
      <c r="N18" s="270" t="s">
        <v>38</v>
      </c>
      <c r="O18" s="270" t="s">
        <v>39</v>
      </c>
      <c r="P18" s="270" t="s">
        <v>40</v>
      </c>
      <c r="Q18" s="270" t="s">
        <v>41</v>
      </c>
      <c r="R18" s="270" t="s">
        <v>42</v>
      </c>
      <c r="S18" s="270" t="s">
        <v>53</v>
      </c>
      <c r="T18" s="270" t="s">
        <v>43</v>
      </c>
      <c r="U18" s="273" t="s">
        <v>63</v>
      </c>
      <c r="V18" s="270" t="s">
        <v>44</v>
      </c>
      <c r="W18" s="270" t="s">
        <v>45</v>
      </c>
      <c r="X18" s="273" t="s">
        <v>46</v>
      </c>
      <c r="Y18" s="270" t="s">
        <v>47</v>
      </c>
      <c r="Z18" s="270" t="s">
        <v>48</v>
      </c>
      <c r="AA18" s="270" t="s">
        <v>49</v>
      </c>
      <c r="AB18" s="270" t="s">
        <v>64</v>
      </c>
      <c r="AC18" s="270" t="s">
        <v>50</v>
      </c>
      <c r="AD18" s="270" t="s">
        <v>93</v>
      </c>
      <c r="AE18" s="274" t="s">
        <v>96</v>
      </c>
      <c r="AF18" s="274"/>
      <c r="AG18" s="275"/>
      <c r="AH18" s="275" t="s">
        <v>463</v>
      </c>
      <c r="AI18" s="270" t="s">
        <v>78</v>
      </c>
      <c r="AJ18" s="270" t="s">
        <v>79</v>
      </c>
      <c r="AK18" s="270" t="s">
        <v>80</v>
      </c>
      <c r="AL18" s="270" t="s">
        <v>81</v>
      </c>
      <c r="AM18" s="276" t="s">
        <v>82</v>
      </c>
      <c r="AN18" s="276" t="s">
        <v>83</v>
      </c>
      <c r="AO18" s="276" t="s">
        <v>84</v>
      </c>
      <c r="AP18" s="276" t="s">
        <v>85</v>
      </c>
      <c r="AQ18" s="276" t="s">
        <v>86</v>
      </c>
      <c r="AR18" s="276" t="s">
        <v>87</v>
      </c>
      <c r="AS18" s="276" t="s">
        <v>88</v>
      </c>
      <c r="AT18" s="276" t="s">
        <v>95</v>
      </c>
      <c r="AU18" s="276" t="s">
        <v>174</v>
      </c>
      <c r="AV18" s="276" t="s">
        <v>175</v>
      </c>
      <c r="AW18" s="276" t="s">
        <v>176</v>
      </c>
      <c r="AX18" s="276" t="s">
        <v>183</v>
      </c>
      <c r="AY18" s="276" t="s">
        <v>177</v>
      </c>
      <c r="AZ18" s="276" t="s">
        <v>184</v>
      </c>
      <c r="BA18" s="276" t="s">
        <v>185</v>
      </c>
      <c r="BB18" s="276" t="s">
        <v>186</v>
      </c>
      <c r="BC18" s="276" t="s">
        <v>187</v>
      </c>
      <c r="BD18" s="277" t="s">
        <v>188</v>
      </c>
    </row>
    <row r="19" spans="1:56" ht="89.25" customHeight="1">
      <c r="A19" s="288">
        <v>1</v>
      </c>
      <c r="B19" s="278" t="s">
        <v>286</v>
      </c>
      <c r="C19" s="142" t="s">
        <v>287</v>
      </c>
      <c r="D19" s="168" t="s">
        <v>250</v>
      </c>
      <c r="E19" s="142" t="s">
        <v>206</v>
      </c>
      <c r="F19" s="142" t="s">
        <v>288</v>
      </c>
      <c r="G19" s="165">
        <v>10439</v>
      </c>
      <c r="H19" s="168" t="s">
        <v>255</v>
      </c>
      <c r="I19" s="142" t="s">
        <v>289</v>
      </c>
      <c r="J19" s="142" t="s">
        <v>290</v>
      </c>
      <c r="K19" s="151">
        <v>40544</v>
      </c>
      <c r="L19" s="145">
        <v>246542.45</v>
      </c>
      <c r="M19" s="165">
        <v>10468</v>
      </c>
      <c r="N19" s="151">
        <v>40544</v>
      </c>
      <c r="O19" s="151">
        <v>40756</v>
      </c>
      <c r="P19" s="142" t="s">
        <v>207</v>
      </c>
      <c r="Q19" s="142"/>
      <c r="R19" s="142"/>
      <c r="S19" s="142"/>
      <c r="T19" s="142"/>
      <c r="U19" s="262"/>
      <c r="V19" s="135"/>
      <c r="W19" s="138"/>
      <c r="X19" s="262"/>
      <c r="Y19" s="135"/>
      <c r="Z19" s="135"/>
      <c r="AA19" s="134"/>
      <c r="AB19" s="134"/>
      <c r="AC19" s="134"/>
      <c r="AD19" s="134"/>
      <c r="AE19" s="14">
        <v>246542.45</v>
      </c>
      <c r="AF19" s="14">
        <v>205532.28</v>
      </c>
      <c r="AG19" s="14"/>
      <c r="AH19" s="14">
        <f>AG19+AF19</f>
        <v>205532.28</v>
      </c>
      <c r="AI19" s="134"/>
      <c r="AJ19" s="134"/>
      <c r="AK19" s="134"/>
      <c r="AL19" s="134"/>
      <c r="AM19" s="133"/>
      <c r="AN19" s="133"/>
      <c r="AO19" s="133"/>
      <c r="AP19" s="133"/>
      <c r="AQ19" s="133"/>
      <c r="AR19" s="133"/>
      <c r="AS19" s="133"/>
      <c r="AT19" s="133"/>
      <c r="AU19" s="133"/>
      <c r="AV19" s="133"/>
      <c r="AW19" s="133"/>
      <c r="AX19" s="133"/>
      <c r="AY19" s="133"/>
      <c r="AZ19" s="133"/>
      <c r="BA19" s="133"/>
      <c r="BB19" s="133"/>
      <c r="BC19" s="133"/>
      <c r="BD19" s="133"/>
    </row>
    <row r="20" spans="1:56" ht="25.5">
      <c r="A20" s="289"/>
      <c r="B20" s="208"/>
      <c r="C20" s="152"/>
      <c r="D20" s="154"/>
      <c r="E20" s="152"/>
      <c r="F20" s="152"/>
      <c r="G20" s="155"/>
      <c r="H20" s="154"/>
      <c r="I20" s="152"/>
      <c r="J20" s="152"/>
      <c r="K20" s="153"/>
      <c r="L20" s="157"/>
      <c r="M20" s="155"/>
      <c r="N20" s="153"/>
      <c r="O20" s="153"/>
      <c r="P20" s="152"/>
      <c r="Q20" s="152"/>
      <c r="R20" s="152"/>
      <c r="S20" s="152"/>
      <c r="T20" s="152"/>
      <c r="U20" s="128" t="s">
        <v>247</v>
      </c>
      <c r="V20" s="132">
        <v>40754</v>
      </c>
      <c r="W20" s="131">
        <v>10633</v>
      </c>
      <c r="X20" s="128" t="s">
        <v>303</v>
      </c>
      <c r="Y20" s="132">
        <v>40756</v>
      </c>
      <c r="Z20" s="132">
        <v>40908</v>
      </c>
      <c r="AA20" s="129"/>
      <c r="AB20" s="129"/>
      <c r="AC20" s="129"/>
      <c r="AD20" s="129"/>
      <c r="AE20" s="74">
        <v>154089.03</v>
      </c>
      <c r="AF20" s="74">
        <v>102766.14</v>
      </c>
      <c r="AG20" s="74"/>
      <c r="AH20" s="74">
        <f aca="true" t="shared" si="0" ref="AH20:AH82">AG20+AF20</f>
        <v>102766.14</v>
      </c>
      <c r="AI20" s="129"/>
      <c r="AJ20" s="129"/>
      <c r="AK20" s="129"/>
      <c r="AL20" s="129"/>
      <c r="AM20" s="120"/>
      <c r="AN20" s="120"/>
      <c r="AO20" s="120"/>
      <c r="AP20" s="120"/>
      <c r="AQ20" s="120"/>
      <c r="AR20" s="120"/>
      <c r="AS20" s="120"/>
      <c r="AT20" s="120"/>
      <c r="AU20" s="120"/>
      <c r="AV20" s="120"/>
      <c r="AW20" s="120"/>
      <c r="AX20" s="120"/>
      <c r="AY20" s="120"/>
      <c r="AZ20" s="120"/>
      <c r="BA20" s="120"/>
      <c r="BB20" s="120"/>
      <c r="BC20" s="120"/>
      <c r="BD20" s="120"/>
    </row>
    <row r="21" spans="1:56" ht="25.5">
      <c r="A21" s="289"/>
      <c r="B21" s="208"/>
      <c r="C21" s="152"/>
      <c r="D21" s="154"/>
      <c r="E21" s="152"/>
      <c r="F21" s="152"/>
      <c r="G21" s="155"/>
      <c r="H21" s="154"/>
      <c r="I21" s="152"/>
      <c r="J21" s="152"/>
      <c r="K21" s="153"/>
      <c r="L21" s="157"/>
      <c r="M21" s="155"/>
      <c r="N21" s="153"/>
      <c r="O21" s="153"/>
      <c r="P21" s="152"/>
      <c r="Q21" s="152"/>
      <c r="R21" s="152"/>
      <c r="S21" s="152"/>
      <c r="T21" s="152"/>
      <c r="U21" s="128" t="s">
        <v>248</v>
      </c>
      <c r="V21" s="132">
        <v>40893</v>
      </c>
      <c r="W21" s="131"/>
      <c r="X21" s="128" t="s">
        <v>246</v>
      </c>
      <c r="Y21" s="132">
        <v>40909</v>
      </c>
      <c r="Z21" s="132">
        <v>41274</v>
      </c>
      <c r="AA21" s="129"/>
      <c r="AB21" s="129"/>
      <c r="AC21" s="129"/>
      <c r="AD21" s="129"/>
      <c r="AE21" s="74">
        <v>369813.67</v>
      </c>
      <c r="AF21" s="74">
        <v>381681.54</v>
      </c>
      <c r="AG21" s="74"/>
      <c r="AH21" s="74">
        <f t="shared" si="0"/>
        <v>381681.54</v>
      </c>
      <c r="AI21" s="129"/>
      <c r="AJ21" s="129"/>
      <c r="AK21" s="129"/>
      <c r="AL21" s="129"/>
      <c r="AM21" s="120"/>
      <c r="AN21" s="120"/>
      <c r="AO21" s="120"/>
      <c r="AP21" s="120"/>
      <c r="AQ21" s="120"/>
      <c r="AR21" s="120"/>
      <c r="AS21" s="120"/>
      <c r="AT21" s="120"/>
      <c r="AU21" s="120"/>
      <c r="AV21" s="120"/>
      <c r="AW21" s="120"/>
      <c r="AX21" s="120"/>
      <c r="AY21" s="120"/>
      <c r="AZ21" s="120"/>
      <c r="BA21" s="120"/>
      <c r="BB21" s="120"/>
      <c r="BC21" s="120"/>
      <c r="BD21" s="120"/>
    </row>
    <row r="22" spans="1:56" ht="25.5">
      <c r="A22" s="289"/>
      <c r="B22" s="208"/>
      <c r="C22" s="152"/>
      <c r="D22" s="154"/>
      <c r="E22" s="152"/>
      <c r="F22" s="152"/>
      <c r="G22" s="155"/>
      <c r="H22" s="154"/>
      <c r="I22" s="152"/>
      <c r="J22" s="152"/>
      <c r="K22" s="153"/>
      <c r="L22" s="157"/>
      <c r="M22" s="155"/>
      <c r="N22" s="153"/>
      <c r="O22" s="153"/>
      <c r="P22" s="152"/>
      <c r="Q22" s="152"/>
      <c r="R22" s="152"/>
      <c r="S22" s="152"/>
      <c r="T22" s="152"/>
      <c r="U22" s="128" t="s">
        <v>263</v>
      </c>
      <c r="V22" s="132">
        <v>41269</v>
      </c>
      <c r="W22" s="131">
        <v>11116</v>
      </c>
      <c r="X22" s="128" t="s">
        <v>246</v>
      </c>
      <c r="Y22" s="132">
        <v>41275</v>
      </c>
      <c r="Z22" s="132">
        <v>41639</v>
      </c>
      <c r="AA22" s="129"/>
      <c r="AB22" s="129"/>
      <c r="AC22" s="129"/>
      <c r="AD22" s="129"/>
      <c r="AE22" s="74">
        <v>369813.67</v>
      </c>
      <c r="AF22" s="74">
        <v>411013.52</v>
      </c>
      <c r="AG22" s="74"/>
      <c r="AH22" s="74">
        <f t="shared" si="0"/>
        <v>411013.52</v>
      </c>
      <c r="AI22" s="129"/>
      <c r="AJ22" s="129"/>
      <c r="AK22" s="129"/>
      <c r="AL22" s="129"/>
      <c r="AM22" s="120"/>
      <c r="AN22" s="120"/>
      <c r="AO22" s="120"/>
      <c r="AP22" s="120"/>
      <c r="AQ22" s="120"/>
      <c r="AR22" s="120"/>
      <c r="AS22" s="120"/>
      <c r="AT22" s="120"/>
      <c r="AU22" s="120"/>
      <c r="AV22" s="120"/>
      <c r="AW22" s="120"/>
      <c r="AX22" s="120"/>
      <c r="AY22" s="120"/>
      <c r="AZ22" s="120"/>
      <c r="BA22" s="120"/>
      <c r="BB22" s="120"/>
      <c r="BC22" s="120"/>
      <c r="BD22" s="120"/>
    </row>
    <row r="23" spans="1:56" ht="25.5">
      <c r="A23" s="289"/>
      <c r="B23" s="208"/>
      <c r="C23" s="152"/>
      <c r="D23" s="154"/>
      <c r="E23" s="152"/>
      <c r="F23" s="152"/>
      <c r="G23" s="155"/>
      <c r="H23" s="154"/>
      <c r="I23" s="152"/>
      <c r="J23" s="152"/>
      <c r="K23" s="153"/>
      <c r="L23" s="157"/>
      <c r="M23" s="155"/>
      <c r="N23" s="153"/>
      <c r="O23" s="153"/>
      <c r="P23" s="152"/>
      <c r="Q23" s="152"/>
      <c r="R23" s="152"/>
      <c r="S23" s="152"/>
      <c r="T23" s="152"/>
      <c r="U23" s="128" t="s">
        <v>261</v>
      </c>
      <c r="V23" s="132">
        <v>41308</v>
      </c>
      <c r="W23" s="131">
        <v>11011</v>
      </c>
      <c r="X23" s="128" t="s">
        <v>291</v>
      </c>
      <c r="Y23" s="132"/>
      <c r="Z23" s="132"/>
      <c r="AA23" s="71">
        <v>0.25</v>
      </c>
      <c r="AB23" s="129"/>
      <c r="AC23" s="129"/>
      <c r="AD23" s="129"/>
      <c r="AE23" s="74"/>
      <c r="AF23" s="74">
        <v>166707.57</v>
      </c>
      <c r="AG23" s="74"/>
      <c r="AH23" s="74">
        <f t="shared" si="0"/>
        <v>166707.57</v>
      </c>
      <c r="AI23" s="129"/>
      <c r="AJ23" s="129"/>
      <c r="AK23" s="129"/>
      <c r="AL23" s="129"/>
      <c r="AM23" s="120"/>
      <c r="AN23" s="120"/>
      <c r="AO23" s="120"/>
      <c r="AP23" s="120"/>
      <c r="AQ23" s="120"/>
      <c r="AR23" s="120"/>
      <c r="AS23" s="120"/>
      <c r="AT23" s="120"/>
      <c r="AU23" s="120"/>
      <c r="AV23" s="120"/>
      <c r="AW23" s="120"/>
      <c r="AX23" s="120"/>
      <c r="AY23" s="120"/>
      <c r="AZ23" s="120"/>
      <c r="BA23" s="120"/>
      <c r="BB23" s="120"/>
      <c r="BC23" s="120"/>
      <c r="BD23" s="120"/>
    </row>
    <row r="24" spans="1:56" ht="24" customHeight="1">
      <c r="A24" s="289"/>
      <c r="B24" s="208"/>
      <c r="C24" s="152"/>
      <c r="D24" s="154"/>
      <c r="E24" s="152"/>
      <c r="F24" s="152"/>
      <c r="G24" s="155"/>
      <c r="H24" s="154"/>
      <c r="I24" s="152"/>
      <c r="J24" s="152"/>
      <c r="K24" s="153"/>
      <c r="L24" s="157"/>
      <c r="M24" s="155"/>
      <c r="N24" s="153"/>
      <c r="O24" s="153"/>
      <c r="P24" s="152"/>
      <c r="Q24" s="152"/>
      <c r="R24" s="152"/>
      <c r="S24" s="152"/>
      <c r="T24" s="152"/>
      <c r="U24" s="128" t="s">
        <v>292</v>
      </c>
      <c r="V24" s="132">
        <v>41638</v>
      </c>
      <c r="W24" s="131">
        <v>11236</v>
      </c>
      <c r="X24" s="128" t="s">
        <v>246</v>
      </c>
      <c r="Y24" s="132">
        <v>41640</v>
      </c>
      <c r="Z24" s="132">
        <v>42004</v>
      </c>
      <c r="AA24" s="129"/>
      <c r="AB24" s="129"/>
      <c r="AC24" s="129"/>
      <c r="AD24" s="129"/>
      <c r="AE24" s="74"/>
      <c r="AF24" s="74">
        <v>681236.52</v>
      </c>
      <c r="AG24" s="74"/>
      <c r="AH24" s="74">
        <f t="shared" si="0"/>
        <v>681236.52</v>
      </c>
      <c r="AI24" s="129"/>
      <c r="AJ24" s="129"/>
      <c r="AK24" s="129"/>
      <c r="AL24" s="129"/>
      <c r="AM24" s="120"/>
      <c r="AN24" s="120"/>
      <c r="AO24" s="120"/>
      <c r="AP24" s="120"/>
      <c r="AQ24" s="120"/>
      <c r="AR24" s="120"/>
      <c r="AS24" s="120"/>
      <c r="AT24" s="120"/>
      <c r="AU24" s="120"/>
      <c r="AV24" s="120"/>
      <c r="AW24" s="120"/>
      <c r="AX24" s="120"/>
      <c r="AY24" s="120"/>
      <c r="AZ24" s="120"/>
      <c r="BA24" s="120"/>
      <c r="BB24" s="120"/>
      <c r="BC24" s="120"/>
      <c r="BD24" s="120"/>
    </row>
    <row r="25" spans="1:56" ht="41.25" customHeight="1">
      <c r="A25" s="289"/>
      <c r="B25" s="208"/>
      <c r="C25" s="152"/>
      <c r="D25" s="154"/>
      <c r="E25" s="152"/>
      <c r="F25" s="152"/>
      <c r="G25" s="155"/>
      <c r="H25" s="154"/>
      <c r="I25" s="152"/>
      <c r="J25" s="152"/>
      <c r="K25" s="153"/>
      <c r="L25" s="157"/>
      <c r="M25" s="155"/>
      <c r="N25" s="153"/>
      <c r="O25" s="153"/>
      <c r="P25" s="152"/>
      <c r="Q25" s="152"/>
      <c r="R25" s="152"/>
      <c r="S25" s="152"/>
      <c r="T25" s="152"/>
      <c r="U25" s="128" t="s">
        <v>377</v>
      </c>
      <c r="V25" s="132">
        <v>41792</v>
      </c>
      <c r="W25" s="72"/>
      <c r="X25" s="128" t="s">
        <v>383</v>
      </c>
      <c r="Y25" s="132"/>
      <c r="Z25" s="132"/>
      <c r="AA25" s="129"/>
      <c r="AB25" s="129"/>
      <c r="AC25" s="129"/>
      <c r="AD25" s="129"/>
      <c r="AE25" s="74"/>
      <c r="AF25" s="74">
        <v>0</v>
      </c>
      <c r="AG25" s="75"/>
      <c r="AH25" s="74">
        <f t="shared" si="0"/>
        <v>0</v>
      </c>
      <c r="AI25" s="129"/>
      <c r="AJ25" s="129"/>
      <c r="AK25" s="129"/>
      <c r="AL25" s="129"/>
      <c r="AM25" s="120"/>
      <c r="AN25" s="120"/>
      <c r="AO25" s="120"/>
      <c r="AP25" s="120"/>
      <c r="AQ25" s="120"/>
      <c r="AR25" s="120"/>
      <c r="AS25" s="120"/>
      <c r="AT25" s="120"/>
      <c r="AU25" s="120"/>
      <c r="AV25" s="120"/>
      <c r="AW25" s="120"/>
      <c r="AX25" s="120"/>
      <c r="AY25" s="120"/>
      <c r="AZ25" s="120"/>
      <c r="BA25" s="120"/>
      <c r="BB25" s="120"/>
      <c r="BC25" s="120"/>
      <c r="BD25" s="120"/>
    </row>
    <row r="26" spans="1:56" ht="25.5">
      <c r="A26" s="289"/>
      <c r="B26" s="208"/>
      <c r="C26" s="152"/>
      <c r="D26" s="154"/>
      <c r="E26" s="152"/>
      <c r="F26" s="152"/>
      <c r="G26" s="155"/>
      <c r="H26" s="154"/>
      <c r="I26" s="152"/>
      <c r="J26" s="152"/>
      <c r="K26" s="153"/>
      <c r="L26" s="157"/>
      <c r="M26" s="155"/>
      <c r="N26" s="153"/>
      <c r="O26" s="153"/>
      <c r="P26" s="152"/>
      <c r="Q26" s="152"/>
      <c r="R26" s="152"/>
      <c r="S26" s="152"/>
      <c r="T26" s="152"/>
      <c r="U26" s="128" t="s">
        <v>378</v>
      </c>
      <c r="V26" s="132">
        <v>42003</v>
      </c>
      <c r="W26" s="72"/>
      <c r="X26" s="128" t="s">
        <v>246</v>
      </c>
      <c r="Y26" s="132">
        <v>42005</v>
      </c>
      <c r="Z26" s="132">
        <v>42369</v>
      </c>
      <c r="AA26" s="129"/>
      <c r="AB26" s="129"/>
      <c r="AC26" s="129"/>
      <c r="AD26" s="129"/>
      <c r="AE26" s="74"/>
      <c r="AF26" s="74">
        <v>641756.61</v>
      </c>
      <c r="AG26" s="74">
        <v>58341.51</v>
      </c>
      <c r="AH26" s="74">
        <f t="shared" si="0"/>
        <v>700098.12</v>
      </c>
      <c r="AI26" s="129"/>
      <c r="AJ26" s="129"/>
      <c r="AK26" s="129"/>
      <c r="AL26" s="129"/>
      <c r="AM26" s="120"/>
      <c r="AN26" s="120"/>
      <c r="AO26" s="120"/>
      <c r="AP26" s="120"/>
      <c r="AQ26" s="120"/>
      <c r="AR26" s="120"/>
      <c r="AS26" s="120"/>
      <c r="AT26" s="120"/>
      <c r="AU26" s="120"/>
      <c r="AV26" s="120"/>
      <c r="AW26" s="120"/>
      <c r="AX26" s="120"/>
      <c r="AY26" s="120"/>
      <c r="AZ26" s="120"/>
      <c r="BA26" s="120"/>
      <c r="BB26" s="120"/>
      <c r="BC26" s="120"/>
      <c r="BD26" s="120"/>
    </row>
    <row r="27" spans="1:56" ht="25.5">
      <c r="A27" s="289"/>
      <c r="B27" s="208"/>
      <c r="C27" s="152"/>
      <c r="D27" s="154"/>
      <c r="E27" s="152"/>
      <c r="F27" s="152"/>
      <c r="G27" s="155"/>
      <c r="H27" s="154"/>
      <c r="I27" s="152"/>
      <c r="J27" s="152"/>
      <c r="K27" s="153"/>
      <c r="L27" s="157"/>
      <c r="M27" s="155"/>
      <c r="N27" s="153"/>
      <c r="O27" s="153"/>
      <c r="P27" s="152"/>
      <c r="Q27" s="152"/>
      <c r="R27" s="152"/>
      <c r="S27" s="152"/>
      <c r="T27" s="152"/>
      <c r="U27" s="128" t="s">
        <v>459</v>
      </c>
      <c r="V27" s="132">
        <v>42361</v>
      </c>
      <c r="W27" s="70">
        <v>11741</v>
      </c>
      <c r="X27" s="128" t="s">
        <v>460</v>
      </c>
      <c r="Y27" s="132">
        <v>42361</v>
      </c>
      <c r="Z27" s="132">
        <v>42399</v>
      </c>
      <c r="AA27" s="129"/>
      <c r="AB27" s="129"/>
      <c r="AC27" s="129"/>
      <c r="AD27" s="129"/>
      <c r="AE27" s="74"/>
      <c r="AF27" s="74">
        <v>0</v>
      </c>
      <c r="AG27" s="74">
        <v>58341.51</v>
      </c>
      <c r="AH27" s="74">
        <f t="shared" si="0"/>
        <v>58341.51</v>
      </c>
      <c r="AI27" s="129"/>
      <c r="AJ27" s="129"/>
      <c r="AK27" s="129"/>
      <c r="AL27" s="129"/>
      <c r="AM27" s="120"/>
      <c r="AN27" s="120"/>
      <c r="AO27" s="120"/>
      <c r="AP27" s="120"/>
      <c r="AQ27" s="120"/>
      <c r="AR27" s="120"/>
      <c r="AS27" s="120"/>
      <c r="AT27" s="120"/>
      <c r="AU27" s="120"/>
      <c r="AV27" s="120"/>
      <c r="AW27" s="120"/>
      <c r="AX27" s="120"/>
      <c r="AY27" s="120"/>
      <c r="AZ27" s="120"/>
      <c r="BA27" s="120"/>
      <c r="BB27" s="120"/>
      <c r="BC27" s="120"/>
      <c r="BD27" s="120"/>
    </row>
    <row r="28" spans="1:56" ht="15" customHeight="1">
      <c r="A28" s="289">
        <v>2</v>
      </c>
      <c r="B28" s="208" t="s">
        <v>258</v>
      </c>
      <c r="C28" s="154" t="s">
        <v>255</v>
      </c>
      <c r="D28" s="154" t="s">
        <v>256</v>
      </c>
      <c r="E28" s="152" t="s">
        <v>259</v>
      </c>
      <c r="F28" s="160" t="s">
        <v>260</v>
      </c>
      <c r="G28" s="155">
        <v>10458</v>
      </c>
      <c r="H28" s="154" t="s">
        <v>249</v>
      </c>
      <c r="I28" s="152" t="s">
        <v>254</v>
      </c>
      <c r="J28" s="152" t="s">
        <v>257</v>
      </c>
      <c r="K28" s="153">
        <v>40662</v>
      </c>
      <c r="L28" s="157">
        <v>2561545.56</v>
      </c>
      <c r="M28" s="155">
        <v>10547</v>
      </c>
      <c r="N28" s="153">
        <v>40662</v>
      </c>
      <c r="O28" s="153">
        <v>41027</v>
      </c>
      <c r="P28" s="152" t="s">
        <v>207</v>
      </c>
      <c r="Q28" s="152"/>
      <c r="R28" s="152"/>
      <c r="S28" s="152"/>
      <c r="T28" s="129"/>
      <c r="U28" s="128"/>
      <c r="V28" s="132"/>
      <c r="W28" s="131"/>
      <c r="X28" s="128"/>
      <c r="Y28" s="132"/>
      <c r="Z28" s="132"/>
      <c r="AA28" s="129"/>
      <c r="AB28" s="129"/>
      <c r="AC28" s="129"/>
      <c r="AD28" s="129"/>
      <c r="AE28" s="74">
        <v>2561545.56</v>
      </c>
      <c r="AF28" s="74">
        <v>2389852.67</v>
      </c>
      <c r="AG28" s="74"/>
      <c r="AH28" s="74">
        <f t="shared" si="0"/>
        <v>2389852.67</v>
      </c>
      <c r="AI28" s="129"/>
      <c r="AJ28" s="129"/>
      <c r="AK28" s="129"/>
      <c r="AL28" s="129"/>
      <c r="AM28" s="120"/>
      <c r="AN28" s="120"/>
      <c r="AO28" s="120"/>
      <c r="AP28" s="120"/>
      <c r="AQ28" s="120"/>
      <c r="AR28" s="120"/>
      <c r="AS28" s="120"/>
      <c r="AT28" s="120"/>
      <c r="AU28" s="120"/>
      <c r="AV28" s="120"/>
      <c r="AW28" s="120"/>
      <c r="AX28" s="120"/>
      <c r="AY28" s="120"/>
      <c r="AZ28" s="120"/>
      <c r="BA28" s="120"/>
      <c r="BB28" s="120"/>
      <c r="BC28" s="120"/>
      <c r="BD28" s="120"/>
    </row>
    <row r="29" spans="1:56" ht="111" customHeight="1">
      <c r="A29" s="289"/>
      <c r="B29" s="208"/>
      <c r="C29" s="154"/>
      <c r="D29" s="154"/>
      <c r="E29" s="152"/>
      <c r="F29" s="160"/>
      <c r="G29" s="155"/>
      <c r="H29" s="154"/>
      <c r="I29" s="152"/>
      <c r="J29" s="152"/>
      <c r="K29" s="153"/>
      <c r="L29" s="157"/>
      <c r="M29" s="155"/>
      <c r="N29" s="153"/>
      <c r="O29" s="153"/>
      <c r="P29" s="152"/>
      <c r="Q29" s="152"/>
      <c r="R29" s="152"/>
      <c r="S29" s="152"/>
      <c r="T29" s="123" t="s">
        <v>211</v>
      </c>
      <c r="U29" s="128" t="s">
        <v>247</v>
      </c>
      <c r="V29" s="132">
        <v>40867</v>
      </c>
      <c r="W29" s="131">
        <v>10701</v>
      </c>
      <c r="X29" s="128" t="s">
        <v>283</v>
      </c>
      <c r="Y29" s="132"/>
      <c r="Z29" s="132"/>
      <c r="AA29" s="71">
        <v>0.25</v>
      </c>
      <c r="AB29" s="129"/>
      <c r="AC29" s="121">
        <v>640386.39</v>
      </c>
      <c r="AD29" s="129"/>
      <c r="AE29" s="74">
        <f>L28-AD29+AC29</f>
        <v>3201931.95</v>
      </c>
      <c r="AF29" s="74">
        <v>499134.08</v>
      </c>
      <c r="AG29" s="74"/>
      <c r="AH29" s="74">
        <f t="shared" si="0"/>
        <v>499134.08</v>
      </c>
      <c r="AI29" s="129"/>
      <c r="AJ29" s="129"/>
      <c r="AK29" s="129"/>
      <c r="AL29" s="129"/>
      <c r="AM29" s="120"/>
      <c r="AN29" s="120"/>
      <c r="AO29" s="120"/>
      <c r="AP29" s="120"/>
      <c r="AQ29" s="120"/>
      <c r="AR29" s="120"/>
      <c r="AS29" s="120"/>
      <c r="AT29" s="120"/>
      <c r="AU29" s="120"/>
      <c r="AV29" s="120"/>
      <c r="AW29" s="120"/>
      <c r="AX29" s="120"/>
      <c r="AY29" s="120"/>
      <c r="AZ29" s="120"/>
      <c r="BA29" s="120"/>
      <c r="BB29" s="120"/>
      <c r="BC29" s="120"/>
      <c r="BD29" s="120"/>
    </row>
    <row r="30" spans="1:56" ht="39.75" customHeight="1">
      <c r="A30" s="289"/>
      <c r="B30" s="208"/>
      <c r="C30" s="154"/>
      <c r="D30" s="154"/>
      <c r="E30" s="152"/>
      <c r="F30" s="160"/>
      <c r="G30" s="155"/>
      <c r="H30" s="154"/>
      <c r="I30" s="152"/>
      <c r="J30" s="152"/>
      <c r="K30" s="153"/>
      <c r="L30" s="157"/>
      <c r="M30" s="155"/>
      <c r="N30" s="153"/>
      <c r="O30" s="153"/>
      <c r="P30" s="152"/>
      <c r="Q30" s="152"/>
      <c r="R30" s="152"/>
      <c r="S30" s="152"/>
      <c r="T30" s="123" t="s">
        <v>211</v>
      </c>
      <c r="U30" s="128" t="s">
        <v>248</v>
      </c>
      <c r="V30" s="132">
        <v>41029</v>
      </c>
      <c r="W30" s="131">
        <v>10808</v>
      </c>
      <c r="X30" s="128" t="s">
        <v>262</v>
      </c>
      <c r="Y30" s="132">
        <v>41029</v>
      </c>
      <c r="Z30" s="132">
        <v>41394</v>
      </c>
      <c r="AA30" s="129"/>
      <c r="AB30" s="129"/>
      <c r="AC30" s="129"/>
      <c r="AD30" s="129"/>
      <c r="AE30" s="74">
        <v>3201940.95</v>
      </c>
      <c r="AF30" s="74">
        <v>3126536.23</v>
      </c>
      <c r="AG30" s="74"/>
      <c r="AH30" s="74">
        <f t="shared" si="0"/>
        <v>3126536.23</v>
      </c>
      <c r="AI30" s="129"/>
      <c r="AJ30" s="129"/>
      <c r="AK30" s="129"/>
      <c r="AL30" s="129"/>
      <c r="AM30" s="120"/>
      <c r="AN30" s="120"/>
      <c r="AO30" s="120"/>
      <c r="AP30" s="120"/>
      <c r="AQ30" s="120"/>
      <c r="AR30" s="120"/>
      <c r="AS30" s="120"/>
      <c r="AT30" s="120"/>
      <c r="AU30" s="120"/>
      <c r="AV30" s="120"/>
      <c r="AW30" s="120"/>
      <c r="AX30" s="120"/>
      <c r="AY30" s="120"/>
      <c r="AZ30" s="120"/>
      <c r="BA30" s="120"/>
      <c r="BB30" s="120"/>
      <c r="BC30" s="120"/>
      <c r="BD30" s="120"/>
    </row>
    <row r="31" spans="1:56" ht="39.75" customHeight="1">
      <c r="A31" s="289"/>
      <c r="B31" s="208"/>
      <c r="C31" s="154"/>
      <c r="D31" s="154"/>
      <c r="E31" s="152"/>
      <c r="F31" s="160"/>
      <c r="G31" s="155"/>
      <c r="H31" s="154"/>
      <c r="I31" s="152"/>
      <c r="J31" s="152"/>
      <c r="K31" s="153"/>
      <c r="L31" s="157"/>
      <c r="M31" s="155"/>
      <c r="N31" s="153"/>
      <c r="O31" s="153"/>
      <c r="P31" s="152"/>
      <c r="Q31" s="152"/>
      <c r="R31" s="152"/>
      <c r="S31" s="152"/>
      <c r="T31" s="123" t="s">
        <v>211</v>
      </c>
      <c r="U31" s="128" t="s">
        <v>245</v>
      </c>
      <c r="V31" s="132">
        <v>41394</v>
      </c>
      <c r="W31" s="131">
        <v>11490</v>
      </c>
      <c r="X31" s="128" t="s">
        <v>262</v>
      </c>
      <c r="Y31" s="77">
        <v>41395</v>
      </c>
      <c r="Z31" s="77">
        <v>41760</v>
      </c>
      <c r="AA31" s="129"/>
      <c r="AB31" s="129"/>
      <c r="AC31" s="129"/>
      <c r="AD31" s="129"/>
      <c r="AE31" s="74">
        <v>3201940.95</v>
      </c>
      <c r="AF31" s="74">
        <v>6471134.66</v>
      </c>
      <c r="AG31" s="74"/>
      <c r="AH31" s="74">
        <f t="shared" si="0"/>
        <v>6471134.66</v>
      </c>
      <c r="AI31" s="129"/>
      <c r="AJ31" s="129"/>
      <c r="AK31" s="129"/>
      <c r="AL31" s="129"/>
      <c r="AM31" s="120"/>
      <c r="AN31" s="120"/>
      <c r="AO31" s="120"/>
      <c r="AP31" s="120"/>
      <c r="AQ31" s="120"/>
      <c r="AR31" s="120"/>
      <c r="AS31" s="120"/>
      <c r="AT31" s="120"/>
      <c r="AU31" s="120"/>
      <c r="AV31" s="120"/>
      <c r="AW31" s="120"/>
      <c r="AX31" s="120"/>
      <c r="AY31" s="120"/>
      <c r="AZ31" s="120"/>
      <c r="BA31" s="120"/>
      <c r="BB31" s="120"/>
      <c r="BC31" s="120"/>
      <c r="BD31" s="120"/>
    </row>
    <row r="32" spans="1:56" ht="39.75" customHeight="1">
      <c r="A32" s="289"/>
      <c r="B32" s="208"/>
      <c r="C32" s="154"/>
      <c r="D32" s="154"/>
      <c r="E32" s="152"/>
      <c r="F32" s="160"/>
      <c r="G32" s="155"/>
      <c r="H32" s="154"/>
      <c r="I32" s="152"/>
      <c r="J32" s="152"/>
      <c r="K32" s="153"/>
      <c r="L32" s="157"/>
      <c r="M32" s="155"/>
      <c r="N32" s="153"/>
      <c r="O32" s="153"/>
      <c r="P32" s="152"/>
      <c r="Q32" s="152"/>
      <c r="R32" s="152"/>
      <c r="S32" s="152"/>
      <c r="T32" s="123" t="s">
        <v>211</v>
      </c>
      <c r="U32" s="128" t="s">
        <v>302</v>
      </c>
      <c r="V32" s="132">
        <v>41759</v>
      </c>
      <c r="W32" s="131">
        <v>11561</v>
      </c>
      <c r="X32" s="128" t="s">
        <v>262</v>
      </c>
      <c r="Y32" s="77">
        <v>41760</v>
      </c>
      <c r="Z32" s="77">
        <v>42124</v>
      </c>
      <c r="AA32" s="129"/>
      <c r="AB32" s="129"/>
      <c r="AC32" s="129"/>
      <c r="AD32" s="129"/>
      <c r="AE32" s="74">
        <v>3201940.95</v>
      </c>
      <c r="AF32" s="74">
        <v>954056.67</v>
      </c>
      <c r="AG32" s="74"/>
      <c r="AH32" s="74">
        <f t="shared" si="0"/>
        <v>954056.67</v>
      </c>
      <c r="AI32" s="129"/>
      <c r="AJ32" s="129"/>
      <c r="AK32" s="129"/>
      <c r="AL32" s="129"/>
      <c r="AM32" s="120"/>
      <c r="AN32" s="120"/>
      <c r="AO32" s="120"/>
      <c r="AP32" s="120"/>
      <c r="AQ32" s="120"/>
      <c r="AR32" s="120"/>
      <c r="AS32" s="120"/>
      <c r="AT32" s="120"/>
      <c r="AU32" s="120"/>
      <c r="AV32" s="120"/>
      <c r="AW32" s="120"/>
      <c r="AX32" s="120"/>
      <c r="AY32" s="120"/>
      <c r="AZ32" s="120"/>
      <c r="BA32" s="120"/>
      <c r="BB32" s="120"/>
      <c r="BC32" s="120"/>
      <c r="BD32" s="120"/>
    </row>
    <row r="33" spans="1:56" ht="39.75" customHeight="1">
      <c r="A33" s="289"/>
      <c r="B33" s="208"/>
      <c r="C33" s="154"/>
      <c r="D33" s="154"/>
      <c r="E33" s="152"/>
      <c r="F33" s="160"/>
      <c r="G33" s="155"/>
      <c r="H33" s="154"/>
      <c r="I33" s="152"/>
      <c r="J33" s="152"/>
      <c r="K33" s="153"/>
      <c r="L33" s="157"/>
      <c r="M33" s="155"/>
      <c r="N33" s="153"/>
      <c r="O33" s="153"/>
      <c r="P33" s="152"/>
      <c r="Q33" s="152"/>
      <c r="R33" s="152"/>
      <c r="S33" s="152"/>
      <c r="T33" s="123" t="s">
        <v>211</v>
      </c>
      <c r="U33" s="128" t="s">
        <v>375</v>
      </c>
      <c r="V33" s="132">
        <v>42122</v>
      </c>
      <c r="W33" s="131"/>
      <c r="X33" s="128" t="s">
        <v>376</v>
      </c>
      <c r="Y33" s="77">
        <v>42125</v>
      </c>
      <c r="Z33" s="77">
        <v>42490</v>
      </c>
      <c r="AA33" s="129"/>
      <c r="AB33" s="129"/>
      <c r="AC33" s="129"/>
      <c r="AD33" s="129"/>
      <c r="AE33" s="74">
        <v>3201940.95</v>
      </c>
      <c r="AF33" s="74">
        <v>2175611.43</v>
      </c>
      <c r="AG33" s="74">
        <v>1485927</v>
      </c>
      <c r="AH33" s="74">
        <f t="shared" si="0"/>
        <v>3661538.43</v>
      </c>
      <c r="AI33" s="129"/>
      <c r="AJ33" s="129"/>
      <c r="AK33" s="129"/>
      <c r="AL33" s="129"/>
      <c r="AM33" s="120"/>
      <c r="AN33" s="120"/>
      <c r="AO33" s="120"/>
      <c r="AP33" s="120"/>
      <c r="AQ33" s="120"/>
      <c r="AR33" s="120"/>
      <c r="AS33" s="120"/>
      <c r="AT33" s="120"/>
      <c r="AU33" s="120"/>
      <c r="AV33" s="120"/>
      <c r="AW33" s="120"/>
      <c r="AX33" s="120"/>
      <c r="AY33" s="120"/>
      <c r="AZ33" s="120"/>
      <c r="BA33" s="120"/>
      <c r="BB33" s="120"/>
      <c r="BC33" s="120"/>
      <c r="BD33" s="120"/>
    </row>
    <row r="34" spans="1:56" s="79" customFormat="1" ht="51" customHeight="1">
      <c r="A34" s="289">
        <v>3</v>
      </c>
      <c r="B34" s="208">
        <v>34421213109</v>
      </c>
      <c r="C34" s="154" t="s">
        <v>218</v>
      </c>
      <c r="D34" s="154" t="s">
        <v>203</v>
      </c>
      <c r="E34" s="152" t="s">
        <v>204</v>
      </c>
      <c r="F34" s="160" t="s">
        <v>299</v>
      </c>
      <c r="G34" s="155">
        <v>10977</v>
      </c>
      <c r="H34" s="154" t="s">
        <v>380</v>
      </c>
      <c r="I34" s="152" t="s">
        <v>295</v>
      </c>
      <c r="J34" s="152" t="s">
        <v>296</v>
      </c>
      <c r="K34" s="153">
        <v>41395</v>
      </c>
      <c r="L34" s="157">
        <v>29440</v>
      </c>
      <c r="M34" s="155"/>
      <c r="N34" s="153">
        <v>41395</v>
      </c>
      <c r="O34" s="153">
        <v>41640</v>
      </c>
      <c r="P34" s="152" t="s">
        <v>207</v>
      </c>
      <c r="Q34" s="152"/>
      <c r="R34" s="152"/>
      <c r="S34" s="152"/>
      <c r="T34" s="152" t="s">
        <v>215</v>
      </c>
      <c r="U34" s="128"/>
      <c r="V34" s="132"/>
      <c r="W34" s="131"/>
      <c r="X34" s="128"/>
      <c r="Y34" s="132"/>
      <c r="Z34" s="132"/>
      <c r="AA34" s="78"/>
      <c r="AB34" s="129"/>
      <c r="AC34" s="129"/>
      <c r="AD34" s="129"/>
      <c r="AE34" s="74">
        <v>29440</v>
      </c>
      <c r="AF34" s="74">
        <v>29440</v>
      </c>
      <c r="AG34" s="74"/>
      <c r="AH34" s="74">
        <f t="shared" si="0"/>
        <v>29440</v>
      </c>
      <c r="AI34" s="127" t="s">
        <v>226</v>
      </c>
      <c r="AJ34" s="127" t="s">
        <v>298</v>
      </c>
      <c r="AK34" s="127" t="s">
        <v>297</v>
      </c>
      <c r="AL34" s="126"/>
      <c r="AM34" s="130"/>
      <c r="AN34" s="130"/>
      <c r="AO34" s="130"/>
      <c r="AP34" s="130"/>
      <c r="AQ34" s="130"/>
      <c r="AR34" s="130"/>
      <c r="AS34" s="130"/>
      <c r="AT34" s="129"/>
      <c r="AU34" s="129"/>
      <c r="AV34" s="129"/>
      <c r="AW34" s="129"/>
      <c r="AX34" s="129"/>
      <c r="AY34" s="129"/>
      <c r="AZ34" s="129"/>
      <c r="BA34" s="129"/>
      <c r="BB34" s="129"/>
      <c r="BC34" s="129"/>
      <c r="BD34" s="129"/>
    </row>
    <row r="35" spans="1:56" s="79" customFormat="1" ht="51" customHeight="1">
      <c r="A35" s="289"/>
      <c r="B35" s="208"/>
      <c r="C35" s="154"/>
      <c r="D35" s="154"/>
      <c r="E35" s="152"/>
      <c r="F35" s="160"/>
      <c r="G35" s="155"/>
      <c r="H35" s="154"/>
      <c r="I35" s="152"/>
      <c r="J35" s="152"/>
      <c r="K35" s="153"/>
      <c r="L35" s="157"/>
      <c r="M35" s="155"/>
      <c r="N35" s="153"/>
      <c r="O35" s="153"/>
      <c r="P35" s="152"/>
      <c r="Q35" s="152"/>
      <c r="R35" s="152"/>
      <c r="S35" s="152"/>
      <c r="T35" s="152"/>
      <c r="U35" s="80" t="s">
        <v>247</v>
      </c>
      <c r="V35" s="132">
        <v>41634</v>
      </c>
      <c r="W35" s="131"/>
      <c r="X35" s="80" t="s">
        <v>300</v>
      </c>
      <c r="Y35" s="132">
        <v>41640</v>
      </c>
      <c r="Z35" s="132">
        <v>41881</v>
      </c>
      <c r="AA35" s="78"/>
      <c r="AB35" s="129"/>
      <c r="AC35" s="129"/>
      <c r="AD35" s="129"/>
      <c r="AE35" s="74">
        <v>29440</v>
      </c>
      <c r="AF35" s="74">
        <v>25760</v>
      </c>
      <c r="AG35" s="74"/>
      <c r="AH35" s="74">
        <f t="shared" si="0"/>
        <v>25760</v>
      </c>
      <c r="AI35" s="127" t="s">
        <v>226</v>
      </c>
      <c r="AJ35" s="127" t="s">
        <v>298</v>
      </c>
      <c r="AK35" s="127" t="s">
        <v>297</v>
      </c>
      <c r="AL35" s="126"/>
      <c r="AM35" s="130"/>
      <c r="AN35" s="130"/>
      <c r="AO35" s="130"/>
      <c r="AP35" s="130"/>
      <c r="AQ35" s="130"/>
      <c r="AR35" s="130"/>
      <c r="AS35" s="130"/>
      <c r="AT35" s="129"/>
      <c r="AU35" s="129"/>
      <c r="AV35" s="129"/>
      <c r="AW35" s="129"/>
      <c r="AX35" s="129"/>
      <c r="AY35" s="129"/>
      <c r="AZ35" s="129"/>
      <c r="BA35" s="129"/>
      <c r="BB35" s="129"/>
      <c r="BC35" s="129"/>
      <c r="BD35" s="129"/>
    </row>
    <row r="36" spans="1:56" s="79" customFormat="1" ht="51" customHeight="1">
      <c r="A36" s="289"/>
      <c r="B36" s="208"/>
      <c r="C36" s="154"/>
      <c r="D36" s="154"/>
      <c r="E36" s="152"/>
      <c r="F36" s="160"/>
      <c r="G36" s="155"/>
      <c r="H36" s="154"/>
      <c r="I36" s="152"/>
      <c r="J36" s="152"/>
      <c r="K36" s="153"/>
      <c r="L36" s="157"/>
      <c r="M36" s="155"/>
      <c r="N36" s="153"/>
      <c r="O36" s="153"/>
      <c r="P36" s="152"/>
      <c r="Q36" s="152"/>
      <c r="R36" s="152"/>
      <c r="S36" s="152"/>
      <c r="T36" s="152"/>
      <c r="U36" s="80" t="s">
        <v>248</v>
      </c>
      <c r="V36" s="132">
        <v>41879</v>
      </c>
      <c r="W36" s="131"/>
      <c r="X36" s="80" t="s">
        <v>382</v>
      </c>
      <c r="Y36" s="132">
        <v>41881</v>
      </c>
      <c r="Z36" s="132">
        <v>42124</v>
      </c>
      <c r="AA36" s="78"/>
      <c r="AB36" s="129"/>
      <c r="AC36" s="129"/>
      <c r="AD36" s="129"/>
      <c r="AE36" s="74">
        <v>29440</v>
      </c>
      <c r="AF36" s="74">
        <v>7360</v>
      </c>
      <c r="AG36" s="74"/>
      <c r="AH36" s="74">
        <f t="shared" si="0"/>
        <v>7360</v>
      </c>
      <c r="AI36" s="127" t="s">
        <v>226</v>
      </c>
      <c r="AJ36" s="127" t="s">
        <v>298</v>
      </c>
      <c r="AK36" s="127" t="s">
        <v>297</v>
      </c>
      <c r="AL36" s="131"/>
      <c r="AM36" s="130"/>
      <c r="AN36" s="130"/>
      <c r="AO36" s="130"/>
      <c r="AP36" s="130"/>
      <c r="AQ36" s="130"/>
      <c r="AR36" s="130"/>
      <c r="AS36" s="130"/>
      <c r="AT36" s="129"/>
      <c r="AU36" s="129"/>
      <c r="AV36" s="129"/>
      <c r="AW36" s="129"/>
      <c r="AX36" s="129"/>
      <c r="AY36" s="129"/>
      <c r="AZ36" s="129"/>
      <c r="BA36" s="129"/>
      <c r="BB36" s="129"/>
      <c r="BC36" s="129"/>
      <c r="BD36" s="129"/>
    </row>
    <row r="37" spans="1:56" s="79" customFormat="1" ht="51" customHeight="1">
      <c r="A37" s="289"/>
      <c r="B37" s="208"/>
      <c r="C37" s="154"/>
      <c r="D37" s="154"/>
      <c r="E37" s="152"/>
      <c r="F37" s="160"/>
      <c r="G37" s="155"/>
      <c r="H37" s="154"/>
      <c r="I37" s="152"/>
      <c r="J37" s="152"/>
      <c r="K37" s="153"/>
      <c r="L37" s="157"/>
      <c r="M37" s="155"/>
      <c r="N37" s="153"/>
      <c r="O37" s="153"/>
      <c r="P37" s="152"/>
      <c r="Q37" s="152"/>
      <c r="R37" s="152"/>
      <c r="S37" s="152"/>
      <c r="T37" s="152"/>
      <c r="U37" s="80" t="s">
        <v>245</v>
      </c>
      <c r="V37" s="132">
        <v>42122</v>
      </c>
      <c r="W37" s="131"/>
      <c r="X37" s="80" t="s">
        <v>381</v>
      </c>
      <c r="Y37" s="132">
        <v>42124</v>
      </c>
      <c r="Z37" s="132">
        <v>42368</v>
      </c>
      <c r="AA37" s="78"/>
      <c r="AB37" s="129"/>
      <c r="AC37" s="129"/>
      <c r="AD37" s="129"/>
      <c r="AE37" s="74">
        <v>29440</v>
      </c>
      <c r="AF37" s="74">
        <v>36800</v>
      </c>
      <c r="AG37" s="74"/>
      <c r="AH37" s="74">
        <f t="shared" si="0"/>
        <v>36800</v>
      </c>
      <c r="AI37" s="127" t="s">
        <v>226</v>
      </c>
      <c r="AJ37" s="127" t="s">
        <v>298</v>
      </c>
      <c r="AK37" s="127" t="s">
        <v>297</v>
      </c>
      <c r="AL37" s="131"/>
      <c r="AM37" s="130"/>
      <c r="AN37" s="130"/>
      <c r="AO37" s="130"/>
      <c r="AP37" s="130"/>
      <c r="AQ37" s="130"/>
      <c r="AR37" s="130"/>
      <c r="AS37" s="130"/>
      <c r="AT37" s="129"/>
      <c r="AU37" s="129"/>
      <c r="AV37" s="129"/>
      <c r="AW37" s="129"/>
      <c r="AX37" s="129"/>
      <c r="AY37" s="129"/>
      <c r="AZ37" s="129"/>
      <c r="BA37" s="129"/>
      <c r="BB37" s="129"/>
      <c r="BC37" s="129"/>
      <c r="BD37" s="129"/>
    </row>
    <row r="38" spans="1:56" s="79" customFormat="1" ht="51" customHeight="1">
      <c r="A38" s="289"/>
      <c r="B38" s="208"/>
      <c r="C38" s="154"/>
      <c r="D38" s="154"/>
      <c r="E38" s="152"/>
      <c r="F38" s="160"/>
      <c r="G38" s="155"/>
      <c r="H38" s="154"/>
      <c r="I38" s="152"/>
      <c r="J38" s="152"/>
      <c r="K38" s="153"/>
      <c r="L38" s="157"/>
      <c r="M38" s="155"/>
      <c r="N38" s="153"/>
      <c r="O38" s="153"/>
      <c r="P38" s="152"/>
      <c r="Q38" s="152"/>
      <c r="R38" s="152"/>
      <c r="S38" s="152"/>
      <c r="T38" s="152"/>
      <c r="U38" s="80" t="s">
        <v>261</v>
      </c>
      <c r="V38" s="132">
        <v>42361</v>
      </c>
      <c r="W38" s="131">
        <v>11779</v>
      </c>
      <c r="X38" s="80" t="s">
        <v>461</v>
      </c>
      <c r="Y38" s="132">
        <v>42366</v>
      </c>
      <c r="Z38" s="132">
        <v>42732</v>
      </c>
      <c r="AA38" s="78"/>
      <c r="AB38" s="129"/>
      <c r="AC38" s="129"/>
      <c r="AD38" s="129"/>
      <c r="AE38" s="74">
        <v>29440</v>
      </c>
      <c r="AF38" s="74">
        <v>0</v>
      </c>
      <c r="AG38" s="74">
        <v>33120</v>
      </c>
      <c r="AH38" s="74">
        <f t="shared" si="0"/>
        <v>33120</v>
      </c>
      <c r="AI38" s="127" t="s">
        <v>226</v>
      </c>
      <c r="AJ38" s="127" t="s">
        <v>298</v>
      </c>
      <c r="AK38" s="127" t="s">
        <v>297</v>
      </c>
      <c r="AL38" s="131"/>
      <c r="AM38" s="130"/>
      <c r="AN38" s="130"/>
      <c r="AO38" s="130"/>
      <c r="AP38" s="130"/>
      <c r="AQ38" s="130"/>
      <c r="AR38" s="130"/>
      <c r="AS38" s="130"/>
      <c r="AT38" s="129"/>
      <c r="AU38" s="129"/>
      <c r="AV38" s="129"/>
      <c r="AW38" s="129"/>
      <c r="AX38" s="129"/>
      <c r="AY38" s="129"/>
      <c r="AZ38" s="129"/>
      <c r="BA38" s="129"/>
      <c r="BB38" s="129"/>
      <c r="BC38" s="129"/>
      <c r="BD38" s="129"/>
    </row>
    <row r="39" spans="1:56" ht="30" customHeight="1">
      <c r="A39" s="289">
        <v>4</v>
      </c>
      <c r="B39" s="279" t="s">
        <v>270</v>
      </c>
      <c r="C39" s="170" t="s">
        <v>216</v>
      </c>
      <c r="D39" s="156" t="s">
        <v>271</v>
      </c>
      <c r="E39" s="156" t="s">
        <v>204</v>
      </c>
      <c r="F39" s="152" t="s">
        <v>272</v>
      </c>
      <c r="G39" s="155" t="s">
        <v>305</v>
      </c>
      <c r="H39" s="154" t="s">
        <v>213</v>
      </c>
      <c r="I39" s="152" t="s">
        <v>214</v>
      </c>
      <c r="J39" s="152" t="s">
        <v>252</v>
      </c>
      <c r="K39" s="153">
        <v>41641</v>
      </c>
      <c r="L39" s="169">
        <v>340510.17</v>
      </c>
      <c r="M39" s="155" t="s">
        <v>280</v>
      </c>
      <c r="N39" s="153">
        <v>41640</v>
      </c>
      <c r="O39" s="153">
        <v>41820</v>
      </c>
      <c r="P39" s="152" t="s">
        <v>207</v>
      </c>
      <c r="Q39" s="152"/>
      <c r="R39" s="152"/>
      <c r="S39" s="152"/>
      <c r="T39" s="129" t="s">
        <v>215</v>
      </c>
      <c r="U39" s="128"/>
      <c r="V39" s="129"/>
      <c r="W39" s="131"/>
      <c r="X39" s="128"/>
      <c r="Y39" s="129"/>
      <c r="Z39" s="129"/>
      <c r="AA39" s="129"/>
      <c r="AB39" s="129"/>
      <c r="AC39" s="121"/>
      <c r="AD39" s="129"/>
      <c r="AE39" s="74">
        <f>L39-AD39+AC39</f>
        <v>340510.17</v>
      </c>
      <c r="AF39" s="74">
        <v>340510.17</v>
      </c>
      <c r="AG39" s="74"/>
      <c r="AH39" s="74">
        <f t="shared" si="0"/>
        <v>340510.17</v>
      </c>
      <c r="AI39" s="130" t="s">
        <v>273</v>
      </c>
      <c r="AJ39" s="129" t="s">
        <v>274</v>
      </c>
      <c r="AK39" s="129" t="s">
        <v>217</v>
      </c>
      <c r="AL39" s="131">
        <v>11122</v>
      </c>
      <c r="AM39" s="120"/>
      <c r="AN39" s="120"/>
      <c r="AO39" s="120"/>
      <c r="AP39" s="120"/>
      <c r="AQ39" s="120"/>
      <c r="AR39" s="120"/>
      <c r="AS39" s="120"/>
      <c r="AT39" s="120"/>
      <c r="AU39" s="120"/>
      <c r="AV39" s="120"/>
      <c r="AW39" s="120"/>
      <c r="AX39" s="120"/>
      <c r="AY39" s="120"/>
      <c r="AZ39" s="120"/>
      <c r="BA39" s="120"/>
      <c r="BB39" s="120"/>
      <c r="BC39" s="120"/>
      <c r="BD39" s="120"/>
    </row>
    <row r="40" spans="1:56" s="239" customFormat="1" ht="25.5">
      <c r="A40" s="289"/>
      <c r="B40" s="279"/>
      <c r="C40" s="170"/>
      <c r="D40" s="156"/>
      <c r="E40" s="156"/>
      <c r="F40" s="152"/>
      <c r="G40" s="155"/>
      <c r="H40" s="154"/>
      <c r="I40" s="152"/>
      <c r="J40" s="152"/>
      <c r="K40" s="153"/>
      <c r="L40" s="169"/>
      <c r="M40" s="155"/>
      <c r="N40" s="153"/>
      <c r="O40" s="153"/>
      <c r="P40" s="152"/>
      <c r="Q40" s="152"/>
      <c r="R40" s="152"/>
      <c r="S40" s="152"/>
      <c r="T40" s="82" t="s">
        <v>215</v>
      </c>
      <c r="U40" s="80" t="s">
        <v>247</v>
      </c>
      <c r="V40" s="77">
        <v>41819</v>
      </c>
      <c r="W40" s="70">
        <v>11420</v>
      </c>
      <c r="X40" s="80" t="s">
        <v>266</v>
      </c>
      <c r="Y40" s="77">
        <v>41819</v>
      </c>
      <c r="Z40" s="77">
        <v>42001</v>
      </c>
      <c r="AA40" s="82"/>
      <c r="AB40" s="82"/>
      <c r="AC40" s="81"/>
      <c r="AD40" s="82"/>
      <c r="AE40" s="74">
        <f>AE39</f>
        <v>340510.17</v>
      </c>
      <c r="AF40" s="74">
        <v>317690.91</v>
      </c>
      <c r="AG40" s="83"/>
      <c r="AH40" s="74">
        <f t="shared" si="0"/>
        <v>317690.91</v>
      </c>
      <c r="AI40" s="95" t="s">
        <v>273</v>
      </c>
      <c r="AJ40" s="129" t="s">
        <v>274</v>
      </c>
      <c r="AK40" s="82" t="s">
        <v>217</v>
      </c>
      <c r="AL40" s="70">
        <v>11122</v>
      </c>
      <c r="AM40" s="109"/>
      <c r="AN40" s="109"/>
      <c r="AO40" s="109"/>
      <c r="AP40" s="109"/>
      <c r="AQ40" s="109"/>
      <c r="AR40" s="109"/>
      <c r="AS40" s="109"/>
      <c r="AT40" s="109"/>
      <c r="AU40" s="109"/>
      <c r="AV40" s="109"/>
      <c r="AW40" s="109"/>
      <c r="AX40" s="109"/>
      <c r="AY40" s="109"/>
      <c r="AZ40" s="109"/>
      <c r="BA40" s="109"/>
      <c r="BB40" s="109"/>
      <c r="BC40" s="109"/>
      <c r="BD40" s="109"/>
    </row>
    <row r="41" spans="1:56" ht="37.5" customHeight="1">
      <c r="A41" s="289"/>
      <c r="B41" s="279"/>
      <c r="C41" s="170"/>
      <c r="D41" s="156"/>
      <c r="E41" s="156"/>
      <c r="F41" s="152"/>
      <c r="G41" s="155"/>
      <c r="H41" s="154"/>
      <c r="I41" s="152"/>
      <c r="J41" s="152"/>
      <c r="K41" s="153"/>
      <c r="L41" s="169"/>
      <c r="M41" s="155"/>
      <c r="N41" s="153"/>
      <c r="O41" s="153"/>
      <c r="P41" s="152"/>
      <c r="Q41" s="152"/>
      <c r="R41" s="152"/>
      <c r="S41" s="152"/>
      <c r="T41" s="129" t="s">
        <v>215</v>
      </c>
      <c r="U41" s="128" t="s">
        <v>248</v>
      </c>
      <c r="V41" s="132">
        <v>41883</v>
      </c>
      <c r="W41" s="70">
        <v>11451</v>
      </c>
      <c r="X41" s="128" t="s">
        <v>268</v>
      </c>
      <c r="Y41" s="132"/>
      <c r="Z41" s="132"/>
      <c r="AA41" s="129"/>
      <c r="AB41" s="129"/>
      <c r="AC41" s="121"/>
      <c r="AD41" s="129"/>
      <c r="AE41" s="74"/>
      <c r="AF41" s="74">
        <v>285378.12</v>
      </c>
      <c r="AG41" s="74"/>
      <c r="AH41" s="74">
        <f t="shared" si="0"/>
        <v>285378.12</v>
      </c>
      <c r="AI41" s="130" t="s">
        <v>273</v>
      </c>
      <c r="AJ41" s="129" t="s">
        <v>274</v>
      </c>
      <c r="AK41" s="129" t="s">
        <v>217</v>
      </c>
      <c r="AL41" s="131">
        <v>11122</v>
      </c>
      <c r="AM41" s="120"/>
      <c r="AN41" s="120"/>
      <c r="AO41" s="120"/>
      <c r="AP41" s="120"/>
      <c r="AQ41" s="120"/>
      <c r="AR41" s="120"/>
      <c r="AS41" s="120"/>
      <c r="AT41" s="120"/>
      <c r="AU41" s="120"/>
      <c r="AV41" s="120"/>
      <c r="AW41" s="120"/>
      <c r="AX41" s="120"/>
      <c r="AY41" s="120"/>
      <c r="AZ41" s="120"/>
      <c r="BA41" s="120"/>
      <c r="BB41" s="120"/>
      <c r="BC41" s="120"/>
      <c r="BD41" s="120"/>
    </row>
    <row r="42" spans="1:56" ht="37.5" customHeight="1">
      <c r="A42" s="289"/>
      <c r="B42" s="279"/>
      <c r="C42" s="170"/>
      <c r="D42" s="156"/>
      <c r="E42" s="156"/>
      <c r="F42" s="152"/>
      <c r="G42" s="155"/>
      <c r="H42" s="154"/>
      <c r="I42" s="152"/>
      <c r="J42" s="152"/>
      <c r="K42" s="153"/>
      <c r="L42" s="169"/>
      <c r="M42" s="155"/>
      <c r="N42" s="153"/>
      <c r="O42" s="153"/>
      <c r="P42" s="152"/>
      <c r="Q42" s="152"/>
      <c r="R42" s="152"/>
      <c r="S42" s="152"/>
      <c r="T42" s="129" t="s">
        <v>215</v>
      </c>
      <c r="U42" s="128" t="s">
        <v>245</v>
      </c>
      <c r="V42" s="132">
        <v>41999</v>
      </c>
      <c r="W42" s="131"/>
      <c r="X42" s="128" t="s">
        <v>410</v>
      </c>
      <c r="Y42" s="132">
        <v>41999</v>
      </c>
      <c r="Z42" s="132">
        <v>42364</v>
      </c>
      <c r="AA42" s="129"/>
      <c r="AB42" s="129"/>
      <c r="AC42" s="121"/>
      <c r="AD42" s="129"/>
      <c r="AE42" s="74"/>
      <c r="AF42" s="74">
        <v>1126519.53</v>
      </c>
      <c r="AG42" s="234">
        <v>97800.1</v>
      </c>
      <c r="AH42" s="74">
        <f t="shared" si="0"/>
        <v>1224319.6300000001</v>
      </c>
      <c r="AI42" s="130" t="s">
        <v>273</v>
      </c>
      <c r="AJ42" s="129" t="s">
        <v>274</v>
      </c>
      <c r="AK42" s="129" t="s">
        <v>217</v>
      </c>
      <c r="AL42" s="131">
        <v>11122</v>
      </c>
      <c r="AM42" s="120"/>
      <c r="AN42" s="120"/>
      <c r="AO42" s="120"/>
      <c r="AP42" s="120"/>
      <c r="AQ42" s="120"/>
      <c r="AR42" s="120"/>
      <c r="AS42" s="120"/>
      <c r="AT42" s="120"/>
      <c r="AU42" s="120"/>
      <c r="AV42" s="120"/>
      <c r="AW42" s="120"/>
      <c r="AX42" s="120"/>
      <c r="AY42" s="120"/>
      <c r="AZ42" s="120"/>
      <c r="BA42" s="120"/>
      <c r="BB42" s="120"/>
      <c r="BC42" s="120"/>
      <c r="BD42" s="120"/>
    </row>
    <row r="43" spans="1:56" ht="65.25" customHeight="1">
      <c r="A43" s="289"/>
      <c r="B43" s="279"/>
      <c r="C43" s="170"/>
      <c r="D43" s="156"/>
      <c r="E43" s="156"/>
      <c r="F43" s="152"/>
      <c r="G43" s="155"/>
      <c r="H43" s="154"/>
      <c r="I43" s="152"/>
      <c r="J43" s="152"/>
      <c r="K43" s="153"/>
      <c r="L43" s="169"/>
      <c r="M43" s="155"/>
      <c r="N43" s="153"/>
      <c r="O43" s="153"/>
      <c r="P43" s="152"/>
      <c r="Q43" s="152"/>
      <c r="R43" s="152"/>
      <c r="S43" s="152"/>
      <c r="T43" s="129" t="s">
        <v>215</v>
      </c>
      <c r="U43" s="128" t="s">
        <v>261</v>
      </c>
      <c r="V43" s="132">
        <v>42367</v>
      </c>
      <c r="W43" s="131">
        <v>11744</v>
      </c>
      <c r="X43" s="128" t="s">
        <v>462</v>
      </c>
      <c r="Y43" s="132">
        <v>42367</v>
      </c>
      <c r="Z43" s="132">
        <v>42733</v>
      </c>
      <c r="AA43" s="129"/>
      <c r="AB43" s="129"/>
      <c r="AC43" s="121"/>
      <c r="AD43" s="129"/>
      <c r="AE43" s="74"/>
      <c r="AF43" s="74">
        <v>0</v>
      </c>
      <c r="AG43" s="234">
        <v>1177461.11</v>
      </c>
      <c r="AH43" s="74">
        <f t="shared" si="0"/>
        <v>1177461.11</v>
      </c>
      <c r="AI43" s="130" t="s">
        <v>273</v>
      </c>
      <c r="AJ43" s="129" t="s">
        <v>274</v>
      </c>
      <c r="AK43" s="129" t="s">
        <v>217</v>
      </c>
      <c r="AL43" s="131">
        <v>11122</v>
      </c>
      <c r="AM43" s="120"/>
      <c r="AN43" s="120"/>
      <c r="AO43" s="120"/>
      <c r="AP43" s="120"/>
      <c r="AQ43" s="120"/>
      <c r="AR43" s="120"/>
      <c r="AS43" s="120"/>
      <c r="AT43" s="120"/>
      <c r="AU43" s="120"/>
      <c r="AV43" s="120"/>
      <c r="AW43" s="120"/>
      <c r="AX43" s="120"/>
      <c r="AY43" s="120"/>
      <c r="AZ43" s="120"/>
      <c r="BA43" s="120"/>
      <c r="BB43" s="120"/>
      <c r="BC43" s="120"/>
      <c r="BD43" s="120"/>
    </row>
    <row r="44" spans="1:56" ht="48.75" customHeight="1">
      <c r="A44" s="290">
        <v>5</v>
      </c>
      <c r="B44" s="208" t="s">
        <v>275</v>
      </c>
      <c r="C44" s="152" t="s">
        <v>278</v>
      </c>
      <c r="D44" s="154" t="s">
        <v>203</v>
      </c>
      <c r="E44" s="152" t="s">
        <v>206</v>
      </c>
      <c r="F44" s="152" t="s">
        <v>276</v>
      </c>
      <c r="G44" s="155">
        <v>11237</v>
      </c>
      <c r="H44" s="154" t="s">
        <v>265</v>
      </c>
      <c r="I44" s="152" t="s">
        <v>267</v>
      </c>
      <c r="J44" s="152" t="s">
        <v>253</v>
      </c>
      <c r="K44" s="153">
        <v>41974</v>
      </c>
      <c r="L44" s="157">
        <v>431559.56</v>
      </c>
      <c r="M44" s="155">
        <v>11460</v>
      </c>
      <c r="N44" s="153">
        <v>41974</v>
      </c>
      <c r="O44" s="153">
        <v>42339</v>
      </c>
      <c r="P44" s="152" t="s">
        <v>207</v>
      </c>
      <c r="Q44" s="152"/>
      <c r="R44" s="152"/>
      <c r="S44" s="152"/>
      <c r="T44" s="152" t="s">
        <v>406</v>
      </c>
      <c r="U44" s="128"/>
      <c r="V44" s="129"/>
      <c r="W44" s="129"/>
      <c r="X44" s="128"/>
      <c r="Y44" s="129"/>
      <c r="Z44" s="129"/>
      <c r="AA44" s="129"/>
      <c r="AB44" s="129"/>
      <c r="AC44" s="129"/>
      <c r="AD44" s="129"/>
      <c r="AE44" s="74">
        <f>L44-AD44+AC44</f>
        <v>431559.56</v>
      </c>
      <c r="AF44" s="74">
        <v>47511.37</v>
      </c>
      <c r="AG44" s="74"/>
      <c r="AH44" s="74">
        <f t="shared" si="0"/>
        <v>47511.37</v>
      </c>
      <c r="AI44" s="69" t="s">
        <v>277</v>
      </c>
      <c r="AJ44" s="69" t="s">
        <v>284</v>
      </c>
      <c r="AK44" s="32" t="s">
        <v>279</v>
      </c>
      <c r="AL44" s="69" t="s">
        <v>282</v>
      </c>
      <c r="AM44" s="32"/>
      <c r="AN44" s="32"/>
      <c r="AO44" s="32"/>
      <c r="AP44" s="32"/>
      <c r="AQ44" s="32"/>
      <c r="AR44" s="32"/>
      <c r="AS44" s="129"/>
      <c r="AT44" s="120"/>
      <c r="AU44" s="120"/>
      <c r="AV44" s="120"/>
      <c r="AW44" s="120"/>
      <c r="AX44" s="120"/>
      <c r="AY44" s="120"/>
      <c r="AZ44" s="120"/>
      <c r="BA44" s="120"/>
      <c r="BB44" s="120"/>
      <c r="BC44" s="120"/>
      <c r="BD44" s="120"/>
    </row>
    <row r="45" spans="1:56" ht="48.75" customHeight="1">
      <c r="A45" s="290"/>
      <c r="B45" s="208"/>
      <c r="C45" s="152"/>
      <c r="D45" s="154"/>
      <c r="E45" s="152"/>
      <c r="F45" s="152"/>
      <c r="G45" s="155"/>
      <c r="H45" s="154"/>
      <c r="I45" s="152"/>
      <c r="J45" s="152"/>
      <c r="K45" s="153"/>
      <c r="L45" s="157"/>
      <c r="M45" s="155"/>
      <c r="N45" s="153"/>
      <c r="O45" s="153"/>
      <c r="P45" s="152"/>
      <c r="Q45" s="152"/>
      <c r="R45" s="152"/>
      <c r="S45" s="152"/>
      <c r="T45" s="152"/>
      <c r="U45" s="128" t="s">
        <v>269</v>
      </c>
      <c r="V45" s="132">
        <v>42338</v>
      </c>
      <c r="W45" s="131">
        <v>11720</v>
      </c>
      <c r="X45" s="128" t="s">
        <v>405</v>
      </c>
      <c r="Y45" s="132">
        <v>42340</v>
      </c>
      <c r="Z45" s="132">
        <v>42402</v>
      </c>
      <c r="AA45" s="129"/>
      <c r="AB45" s="129"/>
      <c r="AC45" s="129"/>
      <c r="AD45" s="129"/>
      <c r="AE45" s="74">
        <v>431559.56</v>
      </c>
      <c r="AF45" s="74">
        <v>15000</v>
      </c>
      <c r="AG45" s="74"/>
      <c r="AH45" s="74">
        <f t="shared" si="0"/>
        <v>15000</v>
      </c>
      <c r="AI45" s="69" t="s">
        <v>277</v>
      </c>
      <c r="AJ45" s="69" t="s">
        <v>284</v>
      </c>
      <c r="AK45" s="32" t="s">
        <v>279</v>
      </c>
      <c r="AL45" s="69" t="s">
        <v>282</v>
      </c>
      <c r="AM45" s="32"/>
      <c r="AN45" s="32"/>
      <c r="AO45" s="32"/>
      <c r="AP45" s="32"/>
      <c r="AQ45" s="32"/>
      <c r="AR45" s="32"/>
      <c r="AS45" s="129"/>
      <c r="AT45" s="120"/>
      <c r="AU45" s="120"/>
      <c r="AV45" s="120"/>
      <c r="AW45" s="120"/>
      <c r="AX45" s="120"/>
      <c r="AY45" s="120"/>
      <c r="AZ45" s="120"/>
      <c r="BA45" s="120"/>
      <c r="BB45" s="120"/>
      <c r="BC45" s="120"/>
      <c r="BD45" s="120"/>
    </row>
    <row r="46" spans="1:56" ht="48.75" customHeight="1">
      <c r="A46" s="290"/>
      <c r="B46" s="208"/>
      <c r="C46" s="152"/>
      <c r="D46" s="154"/>
      <c r="E46" s="152"/>
      <c r="F46" s="152"/>
      <c r="G46" s="155"/>
      <c r="H46" s="154"/>
      <c r="I46" s="152"/>
      <c r="J46" s="152"/>
      <c r="K46" s="153"/>
      <c r="L46" s="157"/>
      <c r="M46" s="155"/>
      <c r="N46" s="153"/>
      <c r="O46" s="153"/>
      <c r="P46" s="152"/>
      <c r="Q46" s="152"/>
      <c r="R46" s="152"/>
      <c r="S46" s="152"/>
      <c r="T46" s="152"/>
      <c r="U46" s="128" t="s">
        <v>456</v>
      </c>
      <c r="V46" s="132">
        <v>42401</v>
      </c>
      <c r="W46" s="131">
        <v>11741</v>
      </c>
      <c r="X46" s="128" t="s">
        <v>457</v>
      </c>
      <c r="Y46" s="132">
        <v>42403</v>
      </c>
      <c r="Z46" s="132">
        <v>42432</v>
      </c>
      <c r="AA46" s="129"/>
      <c r="AB46" s="129"/>
      <c r="AC46" s="129"/>
      <c r="AD46" s="129"/>
      <c r="AE46" s="74">
        <v>431559.56</v>
      </c>
      <c r="AF46" s="74">
        <v>0</v>
      </c>
      <c r="AG46" s="74">
        <v>28332</v>
      </c>
      <c r="AH46" s="74">
        <f t="shared" si="0"/>
        <v>28332</v>
      </c>
      <c r="AI46" s="69" t="s">
        <v>277</v>
      </c>
      <c r="AJ46" s="69" t="s">
        <v>284</v>
      </c>
      <c r="AK46" s="32" t="s">
        <v>279</v>
      </c>
      <c r="AL46" s="69" t="s">
        <v>282</v>
      </c>
      <c r="AM46" s="32"/>
      <c r="AN46" s="32"/>
      <c r="AO46" s="32"/>
      <c r="AP46" s="32"/>
      <c r="AQ46" s="32"/>
      <c r="AR46" s="32"/>
      <c r="AS46" s="129"/>
      <c r="AT46" s="120"/>
      <c r="AU46" s="120"/>
      <c r="AV46" s="120"/>
      <c r="AW46" s="120"/>
      <c r="AX46" s="120"/>
      <c r="AY46" s="120"/>
      <c r="AZ46" s="120"/>
      <c r="BA46" s="120"/>
      <c r="BB46" s="120"/>
      <c r="BC46" s="120"/>
      <c r="BD46" s="120"/>
    </row>
    <row r="47" spans="1:56" ht="48.75" customHeight="1">
      <c r="A47" s="290">
        <v>6</v>
      </c>
      <c r="B47" s="208" t="s">
        <v>244</v>
      </c>
      <c r="C47" s="152" t="s">
        <v>242</v>
      </c>
      <c r="D47" s="154" t="s">
        <v>203</v>
      </c>
      <c r="E47" s="152" t="s">
        <v>204</v>
      </c>
      <c r="F47" s="152" t="s">
        <v>243</v>
      </c>
      <c r="G47" s="155">
        <v>11145</v>
      </c>
      <c r="H47" s="154" t="s">
        <v>294</v>
      </c>
      <c r="I47" s="152" t="s">
        <v>221</v>
      </c>
      <c r="J47" s="152" t="s">
        <v>222</v>
      </c>
      <c r="K47" s="153" t="s">
        <v>301</v>
      </c>
      <c r="L47" s="157">
        <v>131105.84</v>
      </c>
      <c r="M47" s="155">
        <v>11554</v>
      </c>
      <c r="N47" s="153">
        <v>41969</v>
      </c>
      <c r="O47" s="153">
        <v>42334</v>
      </c>
      <c r="P47" s="152" t="s">
        <v>207</v>
      </c>
      <c r="Q47" s="152"/>
      <c r="R47" s="152"/>
      <c r="S47" s="152"/>
      <c r="T47" s="152" t="s">
        <v>211</v>
      </c>
      <c r="U47" s="128"/>
      <c r="V47" s="129"/>
      <c r="W47" s="129"/>
      <c r="X47" s="128"/>
      <c r="Y47" s="129"/>
      <c r="Z47" s="129"/>
      <c r="AA47" s="129"/>
      <c r="AB47" s="129"/>
      <c r="AC47" s="129"/>
      <c r="AD47" s="129"/>
      <c r="AE47" s="74">
        <f>L47-AD47+AC47</f>
        <v>131105.84</v>
      </c>
      <c r="AF47" s="74">
        <v>60166.8</v>
      </c>
      <c r="AG47" s="74"/>
      <c r="AH47" s="74">
        <f t="shared" si="0"/>
        <v>60166.8</v>
      </c>
      <c r="AI47" s="130" t="s">
        <v>224</v>
      </c>
      <c r="AJ47" s="131">
        <v>11167</v>
      </c>
      <c r="AK47" s="129" t="s">
        <v>223</v>
      </c>
      <c r="AL47" s="131">
        <v>11355</v>
      </c>
      <c r="AM47" s="32"/>
      <c r="AN47" s="32"/>
      <c r="AO47" s="32"/>
      <c r="AP47" s="32"/>
      <c r="AQ47" s="32"/>
      <c r="AR47" s="32"/>
      <c r="AS47" s="129"/>
      <c r="AT47" s="120"/>
      <c r="AU47" s="120"/>
      <c r="AV47" s="120"/>
      <c r="AW47" s="120"/>
      <c r="AX47" s="120"/>
      <c r="AY47" s="120"/>
      <c r="AZ47" s="120"/>
      <c r="BA47" s="120"/>
      <c r="BB47" s="120"/>
      <c r="BC47" s="120"/>
      <c r="BD47" s="120"/>
    </row>
    <row r="48" spans="1:56" ht="48.75" customHeight="1">
      <c r="A48" s="290"/>
      <c r="B48" s="208"/>
      <c r="C48" s="152"/>
      <c r="D48" s="154"/>
      <c r="E48" s="152"/>
      <c r="F48" s="152"/>
      <c r="G48" s="155"/>
      <c r="H48" s="154"/>
      <c r="I48" s="152"/>
      <c r="J48" s="152"/>
      <c r="K48" s="153"/>
      <c r="L48" s="157"/>
      <c r="M48" s="155"/>
      <c r="N48" s="153"/>
      <c r="O48" s="153"/>
      <c r="P48" s="152"/>
      <c r="Q48" s="152"/>
      <c r="R48" s="152"/>
      <c r="S48" s="152"/>
      <c r="T48" s="152"/>
      <c r="U48" s="128" t="s">
        <v>269</v>
      </c>
      <c r="V48" s="132">
        <v>42332</v>
      </c>
      <c r="W48" s="129" t="s">
        <v>404</v>
      </c>
      <c r="X48" s="128" t="s">
        <v>405</v>
      </c>
      <c r="Y48" s="132">
        <v>42335</v>
      </c>
      <c r="Z48" s="132">
        <v>42396</v>
      </c>
      <c r="AA48" s="129"/>
      <c r="AB48" s="129"/>
      <c r="AC48" s="129"/>
      <c r="AD48" s="129"/>
      <c r="AE48" s="74">
        <v>131105.84</v>
      </c>
      <c r="AF48" s="74">
        <v>23000</v>
      </c>
      <c r="AG48" s="74"/>
      <c r="AH48" s="74">
        <f t="shared" si="0"/>
        <v>23000</v>
      </c>
      <c r="AI48" s="130" t="s">
        <v>224</v>
      </c>
      <c r="AJ48" s="131">
        <v>11167</v>
      </c>
      <c r="AK48" s="129" t="s">
        <v>223</v>
      </c>
      <c r="AL48" s="131">
        <v>11355</v>
      </c>
      <c r="AM48" s="32"/>
      <c r="AN48" s="32"/>
      <c r="AO48" s="32"/>
      <c r="AP48" s="32"/>
      <c r="AQ48" s="32"/>
      <c r="AR48" s="32"/>
      <c r="AS48" s="129"/>
      <c r="AT48" s="120"/>
      <c r="AU48" s="120"/>
      <c r="AV48" s="120"/>
      <c r="AW48" s="120"/>
      <c r="AX48" s="120"/>
      <c r="AY48" s="120"/>
      <c r="AZ48" s="120"/>
      <c r="BA48" s="120"/>
      <c r="BB48" s="120"/>
      <c r="BC48" s="120"/>
      <c r="BD48" s="120"/>
    </row>
    <row r="49" spans="1:56" ht="48.75" customHeight="1">
      <c r="A49" s="290"/>
      <c r="B49" s="208"/>
      <c r="C49" s="152"/>
      <c r="D49" s="154"/>
      <c r="E49" s="152"/>
      <c r="F49" s="152"/>
      <c r="G49" s="155"/>
      <c r="H49" s="154"/>
      <c r="I49" s="152"/>
      <c r="J49" s="152"/>
      <c r="K49" s="153"/>
      <c r="L49" s="157"/>
      <c r="M49" s="155"/>
      <c r="N49" s="153"/>
      <c r="O49" s="153"/>
      <c r="P49" s="152"/>
      <c r="Q49" s="152"/>
      <c r="R49" s="152"/>
      <c r="S49" s="152"/>
      <c r="T49" s="152"/>
      <c r="U49" s="128" t="s">
        <v>458</v>
      </c>
      <c r="V49" s="132">
        <v>42395</v>
      </c>
      <c r="W49" s="131">
        <v>11739</v>
      </c>
      <c r="X49" s="128" t="s">
        <v>368</v>
      </c>
      <c r="Y49" s="132">
        <v>42396</v>
      </c>
      <c r="Z49" s="132">
        <v>42412</v>
      </c>
      <c r="AA49" s="129"/>
      <c r="AB49" s="129"/>
      <c r="AC49" s="129"/>
      <c r="AD49" s="129"/>
      <c r="AE49" s="74">
        <v>131105.84</v>
      </c>
      <c r="AF49" s="74">
        <v>0</v>
      </c>
      <c r="AG49" s="74">
        <v>10000</v>
      </c>
      <c r="AH49" s="74">
        <f t="shared" si="0"/>
        <v>10000</v>
      </c>
      <c r="AI49" s="130" t="s">
        <v>224</v>
      </c>
      <c r="AJ49" s="131">
        <v>11167</v>
      </c>
      <c r="AK49" s="129" t="s">
        <v>223</v>
      </c>
      <c r="AL49" s="131">
        <v>11355</v>
      </c>
      <c r="AM49" s="32"/>
      <c r="AN49" s="32"/>
      <c r="AO49" s="32"/>
      <c r="AP49" s="32"/>
      <c r="AQ49" s="32"/>
      <c r="AR49" s="32"/>
      <c r="AS49" s="129"/>
      <c r="AT49" s="120"/>
      <c r="AU49" s="120"/>
      <c r="AV49" s="120"/>
      <c r="AW49" s="120"/>
      <c r="AX49" s="120"/>
      <c r="AY49" s="120"/>
      <c r="AZ49" s="120"/>
      <c r="BA49" s="120"/>
      <c r="BB49" s="120"/>
      <c r="BC49" s="120"/>
      <c r="BD49" s="120"/>
    </row>
    <row r="50" spans="1:56" ht="48.75" customHeight="1">
      <c r="A50" s="291">
        <v>7</v>
      </c>
      <c r="B50" s="139" t="s">
        <v>331</v>
      </c>
      <c r="C50" s="120" t="s">
        <v>330</v>
      </c>
      <c r="D50" s="130" t="s">
        <v>203</v>
      </c>
      <c r="E50" s="129" t="s">
        <v>206</v>
      </c>
      <c r="F50" s="129" t="s">
        <v>351</v>
      </c>
      <c r="G50" s="131">
        <v>11331</v>
      </c>
      <c r="H50" s="130" t="s">
        <v>307</v>
      </c>
      <c r="I50" s="129" t="s">
        <v>320</v>
      </c>
      <c r="J50" s="129" t="s">
        <v>329</v>
      </c>
      <c r="K50" s="132">
        <v>42047</v>
      </c>
      <c r="L50" s="121">
        <v>575856</v>
      </c>
      <c r="M50" s="131">
        <v>11491</v>
      </c>
      <c r="N50" s="132">
        <v>42047</v>
      </c>
      <c r="O50" s="132">
        <v>42412</v>
      </c>
      <c r="P50" s="129" t="s">
        <v>207</v>
      </c>
      <c r="Q50" s="129"/>
      <c r="R50" s="121"/>
      <c r="S50" s="121"/>
      <c r="T50" s="123" t="s">
        <v>211</v>
      </c>
      <c r="U50" s="128"/>
      <c r="V50" s="129"/>
      <c r="W50" s="129"/>
      <c r="X50" s="128"/>
      <c r="Y50" s="129"/>
      <c r="Z50" s="129"/>
      <c r="AA50" s="129"/>
      <c r="AB50" s="129"/>
      <c r="AC50" s="129"/>
      <c r="AD50" s="129"/>
      <c r="AE50" s="74">
        <v>575856</v>
      </c>
      <c r="AF50" s="74">
        <v>191952</v>
      </c>
      <c r="AG50" s="74">
        <v>23994</v>
      </c>
      <c r="AH50" s="74">
        <f t="shared" si="0"/>
        <v>215946</v>
      </c>
      <c r="AI50" s="69" t="s">
        <v>332</v>
      </c>
      <c r="AJ50" s="69" t="s">
        <v>370</v>
      </c>
      <c r="AK50" s="32" t="s">
        <v>350</v>
      </c>
      <c r="AL50" s="69" t="s">
        <v>349</v>
      </c>
      <c r="AM50" s="32"/>
      <c r="AN50" s="32"/>
      <c r="AO50" s="32"/>
      <c r="AP50" s="32"/>
      <c r="AQ50" s="32"/>
      <c r="AR50" s="32"/>
      <c r="AS50" s="129"/>
      <c r="AT50" s="120"/>
      <c r="AU50" s="120"/>
      <c r="AV50" s="120"/>
      <c r="AW50" s="120"/>
      <c r="AX50" s="120"/>
      <c r="AY50" s="120"/>
      <c r="AZ50" s="120"/>
      <c r="BA50" s="120"/>
      <c r="BB50" s="120"/>
      <c r="BC50" s="120"/>
      <c r="BD50" s="120"/>
    </row>
    <row r="51" spans="1:56" ht="70.5" customHeight="1">
      <c r="A51" s="290">
        <v>8</v>
      </c>
      <c r="B51" s="208" t="s">
        <v>333</v>
      </c>
      <c r="C51" s="152" t="s">
        <v>334</v>
      </c>
      <c r="D51" s="152" t="s">
        <v>203</v>
      </c>
      <c r="E51" s="152" t="s">
        <v>204</v>
      </c>
      <c r="F51" s="152" t="s">
        <v>335</v>
      </c>
      <c r="G51" s="155">
        <v>11452</v>
      </c>
      <c r="H51" s="154" t="s">
        <v>308</v>
      </c>
      <c r="I51" s="152" t="s">
        <v>321</v>
      </c>
      <c r="J51" s="152" t="s">
        <v>293</v>
      </c>
      <c r="K51" s="153">
        <v>42019</v>
      </c>
      <c r="L51" s="157">
        <v>964800</v>
      </c>
      <c r="M51" s="155">
        <v>11491</v>
      </c>
      <c r="N51" s="153">
        <v>42019</v>
      </c>
      <c r="O51" s="153">
        <v>42369</v>
      </c>
      <c r="P51" s="152" t="s">
        <v>207</v>
      </c>
      <c r="Q51" s="152"/>
      <c r="R51" s="157"/>
      <c r="S51" s="157"/>
      <c r="T51" s="152" t="s">
        <v>215</v>
      </c>
      <c r="U51" s="128"/>
      <c r="V51" s="129"/>
      <c r="W51" s="129"/>
      <c r="X51" s="128"/>
      <c r="Y51" s="129"/>
      <c r="Z51" s="129"/>
      <c r="AA51" s="129"/>
      <c r="AB51" s="129"/>
      <c r="AC51" s="129"/>
      <c r="AD51" s="129"/>
      <c r="AE51" s="74">
        <v>964800</v>
      </c>
      <c r="AF51" s="74">
        <v>261200</v>
      </c>
      <c r="AG51" s="74"/>
      <c r="AH51" s="74">
        <f t="shared" si="0"/>
        <v>261200</v>
      </c>
      <c r="AI51" s="69"/>
      <c r="AJ51" s="32"/>
      <c r="AK51" s="32"/>
      <c r="AL51" s="32"/>
      <c r="AM51" s="32"/>
      <c r="AN51" s="32"/>
      <c r="AO51" s="32"/>
      <c r="AP51" s="32"/>
      <c r="AQ51" s="32"/>
      <c r="AR51" s="32"/>
      <c r="AS51" s="129"/>
      <c r="AT51" s="120"/>
      <c r="AU51" s="120"/>
      <c r="AV51" s="120"/>
      <c r="AW51" s="120"/>
      <c r="AX51" s="120"/>
      <c r="AY51" s="120"/>
      <c r="AZ51" s="120"/>
      <c r="BA51" s="120"/>
      <c r="BB51" s="120"/>
      <c r="BC51" s="120"/>
      <c r="BD51" s="120"/>
    </row>
    <row r="52" spans="1:56" ht="70.5" customHeight="1">
      <c r="A52" s="290"/>
      <c r="B52" s="208"/>
      <c r="C52" s="152"/>
      <c r="D52" s="152"/>
      <c r="E52" s="152"/>
      <c r="F52" s="152"/>
      <c r="G52" s="155"/>
      <c r="H52" s="154"/>
      <c r="I52" s="152"/>
      <c r="J52" s="152"/>
      <c r="K52" s="153"/>
      <c r="L52" s="157"/>
      <c r="M52" s="155"/>
      <c r="N52" s="153"/>
      <c r="O52" s="153"/>
      <c r="P52" s="152"/>
      <c r="Q52" s="152"/>
      <c r="R52" s="157"/>
      <c r="S52" s="157"/>
      <c r="T52" s="152"/>
      <c r="U52" s="128" t="s">
        <v>453</v>
      </c>
      <c r="V52" s="132">
        <v>42734</v>
      </c>
      <c r="W52" s="131">
        <v>11784</v>
      </c>
      <c r="X52" s="80" t="s">
        <v>461</v>
      </c>
      <c r="Y52" s="132">
        <v>42368</v>
      </c>
      <c r="Z52" s="132">
        <v>42734</v>
      </c>
      <c r="AA52" s="129"/>
      <c r="AB52" s="129"/>
      <c r="AC52" s="129"/>
      <c r="AD52" s="129"/>
      <c r="AE52" s="74">
        <v>964800</v>
      </c>
      <c r="AF52" s="74">
        <v>0</v>
      </c>
      <c r="AG52" s="74">
        <v>187000</v>
      </c>
      <c r="AH52" s="74">
        <f t="shared" si="0"/>
        <v>187000</v>
      </c>
      <c r="AI52" s="69"/>
      <c r="AJ52" s="32"/>
      <c r="AK52" s="32"/>
      <c r="AL52" s="32"/>
      <c r="AM52" s="32"/>
      <c r="AN52" s="32"/>
      <c r="AO52" s="32"/>
      <c r="AP52" s="32"/>
      <c r="AQ52" s="32"/>
      <c r="AR52" s="32"/>
      <c r="AS52" s="129"/>
      <c r="AT52" s="120"/>
      <c r="AU52" s="120"/>
      <c r="AV52" s="120"/>
      <c r="AW52" s="120"/>
      <c r="AX52" s="120"/>
      <c r="AY52" s="120"/>
      <c r="AZ52" s="120"/>
      <c r="BA52" s="120"/>
      <c r="BB52" s="120"/>
      <c r="BC52" s="120"/>
      <c r="BD52" s="120"/>
    </row>
    <row r="53" spans="1:56" ht="53.25" customHeight="1">
      <c r="A53" s="291">
        <v>9</v>
      </c>
      <c r="B53" s="139" t="s">
        <v>337</v>
      </c>
      <c r="C53" s="129" t="s">
        <v>336</v>
      </c>
      <c r="D53" s="129" t="s">
        <v>203</v>
      </c>
      <c r="E53" s="129" t="s">
        <v>204</v>
      </c>
      <c r="F53" s="129" t="s">
        <v>352</v>
      </c>
      <c r="G53" s="131">
        <v>11243</v>
      </c>
      <c r="H53" s="130" t="s">
        <v>309</v>
      </c>
      <c r="I53" s="129" t="s">
        <v>320</v>
      </c>
      <c r="J53" s="129" t="s">
        <v>329</v>
      </c>
      <c r="K53" s="132">
        <v>42020</v>
      </c>
      <c r="L53" s="121">
        <v>311040</v>
      </c>
      <c r="M53" s="131">
        <v>11491</v>
      </c>
      <c r="N53" s="132">
        <v>42020</v>
      </c>
      <c r="O53" s="132">
        <v>42385</v>
      </c>
      <c r="P53" s="129" t="s">
        <v>207</v>
      </c>
      <c r="Q53" s="129"/>
      <c r="R53" s="121"/>
      <c r="S53" s="121"/>
      <c r="T53" s="129" t="s">
        <v>215</v>
      </c>
      <c r="U53" s="128"/>
      <c r="V53" s="129"/>
      <c r="W53" s="129"/>
      <c r="X53" s="128"/>
      <c r="Y53" s="129"/>
      <c r="Z53" s="129"/>
      <c r="AA53" s="129"/>
      <c r="AB53" s="129"/>
      <c r="AC53" s="129"/>
      <c r="AD53" s="129"/>
      <c r="AE53" s="74">
        <v>311040</v>
      </c>
      <c r="AF53" s="74">
        <v>317025</v>
      </c>
      <c r="AG53" s="74">
        <v>23760</v>
      </c>
      <c r="AH53" s="74">
        <f t="shared" si="0"/>
        <v>340785</v>
      </c>
      <c r="AI53" s="69" t="s">
        <v>338</v>
      </c>
      <c r="AJ53" s="69" t="s">
        <v>369</v>
      </c>
      <c r="AK53" s="32" t="s">
        <v>227</v>
      </c>
      <c r="AL53" s="32"/>
      <c r="AM53" s="32"/>
      <c r="AN53" s="32"/>
      <c r="AO53" s="32"/>
      <c r="AP53" s="32"/>
      <c r="AQ53" s="32"/>
      <c r="AR53" s="32"/>
      <c r="AS53" s="129"/>
      <c r="AT53" s="120"/>
      <c r="AU53" s="120"/>
      <c r="AV53" s="120"/>
      <c r="AW53" s="120"/>
      <c r="AX53" s="120"/>
      <c r="AY53" s="120"/>
      <c r="AZ53" s="120"/>
      <c r="BA53" s="120"/>
      <c r="BB53" s="120"/>
      <c r="BC53" s="120"/>
      <c r="BD53" s="120"/>
    </row>
    <row r="54" spans="1:56" ht="67.5" customHeight="1">
      <c r="A54" s="292">
        <v>10</v>
      </c>
      <c r="B54" s="280" t="s">
        <v>342</v>
      </c>
      <c r="C54" s="129" t="s">
        <v>304</v>
      </c>
      <c r="D54" s="130" t="s">
        <v>285</v>
      </c>
      <c r="E54" s="129" t="s">
        <v>304</v>
      </c>
      <c r="F54" s="129" t="s">
        <v>339</v>
      </c>
      <c r="G54" s="131">
        <v>11509</v>
      </c>
      <c r="H54" s="130" t="s">
        <v>310</v>
      </c>
      <c r="I54" s="129" t="s">
        <v>322</v>
      </c>
      <c r="J54" s="129" t="s">
        <v>219</v>
      </c>
      <c r="K54" s="132">
        <v>42061</v>
      </c>
      <c r="L54" s="121">
        <v>8100</v>
      </c>
      <c r="M54" s="131">
        <v>11527</v>
      </c>
      <c r="N54" s="132">
        <v>42061</v>
      </c>
      <c r="O54" s="132">
        <v>42426</v>
      </c>
      <c r="P54" s="129" t="s">
        <v>207</v>
      </c>
      <c r="Q54" s="129"/>
      <c r="R54" s="121"/>
      <c r="S54" s="121"/>
      <c r="T54" s="129" t="s">
        <v>215</v>
      </c>
      <c r="U54" s="128"/>
      <c r="V54" s="129"/>
      <c r="W54" s="129"/>
      <c r="X54" s="128"/>
      <c r="Y54" s="129"/>
      <c r="Z54" s="129"/>
      <c r="AA54" s="129"/>
      <c r="AB54" s="129"/>
      <c r="AC54" s="129"/>
      <c r="AD54" s="129"/>
      <c r="AE54" s="74">
        <v>8100</v>
      </c>
      <c r="AF54" s="74">
        <v>8100</v>
      </c>
      <c r="AG54" s="74"/>
      <c r="AH54" s="74">
        <f t="shared" si="0"/>
        <v>8100</v>
      </c>
      <c r="AI54" s="69"/>
      <c r="AJ54" s="32"/>
      <c r="AK54" s="32"/>
      <c r="AL54" s="32"/>
      <c r="AM54" s="120" t="s">
        <v>345</v>
      </c>
      <c r="AN54" s="129" t="s">
        <v>346</v>
      </c>
      <c r="AO54" s="69" t="s">
        <v>343</v>
      </c>
      <c r="AP54" s="69" t="s">
        <v>344</v>
      </c>
      <c r="AQ54" s="69" t="s">
        <v>343</v>
      </c>
      <c r="AR54" s="69" t="s">
        <v>344</v>
      </c>
      <c r="AS54" s="129"/>
      <c r="AT54" s="120"/>
      <c r="AU54" s="120"/>
      <c r="AV54" s="120"/>
      <c r="AW54" s="120"/>
      <c r="AX54" s="120"/>
      <c r="AY54" s="120"/>
      <c r="AZ54" s="120"/>
      <c r="BA54" s="120"/>
      <c r="BB54" s="120"/>
      <c r="BC54" s="120"/>
      <c r="BD54" s="120"/>
    </row>
    <row r="55" spans="1:56" ht="48.75" customHeight="1">
      <c r="A55" s="292">
        <v>11</v>
      </c>
      <c r="B55" s="280" t="s">
        <v>342</v>
      </c>
      <c r="C55" s="129" t="s">
        <v>304</v>
      </c>
      <c r="D55" s="130" t="s">
        <v>285</v>
      </c>
      <c r="E55" s="129" t="s">
        <v>304</v>
      </c>
      <c r="F55" s="129" t="s">
        <v>339</v>
      </c>
      <c r="G55" s="131">
        <v>11509</v>
      </c>
      <c r="H55" s="130" t="s">
        <v>311</v>
      </c>
      <c r="I55" s="129" t="s">
        <v>340</v>
      </c>
      <c r="J55" s="129" t="s">
        <v>232</v>
      </c>
      <c r="K55" s="132">
        <v>42061</v>
      </c>
      <c r="L55" s="121">
        <v>8100</v>
      </c>
      <c r="M55" s="131">
        <v>11517</v>
      </c>
      <c r="N55" s="132">
        <v>42061</v>
      </c>
      <c r="O55" s="132">
        <v>42426</v>
      </c>
      <c r="P55" s="129" t="s">
        <v>207</v>
      </c>
      <c r="Q55" s="129"/>
      <c r="R55" s="121"/>
      <c r="S55" s="121"/>
      <c r="T55" s="129" t="s">
        <v>215</v>
      </c>
      <c r="U55" s="128"/>
      <c r="V55" s="129"/>
      <c r="W55" s="129"/>
      <c r="X55" s="128"/>
      <c r="Y55" s="129"/>
      <c r="Z55" s="129"/>
      <c r="AA55" s="129"/>
      <c r="AB55" s="129"/>
      <c r="AC55" s="129"/>
      <c r="AD55" s="129"/>
      <c r="AE55" s="74">
        <v>8100</v>
      </c>
      <c r="AF55" s="74">
        <v>8100</v>
      </c>
      <c r="AG55" s="74"/>
      <c r="AH55" s="74">
        <f t="shared" si="0"/>
        <v>8100</v>
      </c>
      <c r="AI55" s="69"/>
      <c r="AJ55" s="32"/>
      <c r="AK55" s="32"/>
      <c r="AL55" s="32"/>
      <c r="AM55" s="120" t="s">
        <v>345</v>
      </c>
      <c r="AN55" s="129" t="s">
        <v>346</v>
      </c>
      <c r="AO55" s="69" t="s">
        <v>343</v>
      </c>
      <c r="AP55" s="69" t="s">
        <v>344</v>
      </c>
      <c r="AQ55" s="69" t="s">
        <v>343</v>
      </c>
      <c r="AR55" s="69" t="s">
        <v>344</v>
      </c>
      <c r="AS55" s="129"/>
      <c r="AT55" s="120"/>
      <c r="AU55" s="120"/>
      <c r="AV55" s="120"/>
      <c r="AW55" s="120"/>
      <c r="AX55" s="120"/>
      <c r="AY55" s="120"/>
      <c r="AZ55" s="120"/>
      <c r="BA55" s="120"/>
      <c r="BB55" s="120"/>
      <c r="BC55" s="120"/>
      <c r="BD55" s="120"/>
    </row>
    <row r="56" spans="1:56" ht="48.75" customHeight="1">
      <c r="A56" s="292">
        <v>12</v>
      </c>
      <c r="B56" s="280" t="s">
        <v>342</v>
      </c>
      <c r="C56" s="129" t="s">
        <v>304</v>
      </c>
      <c r="D56" s="130" t="s">
        <v>285</v>
      </c>
      <c r="E56" s="129" t="s">
        <v>304</v>
      </c>
      <c r="F56" s="129" t="s">
        <v>339</v>
      </c>
      <c r="G56" s="131">
        <v>11509</v>
      </c>
      <c r="H56" s="130" t="s">
        <v>312</v>
      </c>
      <c r="I56" s="129" t="s">
        <v>323</v>
      </c>
      <c r="J56" s="129" t="s">
        <v>234</v>
      </c>
      <c r="K56" s="132">
        <v>42061</v>
      </c>
      <c r="L56" s="121">
        <v>8100</v>
      </c>
      <c r="M56" s="131">
        <v>11517</v>
      </c>
      <c r="N56" s="132">
        <v>42061</v>
      </c>
      <c r="O56" s="132">
        <v>42426</v>
      </c>
      <c r="P56" s="129" t="s">
        <v>207</v>
      </c>
      <c r="Q56" s="129"/>
      <c r="R56" s="121"/>
      <c r="S56" s="121"/>
      <c r="T56" s="129" t="s">
        <v>215</v>
      </c>
      <c r="U56" s="128"/>
      <c r="V56" s="129"/>
      <c r="W56" s="129"/>
      <c r="X56" s="128"/>
      <c r="Y56" s="129"/>
      <c r="Z56" s="129"/>
      <c r="AA56" s="129"/>
      <c r="AB56" s="129"/>
      <c r="AC56" s="129"/>
      <c r="AD56" s="129"/>
      <c r="AE56" s="74">
        <v>8100</v>
      </c>
      <c r="AF56" s="74">
        <v>8100</v>
      </c>
      <c r="AG56" s="74"/>
      <c r="AH56" s="74">
        <f t="shared" si="0"/>
        <v>8100</v>
      </c>
      <c r="AI56" s="69"/>
      <c r="AJ56" s="32"/>
      <c r="AK56" s="32"/>
      <c r="AL56" s="32"/>
      <c r="AM56" s="120" t="s">
        <v>345</v>
      </c>
      <c r="AN56" s="129" t="s">
        <v>346</v>
      </c>
      <c r="AO56" s="69" t="s">
        <v>343</v>
      </c>
      <c r="AP56" s="69" t="s">
        <v>344</v>
      </c>
      <c r="AQ56" s="69" t="s">
        <v>343</v>
      </c>
      <c r="AR56" s="69" t="s">
        <v>344</v>
      </c>
      <c r="AS56" s="129"/>
      <c r="AT56" s="120"/>
      <c r="AU56" s="120"/>
      <c r="AV56" s="120"/>
      <c r="AW56" s="120"/>
      <c r="AX56" s="120"/>
      <c r="AY56" s="120"/>
      <c r="AZ56" s="120"/>
      <c r="BA56" s="120"/>
      <c r="BB56" s="120"/>
      <c r="BC56" s="120"/>
      <c r="BD56" s="120"/>
    </row>
    <row r="57" spans="1:56" ht="48.75" customHeight="1">
      <c r="A57" s="292">
        <v>13</v>
      </c>
      <c r="B57" s="280" t="s">
        <v>342</v>
      </c>
      <c r="C57" s="129" t="s">
        <v>304</v>
      </c>
      <c r="D57" s="130" t="s">
        <v>285</v>
      </c>
      <c r="E57" s="129" t="s">
        <v>304</v>
      </c>
      <c r="F57" s="129" t="s">
        <v>339</v>
      </c>
      <c r="G57" s="131">
        <v>11509</v>
      </c>
      <c r="H57" s="130" t="s">
        <v>313</v>
      </c>
      <c r="I57" s="129" t="s">
        <v>324</v>
      </c>
      <c r="J57" s="129" t="s">
        <v>233</v>
      </c>
      <c r="K57" s="132">
        <v>42061</v>
      </c>
      <c r="L57" s="121">
        <v>8100</v>
      </c>
      <c r="M57" s="131">
        <v>11517</v>
      </c>
      <c r="N57" s="132">
        <v>42061</v>
      </c>
      <c r="O57" s="132">
        <v>42426</v>
      </c>
      <c r="P57" s="129" t="s">
        <v>207</v>
      </c>
      <c r="Q57" s="129"/>
      <c r="R57" s="121"/>
      <c r="S57" s="121"/>
      <c r="T57" s="129" t="s">
        <v>215</v>
      </c>
      <c r="U57" s="128"/>
      <c r="V57" s="129"/>
      <c r="W57" s="129"/>
      <c r="X57" s="128"/>
      <c r="Y57" s="129"/>
      <c r="Z57" s="129"/>
      <c r="AA57" s="129"/>
      <c r="AB57" s="129"/>
      <c r="AC57" s="129"/>
      <c r="AD57" s="129"/>
      <c r="AE57" s="74">
        <v>8100</v>
      </c>
      <c r="AF57" s="74">
        <v>8100</v>
      </c>
      <c r="AG57" s="74"/>
      <c r="AH57" s="74">
        <f t="shared" si="0"/>
        <v>8100</v>
      </c>
      <c r="AI57" s="69"/>
      <c r="AJ57" s="32"/>
      <c r="AK57" s="32"/>
      <c r="AL57" s="32"/>
      <c r="AM57" s="120" t="s">
        <v>345</v>
      </c>
      <c r="AN57" s="129" t="s">
        <v>346</v>
      </c>
      <c r="AO57" s="69" t="s">
        <v>343</v>
      </c>
      <c r="AP57" s="69" t="s">
        <v>344</v>
      </c>
      <c r="AQ57" s="69" t="s">
        <v>343</v>
      </c>
      <c r="AR57" s="69" t="s">
        <v>344</v>
      </c>
      <c r="AS57" s="129"/>
      <c r="AT57" s="120"/>
      <c r="AU57" s="120"/>
      <c r="AV57" s="120"/>
      <c r="AW57" s="120"/>
      <c r="AX57" s="120"/>
      <c r="AY57" s="120"/>
      <c r="AZ57" s="120"/>
      <c r="BA57" s="120"/>
      <c r="BB57" s="120"/>
      <c r="BC57" s="120"/>
      <c r="BD57" s="120"/>
    </row>
    <row r="58" spans="1:56" ht="48.75" customHeight="1">
      <c r="A58" s="292">
        <v>14</v>
      </c>
      <c r="B58" s="280" t="s">
        <v>342</v>
      </c>
      <c r="C58" s="129" t="s">
        <v>304</v>
      </c>
      <c r="D58" s="130" t="s">
        <v>285</v>
      </c>
      <c r="E58" s="129" t="s">
        <v>304</v>
      </c>
      <c r="F58" s="129" t="s">
        <v>339</v>
      </c>
      <c r="G58" s="131">
        <v>11509</v>
      </c>
      <c r="H58" s="130" t="s">
        <v>314</v>
      </c>
      <c r="I58" s="129" t="s">
        <v>325</v>
      </c>
      <c r="J58" s="129" t="s">
        <v>341</v>
      </c>
      <c r="K58" s="132">
        <v>42061</v>
      </c>
      <c r="L58" s="121">
        <v>8100</v>
      </c>
      <c r="M58" s="131">
        <v>11517</v>
      </c>
      <c r="N58" s="132">
        <v>42061</v>
      </c>
      <c r="O58" s="132">
        <v>42426</v>
      </c>
      <c r="P58" s="129" t="s">
        <v>207</v>
      </c>
      <c r="Q58" s="129"/>
      <c r="R58" s="121"/>
      <c r="S58" s="121"/>
      <c r="T58" s="129" t="s">
        <v>215</v>
      </c>
      <c r="U58" s="128"/>
      <c r="V58" s="129"/>
      <c r="W58" s="129"/>
      <c r="X58" s="128"/>
      <c r="Y58" s="129"/>
      <c r="Z58" s="129"/>
      <c r="AA58" s="129"/>
      <c r="AB58" s="129"/>
      <c r="AC58" s="129"/>
      <c r="AD58" s="129"/>
      <c r="AE58" s="74">
        <v>8100</v>
      </c>
      <c r="AF58" s="74">
        <v>8100</v>
      </c>
      <c r="AG58" s="74"/>
      <c r="AH58" s="74">
        <f t="shared" si="0"/>
        <v>8100</v>
      </c>
      <c r="AI58" s="69"/>
      <c r="AJ58" s="32"/>
      <c r="AK58" s="32"/>
      <c r="AL58" s="32"/>
      <c r="AM58" s="120" t="s">
        <v>345</v>
      </c>
      <c r="AN58" s="129" t="s">
        <v>346</v>
      </c>
      <c r="AO58" s="69" t="s">
        <v>343</v>
      </c>
      <c r="AP58" s="69" t="s">
        <v>344</v>
      </c>
      <c r="AQ58" s="69" t="s">
        <v>343</v>
      </c>
      <c r="AR58" s="69" t="s">
        <v>344</v>
      </c>
      <c r="AS58" s="129"/>
      <c r="AT58" s="120"/>
      <c r="AU58" s="120"/>
      <c r="AV58" s="120"/>
      <c r="AW58" s="120"/>
      <c r="AX58" s="120"/>
      <c r="AY58" s="120"/>
      <c r="AZ58" s="120"/>
      <c r="BA58" s="120"/>
      <c r="BB58" s="120"/>
      <c r="BC58" s="120"/>
      <c r="BD58" s="120"/>
    </row>
    <row r="59" spans="1:56" ht="48.75" customHeight="1">
      <c r="A59" s="292">
        <v>15</v>
      </c>
      <c r="B59" s="139" t="s">
        <v>348</v>
      </c>
      <c r="C59" s="129" t="s">
        <v>212</v>
      </c>
      <c r="D59" s="130" t="s">
        <v>203</v>
      </c>
      <c r="E59" s="129" t="s">
        <v>206</v>
      </c>
      <c r="F59" s="129" t="s">
        <v>371</v>
      </c>
      <c r="G59" s="131">
        <v>11342</v>
      </c>
      <c r="H59" s="130" t="s">
        <v>315</v>
      </c>
      <c r="I59" s="129" t="s">
        <v>326</v>
      </c>
      <c r="J59" s="129" t="s">
        <v>235</v>
      </c>
      <c r="K59" s="132">
        <v>42067</v>
      </c>
      <c r="L59" s="121">
        <v>134350</v>
      </c>
      <c r="M59" s="70">
        <v>11548</v>
      </c>
      <c r="N59" s="132">
        <v>42067</v>
      </c>
      <c r="O59" s="132">
        <v>42433</v>
      </c>
      <c r="P59" s="129" t="s">
        <v>207</v>
      </c>
      <c r="Q59" s="129"/>
      <c r="R59" s="121"/>
      <c r="S59" s="121"/>
      <c r="T59" s="129" t="s">
        <v>215</v>
      </c>
      <c r="U59" s="128"/>
      <c r="V59" s="129"/>
      <c r="W59" s="129"/>
      <c r="X59" s="128"/>
      <c r="Y59" s="129"/>
      <c r="Z59" s="129"/>
      <c r="AA59" s="129"/>
      <c r="AB59" s="129"/>
      <c r="AC59" s="129"/>
      <c r="AD59" s="129"/>
      <c r="AE59" s="74">
        <v>134350</v>
      </c>
      <c r="AF59" s="74">
        <v>132620.6</v>
      </c>
      <c r="AG59" s="74"/>
      <c r="AH59" s="74">
        <f t="shared" si="0"/>
        <v>132620.6</v>
      </c>
      <c r="AI59" s="69" t="s">
        <v>347</v>
      </c>
      <c r="AJ59" s="69" t="s">
        <v>373</v>
      </c>
      <c r="AK59" s="32" t="s">
        <v>372</v>
      </c>
      <c r="AL59" s="69" t="s">
        <v>365</v>
      </c>
      <c r="AM59" s="32"/>
      <c r="AN59" s="32"/>
      <c r="AO59" s="32"/>
      <c r="AP59" s="32"/>
      <c r="AQ59" s="32"/>
      <c r="AR59" s="32"/>
      <c r="AS59" s="129"/>
      <c r="AT59" s="120"/>
      <c r="AU59" s="120"/>
      <c r="AV59" s="120"/>
      <c r="AW59" s="120"/>
      <c r="AX59" s="120"/>
      <c r="AY59" s="120"/>
      <c r="AZ59" s="120"/>
      <c r="BA59" s="120"/>
      <c r="BB59" s="120"/>
      <c r="BC59" s="120"/>
      <c r="BD59" s="120"/>
    </row>
    <row r="60" spans="1:56" ht="48.75" customHeight="1">
      <c r="A60" s="292">
        <v>16</v>
      </c>
      <c r="B60" s="139" t="s">
        <v>348</v>
      </c>
      <c r="C60" s="129" t="s">
        <v>212</v>
      </c>
      <c r="D60" s="130" t="s">
        <v>203</v>
      </c>
      <c r="E60" s="129" t="s">
        <v>206</v>
      </c>
      <c r="F60" s="129" t="s">
        <v>371</v>
      </c>
      <c r="G60" s="131">
        <v>11342</v>
      </c>
      <c r="H60" s="130" t="s">
        <v>316</v>
      </c>
      <c r="I60" s="129" t="s">
        <v>327</v>
      </c>
      <c r="J60" s="129" t="s">
        <v>367</v>
      </c>
      <c r="K60" s="132">
        <v>42067</v>
      </c>
      <c r="L60" s="121">
        <v>18000</v>
      </c>
      <c r="M60" s="70">
        <v>11548</v>
      </c>
      <c r="N60" s="132">
        <v>42067</v>
      </c>
      <c r="O60" s="132">
        <v>42433</v>
      </c>
      <c r="P60" s="129" t="s">
        <v>207</v>
      </c>
      <c r="Q60" s="129"/>
      <c r="R60" s="121"/>
      <c r="S60" s="121"/>
      <c r="T60" s="129" t="s">
        <v>215</v>
      </c>
      <c r="U60" s="128"/>
      <c r="V60" s="129"/>
      <c r="W60" s="129"/>
      <c r="X60" s="128"/>
      <c r="Y60" s="129"/>
      <c r="Z60" s="129"/>
      <c r="AA60" s="129"/>
      <c r="AB60" s="129"/>
      <c r="AC60" s="129"/>
      <c r="AD60" s="129"/>
      <c r="AE60" s="74">
        <v>18000</v>
      </c>
      <c r="AF60" s="74">
        <v>0</v>
      </c>
      <c r="AG60" s="74"/>
      <c r="AH60" s="74">
        <f t="shared" si="0"/>
        <v>0</v>
      </c>
      <c r="AI60" s="69" t="s">
        <v>347</v>
      </c>
      <c r="AJ60" s="69" t="s">
        <v>373</v>
      </c>
      <c r="AK60" s="32" t="s">
        <v>372</v>
      </c>
      <c r="AL60" s="69" t="s">
        <v>365</v>
      </c>
      <c r="AM60" s="32"/>
      <c r="AN60" s="32"/>
      <c r="AO60" s="32"/>
      <c r="AP60" s="32"/>
      <c r="AQ60" s="32"/>
      <c r="AR60" s="32"/>
      <c r="AS60" s="129"/>
      <c r="AT60" s="120"/>
      <c r="AU60" s="120"/>
      <c r="AV60" s="120"/>
      <c r="AW60" s="120"/>
      <c r="AX60" s="120"/>
      <c r="AY60" s="120"/>
      <c r="AZ60" s="120"/>
      <c r="BA60" s="120"/>
      <c r="BB60" s="120"/>
      <c r="BC60" s="120"/>
      <c r="BD60" s="120"/>
    </row>
    <row r="61" spans="1:56" ht="48.75" customHeight="1">
      <c r="A61" s="292">
        <v>17</v>
      </c>
      <c r="B61" s="139" t="s">
        <v>236</v>
      </c>
      <c r="C61" s="130" t="s">
        <v>213</v>
      </c>
      <c r="D61" s="130" t="s">
        <v>203</v>
      </c>
      <c r="E61" s="129" t="s">
        <v>206</v>
      </c>
      <c r="F61" s="129" t="s">
        <v>366</v>
      </c>
      <c r="G61" s="131">
        <v>11565</v>
      </c>
      <c r="H61" s="130" t="s">
        <v>317</v>
      </c>
      <c r="I61" s="129" t="s">
        <v>362</v>
      </c>
      <c r="J61" s="129" t="s">
        <v>363</v>
      </c>
      <c r="K61" s="132">
        <v>42045</v>
      </c>
      <c r="L61" s="121">
        <v>336300</v>
      </c>
      <c r="M61" s="70">
        <v>11548</v>
      </c>
      <c r="N61" s="132">
        <v>42045</v>
      </c>
      <c r="O61" s="132">
        <v>42410</v>
      </c>
      <c r="P61" s="129" t="s">
        <v>207</v>
      </c>
      <c r="Q61" s="129"/>
      <c r="R61" s="121"/>
      <c r="S61" s="121"/>
      <c r="T61" s="129" t="s">
        <v>211</v>
      </c>
      <c r="U61" s="128"/>
      <c r="V61" s="129"/>
      <c r="W61" s="129"/>
      <c r="X61" s="128"/>
      <c r="Y61" s="129"/>
      <c r="Z61" s="129"/>
      <c r="AA61" s="129"/>
      <c r="AB61" s="129"/>
      <c r="AC61" s="129"/>
      <c r="AD61" s="129"/>
      <c r="AE61" s="74">
        <v>336300</v>
      </c>
      <c r="AF61" s="74">
        <v>336232</v>
      </c>
      <c r="AG61" s="74"/>
      <c r="AH61" s="74">
        <f t="shared" si="0"/>
        <v>336232</v>
      </c>
      <c r="AI61" s="69" t="s">
        <v>213</v>
      </c>
      <c r="AJ61" s="32"/>
      <c r="AK61" s="32" t="s">
        <v>364</v>
      </c>
      <c r="AL61" s="69" t="s">
        <v>379</v>
      </c>
      <c r="AM61" s="32"/>
      <c r="AN61" s="32"/>
      <c r="AO61" s="32"/>
      <c r="AP61" s="32"/>
      <c r="AQ61" s="32"/>
      <c r="AR61" s="32"/>
      <c r="AS61" s="129"/>
      <c r="AT61" s="120"/>
      <c r="AU61" s="120"/>
      <c r="AV61" s="120"/>
      <c r="AW61" s="120"/>
      <c r="AX61" s="120"/>
      <c r="AY61" s="120"/>
      <c r="AZ61" s="120"/>
      <c r="BA61" s="120"/>
      <c r="BB61" s="120"/>
      <c r="BC61" s="120"/>
      <c r="BD61" s="120"/>
    </row>
    <row r="62" spans="1:56" ht="67.5" customHeight="1">
      <c r="A62" s="292">
        <v>18</v>
      </c>
      <c r="B62" s="281" t="s">
        <v>361</v>
      </c>
      <c r="C62" s="130" t="s">
        <v>309</v>
      </c>
      <c r="D62" s="130" t="s">
        <v>203</v>
      </c>
      <c r="E62" s="129" t="s">
        <v>206</v>
      </c>
      <c r="F62" s="129" t="s">
        <v>359</v>
      </c>
      <c r="G62" s="131">
        <v>11493</v>
      </c>
      <c r="H62" s="130" t="s">
        <v>318</v>
      </c>
      <c r="I62" s="129" t="s">
        <v>328</v>
      </c>
      <c r="J62" s="129" t="s">
        <v>264</v>
      </c>
      <c r="K62" s="132">
        <v>42110</v>
      </c>
      <c r="L62" s="121" t="s">
        <v>384</v>
      </c>
      <c r="M62" s="70">
        <v>11539</v>
      </c>
      <c r="N62" s="132">
        <v>42110</v>
      </c>
      <c r="O62" s="132">
        <v>42476</v>
      </c>
      <c r="P62" s="129" t="s">
        <v>207</v>
      </c>
      <c r="Q62" s="129"/>
      <c r="R62" s="121"/>
      <c r="S62" s="121"/>
      <c r="T62" s="129" t="s">
        <v>360</v>
      </c>
      <c r="U62" s="128"/>
      <c r="V62" s="129"/>
      <c r="W62" s="129"/>
      <c r="X62" s="128"/>
      <c r="Y62" s="129"/>
      <c r="Z62" s="129"/>
      <c r="AA62" s="129"/>
      <c r="AB62" s="129"/>
      <c r="AC62" s="129"/>
      <c r="AD62" s="129"/>
      <c r="AE62" s="74" t="s">
        <v>384</v>
      </c>
      <c r="AF62" s="74">
        <v>182090.5</v>
      </c>
      <c r="AG62" s="74"/>
      <c r="AH62" s="74">
        <f t="shared" si="0"/>
        <v>182090.5</v>
      </c>
      <c r="AI62" s="69"/>
      <c r="AJ62" s="32"/>
      <c r="AK62" s="32"/>
      <c r="AL62" s="32"/>
      <c r="AM62" s="32"/>
      <c r="AN62" s="32"/>
      <c r="AO62" s="32"/>
      <c r="AP62" s="32"/>
      <c r="AQ62" s="32"/>
      <c r="AR62" s="32"/>
      <c r="AS62" s="129"/>
      <c r="AT62" s="120"/>
      <c r="AU62" s="120"/>
      <c r="AV62" s="120"/>
      <c r="AW62" s="120"/>
      <c r="AX62" s="120"/>
      <c r="AY62" s="120"/>
      <c r="AZ62" s="120"/>
      <c r="BA62" s="120"/>
      <c r="BB62" s="120"/>
      <c r="BC62" s="120"/>
      <c r="BD62" s="120"/>
    </row>
    <row r="63" spans="1:56" ht="80.25" customHeight="1">
      <c r="A63" s="293">
        <v>19</v>
      </c>
      <c r="B63" s="282" t="s">
        <v>238</v>
      </c>
      <c r="C63" s="140" t="s">
        <v>237</v>
      </c>
      <c r="D63" s="140" t="s">
        <v>203</v>
      </c>
      <c r="E63" s="140" t="s">
        <v>206</v>
      </c>
      <c r="F63" s="140" t="s">
        <v>239</v>
      </c>
      <c r="G63" s="163">
        <v>11242</v>
      </c>
      <c r="H63" s="166" t="s">
        <v>319</v>
      </c>
      <c r="I63" s="140" t="s">
        <v>240</v>
      </c>
      <c r="J63" s="140" t="s">
        <v>241</v>
      </c>
      <c r="K63" s="149">
        <v>42095</v>
      </c>
      <c r="L63" s="143">
        <v>300000</v>
      </c>
      <c r="M63" s="146">
        <v>11576</v>
      </c>
      <c r="N63" s="149">
        <v>42095</v>
      </c>
      <c r="O63" s="149">
        <v>42369</v>
      </c>
      <c r="P63" s="140" t="s">
        <v>207</v>
      </c>
      <c r="Q63" s="140"/>
      <c r="R63" s="143"/>
      <c r="S63" s="143"/>
      <c r="T63" s="140" t="s">
        <v>231</v>
      </c>
      <c r="U63" s="128"/>
      <c r="V63" s="129"/>
      <c r="W63" s="129"/>
      <c r="X63" s="128"/>
      <c r="Y63" s="129"/>
      <c r="Z63" s="129"/>
      <c r="AA63" s="129"/>
      <c r="AB63" s="129"/>
      <c r="AC63" s="129"/>
      <c r="AD63" s="129"/>
      <c r="AE63" s="74">
        <v>300000</v>
      </c>
      <c r="AF63" s="74">
        <v>299848.46</v>
      </c>
      <c r="AG63" s="74"/>
      <c r="AH63" s="74">
        <f t="shared" si="0"/>
        <v>299848.46</v>
      </c>
      <c r="AI63" s="69" t="s">
        <v>213</v>
      </c>
      <c r="AJ63" s="69" t="s">
        <v>306</v>
      </c>
      <c r="AK63" s="73" t="s">
        <v>229</v>
      </c>
      <c r="AL63" s="131">
        <v>11348</v>
      </c>
      <c r="AM63" s="32"/>
      <c r="AN63" s="32"/>
      <c r="AO63" s="32"/>
      <c r="AP63" s="32"/>
      <c r="AQ63" s="32"/>
      <c r="AR63" s="32"/>
      <c r="AS63" s="129"/>
      <c r="AT63" s="120"/>
      <c r="AU63" s="120"/>
      <c r="AV63" s="120"/>
      <c r="AW63" s="120"/>
      <c r="AX63" s="120"/>
      <c r="AY63" s="120"/>
      <c r="AZ63" s="120"/>
      <c r="BA63" s="120"/>
      <c r="BB63" s="120"/>
      <c r="BC63" s="120"/>
      <c r="BD63" s="120"/>
    </row>
    <row r="64" spans="1:56" ht="80.25" customHeight="1">
      <c r="A64" s="294"/>
      <c r="B64" s="283"/>
      <c r="C64" s="141"/>
      <c r="D64" s="141"/>
      <c r="E64" s="141"/>
      <c r="F64" s="141"/>
      <c r="G64" s="164"/>
      <c r="H64" s="167"/>
      <c r="I64" s="141"/>
      <c r="J64" s="141"/>
      <c r="K64" s="150"/>
      <c r="L64" s="144"/>
      <c r="M64" s="147"/>
      <c r="N64" s="150"/>
      <c r="O64" s="150"/>
      <c r="P64" s="141"/>
      <c r="Q64" s="141"/>
      <c r="R64" s="144"/>
      <c r="S64" s="144"/>
      <c r="T64" s="141"/>
      <c r="U64" s="128" t="s">
        <v>408</v>
      </c>
      <c r="V64" s="132">
        <v>42367</v>
      </c>
      <c r="W64" s="129"/>
      <c r="X64" s="128" t="s">
        <v>427</v>
      </c>
      <c r="Y64" s="132">
        <v>42367</v>
      </c>
      <c r="Z64" s="132">
        <v>42611</v>
      </c>
      <c r="AA64" s="129"/>
      <c r="AB64" s="129"/>
      <c r="AC64" s="129"/>
      <c r="AD64" s="129"/>
      <c r="AE64" s="74">
        <v>300000</v>
      </c>
      <c r="AF64" s="74">
        <v>0</v>
      </c>
      <c r="AG64" s="74">
        <v>255232.79</v>
      </c>
      <c r="AH64" s="74">
        <f t="shared" si="0"/>
        <v>255232.79</v>
      </c>
      <c r="AI64" s="69" t="s">
        <v>213</v>
      </c>
      <c r="AJ64" s="69" t="s">
        <v>306</v>
      </c>
      <c r="AK64" s="73" t="s">
        <v>229</v>
      </c>
      <c r="AL64" s="131">
        <v>11348</v>
      </c>
      <c r="AM64" s="32"/>
      <c r="AN64" s="32"/>
      <c r="AO64" s="32"/>
      <c r="AP64" s="32"/>
      <c r="AQ64" s="32"/>
      <c r="AR64" s="32"/>
      <c r="AS64" s="129"/>
      <c r="AT64" s="120"/>
      <c r="AU64" s="120"/>
      <c r="AV64" s="120"/>
      <c r="AW64" s="120"/>
      <c r="AX64" s="120"/>
      <c r="AY64" s="120"/>
      <c r="AZ64" s="120"/>
      <c r="BA64" s="120"/>
      <c r="BB64" s="120"/>
      <c r="BC64" s="120"/>
      <c r="BD64" s="120"/>
    </row>
    <row r="65" spans="1:56" ht="80.25" customHeight="1">
      <c r="A65" s="295"/>
      <c r="B65" s="278"/>
      <c r="C65" s="142"/>
      <c r="D65" s="142"/>
      <c r="E65" s="142"/>
      <c r="F65" s="142"/>
      <c r="G65" s="165"/>
      <c r="H65" s="168"/>
      <c r="I65" s="142"/>
      <c r="J65" s="142"/>
      <c r="K65" s="151"/>
      <c r="L65" s="145"/>
      <c r="M65" s="148"/>
      <c r="N65" s="151"/>
      <c r="O65" s="151"/>
      <c r="P65" s="142"/>
      <c r="Q65" s="142"/>
      <c r="R65" s="145"/>
      <c r="S65" s="145"/>
      <c r="T65" s="142"/>
      <c r="U65" s="128" t="s">
        <v>248</v>
      </c>
      <c r="V65" s="132">
        <v>42609</v>
      </c>
      <c r="W65" s="129"/>
      <c r="X65" s="128" t="s">
        <v>650</v>
      </c>
      <c r="Y65" s="132">
        <v>42611</v>
      </c>
      <c r="Z65" s="132">
        <v>42735</v>
      </c>
      <c r="AA65" s="129"/>
      <c r="AB65" s="129"/>
      <c r="AC65" s="129"/>
      <c r="AD65" s="129"/>
      <c r="AE65" s="74"/>
      <c r="AF65" s="74"/>
      <c r="AG65" s="74"/>
      <c r="AH65" s="74"/>
      <c r="AI65" s="69" t="s">
        <v>213</v>
      </c>
      <c r="AJ65" s="69" t="s">
        <v>306</v>
      </c>
      <c r="AK65" s="73" t="s">
        <v>229</v>
      </c>
      <c r="AL65" s="131">
        <v>11348</v>
      </c>
      <c r="AM65" s="32"/>
      <c r="AN65" s="32"/>
      <c r="AO65" s="32"/>
      <c r="AP65" s="32"/>
      <c r="AQ65" s="32"/>
      <c r="AR65" s="32"/>
      <c r="AS65" s="129"/>
      <c r="AT65" s="120"/>
      <c r="AU65" s="120"/>
      <c r="AV65" s="120"/>
      <c r="AW65" s="120"/>
      <c r="AX65" s="120"/>
      <c r="AY65" s="120"/>
      <c r="AZ65" s="120"/>
      <c r="BA65" s="120"/>
      <c r="BB65" s="120"/>
      <c r="BC65" s="120"/>
      <c r="BD65" s="120"/>
    </row>
    <row r="66" spans="1:56" ht="48.75" customHeight="1">
      <c r="A66" s="292">
        <v>20</v>
      </c>
      <c r="B66" s="139" t="s">
        <v>356</v>
      </c>
      <c r="C66" s="129" t="s">
        <v>357</v>
      </c>
      <c r="D66" s="129" t="s">
        <v>203</v>
      </c>
      <c r="E66" s="129" t="s">
        <v>206</v>
      </c>
      <c r="F66" s="129" t="s">
        <v>358</v>
      </c>
      <c r="G66" s="131">
        <v>11493</v>
      </c>
      <c r="H66" s="130" t="s">
        <v>353</v>
      </c>
      <c r="I66" s="129" t="s">
        <v>354</v>
      </c>
      <c r="J66" s="129" t="s">
        <v>355</v>
      </c>
      <c r="K66" s="132">
        <v>42121</v>
      </c>
      <c r="L66" s="121">
        <v>120960</v>
      </c>
      <c r="M66" s="131">
        <v>11574</v>
      </c>
      <c r="N66" s="132">
        <v>42121</v>
      </c>
      <c r="O66" s="132">
        <v>42487</v>
      </c>
      <c r="P66" s="129" t="s">
        <v>207</v>
      </c>
      <c r="Q66" s="129"/>
      <c r="R66" s="121"/>
      <c r="S66" s="121"/>
      <c r="T66" s="129" t="s">
        <v>211</v>
      </c>
      <c r="U66" s="128"/>
      <c r="V66" s="129"/>
      <c r="W66" s="129"/>
      <c r="X66" s="128"/>
      <c r="Y66" s="129"/>
      <c r="Z66" s="129"/>
      <c r="AA66" s="129"/>
      <c r="AB66" s="129"/>
      <c r="AC66" s="129"/>
      <c r="AD66" s="129"/>
      <c r="AE66" s="74">
        <v>120960</v>
      </c>
      <c r="AF66" s="74">
        <v>70584</v>
      </c>
      <c r="AG66" s="74">
        <v>47076</v>
      </c>
      <c r="AH66" s="74">
        <f t="shared" si="0"/>
        <v>117660</v>
      </c>
      <c r="AI66" s="69"/>
      <c r="AJ66" s="69"/>
      <c r="AK66" s="73"/>
      <c r="AL66" s="131"/>
      <c r="AM66" s="32"/>
      <c r="AN66" s="32"/>
      <c r="AO66" s="32"/>
      <c r="AP66" s="32"/>
      <c r="AQ66" s="32"/>
      <c r="AR66" s="32"/>
      <c r="AS66" s="129"/>
      <c r="AT66" s="120"/>
      <c r="AU66" s="120"/>
      <c r="AV66" s="120"/>
      <c r="AW66" s="120"/>
      <c r="AX66" s="120"/>
      <c r="AY66" s="120"/>
      <c r="AZ66" s="120"/>
      <c r="BA66" s="120"/>
      <c r="BB66" s="120"/>
      <c r="BC66" s="120"/>
      <c r="BD66" s="120"/>
    </row>
    <row r="67" spans="1:56" s="239" customFormat="1" ht="48.75" customHeight="1">
      <c r="A67" s="296">
        <v>21</v>
      </c>
      <c r="B67" s="284" t="s">
        <v>400</v>
      </c>
      <c r="C67" s="82" t="s">
        <v>401</v>
      </c>
      <c r="D67" s="82" t="s">
        <v>203</v>
      </c>
      <c r="E67" s="82" t="s">
        <v>206</v>
      </c>
      <c r="F67" s="82" t="s">
        <v>402</v>
      </c>
      <c r="G67" s="70">
        <v>11565</v>
      </c>
      <c r="H67" s="95" t="s">
        <v>385</v>
      </c>
      <c r="I67" s="82" t="s">
        <v>362</v>
      </c>
      <c r="J67" s="82" t="s">
        <v>363</v>
      </c>
      <c r="K67" s="77">
        <v>42285</v>
      </c>
      <c r="L67" s="81">
        <v>284700</v>
      </c>
      <c r="M67" s="70">
        <v>11659</v>
      </c>
      <c r="N67" s="77">
        <v>42285</v>
      </c>
      <c r="O67" s="77">
        <v>42651</v>
      </c>
      <c r="P67" s="82" t="s">
        <v>207</v>
      </c>
      <c r="Q67" s="82"/>
      <c r="R67" s="81"/>
      <c r="S67" s="81"/>
      <c r="T67" s="82" t="s">
        <v>211</v>
      </c>
      <c r="U67" s="80"/>
      <c r="V67" s="82"/>
      <c r="W67" s="82"/>
      <c r="X67" s="80"/>
      <c r="Y67" s="82"/>
      <c r="Z67" s="82"/>
      <c r="AA67" s="82"/>
      <c r="AB67" s="82"/>
      <c r="AC67" s="82"/>
      <c r="AD67" s="82"/>
      <c r="AE67" s="83">
        <v>284700</v>
      </c>
      <c r="AF67" s="83">
        <v>184760.5</v>
      </c>
      <c r="AG67" s="83">
        <v>39000</v>
      </c>
      <c r="AH67" s="83">
        <f t="shared" si="0"/>
        <v>223760.5</v>
      </c>
      <c r="AI67" s="110" t="s">
        <v>401</v>
      </c>
      <c r="AJ67" s="95" t="s">
        <v>403</v>
      </c>
      <c r="AK67" s="111" t="s">
        <v>228</v>
      </c>
      <c r="AL67" s="70">
        <v>11659</v>
      </c>
      <c r="AM67" s="112"/>
      <c r="AN67" s="112"/>
      <c r="AO67" s="112"/>
      <c r="AP67" s="112"/>
      <c r="AQ67" s="112"/>
      <c r="AR67" s="112"/>
      <c r="AS67" s="82"/>
      <c r="AT67" s="109"/>
      <c r="AU67" s="109"/>
      <c r="AV67" s="109"/>
      <c r="AW67" s="109"/>
      <c r="AX67" s="109"/>
      <c r="AY67" s="109"/>
      <c r="AZ67" s="109"/>
      <c r="BA67" s="109"/>
      <c r="BB67" s="109"/>
      <c r="BC67" s="109"/>
      <c r="BD67" s="109"/>
    </row>
    <row r="68" spans="1:56" ht="48.75" customHeight="1">
      <c r="A68" s="292">
        <v>22</v>
      </c>
      <c r="B68" s="139" t="s">
        <v>388</v>
      </c>
      <c r="C68" s="129" t="s">
        <v>389</v>
      </c>
      <c r="D68" s="129" t="s">
        <v>203</v>
      </c>
      <c r="E68" s="129" t="s">
        <v>206</v>
      </c>
      <c r="F68" s="129" t="s">
        <v>387</v>
      </c>
      <c r="G68" s="131">
        <v>11528</v>
      </c>
      <c r="H68" s="130" t="s">
        <v>386</v>
      </c>
      <c r="I68" s="129" t="s">
        <v>208</v>
      </c>
      <c r="J68" s="129" t="s">
        <v>209</v>
      </c>
      <c r="K68" s="132">
        <v>42321</v>
      </c>
      <c r="L68" s="121">
        <v>129500</v>
      </c>
      <c r="M68" s="131">
        <v>11682</v>
      </c>
      <c r="N68" s="132">
        <v>42321</v>
      </c>
      <c r="O68" s="132">
        <v>42687</v>
      </c>
      <c r="P68" s="129" t="s">
        <v>207</v>
      </c>
      <c r="Q68" s="129"/>
      <c r="R68" s="121"/>
      <c r="S68" s="121"/>
      <c r="T68" s="129" t="s">
        <v>210</v>
      </c>
      <c r="U68" s="128"/>
      <c r="V68" s="129"/>
      <c r="W68" s="129"/>
      <c r="X68" s="128"/>
      <c r="Y68" s="129"/>
      <c r="Z68" s="129"/>
      <c r="AA68" s="129"/>
      <c r="AB68" s="129"/>
      <c r="AC68" s="129"/>
      <c r="AD68" s="129"/>
      <c r="AE68" s="74">
        <v>129500</v>
      </c>
      <c r="AF68" s="74">
        <v>44790.1</v>
      </c>
      <c r="AG68" s="74">
        <v>77393.6</v>
      </c>
      <c r="AH68" s="74">
        <f t="shared" si="0"/>
        <v>122183.70000000001</v>
      </c>
      <c r="AI68" s="69" t="s">
        <v>397</v>
      </c>
      <c r="AJ68" s="69" t="s">
        <v>398</v>
      </c>
      <c r="AK68" s="73" t="s">
        <v>399</v>
      </c>
      <c r="AL68" s="131">
        <v>11682</v>
      </c>
      <c r="AM68" s="32"/>
      <c r="AN68" s="32"/>
      <c r="AO68" s="32"/>
      <c r="AP68" s="32"/>
      <c r="AQ68" s="32"/>
      <c r="AR68" s="32"/>
      <c r="AS68" s="129"/>
      <c r="AT68" s="120"/>
      <c r="AU68" s="120"/>
      <c r="AV68" s="120"/>
      <c r="AW68" s="120"/>
      <c r="AX68" s="120"/>
      <c r="AY68" s="120"/>
      <c r="AZ68" s="120"/>
      <c r="BA68" s="120"/>
      <c r="BB68" s="120"/>
      <c r="BC68" s="120"/>
      <c r="BD68" s="120"/>
    </row>
    <row r="69" spans="1:56" ht="48.75" customHeight="1">
      <c r="A69" s="292">
        <v>23</v>
      </c>
      <c r="B69" s="139" t="s">
        <v>391</v>
      </c>
      <c r="C69" s="129" t="s">
        <v>392</v>
      </c>
      <c r="D69" s="129" t="s">
        <v>203</v>
      </c>
      <c r="E69" s="129" t="s">
        <v>206</v>
      </c>
      <c r="F69" s="129" t="s">
        <v>393</v>
      </c>
      <c r="G69" s="131">
        <v>11597</v>
      </c>
      <c r="H69" s="130" t="s">
        <v>390</v>
      </c>
      <c r="I69" s="129" t="s">
        <v>230</v>
      </c>
      <c r="J69" s="129" t="s">
        <v>482</v>
      </c>
      <c r="K69" s="132">
        <v>42326</v>
      </c>
      <c r="L69" s="121">
        <v>23080.8</v>
      </c>
      <c r="M69" s="131">
        <v>11684</v>
      </c>
      <c r="N69" s="132">
        <v>42326</v>
      </c>
      <c r="O69" s="132">
        <v>42692</v>
      </c>
      <c r="P69" s="129" t="s">
        <v>207</v>
      </c>
      <c r="Q69" s="129"/>
      <c r="R69" s="121"/>
      <c r="S69" s="121"/>
      <c r="T69" s="129" t="s">
        <v>210</v>
      </c>
      <c r="U69" s="128"/>
      <c r="V69" s="129"/>
      <c r="W69" s="129"/>
      <c r="X69" s="128"/>
      <c r="Y69" s="129"/>
      <c r="Z69" s="129"/>
      <c r="AA69" s="129"/>
      <c r="AB69" s="129"/>
      <c r="AC69" s="129"/>
      <c r="AD69" s="129"/>
      <c r="AE69" s="74">
        <v>23080.8</v>
      </c>
      <c r="AF69" s="74">
        <v>5000</v>
      </c>
      <c r="AG69" s="74">
        <v>18868.9</v>
      </c>
      <c r="AH69" s="74">
        <f t="shared" si="0"/>
        <v>23868.9</v>
      </c>
      <c r="AI69" s="69" t="s">
        <v>394</v>
      </c>
      <c r="AJ69" s="69" t="s">
        <v>395</v>
      </c>
      <c r="AK69" s="73" t="s">
        <v>396</v>
      </c>
      <c r="AL69" s="131">
        <v>11684</v>
      </c>
      <c r="AM69" s="32"/>
      <c r="AN69" s="32"/>
      <c r="AO69" s="32"/>
      <c r="AP69" s="32"/>
      <c r="AQ69" s="32"/>
      <c r="AR69" s="32"/>
      <c r="AS69" s="129"/>
      <c r="AT69" s="120"/>
      <c r="AU69" s="120"/>
      <c r="AV69" s="120"/>
      <c r="AW69" s="120"/>
      <c r="AX69" s="120"/>
      <c r="AY69" s="120"/>
      <c r="AZ69" s="120"/>
      <c r="BA69" s="120"/>
      <c r="BB69" s="120"/>
      <c r="BC69" s="120"/>
      <c r="BD69" s="120"/>
    </row>
    <row r="70" spans="1:56" ht="74.25" customHeight="1">
      <c r="A70" s="292">
        <v>24</v>
      </c>
      <c r="B70" s="139" t="s">
        <v>413</v>
      </c>
      <c r="C70" s="129" t="s">
        <v>411</v>
      </c>
      <c r="D70" s="129" t="s">
        <v>203</v>
      </c>
      <c r="E70" s="129" t="s">
        <v>206</v>
      </c>
      <c r="F70" s="129" t="s">
        <v>412</v>
      </c>
      <c r="G70" s="131">
        <v>11677</v>
      </c>
      <c r="H70" s="130" t="s">
        <v>414</v>
      </c>
      <c r="I70" s="129" t="s">
        <v>415</v>
      </c>
      <c r="J70" s="129" t="s">
        <v>363</v>
      </c>
      <c r="K70" s="132">
        <v>42381</v>
      </c>
      <c r="L70" s="121">
        <v>72250</v>
      </c>
      <c r="M70" s="131">
        <v>11725</v>
      </c>
      <c r="N70" s="132">
        <v>42381</v>
      </c>
      <c r="O70" s="132">
        <v>42735</v>
      </c>
      <c r="P70" s="129" t="s">
        <v>207</v>
      </c>
      <c r="Q70" s="129"/>
      <c r="R70" s="121"/>
      <c r="S70" s="121"/>
      <c r="T70" s="129" t="s">
        <v>416</v>
      </c>
      <c r="U70" s="128"/>
      <c r="V70" s="129"/>
      <c r="W70" s="129"/>
      <c r="X70" s="128"/>
      <c r="Y70" s="129"/>
      <c r="Z70" s="129"/>
      <c r="AA70" s="129"/>
      <c r="AB70" s="129"/>
      <c r="AC70" s="129"/>
      <c r="AD70" s="129"/>
      <c r="AE70" s="74">
        <v>72250</v>
      </c>
      <c r="AF70" s="74">
        <v>0</v>
      </c>
      <c r="AG70" s="74">
        <v>62145.3</v>
      </c>
      <c r="AH70" s="74">
        <f t="shared" si="0"/>
        <v>62145.3</v>
      </c>
      <c r="AI70" s="69"/>
      <c r="AJ70" s="69"/>
      <c r="AK70" s="73"/>
      <c r="AL70" s="131"/>
      <c r="AM70" s="32"/>
      <c r="AN70" s="32"/>
      <c r="AO70" s="32"/>
      <c r="AP70" s="32"/>
      <c r="AQ70" s="32"/>
      <c r="AR70" s="32"/>
      <c r="AS70" s="129"/>
      <c r="AT70" s="120"/>
      <c r="AU70" s="120"/>
      <c r="AV70" s="120"/>
      <c r="AW70" s="120"/>
      <c r="AX70" s="120"/>
      <c r="AY70" s="120"/>
      <c r="AZ70" s="120"/>
      <c r="BA70" s="120"/>
      <c r="BB70" s="120"/>
      <c r="BC70" s="120"/>
      <c r="BD70" s="120"/>
    </row>
    <row r="71" spans="1:56" ht="56.25" customHeight="1">
      <c r="A71" s="292">
        <v>25</v>
      </c>
      <c r="B71" s="139" t="s">
        <v>413</v>
      </c>
      <c r="C71" s="129" t="s">
        <v>411</v>
      </c>
      <c r="D71" s="129" t="s">
        <v>203</v>
      </c>
      <c r="E71" s="129" t="s">
        <v>206</v>
      </c>
      <c r="F71" s="129" t="s">
        <v>412</v>
      </c>
      <c r="G71" s="131">
        <v>11677</v>
      </c>
      <c r="H71" s="130" t="s">
        <v>417</v>
      </c>
      <c r="I71" s="129" t="s">
        <v>418</v>
      </c>
      <c r="J71" s="129" t="s">
        <v>219</v>
      </c>
      <c r="K71" s="132">
        <v>42381</v>
      </c>
      <c r="L71" s="121">
        <v>208000</v>
      </c>
      <c r="M71" s="131">
        <v>11725</v>
      </c>
      <c r="N71" s="132">
        <v>42381</v>
      </c>
      <c r="O71" s="132">
        <v>42735</v>
      </c>
      <c r="P71" s="129" t="s">
        <v>207</v>
      </c>
      <c r="Q71" s="129"/>
      <c r="R71" s="121"/>
      <c r="S71" s="121"/>
      <c r="T71" s="129" t="s">
        <v>416</v>
      </c>
      <c r="U71" s="128"/>
      <c r="V71" s="129"/>
      <c r="W71" s="129"/>
      <c r="X71" s="128"/>
      <c r="Y71" s="129"/>
      <c r="Z71" s="129"/>
      <c r="AA71" s="129"/>
      <c r="AB71" s="129"/>
      <c r="AC71" s="129"/>
      <c r="AD71" s="129"/>
      <c r="AE71" s="74">
        <v>208000</v>
      </c>
      <c r="AF71" s="74">
        <v>0</v>
      </c>
      <c r="AG71" s="74">
        <v>208000</v>
      </c>
      <c r="AH71" s="74">
        <f t="shared" si="0"/>
        <v>208000</v>
      </c>
      <c r="AI71" s="69"/>
      <c r="AJ71" s="69"/>
      <c r="AK71" s="73"/>
      <c r="AL71" s="131"/>
      <c r="AM71" s="32"/>
      <c r="AN71" s="32"/>
      <c r="AO71" s="32"/>
      <c r="AP71" s="32"/>
      <c r="AQ71" s="32"/>
      <c r="AR71" s="32"/>
      <c r="AS71" s="129"/>
      <c r="AT71" s="120"/>
      <c r="AU71" s="120"/>
      <c r="AV71" s="120"/>
      <c r="AW71" s="120"/>
      <c r="AX71" s="120"/>
      <c r="AY71" s="120"/>
      <c r="AZ71" s="120"/>
      <c r="BA71" s="120"/>
      <c r="BB71" s="120"/>
      <c r="BC71" s="120"/>
      <c r="BD71" s="120"/>
    </row>
    <row r="72" spans="1:56" ht="48.75" customHeight="1">
      <c r="A72" s="292">
        <v>26</v>
      </c>
      <c r="B72" s="281" t="s">
        <v>419</v>
      </c>
      <c r="C72" s="129"/>
      <c r="D72" s="129" t="s">
        <v>281</v>
      </c>
      <c r="E72" s="129"/>
      <c r="F72" s="129" t="s">
        <v>421</v>
      </c>
      <c r="G72" s="131" t="s">
        <v>464</v>
      </c>
      <c r="H72" s="130" t="s">
        <v>422</v>
      </c>
      <c r="I72" s="129" t="s">
        <v>420</v>
      </c>
      <c r="J72" s="129" t="s">
        <v>423</v>
      </c>
      <c r="K72" s="132">
        <v>42373</v>
      </c>
      <c r="L72" s="121">
        <v>2300</v>
      </c>
      <c r="M72" s="131"/>
      <c r="N72" s="132">
        <v>42373</v>
      </c>
      <c r="O72" s="132">
        <v>42404</v>
      </c>
      <c r="P72" s="129" t="s">
        <v>207</v>
      </c>
      <c r="Q72" s="129"/>
      <c r="R72" s="121"/>
      <c r="S72" s="121"/>
      <c r="T72" s="129" t="s">
        <v>225</v>
      </c>
      <c r="U72" s="128"/>
      <c r="V72" s="129"/>
      <c r="W72" s="129"/>
      <c r="X72" s="128"/>
      <c r="Y72" s="129"/>
      <c r="Z72" s="129"/>
      <c r="AA72" s="129"/>
      <c r="AB72" s="129"/>
      <c r="AC72" s="129"/>
      <c r="AD72" s="129"/>
      <c r="AE72" s="74">
        <v>2300</v>
      </c>
      <c r="AF72" s="74">
        <v>0</v>
      </c>
      <c r="AG72" s="74">
        <v>2300</v>
      </c>
      <c r="AH72" s="74">
        <f t="shared" si="0"/>
        <v>2300</v>
      </c>
      <c r="AI72" s="69"/>
      <c r="AJ72" s="69"/>
      <c r="AK72" s="73"/>
      <c r="AL72" s="131"/>
      <c r="AM72" s="32"/>
      <c r="AN72" s="32"/>
      <c r="AO72" s="32"/>
      <c r="AP72" s="32"/>
      <c r="AQ72" s="32"/>
      <c r="AR72" s="32"/>
      <c r="AS72" s="129"/>
      <c r="AT72" s="120"/>
      <c r="AU72" s="120"/>
      <c r="AV72" s="120"/>
      <c r="AW72" s="120"/>
      <c r="AX72" s="120"/>
      <c r="AY72" s="120"/>
      <c r="AZ72" s="120"/>
      <c r="BA72" s="120"/>
      <c r="BB72" s="120"/>
      <c r="BC72" s="120"/>
      <c r="BD72" s="120"/>
    </row>
    <row r="73" spans="1:56" ht="48.75" customHeight="1">
      <c r="A73" s="292">
        <v>27</v>
      </c>
      <c r="B73" s="139" t="s">
        <v>425</v>
      </c>
      <c r="C73" s="129" t="s">
        <v>426</v>
      </c>
      <c r="D73" s="129" t="s">
        <v>203</v>
      </c>
      <c r="E73" s="129" t="s">
        <v>206</v>
      </c>
      <c r="F73" s="129" t="s">
        <v>428</v>
      </c>
      <c r="G73" s="131">
        <v>11511</v>
      </c>
      <c r="H73" s="130" t="s">
        <v>429</v>
      </c>
      <c r="I73" s="129" t="s">
        <v>430</v>
      </c>
      <c r="J73" s="129" t="s">
        <v>290</v>
      </c>
      <c r="K73" s="132">
        <v>42401</v>
      </c>
      <c r="L73" s="121">
        <v>638799</v>
      </c>
      <c r="M73" s="131">
        <v>11743</v>
      </c>
      <c r="N73" s="132">
        <v>42401</v>
      </c>
      <c r="O73" s="132">
        <v>42767</v>
      </c>
      <c r="P73" s="129" t="s">
        <v>207</v>
      </c>
      <c r="Q73" s="129"/>
      <c r="R73" s="121"/>
      <c r="S73" s="121"/>
      <c r="T73" s="129" t="s">
        <v>431</v>
      </c>
      <c r="U73" s="128"/>
      <c r="V73" s="129"/>
      <c r="W73" s="129"/>
      <c r="X73" s="128"/>
      <c r="Y73" s="129"/>
      <c r="Z73" s="129"/>
      <c r="AA73" s="129"/>
      <c r="AB73" s="129"/>
      <c r="AC73" s="129"/>
      <c r="AD73" s="129"/>
      <c r="AE73" s="74">
        <v>638799</v>
      </c>
      <c r="AF73" s="74">
        <v>0</v>
      </c>
      <c r="AG73" s="74">
        <v>372633.45</v>
      </c>
      <c r="AH73" s="74">
        <f>AG73+AF73</f>
        <v>372633.45</v>
      </c>
      <c r="AI73" s="69" t="s">
        <v>353</v>
      </c>
      <c r="AJ73" s="69" t="s">
        <v>432</v>
      </c>
      <c r="AK73" s="73" t="s">
        <v>433</v>
      </c>
      <c r="AL73" s="131">
        <v>11743</v>
      </c>
      <c r="AM73" s="32"/>
      <c r="AN73" s="32"/>
      <c r="AO73" s="32"/>
      <c r="AP73" s="32"/>
      <c r="AQ73" s="32"/>
      <c r="AR73" s="32"/>
      <c r="AS73" s="129"/>
      <c r="AT73" s="120"/>
      <c r="AU73" s="120"/>
      <c r="AV73" s="120"/>
      <c r="AW73" s="120"/>
      <c r="AX73" s="120"/>
      <c r="AY73" s="120"/>
      <c r="AZ73" s="120"/>
      <c r="BA73" s="120"/>
      <c r="BB73" s="120"/>
      <c r="BC73" s="120"/>
      <c r="BD73" s="120"/>
    </row>
    <row r="74" spans="1:56" ht="48.75" customHeight="1">
      <c r="A74" s="292">
        <v>28</v>
      </c>
      <c r="B74" s="281" t="s">
        <v>414</v>
      </c>
      <c r="C74" s="129"/>
      <c r="D74" s="129" t="s">
        <v>281</v>
      </c>
      <c r="E74" s="129"/>
      <c r="F74" s="129"/>
      <c r="G74" s="131" t="s">
        <v>464</v>
      </c>
      <c r="H74" s="130" t="s">
        <v>434</v>
      </c>
      <c r="I74" s="129" t="s">
        <v>435</v>
      </c>
      <c r="J74" s="129" t="s">
        <v>407</v>
      </c>
      <c r="K74" s="132">
        <v>42370</v>
      </c>
      <c r="L74" s="121">
        <v>7650</v>
      </c>
      <c r="M74" s="131"/>
      <c r="N74" s="132">
        <v>42370</v>
      </c>
      <c r="O74" s="132">
        <v>42643</v>
      </c>
      <c r="P74" s="129" t="s">
        <v>207</v>
      </c>
      <c r="Q74" s="129"/>
      <c r="R74" s="121"/>
      <c r="S74" s="121"/>
      <c r="T74" s="129" t="s">
        <v>225</v>
      </c>
      <c r="U74" s="128"/>
      <c r="V74" s="129"/>
      <c r="W74" s="129"/>
      <c r="X74" s="128"/>
      <c r="Y74" s="129"/>
      <c r="Z74" s="129"/>
      <c r="AA74" s="129"/>
      <c r="AB74" s="129"/>
      <c r="AC74" s="129"/>
      <c r="AD74" s="129"/>
      <c r="AE74" s="74">
        <v>7650</v>
      </c>
      <c r="AF74" s="74">
        <v>0</v>
      </c>
      <c r="AG74" s="74">
        <v>3400</v>
      </c>
      <c r="AH74" s="74">
        <f t="shared" si="0"/>
        <v>3400</v>
      </c>
      <c r="AI74" s="69"/>
      <c r="AJ74" s="69"/>
      <c r="AK74" s="73"/>
      <c r="AL74" s="131"/>
      <c r="AM74" s="32"/>
      <c r="AN74" s="32"/>
      <c r="AO74" s="32"/>
      <c r="AP74" s="32"/>
      <c r="AQ74" s="32"/>
      <c r="AR74" s="32"/>
      <c r="AS74" s="129"/>
      <c r="AT74" s="120"/>
      <c r="AU74" s="120"/>
      <c r="AV74" s="120"/>
      <c r="AW74" s="120"/>
      <c r="AX74" s="120"/>
      <c r="AY74" s="120"/>
      <c r="AZ74" s="120"/>
      <c r="BA74" s="120"/>
      <c r="BB74" s="120"/>
      <c r="BC74" s="120"/>
      <c r="BD74" s="120"/>
    </row>
    <row r="75" spans="1:56" ht="48.75" customHeight="1">
      <c r="A75" s="292">
        <v>29</v>
      </c>
      <c r="B75" s="281" t="s">
        <v>438</v>
      </c>
      <c r="C75" s="129" t="s">
        <v>397</v>
      </c>
      <c r="D75" s="129" t="s">
        <v>203</v>
      </c>
      <c r="E75" s="129" t="s">
        <v>206</v>
      </c>
      <c r="F75" s="129" t="s">
        <v>439</v>
      </c>
      <c r="G75" s="131">
        <v>11506</v>
      </c>
      <c r="H75" s="130" t="s">
        <v>436</v>
      </c>
      <c r="I75" s="129" t="s">
        <v>437</v>
      </c>
      <c r="J75" s="129" t="s">
        <v>251</v>
      </c>
      <c r="K75" s="132">
        <v>42458</v>
      </c>
      <c r="L75" s="121">
        <v>42461</v>
      </c>
      <c r="M75" s="131">
        <v>11776</v>
      </c>
      <c r="N75" s="132" t="s">
        <v>440</v>
      </c>
      <c r="O75" s="132">
        <v>42735</v>
      </c>
      <c r="P75" s="129" t="s">
        <v>207</v>
      </c>
      <c r="Q75" s="129"/>
      <c r="R75" s="121"/>
      <c r="S75" s="121"/>
      <c r="T75" s="129" t="s">
        <v>210</v>
      </c>
      <c r="U75" s="128"/>
      <c r="V75" s="129"/>
      <c r="W75" s="129"/>
      <c r="X75" s="128"/>
      <c r="Y75" s="129"/>
      <c r="Z75" s="129"/>
      <c r="AA75" s="129"/>
      <c r="AB75" s="129"/>
      <c r="AC75" s="129"/>
      <c r="AD75" s="129"/>
      <c r="AE75" s="74">
        <v>42461</v>
      </c>
      <c r="AF75" s="74">
        <v>0</v>
      </c>
      <c r="AG75" s="74">
        <v>20000</v>
      </c>
      <c r="AH75" s="74">
        <f t="shared" si="0"/>
        <v>20000</v>
      </c>
      <c r="AI75" s="69" t="s">
        <v>441</v>
      </c>
      <c r="AJ75" s="69" t="s">
        <v>442</v>
      </c>
      <c r="AK75" s="73" t="s">
        <v>443</v>
      </c>
      <c r="AL75" s="131">
        <v>11776</v>
      </c>
      <c r="AM75" s="32"/>
      <c r="AN75" s="32"/>
      <c r="AO75" s="32"/>
      <c r="AP75" s="32"/>
      <c r="AQ75" s="32"/>
      <c r="AR75" s="32"/>
      <c r="AS75" s="129"/>
      <c r="AT75" s="120"/>
      <c r="AU75" s="120"/>
      <c r="AV75" s="120"/>
      <c r="AW75" s="120"/>
      <c r="AX75" s="120"/>
      <c r="AY75" s="120"/>
      <c r="AZ75" s="120"/>
      <c r="BA75" s="120"/>
      <c r="BB75" s="120"/>
      <c r="BC75" s="120"/>
      <c r="BD75" s="120"/>
    </row>
    <row r="76" spans="1:56" ht="92.25" customHeight="1">
      <c r="A76" s="292">
        <v>30</v>
      </c>
      <c r="B76" s="281" t="s">
        <v>446</v>
      </c>
      <c r="C76" s="129" t="s">
        <v>447</v>
      </c>
      <c r="D76" s="129" t="s">
        <v>203</v>
      </c>
      <c r="E76" s="129" t="s">
        <v>206</v>
      </c>
      <c r="F76" s="129" t="s">
        <v>448</v>
      </c>
      <c r="G76" s="131" t="s">
        <v>449</v>
      </c>
      <c r="H76" s="130" t="s">
        <v>444</v>
      </c>
      <c r="I76" s="129" t="s">
        <v>445</v>
      </c>
      <c r="J76" s="129" t="s">
        <v>450</v>
      </c>
      <c r="K76" s="132">
        <v>42457</v>
      </c>
      <c r="L76" s="121">
        <v>194000</v>
      </c>
      <c r="M76" s="131">
        <v>11775</v>
      </c>
      <c r="N76" s="132">
        <v>42457</v>
      </c>
      <c r="O76" s="132">
        <v>42735</v>
      </c>
      <c r="P76" s="129" t="s">
        <v>207</v>
      </c>
      <c r="Q76" s="129"/>
      <c r="R76" s="121"/>
      <c r="S76" s="121"/>
      <c r="T76" s="129" t="s">
        <v>211</v>
      </c>
      <c r="U76" s="128"/>
      <c r="V76" s="129"/>
      <c r="W76" s="129"/>
      <c r="X76" s="128"/>
      <c r="Y76" s="129"/>
      <c r="Z76" s="129"/>
      <c r="AA76" s="129"/>
      <c r="AB76" s="129"/>
      <c r="AC76" s="129"/>
      <c r="AD76" s="129"/>
      <c r="AE76" s="74">
        <v>194000</v>
      </c>
      <c r="AF76" s="74">
        <v>0</v>
      </c>
      <c r="AG76" s="74">
        <v>11745</v>
      </c>
      <c r="AH76" s="74">
        <f t="shared" si="0"/>
        <v>11745</v>
      </c>
      <c r="AI76" s="69" t="s">
        <v>451</v>
      </c>
      <c r="AJ76" s="69" t="s">
        <v>452</v>
      </c>
      <c r="AK76" s="73" t="s">
        <v>297</v>
      </c>
      <c r="AL76" s="131">
        <v>11775</v>
      </c>
      <c r="AM76" s="32"/>
      <c r="AN76" s="32"/>
      <c r="AO76" s="32"/>
      <c r="AP76" s="32"/>
      <c r="AQ76" s="32"/>
      <c r="AR76" s="32"/>
      <c r="AS76" s="129"/>
      <c r="AT76" s="120"/>
      <c r="AU76" s="120"/>
      <c r="AV76" s="120"/>
      <c r="AW76" s="120"/>
      <c r="AX76" s="120"/>
      <c r="AY76" s="120"/>
      <c r="AZ76" s="120"/>
      <c r="BA76" s="120"/>
      <c r="BB76" s="120"/>
      <c r="BC76" s="120"/>
      <c r="BD76" s="120"/>
    </row>
    <row r="77" spans="1:56" ht="48.75" customHeight="1">
      <c r="A77" s="291">
        <v>31</v>
      </c>
      <c r="B77" s="139" t="s">
        <v>331</v>
      </c>
      <c r="C77" s="120" t="s">
        <v>330</v>
      </c>
      <c r="D77" s="130" t="s">
        <v>203</v>
      </c>
      <c r="E77" s="129" t="s">
        <v>206</v>
      </c>
      <c r="F77" s="129" t="s">
        <v>351</v>
      </c>
      <c r="G77" s="131">
        <v>11331</v>
      </c>
      <c r="H77" s="130" t="s">
        <v>454</v>
      </c>
      <c r="I77" s="129" t="s">
        <v>320</v>
      </c>
      <c r="J77" s="129" t="s">
        <v>329</v>
      </c>
      <c r="K77" s="132">
        <v>42381</v>
      </c>
      <c r="L77" s="121">
        <v>47988</v>
      </c>
      <c r="M77" s="131">
        <v>11778</v>
      </c>
      <c r="N77" s="132">
        <v>42381</v>
      </c>
      <c r="O77" s="132">
        <v>42471</v>
      </c>
      <c r="P77" s="129" t="s">
        <v>207</v>
      </c>
      <c r="Q77" s="129"/>
      <c r="R77" s="121"/>
      <c r="S77" s="121"/>
      <c r="T77" s="120" t="s">
        <v>211</v>
      </c>
      <c r="U77" s="128"/>
      <c r="V77" s="129"/>
      <c r="W77" s="129"/>
      <c r="X77" s="128"/>
      <c r="Y77" s="129"/>
      <c r="Z77" s="129"/>
      <c r="AA77" s="129"/>
      <c r="AB77" s="129"/>
      <c r="AC77" s="129"/>
      <c r="AD77" s="129"/>
      <c r="AE77" s="74">
        <v>47988</v>
      </c>
      <c r="AF77" s="74">
        <v>0</v>
      </c>
      <c r="AG77" s="74">
        <v>47988</v>
      </c>
      <c r="AH77" s="74">
        <f t="shared" si="0"/>
        <v>47988</v>
      </c>
      <c r="AI77" s="69" t="s">
        <v>332</v>
      </c>
      <c r="AJ77" s="69" t="s">
        <v>370</v>
      </c>
      <c r="AK77" s="32" t="s">
        <v>350</v>
      </c>
      <c r="AL77" s="69" t="s">
        <v>349</v>
      </c>
      <c r="AM77" s="32"/>
      <c r="AN77" s="32"/>
      <c r="AO77" s="32"/>
      <c r="AP77" s="32"/>
      <c r="AQ77" s="32"/>
      <c r="AR77" s="32"/>
      <c r="AS77" s="129"/>
      <c r="AT77" s="120"/>
      <c r="AU77" s="120"/>
      <c r="AV77" s="120"/>
      <c r="AW77" s="120"/>
      <c r="AX77" s="120"/>
      <c r="AY77" s="120"/>
      <c r="AZ77" s="120"/>
      <c r="BA77" s="120"/>
      <c r="BB77" s="120"/>
      <c r="BC77" s="120"/>
      <c r="BD77" s="120"/>
    </row>
    <row r="78" spans="1:56" ht="53.25" customHeight="1">
      <c r="A78" s="291">
        <v>32</v>
      </c>
      <c r="B78" s="139" t="s">
        <v>337</v>
      </c>
      <c r="C78" s="129" t="s">
        <v>336</v>
      </c>
      <c r="D78" s="129" t="s">
        <v>203</v>
      </c>
      <c r="E78" s="129" t="s">
        <v>204</v>
      </c>
      <c r="F78" s="129" t="s">
        <v>352</v>
      </c>
      <c r="G78" s="131">
        <v>11243</v>
      </c>
      <c r="H78" s="130" t="s">
        <v>455</v>
      </c>
      <c r="I78" s="129" t="s">
        <v>320</v>
      </c>
      <c r="J78" s="129" t="s">
        <v>329</v>
      </c>
      <c r="K78" s="132">
        <v>42385</v>
      </c>
      <c r="L78" s="121">
        <v>77760</v>
      </c>
      <c r="M78" s="131">
        <v>11779</v>
      </c>
      <c r="N78" s="132">
        <v>42385</v>
      </c>
      <c r="O78" s="132">
        <v>42475</v>
      </c>
      <c r="P78" s="129" t="s">
        <v>207</v>
      </c>
      <c r="Q78" s="129"/>
      <c r="R78" s="121"/>
      <c r="S78" s="121"/>
      <c r="T78" s="129" t="s">
        <v>215</v>
      </c>
      <c r="U78" s="128"/>
      <c r="V78" s="129"/>
      <c r="W78" s="129"/>
      <c r="X78" s="128"/>
      <c r="Y78" s="129"/>
      <c r="Z78" s="129"/>
      <c r="AA78" s="129"/>
      <c r="AB78" s="129"/>
      <c r="AC78" s="129"/>
      <c r="AD78" s="129"/>
      <c r="AE78" s="74">
        <v>77760</v>
      </c>
      <c r="AF78" s="74"/>
      <c r="AG78" s="74">
        <v>77760</v>
      </c>
      <c r="AH78" s="74">
        <f t="shared" si="0"/>
        <v>77760</v>
      </c>
      <c r="AI78" s="69" t="s">
        <v>338</v>
      </c>
      <c r="AJ78" s="69" t="s">
        <v>369</v>
      </c>
      <c r="AK78" s="32" t="s">
        <v>227</v>
      </c>
      <c r="AL78" s="69" t="s">
        <v>349</v>
      </c>
      <c r="AM78" s="32"/>
      <c r="AN78" s="32"/>
      <c r="AO78" s="32"/>
      <c r="AP78" s="32"/>
      <c r="AQ78" s="32"/>
      <c r="AR78" s="32"/>
      <c r="AS78" s="129"/>
      <c r="AT78" s="120"/>
      <c r="AU78" s="120"/>
      <c r="AV78" s="120"/>
      <c r="AW78" s="120"/>
      <c r="AX78" s="120"/>
      <c r="AY78" s="120"/>
      <c r="AZ78" s="120"/>
      <c r="BA78" s="120"/>
      <c r="BB78" s="120"/>
      <c r="BC78" s="120"/>
      <c r="BD78" s="120"/>
    </row>
    <row r="79" spans="1:56" ht="53.25" customHeight="1">
      <c r="A79" s="291">
        <v>33</v>
      </c>
      <c r="B79" s="139" t="s">
        <v>466</v>
      </c>
      <c r="C79" s="129" t="s">
        <v>467</v>
      </c>
      <c r="D79" s="129" t="s">
        <v>203</v>
      </c>
      <c r="E79" s="129" t="s">
        <v>204</v>
      </c>
      <c r="F79" s="129" t="s">
        <v>468</v>
      </c>
      <c r="G79" s="131">
        <v>11758</v>
      </c>
      <c r="H79" s="130" t="s">
        <v>465</v>
      </c>
      <c r="I79" s="129" t="s">
        <v>469</v>
      </c>
      <c r="J79" s="129" t="s">
        <v>489</v>
      </c>
      <c r="K79" s="132">
        <v>42476</v>
      </c>
      <c r="L79" s="121">
        <v>750900</v>
      </c>
      <c r="M79" s="131">
        <v>11790</v>
      </c>
      <c r="N79" s="132">
        <v>42476</v>
      </c>
      <c r="O79" s="132">
        <v>42735</v>
      </c>
      <c r="P79" s="129" t="s">
        <v>207</v>
      </c>
      <c r="Q79" s="129"/>
      <c r="R79" s="121"/>
      <c r="S79" s="121"/>
      <c r="T79" s="129" t="s">
        <v>215</v>
      </c>
      <c r="U79" s="128"/>
      <c r="V79" s="129"/>
      <c r="W79" s="129"/>
      <c r="X79" s="128"/>
      <c r="Y79" s="129"/>
      <c r="Z79" s="129"/>
      <c r="AA79" s="129"/>
      <c r="AB79" s="129"/>
      <c r="AC79" s="129"/>
      <c r="AD79" s="129"/>
      <c r="AE79" s="74">
        <v>750900</v>
      </c>
      <c r="AF79" s="74"/>
      <c r="AG79" s="74">
        <v>158968</v>
      </c>
      <c r="AH79" s="74">
        <f t="shared" si="0"/>
        <v>158968</v>
      </c>
      <c r="AI79" s="69"/>
      <c r="AJ79" s="69"/>
      <c r="AK79" s="32"/>
      <c r="AL79" s="69"/>
      <c r="AM79" s="32"/>
      <c r="AN79" s="32"/>
      <c r="AO79" s="32"/>
      <c r="AP79" s="32"/>
      <c r="AQ79" s="32"/>
      <c r="AR79" s="32"/>
      <c r="AS79" s="129"/>
      <c r="AT79" s="120"/>
      <c r="AU79" s="120"/>
      <c r="AV79" s="120"/>
      <c r="AW79" s="120"/>
      <c r="AX79" s="120"/>
      <c r="AY79" s="120"/>
      <c r="AZ79" s="120"/>
      <c r="BA79" s="120"/>
      <c r="BB79" s="120"/>
      <c r="BC79" s="120"/>
      <c r="BD79" s="120"/>
    </row>
    <row r="80" spans="1:56" ht="53.25" customHeight="1">
      <c r="A80" s="291">
        <v>34</v>
      </c>
      <c r="B80" s="139"/>
      <c r="C80" s="129"/>
      <c r="D80" s="129" t="s">
        <v>472</v>
      </c>
      <c r="E80" s="129"/>
      <c r="F80" s="129" t="s">
        <v>471</v>
      </c>
      <c r="G80" s="131" t="s">
        <v>464</v>
      </c>
      <c r="H80" s="130" t="s">
        <v>470</v>
      </c>
      <c r="I80" s="129" t="s">
        <v>473</v>
      </c>
      <c r="J80" s="129" t="s">
        <v>474</v>
      </c>
      <c r="K80" s="132">
        <v>42474</v>
      </c>
      <c r="L80" s="121">
        <v>1040</v>
      </c>
      <c r="M80" s="131">
        <v>11789</v>
      </c>
      <c r="N80" s="132">
        <v>42474</v>
      </c>
      <c r="O80" s="132">
        <v>42504</v>
      </c>
      <c r="P80" s="129" t="s">
        <v>207</v>
      </c>
      <c r="Q80" s="129"/>
      <c r="R80" s="121"/>
      <c r="S80" s="121"/>
      <c r="T80" s="129" t="s">
        <v>475</v>
      </c>
      <c r="U80" s="128"/>
      <c r="V80" s="129"/>
      <c r="W80" s="129"/>
      <c r="X80" s="128"/>
      <c r="Y80" s="129"/>
      <c r="Z80" s="129"/>
      <c r="AA80" s="129"/>
      <c r="AB80" s="129"/>
      <c r="AC80" s="129"/>
      <c r="AD80" s="129"/>
      <c r="AE80" s="74">
        <v>1040</v>
      </c>
      <c r="AF80" s="74"/>
      <c r="AG80" s="74">
        <v>1040</v>
      </c>
      <c r="AH80" s="74">
        <v>1040</v>
      </c>
      <c r="AI80" s="69"/>
      <c r="AJ80" s="69"/>
      <c r="AK80" s="32"/>
      <c r="AL80" s="69"/>
      <c r="AM80" s="32"/>
      <c r="AN80" s="32"/>
      <c r="AO80" s="32"/>
      <c r="AP80" s="32"/>
      <c r="AQ80" s="32"/>
      <c r="AR80" s="32"/>
      <c r="AS80" s="129"/>
      <c r="AT80" s="120"/>
      <c r="AU80" s="120"/>
      <c r="AV80" s="120"/>
      <c r="AW80" s="120"/>
      <c r="AX80" s="120"/>
      <c r="AY80" s="120"/>
      <c r="AZ80" s="120"/>
      <c r="BA80" s="120"/>
      <c r="BB80" s="120"/>
      <c r="BC80" s="120"/>
      <c r="BD80" s="120"/>
    </row>
    <row r="81" spans="1:56" ht="105" customHeight="1">
      <c r="A81" s="291">
        <v>35</v>
      </c>
      <c r="B81" s="139" t="s">
        <v>476</v>
      </c>
      <c r="C81" s="129" t="s">
        <v>477</v>
      </c>
      <c r="D81" s="129" t="s">
        <v>203</v>
      </c>
      <c r="E81" s="129" t="s">
        <v>204</v>
      </c>
      <c r="F81" s="129" t="s">
        <v>478</v>
      </c>
      <c r="G81" s="131">
        <v>11741</v>
      </c>
      <c r="H81" s="130" t="s">
        <v>479</v>
      </c>
      <c r="I81" s="129" t="s">
        <v>480</v>
      </c>
      <c r="J81" s="129" t="s">
        <v>481</v>
      </c>
      <c r="K81" s="132">
        <v>42485</v>
      </c>
      <c r="L81" s="121">
        <v>1457998.68</v>
      </c>
      <c r="M81" s="131">
        <v>11789</v>
      </c>
      <c r="N81" s="132">
        <v>42478</v>
      </c>
      <c r="O81" s="132">
        <v>42735</v>
      </c>
      <c r="P81" s="129" t="s">
        <v>207</v>
      </c>
      <c r="Q81" s="129"/>
      <c r="R81" s="121"/>
      <c r="S81" s="121"/>
      <c r="T81" s="129" t="s">
        <v>211</v>
      </c>
      <c r="U81" s="128"/>
      <c r="V81" s="129"/>
      <c r="W81" s="129"/>
      <c r="X81" s="128"/>
      <c r="Y81" s="129"/>
      <c r="Z81" s="129"/>
      <c r="AA81" s="129"/>
      <c r="AB81" s="129"/>
      <c r="AC81" s="129"/>
      <c r="AD81" s="129"/>
      <c r="AE81" s="74">
        <v>1457998.68</v>
      </c>
      <c r="AF81" s="74">
        <v>0</v>
      </c>
      <c r="AG81" s="74">
        <v>224241.3</v>
      </c>
      <c r="AH81" s="74">
        <f>AG81+AF81</f>
        <v>224241.3</v>
      </c>
      <c r="AI81" s="69"/>
      <c r="AJ81" s="69"/>
      <c r="AK81" s="32"/>
      <c r="AL81" s="69"/>
      <c r="AM81" s="32"/>
      <c r="AN81" s="32"/>
      <c r="AO81" s="32"/>
      <c r="AP81" s="32"/>
      <c r="AQ81" s="32"/>
      <c r="AR81" s="32"/>
      <c r="AS81" s="129"/>
      <c r="AT81" s="120"/>
      <c r="AU81" s="120"/>
      <c r="AV81" s="120"/>
      <c r="AW81" s="120"/>
      <c r="AX81" s="120"/>
      <c r="AY81" s="120"/>
      <c r="AZ81" s="120"/>
      <c r="BA81" s="120"/>
      <c r="BB81" s="120"/>
      <c r="BC81" s="120"/>
      <c r="BD81" s="120"/>
    </row>
    <row r="82" spans="1:56" ht="62.25" customHeight="1">
      <c r="A82" s="292">
        <v>36</v>
      </c>
      <c r="B82" s="281" t="s">
        <v>492</v>
      </c>
      <c r="C82" s="129" t="s">
        <v>493</v>
      </c>
      <c r="D82" s="129" t="s">
        <v>203</v>
      </c>
      <c r="E82" s="129" t="s">
        <v>204</v>
      </c>
      <c r="F82" s="129" t="s">
        <v>491</v>
      </c>
      <c r="G82" s="131"/>
      <c r="H82" s="130" t="s">
        <v>490</v>
      </c>
      <c r="I82" s="129" t="s">
        <v>354</v>
      </c>
      <c r="J82" s="129" t="s">
        <v>591</v>
      </c>
      <c r="K82" s="132">
        <v>42506</v>
      </c>
      <c r="L82" s="121">
        <v>447000</v>
      </c>
      <c r="M82" s="131">
        <v>11808</v>
      </c>
      <c r="N82" s="132">
        <v>42492</v>
      </c>
      <c r="O82" s="132">
        <v>42735</v>
      </c>
      <c r="P82" s="129" t="s">
        <v>207</v>
      </c>
      <c r="Q82" s="129"/>
      <c r="R82" s="121"/>
      <c r="S82" s="121"/>
      <c r="T82" s="129"/>
      <c r="U82" s="128"/>
      <c r="V82" s="129"/>
      <c r="W82" s="129"/>
      <c r="X82" s="128"/>
      <c r="Y82" s="129"/>
      <c r="Z82" s="129"/>
      <c r="AA82" s="129"/>
      <c r="AB82" s="129"/>
      <c r="AC82" s="129"/>
      <c r="AD82" s="129"/>
      <c r="AE82" s="74">
        <v>447000</v>
      </c>
      <c r="AF82" s="74">
        <v>0</v>
      </c>
      <c r="AG82" s="74">
        <v>26939.2</v>
      </c>
      <c r="AH82" s="74">
        <f t="shared" si="0"/>
        <v>26939.2</v>
      </c>
      <c r="AI82" s="69" t="s">
        <v>592</v>
      </c>
      <c r="AJ82" s="69" t="s">
        <v>593</v>
      </c>
      <c r="AK82" s="73" t="s">
        <v>433</v>
      </c>
      <c r="AL82" s="131">
        <v>11808</v>
      </c>
      <c r="AM82" s="32"/>
      <c r="AN82" s="32"/>
      <c r="AO82" s="32"/>
      <c r="AP82" s="32"/>
      <c r="AQ82" s="32"/>
      <c r="AR82" s="32"/>
      <c r="AS82" s="129"/>
      <c r="AT82" s="120"/>
      <c r="AU82" s="120"/>
      <c r="AV82" s="120"/>
      <c r="AW82" s="120"/>
      <c r="AX82" s="120"/>
      <c r="AY82" s="120"/>
      <c r="AZ82" s="120"/>
      <c r="BA82" s="120"/>
      <c r="BB82" s="120"/>
      <c r="BC82" s="120"/>
      <c r="BD82" s="120"/>
    </row>
    <row r="83" spans="1:56" ht="62.25" customHeight="1">
      <c r="A83" s="292">
        <v>37</v>
      </c>
      <c r="B83" s="281" t="s">
        <v>594</v>
      </c>
      <c r="C83" s="129"/>
      <c r="D83" s="129" t="s">
        <v>285</v>
      </c>
      <c r="E83" s="129"/>
      <c r="F83" s="129" t="s">
        <v>595</v>
      </c>
      <c r="G83" s="131"/>
      <c r="H83" s="130" t="s">
        <v>596</v>
      </c>
      <c r="I83" s="129" t="s">
        <v>340</v>
      </c>
      <c r="J83" s="129" t="s">
        <v>232</v>
      </c>
      <c r="K83" s="132">
        <v>42492</v>
      </c>
      <c r="L83" s="121">
        <v>8100</v>
      </c>
      <c r="M83" s="131">
        <v>11821</v>
      </c>
      <c r="N83" s="132">
        <v>42492</v>
      </c>
      <c r="O83" s="132">
        <v>42856</v>
      </c>
      <c r="P83" s="129" t="s">
        <v>207</v>
      </c>
      <c r="Q83" s="129"/>
      <c r="R83" s="121"/>
      <c r="S83" s="121"/>
      <c r="T83" s="129" t="s">
        <v>211</v>
      </c>
      <c r="U83" s="128"/>
      <c r="V83" s="129"/>
      <c r="W83" s="129"/>
      <c r="X83" s="128"/>
      <c r="Y83" s="129"/>
      <c r="Z83" s="129"/>
      <c r="AA83" s="129"/>
      <c r="AB83" s="129"/>
      <c r="AC83" s="129"/>
      <c r="AD83" s="129"/>
      <c r="AE83" s="74"/>
      <c r="AF83" s="74"/>
      <c r="AG83" s="74">
        <v>8100</v>
      </c>
      <c r="AH83" s="74"/>
      <c r="AI83" s="69"/>
      <c r="AJ83" s="69"/>
      <c r="AK83" s="73"/>
      <c r="AL83" s="131"/>
      <c r="AM83" s="120" t="s">
        <v>345</v>
      </c>
      <c r="AN83" s="129" t="s">
        <v>600</v>
      </c>
      <c r="AO83" s="69" t="s">
        <v>601</v>
      </c>
      <c r="AP83" s="69" t="s">
        <v>602</v>
      </c>
      <c r="AQ83" s="69" t="s">
        <v>601</v>
      </c>
      <c r="AR83" s="69" t="s">
        <v>602</v>
      </c>
      <c r="AS83" s="129"/>
      <c r="AT83" s="120"/>
      <c r="AU83" s="120"/>
      <c r="AV83" s="120"/>
      <c r="AW83" s="120"/>
      <c r="AX83" s="120"/>
      <c r="AY83" s="120"/>
      <c r="AZ83" s="120"/>
      <c r="BA83" s="120"/>
      <c r="BB83" s="120"/>
      <c r="BC83" s="120"/>
      <c r="BD83" s="120"/>
    </row>
    <row r="84" spans="1:56" ht="62.25" customHeight="1">
      <c r="A84" s="292">
        <v>38</v>
      </c>
      <c r="B84" s="281" t="s">
        <v>594</v>
      </c>
      <c r="C84" s="129"/>
      <c r="D84" s="129" t="s">
        <v>285</v>
      </c>
      <c r="E84" s="129"/>
      <c r="F84" s="129" t="s">
        <v>595</v>
      </c>
      <c r="G84" s="131"/>
      <c r="H84" s="130" t="s">
        <v>477</v>
      </c>
      <c r="I84" s="129" t="s">
        <v>603</v>
      </c>
      <c r="J84" s="129" t="s">
        <v>234</v>
      </c>
      <c r="K84" s="132">
        <v>42492</v>
      </c>
      <c r="L84" s="121">
        <v>8100</v>
      </c>
      <c r="M84" s="131">
        <v>11821</v>
      </c>
      <c r="N84" s="132">
        <v>42492</v>
      </c>
      <c r="O84" s="132">
        <v>42856</v>
      </c>
      <c r="P84" s="129" t="s">
        <v>207</v>
      </c>
      <c r="Q84" s="129"/>
      <c r="R84" s="121"/>
      <c r="S84" s="121"/>
      <c r="T84" s="129" t="s">
        <v>211</v>
      </c>
      <c r="U84" s="128"/>
      <c r="V84" s="129"/>
      <c r="W84" s="129"/>
      <c r="X84" s="128"/>
      <c r="Y84" s="129"/>
      <c r="Z84" s="129"/>
      <c r="AA84" s="129"/>
      <c r="AB84" s="129"/>
      <c r="AC84" s="129"/>
      <c r="AD84" s="129"/>
      <c r="AE84" s="74"/>
      <c r="AF84" s="74"/>
      <c r="AG84" s="74">
        <v>8100</v>
      </c>
      <c r="AH84" s="74"/>
      <c r="AI84" s="69"/>
      <c r="AJ84" s="69"/>
      <c r="AK84" s="73"/>
      <c r="AL84" s="131"/>
      <c r="AM84" s="120" t="s">
        <v>345</v>
      </c>
      <c r="AN84" s="129" t="s">
        <v>600</v>
      </c>
      <c r="AO84" s="69" t="s">
        <v>601</v>
      </c>
      <c r="AP84" s="69" t="s">
        <v>602</v>
      </c>
      <c r="AQ84" s="69" t="s">
        <v>601</v>
      </c>
      <c r="AR84" s="69" t="s">
        <v>602</v>
      </c>
      <c r="AS84" s="129"/>
      <c r="AT84" s="120"/>
      <c r="AU84" s="120"/>
      <c r="AV84" s="120"/>
      <c r="AW84" s="120"/>
      <c r="AX84" s="120"/>
      <c r="AY84" s="120"/>
      <c r="AZ84" s="120"/>
      <c r="BA84" s="120"/>
      <c r="BB84" s="120"/>
      <c r="BC84" s="120"/>
      <c r="BD84" s="120"/>
    </row>
    <row r="85" spans="1:56" ht="62.25" customHeight="1">
      <c r="A85" s="292">
        <v>39</v>
      </c>
      <c r="B85" s="281" t="s">
        <v>594</v>
      </c>
      <c r="C85" s="129"/>
      <c r="D85" s="129" t="s">
        <v>285</v>
      </c>
      <c r="E85" s="129"/>
      <c r="F85" s="129" t="s">
        <v>595</v>
      </c>
      <c r="G85" s="131"/>
      <c r="H85" s="130" t="s">
        <v>597</v>
      </c>
      <c r="I85" s="129" t="s">
        <v>324</v>
      </c>
      <c r="J85" s="129" t="s">
        <v>233</v>
      </c>
      <c r="K85" s="132">
        <v>42492</v>
      </c>
      <c r="L85" s="121">
        <v>8100</v>
      </c>
      <c r="M85" s="131">
        <v>11821</v>
      </c>
      <c r="N85" s="132">
        <v>42492</v>
      </c>
      <c r="O85" s="132">
        <v>42856</v>
      </c>
      <c r="P85" s="129" t="s">
        <v>207</v>
      </c>
      <c r="Q85" s="129"/>
      <c r="R85" s="121"/>
      <c r="S85" s="121"/>
      <c r="T85" s="129" t="s">
        <v>211</v>
      </c>
      <c r="U85" s="128"/>
      <c r="V85" s="129"/>
      <c r="W85" s="129"/>
      <c r="X85" s="128"/>
      <c r="Y85" s="129"/>
      <c r="Z85" s="129"/>
      <c r="AA85" s="129"/>
      <c r="AB85" s="129"/>
      <c r="AC85" s="129"/>
      <c r="AD85" s="129"/>
      <c r="AE85" s="74"/>
      <c r="AF85" s="74"/>
      <c r="AG85" s="74">
        <v>8100</v>
      </c>
      <c r="AH85" s="74"/>
      <c r="AI85" s="69"/>
      <c r="AJ85" s="69"/>
      <c r="AK85" s="73"/>
      <c r="AL85" s="131"/>
      <c r="AM85" s="120" t="s">
        <v>345</v>
      </c>
      <c r="AN85" s="129" t="s">
        <v>600</v>
      </c>
      <c r="AO85" s="69" t="s">
        <v>601</v>
      </c>
      <c r="AP85" s="69" t="s">
        <v>602</v>
      </c>
      <c r="AQ85" s="69" t="s">
        <v>601</v>
      </c>
      <c r="AR85" s="69" t="s">
        <v>602</v>
      </c>
      <c r="AS85" s="129"/>
      <c r="AT85" s="120"/>
      <c r="AU85" s="120"/>
      <c r="AV85" s="120"/>
      <c r="AW85" s="120"/>
      <c r="AX85" s="120"/>
      <c r="AY85" s="120"/>
      <c r="AZ85" s="120"/>
      <c r="BA85" s="120"/>
      <c r="BB85" s="120"/>
      <c r="BC85" s="120"/>
      <c r="BD85" s="120"/>
    </row>
    <row r="86" spans="1:56" ht="62.25" customHeight="1">
      <c r="A86" s="292">
        <v>40</v>
      </c>
      <c r="B86" s="281" t="s">
        <v>594</v>
      </c>
      <c r="C86" s="129"/>
      <c r="D86" s="129" t="s">
        <v>285</v>
      </c>
      <c r="E86" s="129"/>
      <c r="F86" s="129" t="s">
        <v>595</v>
      </c>
      <c r="G86" s="131"/>
      <c r="H86" s="130" t="s">
        <v>598</v>
      </c>
      <c r="I86" s="129" t="s">
        <v>604</v>
      </c>
      <c r="J86" s="129" t="s">
        <v>605</v>
      </c>
      <c r="K86" s="132">
        <v>42492</v>
      </c>
      <c r="L86" s="121">
        <v>8100</v>
      </c>
      <c r="M86" s="131">
        <v>11821</v>
      </c>
      <c r="N86" s="132">
        <v>42492</v>
      </c>
      <c r="O86" s="132">
        <v>42856</v>
      </c>
      <c r="P86" s="129" t="s">
        <v>207</v>
      </c>
      <c r="Q86" s="129"/>
      <c r="R86" s="121"/>
      <c r="S86" s="121"/>
      <c r="T86" s="129" t="s">
        <v>211</v>
      </c>
      <c r="U86" s="128"/>
      <c r="V86" s="129"/>
      <c r="W86" s="129"/>
      <c r="X86" s="128"/>
      <c r="Y86" s="129"/>
      <c r="Z86" s="129"/>
      <c r="AA86" s="129"/>
      <c r="AB86" s="129"/>
      <c r="AC86" s="129"/>
      <c r="AD86" s="129"/>
      <c r="AE86" s="74"/>
      <c r="AF86" s="74"/>
      <c r="AG86" s="74">
        <v>8100</v>
      </c>
      <c r="AH86" s="74"/>
      <c r="AI86" s="69"/>
      <c r="AJ86" s="69"/>
      <c r="AK86" s="73"/>
      <c r="AL86" s="131"/>
      <c r="AM86" s="120" t="s">
        <v>345</v>
      </c>
      <c r="AN86" s="129" t="s">
        <v>600</v>
      </c>
      <c r="AO86" s="69" t="s">
        <v>601</v>
      </c>
      <c r="AP86" s="69" t="s">
        <v>602</v>
      </c>
      <c r="AQ86" s="69" t="s">
        <v>601</v>
      </c>
      <c r="AR86" s="69" t="s">
        <v>602</v>
      </c>
      <c r="AS86" s="129"/>
      <c r="AT86" s="120"/>
      <c r="AU86" s="120"/>
      <c r="AV86" s="120"/>
      <c r="AW86" s="120"/>
      <c r="AX86" s="120"/>
      <c r="AY86" s="120"/>
      <c r="AZ86" s="120"/>
      <c r="BA86" s="120"/>
      <c r="BB86" s="120"/>
      <c r="BC86" s="120"/>
      <c r="BD86" s="120"/>
    </row>
    <row r="87" spans="1:56" ht="62.25" customHeight="1">
      <c r="A87" s="292">
        <v>41</v>
      </c>
      <c r="B87" s="281" t="s">
        <v>594</v>
      </c>
      <c r="C87" s="129"/>
      <c r="D87" s="129" t="s">
        <v>285</v>
      </c>
      <c r="E87" s="129"/>
      <c r="F87" s="129" t="s">
        <v>595</v>
      </c>
      <c r="G87" s="131"/>
      <c r="H87" s="130" t="s">
        <v>599</v>
      </c>
      <c r="I87" s="129" t="s">
        <v>418</v>
      </c>
      <c r="J87" s="129" t="s">
        <v>219</v>
      </c>
      <c r="K87" s="132">
        <v>42492</v>
      </c>
      <c r="L87" s="121">
        <v>8100</v>
      </c>
      <c r="M87" s="131">
        <v>11821</v>
      </c>
      <c r="N87" s="132">
        <v>42492</v>
      </c>
      <c r="O87" s="132">
        <v>42856</v>
      </c>
      <c r="P87" s="129" t="s">
        <v>207</v>
      </c>
      <c r="Q87" s="129"/>
      <c r="R87" s="121"/>
      <c r="S87" s="121"/>
      <c r="T87" s="129" t="s">
        <v>211</v>
      </c>
      <c r="U87" s="128"/>
      <c r="V87" s="129"/>
      <c r="W87" s="129"/>
      <c r="X87" s="128"/>
      <c r="Y87" s="129"/>
      <c r="Z87" s="129"/>
      <c r="AA87" s="129"/>
      <c r="AB87" s="129"/>
      <c r="AC87" s="129"/>
      <c r="AD87" s="129"/>
      <c r="AE87" s="74"/>
      <c r="AF87" s="74"/>
      <c r="AG87" s="74">
        <v>8100</v>
      </c>
      <c r="AH87" s="86">
        <f>AG87+AF87</f>
        <v>8100</v>
      </c>
      <c r="AI87" s="69"/>
      <c r="AJ87" s="69"/>
      <c r="AK87" s="73"/>
      <c r="AL87" s="131"/>
      <c r="AM87" s="120" t="s">
        <v>345</v>
      </c>
      <c r="AN87" s="129" t="s">
        <v>600</v>
      </c>
      <c r="AO87" s="69" t="s">
        <v>601</v>
      </c>
      <c r="AP87" s="69" t="s">
        <v>602</v>
      </c>
      <c r="AQ87" s="69" t="s">
        <v>601</v>
      </c>
      <c r="AR87" s="69" t="s">
        <v>602</v>
      </c>
      <c r="AS87" s="129"/>
      <c r="AT87" s="120"/>
      <c r="AU87" s="120"/>
      <c r="AV87" s="120"/>
      <c r="AW87" s="120"/>
      <c r="AX87" s="120"/>
      <c r="AY87" s="120"/>
      <c r="AZ87" s="120"/>
      <c r="BA87" s="120"/>
      <c r="BB87" s="120"/>
      <c r="BC87" s="120"/>
      <c r="BD87" s="120"/>
    </row>
    <row r="88" spans="1:56" ht="62.25" customHeight="1">
      <c r="A88" s="292">
        <v>42</v>
      </c>
      <c r="B88" s="281" t="s">
        <v>616</v>
      </c>
      <c r="C88" s="129" t="s">
        <v>617</v>
      </c>
      <c r="D88" s="129" t="s">
        <v>203</v>
      </c>
      <c r="E88" s="129" t="s">
        <v>204</v>
      </c>
      <c r="F88" s="129" t="s">
        <v>618</v>
      </c>
      <c r="G88" s="131">
        <v>11602</v>
      </c>
      <c r="H88" s="130" t="s">
        <v>620</v>
      </c>
      <c r="I88" s="129" t="s">
        <v>327</v>
      </c>
      <c r="J88" s="129" t="s">
        <v>367</v>
      </c>
      <c r="K88" s="132">
        <v>42571</v>
      </c>
      <c r="L88" s="121">
        <v>228010</v>
      </c>
      <c r="M88" s="131">
        <v>11864</v>
      </c>
      <c r="N88" s="132">
        <v>42571</v>
      </c>
      <c r="O88" s="132">
        <v>42735</v>
      </c>
      <c r="P88" s="129" t="s">
        <v>207</v>
      </c>
      <c r="Q88" s="129"/>
      <c r="R88" s="121"/>
      <c r="S88" s="121"/>
      <c r="T88" s="129" t="s">
        <v>211</v>
      </c>
      <c r="U88" s="128"/>
      <c r="V88" s="129"/>
      <c r="W88" s="129"/>
      <c r="X88" s="128"/>
      <c r="Y88" s="129"/>
      <c r="Z88" s="129"/>
      <c r="AA88" s="129"/>
      <c r="AB88" s="129"/>
      <c r="AC88" s="129"/>
      <c r="AD88" s="129"/>
      <c r="AE88" s="74"/>
      <c r="AF88" s="74"/>
      <c r="AG88" s="74"/>
      <c r="AH88" s="86">
        <f>AG88+AF88</f>
        <v>0</v>
      </c>
      <c r="AI88" s="69" t="s">
        <v>623</v>
      </c>
      <c r="AJ88" s="69" t="s">
        <v>624</v>
      </c>
      <c r="AK88" s="73" t="s">
        <v>625</v>
      </c>
      <c r="AL88" s="131">
        <v>11864</v>
      </c>
      <c r="AM88" s="120"/>
      <c r="AN88" s="129"/>
      <c r="AO88" s="69"/>
      <c r="AP88" s="69"/>
      <c r="AQ88" s="69"/>
      <c r="AR88" s="69"/>
      <c r="AS88" s="129"/>
      <c r="AT88" s="120"/>
      <c r="AU88" s="120"/>
      <c r="AV88" s="120"/>
      <c r="AW88" s="120"/>
      <c r="AX88" s="120"/>
      <c r="AY88" s="120"/>
      <c r="AZ88" s="120"/>
      <c r="BA88" s="120"/>
      <c r="BB88" s="120"/>
      <c r="BC88" s="120"/>
      <c r="BD88" s="120"/>
    </row>
    <row r="89" spans="1:56" ht="62.25" customHeight="1">
      <c r="A89" s="292">
        <v>43</v>
      </c>
      <c r="B89" s="281" t="s">
        <v>616</v>
      </c>
      <c r="C89" s="129" t="s">
        <v>617</v>
      </c>
      <c r="D89" s="129" t="s">
        <v>203</v>
      </c>
      <c r="E89" s="129" t="s">
        <v>204</v>
      </c>
      <c r="F89" s="129" t="s">
        <v>618</v>
      </c>
      <c r="G89" s="131">
        <v>11602</v>
      </c>
      <c r="H89" s="130" t="s">
        <v>619</v>
      </c>
      <c r="I89" s="129" t="s">
        <v>621</v>
      </c>
      <c r="J89" s="129" t="s">
        <v>622</v>
      </c>
      <c r="K89" s="132">
        <v>42571</v>
      </c>
      <c r="L89" s="121">
        <v>128160</v>
      </c>
      <c r="M89" s="131">
        <v>11864</v>
      </c>
      <c r="N89" s="132">
        <v>42571</v>
      </c>
      <c r="O89" s="132">
        <v>42735</v>
      </c>
      <c r="P89" s="129" t="s">
        <v>207</v>
      </c>
      <c r="Q89" s="129"/>
      <c r="R89" s="121"/>
      <c r="S89" s="121"/>
      <c r="T89" s="129" t="s">
        <v>211</v>
      </c>
      <c r="U89" s="128"/>
      <c r="V89" s="129"/>
      <c r="W89" s="129"/>
      <c r="X89" s="128"/>
      <c r="Y89" s="129"/>
      <c r="Z89" s="129"/>
      <c r="AA89" s="129"/>
      <c r="AB89" s="129"/>
      <c r="AC89" s="129"/>
      <c r="AD89" s="129"/>
      <c r="AE89" s="74"/>
      <c r="AF89" s="74"/>
      <c r="AG89" s="74">
        <v>30000</v>
      </c>
      <c r="AH89" s="86">
        <f>AG89+AF89</f>
        <v>30000</v>
      </c>
      <c r="AI89" s="69" t="s">
        <v>623</v>
      </c>
      <c r="AJ89" s="69" t="s">
        <v>624</v>
      </c>
      <c r="AK89" s="73" t="s">
        <v>625</v>
      </c>
      <c r="AL89" s="131">
        <v>11864</v>
      </c>
      <c r="AM89" s="120"/>
      <c r="AN89" s="129"/>
      <c r="AO89" s="69"/>
      <c r="AP89" s="69"/>
      <c r="AQ89" s="69"/>
      <c r="AR89" s="69"/>
      <c r="AS89" s="129"/>
      <c r="AT89" s="120"/>
      <c r="AU89" s="120"/>
      <c r="AV89" s="120"/>
      <c r="AW89" s="120"/>
      <c r="AX89" s="120"/>
      <c r="AY89" s="120"/>
      <c r="AZ89" s="120"/>
      <c r="BA89" s="120"/>
      <c r="BB89" s="120"/>
      <c r="BC89" s="120"/>
      <c r="BD89" s="120"/>
    </row>
    <row r="90" spans="1:56" ht="62.25" customHeight="1">
      <c r="A90" s="290">
        <v>44</v>
      </c>
      <c r="B90" s="285" t="s">
        <v>494</v>
      </c>
      <c r="C90" s="172" t="s">
        <v>495</v>
      </c>
      <c r="D90" s="172" t="s">
        <v>496</v>
      </c>
      <c r="E90" s="172" t="s">
        <v>497</v>
      </c>
      <c r="F90" s="172" t="s">
        <v>498</v>
      </c>
      <c r="G90" s="172"/>
      <c r="H90" s="173" t="s">
        <v>499</v>
      </c>
      <c r="I90" s="174" t="s">
        <v>500</v>
      </c>
      <c r="J90" s="172" t="s">
        <v>501</v>
      </c>
      <c r="K90" s="175">
        <v>40569</v>
      </c>
      <c r="L90" s="176">
        <v>1091569.64</v>
      </c>
      <c r="M90" s="177">
        <v>10472</v>
      </c>
      <c r="N90" s="178">
        <v>40569</v>
      </c>
      <c r="O90" s="178">
        <v>40934</v>
      </c>
      <c r="P90" s="179" t="s">
        <v>502</v>
      </c>
      <c r="Q90" s="172"/>
      <c r="R90" s="172"/>
      <c r="S90" s="172"/>
      <c r="T90" s="172">
        <v>33903900</v>
      </c>
      <c r="U90" s="124" t="s">
        <v>503</v>
      </c>
      <c r="V90" s="125">
        <v>40934</v>
      </c>
      <c r="W90" s="126">
        <v>10735</v>
      </c>
      <c r="X90" s="124" t="s">
        <v>504</v>
      </c>
      <c r="Y90" s="125">
        <v>40935</v>
      </c>
      <c r="Z90" s="125">
        <v>41117</v>
      </c>
      <c r="AA90" s="124"/>
      <c r="AB90" s="124"/>
      <c r="AC90" s="124"/>
      <c r="AD90" s="124"/>
      <c r="AE90" s="86">
        <f>L90-AD90+AC90</f>
        <v>1091569.64</v>
      </c>
      <c r="AF90" s="86">
        <v>0</v>
      </c>
      <c r="AG90" s="86"/>
      <c r="AH90" s="86">
        <f>AG90+AF90</f>
        <v>0</v>
      </c>
      <c r="AI90" s="124"/>
      <c r="AJ90" s="124"/>
      <c r="AK90" s="124"/>
      <c r="AL90" s="124"/>
      <c r="AM90" s="123"/>
      <c r="AN90" s="123"/>
      <c r="AO90" s="96"/>
      <c r="AP90" s="96"/>
      <c r="AQ90" s="96"/>
      <c r="AR90" s="96"/>
      <c r="AS90" s="123"/>
      <c r="AT90" s="123"/>
      <c r="AU90" s="123"/>
      <c r="AV90" s="123"/>
      <c r="AW90" s="123"/>
      <c r="AX90" s="123"/>
      <c r="AY90" s="123"/>
      <c r="AZ90" s="123"/>
      <c r="BA90" s="123"/>
      <c r="BB90" s="123"/>
      <c r="BC90" s="123"/>
      <c r="BD90" s="123"/>
    </row>
    <row r="91" spans="1:56" ht="62.25" customHeight="1">
      <c r="A91" s="290"/>
      <c r="B91" s="285"/>
      <c r="C91" s="172"/>
      <c r="D91" s="172"/>
      <c r="E91" s="172"/>
      <c r="F91" s="172"/>
      <c r="G91" s="172"/>
      <c r="H91" s="173"/>
      <c r="I91" s="174"/>
      <c r="J91" s="172"/>
      <c r="K91" s="175"/>
      <c r="L91" s="176"/>
      <c r="M91" s="177"/>
      <c r="N91" s="178"/>
      <c r="O91" s="178"/>
      <c r="P91" s="179"/>
      <c r="Q91" s="172"/>
      <c r="R91" s="172"/>
      <c r="S91" s="172"/>
      <c r="T91" s="172"/>
      <c r="U91" s="124" t="s">
        <v>505</v>
      </c>
      <c r="V91" s="125">
        <v>41018</v>
      </c>
      <c r="W91" s="124" t="s">
        <v>506</v>
      </c>
      <c r="X91" s="124" t="s">
        <v>507</v>
      </c>
      <c r="Y91" s="125"/>
      <c r="Z91" s="125"/>
      <c r="AA91" s="124">
        <v>4.15</v>
      </c>
      <c r="AB91" s="124"/>
      <c r="AC91" s="122">
        <v>45482.04</v>
      </c>
      <c r="AD91" s="122"/>
      <c r="AE91" s="122">
        <v>1137051.68</v>
      </c>
      <c r="AF91" s="122">
        <v>0</v>
      </c>
      <c r="AG91" s="122"/>
      <c r="AH91" s="86">
        <f aca="true" t="shared" si="1" ref="AH91:AH103">AG91+AF91</f>
        <v>0</v>
      </c>
      <c r="AI91" s="124"/>
      <c r="AJ91" s="124"/>
      <c r="AK91" s="124"/>
      <c r="AL91" s="124"/>
      <c r="AM91" s="123"/>
      <c r="AN91" s="123"/>
      <c r="AO91" s="123"/>
      <c r="AP91" s="123"/>
      <c r="AQ91" s="123"/>
      <c r="AR91" s="123"/>
      <c r="AS91" s="123"/>
      <c r="AT91" s="123"/>
      <c r="AU91" s="123"/>
      <c r="AV91" s="123"/>
      <c r="AW91" s="123"/>
      <c r="AX91" s="123"/>
      <c r="AY91" s="123"/>
      <c r="AZ91" s="123"/>
      <c r="BA91" s="123"/>
      <c r="BB91" s="123"/>
      <c r="BC91" s="123"/>
      <c r="BD91" s="123"/>
    </row>
    <row r="92" spans="1:56" ht="62.25" customHeight="1">
      <c r="A92" s="290"/>
      <c r="B92" s="285"/>
      <c r="C92" s="172"/>
      <c r="D92" s="172"/>
      <c r="E92" s="172"/>
      <c r="F92" s="172"/>
      <c r="G92" s="172"/>
      <c r="H92" s="173"/>
      <c r="I92" s="174"/>
      <c r="J92" s="172"/>
      <c r="K92" s="175"/>
      <c r="L92" s="176"/>
      <c r="M92" s="177"/>
      <c r="N92" s="178"/>
      <c r="O92" s="178"/>
      <c r="P92" s="179"/>
      <c r="Q92" s="172"/>
      <c r="R92" s="172"/>
      <c r="S92" s="172"/>
      <c r="T92" s="172"/>
      <c r="U92" s="124" t="s">
        <v>508</v>
      </c>
      <c r="V92" s="125">
        <v>41116</v>
      </c>
      <c r="W92" s="124"/>
      <c r="X92" s="124" t="s">
        <v>509</v>
      </c>
      <c r="Y92" s="125">
        <v>41117</v>
      </c>
      <c r="Z92" s="125">
        <v>41301</v>
      </c>
      <c r="AA92" s="124"/>
      <c r="AB92" s="124"/>
      <c r="AC92" s="122"/>
      <c r="AD92" s="122"/>
      <c r="AE92" s="122">
        <v>1137051.68</v>
      </c>
      <c r="AF92" s="122">
        <v>0</v>
      </c>
      <c r="AG92" s="122"/>
      <c r="AH92" s="86">
        <f t="shared" si="1"/>
        <v>0</v>
      </c>
      <c r="AI92" s="124"/>
      <c r="AJ92" s="124"/>
      <c r="AK92" s="124"/>
      <c r="AL92" s="124"/>
      <c r="AM92" s="123"/>
      <c r="AN92" s="123"/>
      <c r="AO92" s="123"/>
      <c r="AP92" s="123"/>
      <c r="AQ92" s="123"/>
      <c r="AR92" s="123"/>
      <c r="AS92" s="123"/>
      <c r="AT92" s="123"/>
      <c r="AU92" s="123"/>
      <c r="AV92" s="123"/>
      <c r="AW92" s="123"/>
      <c r="AX92" s="123"/>
      <c r="AY92" s="123"/>
      <c r="AZ92" s="123"/>
      <c r="BA92" s="123"/>
      <c r="BB92" s="123"/>
      <c r="BC92" s="123"/>
      <c r="BD92" s="123"/>
    </row>
    <row r="93" spans="1:56" ht="62.25" customHeight="1">
      <c r="A93" s="290"/>
      <c r="B93" s="285"/>
      <c r="C93" s="172"/>
      <c r="D93" s="172"/>
      <c r="E93" s="172"/>
      <c r="F93" s="172"/>
      <c r="G93" s="172"/>
      <c r="H93" s="173"/>
      <c r="I93" s="174"/>
      <c r="J93" s="172"/>
      <c r="K93" s="175"/>
      <c r="L93" s="176"/>
      <c r="M93" s="177"/>
      <c r="N93" s="178"/>
      <c r="O93" s="178"/>
      <c r="P93" s="179"/>
      <c r="Q93" s="172"/>
      <c r="R93" s="172"/>
      <c r="S93" s="172"/>
      <c r="T93" s="172"/>
      <c r="U93" s="124" t="s">
        <v>510</v>
      </c>
      <c r="V93" s="125">
        <v>41298</v>
      </c>
      <c r="W93" s="126">
        <v>10978</v>
      </c>
      <c r="X93" s="124" t="s">
        <v>511</v>
      </c>
      <c r="Y93" s="125">
        <v>41301</v>
      </c>
      <c r="Z93" s="125">
        <v>41481</v>
      </c>
      <c r="AA93" s="91" t="s">
        <v>512</v>
      </c>
      <c r="AB93" s="124"/>
      <c r="AC93" s="122">
        <v>90964.08</v>
      </c>
      <c r="AD93" s="122"/>
      <c r="AE93" s="122">
        <f>AE91+AC93</f>
        <v>1228015.76</v>
      </c>
      <c r="AF93" s="122">
        <v>0</v>
      </c>
      <c r="AG93" s="122"/>
      <c r="AH93" s="86">
        <f t="shared" si="1"/>
        <v>0</v>
      </c>
      <c r="AI93" s="124"/>
      <c r="AJ93" s="124"/>
      <c r="AK93" s="124"/>
      <c r="AL93" s="124"/>
      <c r="AM93" s="123"/>
      <c r="AN93" s="123"/>
      <c r="AO93" s="123"/>
      <c r="AP93" s="123"/>
      <c r="AQ93" s="123"/>
      <c r="AR93" s="123"/>
      <c r="AS93" s="123"/>
      <c r="AT93" s="123"/>
      <c r="AU93" s="123"/>
      <c r="AV93" s="123"/>
      <c r="AW93" s="123"/>
      <c r="AX93" s="123"/>
      <c r="AY93" s="123"/>
      <c r="AZ93" s="123"/>
      <c r="BA93" s="123"/>
      <c r="BB93" s="123"/>
      <c r="BC93" s="123"/>
      <c r="BD93" s="123"/>
    </row>
    <row r="94" spans="1:56" ht="62.25" customHeight="1">
      <c r="A94" s="290"/>
      <c r="B94" s="285"/>
      <c r="C94" s="172"/>
      <c r="D94" s="172"/>
      <c r="E94" s="172"/>
      <c r="F94" s="172"/>
      <c r="G94" s="172"/>
      <c r="H94" s="173"/>
      <c r="I94" s="174"/>
      <c r="J94" s="172"/>
      <c r="K94" s="175"/>
      <c r="L94" s="176"/>
      <c r="M94" s="177"/>
      <c r="N94" s="178"/>
      <c r="O94" s="178"/>
      <c r="P94" s="179"/>
      <c r="Q94" s="172"/>
      <c r="R94" s="172"/>
      <c r="S94" s="172"/>
      <c r="T94" s="172"/>
      <c r="U94" s="124" t="s">
        <v>513</v>
      </c>
      <c r="V94" s="125">
        <v>41480</v>
      </c>
      <c r="W94" s="126">
        <v>11099</v>
      </c>
      <c r="X94" s="124" t="s">
        <v>514</v>
      </c>
      <c r="Y94" s="125">
        <v>41846</v>
      </c>
      <c r="Z94" s="125">
        <v>41664</v>
      </c>
      <c r="AA94" s="124" t="s">
        <v>515</v>
      </c>
      <c r="AB94" s="124"/>
      <c r="AC94" s="87">
        <v>136446.18</v>
      </c>
      <c r="AD94" s="122"/>
      <c r="AE94" s="122">
        <v>1364461.94</v>
      </c>
      <c r="AF94" s="122">
        <v>0</v>
      </c>
      <c r="AG94" s="122"/>
      <c r="AH94" s="86">
        <f t="shared" si="1"/>
        <v>0</v>
      </c>
      <c r="AI94" s="124"/>
      <c r="AJ94" s="124"/>
      <c r="AK94" s="124"/>
      <c r="AL94" s="124"/>
      <c r="AM94" s="123"/>
      <c r="AN94" s="123"/>
      <c r="AO94" s="123"/>
      <c r="AP94" s="123"/>
      <c r="AQ94" s="123"/>
      <c r="AR94" s="123"/>
      <c r="AS94" s="123"/>
      <c r="AT94" s="123"/>
      <c r="AU94" s="123"/>
      <c r="AV94" s="123"/>
      <c r="AW94" s="123"/>
      <c r="AX94" s="123"/>
      <c r="AY94" s="123"/>
      <c r="AZ94" s="123"/>
      <c r="BA94" s="123"/>
      <c r="BB94" s="123"/>
      <c r="BC94" s="123"/>
      <c r="BD94" s="123"/>
    </row>
    <row r="95" spans="1:56" ht="62.25" customHeight="1">
      <c r="A95" s="290"/>
      <c r="B95" s="285"/>
      <c r="C95" s="172"/>
      <c r="D95" s="172"/>
      <c r="E95" s="172"/>
      <c r="F95" s="172"/>
      <c r="G95" s="172"/>
      <c r="H95" s="173"/>
      <c r="I95" s="174"/>
      <c r="J95" s="172"/>
      <c r="K95" s="175"/>
      <c r="L95" s="176"/>
      <c r="M95" s="177"/>
      <c r="N95" s="178"/>
      <c r="O95" s="178"/>
      <c r="P95" s="179"/>
      <c r="Q95" s="172"/>
      <c r="R95" s="172"/>
      <c r="S95" s="172"/>
      <c r="T95" s="172"/>
      <c r="U95" s="124" t="s">
        <v>516</v>
      </c>
      <c r="V95" s="125">
        <v>41666</v>
      </c>
      <c r="W95" s="126">
        <v>11231</v>
      </c>
      <c r="X95" s="124" t="s">
        <v>517</v>
      </c>
      <c r="Y95" s="125">
        <v>41666</v>
      </c>
      <c r="Z95" s="125">
        <v>41756</v>
      </c>
      <c r="AA95" s="124"/>
      <c r="AB95" s="124"/>
      <c r="AC95" s="122"/>
      <c r="AD95" s="122"/>
      <c r="AE95" s="122">
        <f>AE94+AC95</f>
        <v>1364461.94</v>
      </c>
      <c r="AF95" s="122">
        <v>0</v>
      </c>
      <c r="AG95" s="122"/>
      <c r="AH95" s="86">
        <f t="shared" si="1"/>
        <v>0</v>
      </c>
      <c r="AI95" s="124"/>
      <c r="AJ95" s="124"/>
      <c r="AK95" s="124"/>
      <c r="AL95" s="124"/>
      <c r="AM95" s="123"/>
      <c r="AN95" s="123"/>
      <c r="AO95" s="123"/>
      <c r="AP95" s="123"/>
      <c r="AQ95" s="123"/>
      <c r="AR95" s="123"/>
      <c r="AS95" s="123"/>
      <c r="AT95" s="123"/>
      <c r="AU95" s="123"/>
      <c r="AV95" s="123"/>
      <c r="AW95" s="123"/>
      <c r="AX95" s="123"/>
      <c r="AY95" s="123"/>
      <c r="AZ95" s="123"/>
      <c r="BA95" s="123"/>
      <c r="BB95" s="123"/>
      <c r="BC95" s="123"/>
      <c r="BD95" s="123"/>
    </row>
    <row r="96" spans="1:56" ht="62.25" customHeight="1">
      <c r="A96" s="290"/>
      <c r="B96" s="285"/>
      <c r="C96" s="172"/>
      <c r="D96" s="172"/>
      <c r="E96" s="172"/>
      <c r="F96" s="172"/>
      <c r="G96" s="172"/>
      <c r="H96" s="173"/>
      <c r="I96" s="174"/>
      <c r="J96" s="172"/>
      <c r="K96" s="175"/>
      <c r="L96" s="176"/>
      <c r="M96" s="177"/>
      <c r="N96" s="178"/>
      <c r="O96" s="178"/>
      <c r="P96" s="179"/>
      <c r="Q96" s="172"/>
      <c r="R96" s="172"/>
      <c r="S96" s="172"/>
      <c r="T96" s="172"/>
      <c r="U96" s="124" t="s">
        <v>518</v>
      </c>
      <c r="V96" s="125">
        <v>41674</v>
      </c>
      <c r="W96" s="126">
        <v>11237</v>
      </c>
      <c r="X96" s="124" t="s">
        <v>519</v>
      </c>
      <c r="Y96" s="125"/>
      <c r="Z96" s="124"/>
      <c r="AA96" s="124"/>
      <c r="AB96" s="124"/>
      <c r="AC96" s="122"/>
      <c r="AD96" s="122"/>
      <c r="AE96" s="122">
        <f>AE95</f>
        <v>1364461.94</v>
      </c>
      <c r="AF96" s="122">
        <v>0</v>
      </c>
      <c r="AG96" s="122"/>
      <c r="AH96" s="86">
        <f t="shared" si="1"/>
        <v>0</v>
      </c>
      <c r="AI96" s="124"/>
      <c r="AJ96" s="124"/>
      <c r="AK96" s="124"/>
      <c r="AL96" s="124"/>
      <c r="AM96" s="123"/>
      <c r="AN96" s="123"/>
      <c r="AO96" s="123"/>
      <c r="AP96" s="123"/>
      <c r="AQ96" s="123"/>
      <c r="AR96" s="123"/>
      <c r="AS96" s="123"/>
      <c r="AT96" s="123"/>
      <c r="AU96" s="123"/>
      <c r="AV96" s="123"/>
      <c r="AW96" s="123"/>
      <c r="AX96" s="123"/>
      <c r="AY96" s="123"/>
      <c r="AZ96" s="123"/>
      <c r="BA96" s="123"/>
      <c r="BB96" s="123"/>
      <c r="BC96" s="123"/>
      <c r="BD96" s="123"/>
    </row>
    <row r="97" spans="1:56" ht="62.25" customHeight="1">
      <c r="A97" s="290"/>
      <c r="B97" s="285"/>
      <c r="C97" s="172"/>
      <c r="D97" s="172"/>
      <c r="E97" s="172"/>
      <c r="F97" s="172"/>
      <c r="G97" s="172"/>
      <c r="H97" s="173"/>
      <c r="I97" s="174"/>
      <c r="J97" s="172"/>
      <c r="K97" s="175"/>
      <c r="L97" s="176"/>
      <c r="M97" s="177"/>
      <c r="N97" s="178"/>
      <c r="O97" s="178"/>
      <c r="P97" s="179"/>
      <c r="Q97" s="172"/>
      <c r="R97" s="172"/>
      <c r="S97" s="172"/>
      <c r="T97" s="172"/>
      <c r="U97" s="90" t="s">
        <v>520</v>
      </c>
      <c r="V97" s="125">
        <v>41754</v>
      </c>
      <c r="W97" s="126">
        <v>11294</v>
      </c>
      <c r="X97" s="124" t="s">
        <v>521</v>
      </c>
      <c r="Y97" s="125">
        <v>41754</v>
      </c>
      <c r="Z97" s="125">
        <v>41843</v>
      </c>
      <c r="AA97" s="124"/>
      <c r="AB97" s="124"/>
      <c r="AC97" s="122"/>
      <c r="AD97" s="122"/>
      <c r="AE97" s="122">
        <f>AE96</f>
        <v>1364461.94</v>
      </c>
      <c r="AF97" s="122">
        <v>0</v>
      </c>
      <c r="AG97" s="122"/>
      <c r="AH97" s="86">
        <f t="shared" si="1"/>
        <v>0</v>
      </c>
      <c r="AI97" s="124"/>
      <c r="AJ97" s="124"/>
      <c r="AK97" s="124"/>
      <c r="AL97" s="124"/>
      <c r="AM97" s="123"/>
      <c r="AN97" s="123"/>
      <c r="AO97" s="123"/>
      <c r="AP97" s="123"/>
      <c r="AQ97" s="123"/>
      <c r="AR97" s="123"/>
      <c r="AS97" s="123"/>
      <c r="AT97" s="123"/>
      <c r="AU97" s="123"/>
      <c r="AV97" s="123"/>
      <c r="AW97" s="123"/>
      <c r="AX97" s="123"/>
      <c r="AY97" s="123"/>
      <c r="AZ97" s="123"/>
      <c r="BA97" s="123"/>
      <c r="BB97" s="123"/>
      <c r="BC97" s="123"/>
      <c r="BD97" s="123"/>
    </row>
    <row r="98" spans="1:56" ht="62.25" customHeight="1">
      <c r="A98" s="290"/>
      <c r="B98" s="285"/>
      <c r="C98" s="172"/>
      <c r="D98" s="172"/>
      <c r="E98" s="172"/>
      <c r="F98" s="172"/>
      <c r="G98" s="172"/>
      <c r="H98" s="173"/>
      <c r="I98" s="174"/>
      <c r="J98" s="172"/>
      <c r="K98" s="175"/>
      <c r="L98" s="176"/>
      <c r="M98" s="177"/>
      <c r="N98" s="178"/>
      <c r="O98" s="178"/>
      <c r="P98" s="179"/>
      <c r="Q98" s="172"/>
      <c r="R98" s="172"/>
      <c r="S98" s="172"/>
      <c r="T98" s="172"/>
      <c r="U98" s="124" t="s">
        <v>522</v>
      </c>
      <c r="V98" s="125">
        <v>41845</v>
      </c>
      <c r="W98" s="126">
        <v>11372</v>
      </c>
      <c r="X98" s="90" t="s">
        <v>523</v>
      </c>
      <c r="Y98" s="125">
        <v>41845</v>
      </c>
      <c r="Z98" s="125">
        <v>41998</v>
      </c>
      <c r="AA98" s="124"/>
      <c r="AB98" s="124"/>
      <c r="AC98" s="124"/>
      <c r="AD98" s="124"/>
      <c r="AE98" s="122">
        <f>AE97</f>
        <v>1364461.94</v>
      </c>
      <c r="AF98" s="122">
        <v>0</v>
      </c>
      <c r="AG98" s="86"/>
      <c r="AH98" s="86">
        <f t="shared" si="1"/>
        <v>0</v>
      </c>
      <c r="AI98" s="124"/>
      <c r="AJ98" s="124"/>
      <c r="AK98" s="124"/>
      <c r="AL98" s="124"/>
      <c r="AM98" s="123"/>
      <c r="AN98" s="123"/>
      <c r="AO98" s="123"/>
      <c r="AP98" s="123"/>
      <c r="AQ98" s="123"/>
      <c r="AR98" s="123"/>
      <c r="AS98" s="123"/>
      <c r="AT98" s="123"/>
      <c r="AU98" s="123"/>
      <c r="AV98" s="123"/>
      <c r="AW98" s="123"/>
      <c r="AX98" s="123"/>
      <c r="AY98" s="123"/>
      <c r="AZ98" s="123"/>
      <c r="BA98" s="123"/>
      <c r="BB98" s="123"/>
      <c r="BC98" s="123"/>
      <c r="BD98" s="123"/>
    </row>
    <row r="99" spans="1:56" ht="62.25" customHeight="1">
      <c r="A99" s="290"/>
      <c r="B99" s="285"/>
      <c r="C99" s="172"/>
      <c r="D99" s="172"/>
      <c r="E99" s="172"/>
      <c r="F99" s="172"/>
      <c r="G99" s="172"/>
      <c r="H99" s="173"/>
      <c r="I99" s="174"/>
      <c r="J99" s="172"/>
      <c r="K99" s="175"/>
      <c r="L99" s="176"/>
      <c r="M99" s="177"/>
      <c r="N99" s="178"/>
      <c r="O99" s="178"/>
      <c r="P99" s="179"/>
      <c r="Q99" s="172"/>
      <c r="R99" s="172"/>
      <c r="S99" s="172"/>
      <c r="T99" s="172"/>
      <c r="U99" s="124" t="s">
        <v>524</v>
      </c>
      <c r="V99" s="125">
        <v>41953</v>
      </c>
      <c r="W99" s="126">
        <v>11433</v>
      </c>
      <c r="X99" s="124" t="s">
        <v>525</v>
      </c>
      <c r="Y99" s="125"/>
      <c r="Z99" s="125"/>
      <c r="AA99" s="124"/>
      <c r="AB99" s="124"/>
      <c r="AC99" s="124"/>
      <c r="AD99" s="124"/>
      <c r="AE99" s="122">
        <f>AE98</f>
        <v>1364461.94</v>
      </c>
      <c r="AF99" s="122">
        <v>0</v>
      </c>
      <c r="AG99" s="86"/>
      <c r="AH99" s="86">
        <f t="shared" si="1"/>
        <v>0</v>
      </c>
      <c r="AI99" s="124"/>
      <c r="AJ99" s="124"/>
      <c r="AK99" s="124"/>
      <c r="AL99" s="124"/>
      <c r="AM99" s="123"/>
      <c r="AN99" s="123"/>
      <c r="AO99" s="123"/>
      <c r="AP99" s="123"/>
      <c r="AQ99" s="123"/>
      <c r="AR99" s="123"/>
      <c r="AS99" s="123"/>
      <c r="AT99" s="123"/>
      <c r="AU99" s="123"/>
      <c r="AV99" s="123"/>
      <c r="AW99" s="123"/>
      <c r="AX99" s="123"/>
      <c r="AY99" s="123"/>
      <c r="AZ99" s="123"/>
      <c r="BA99" s="123"/>
      <c r="BB99" s="123"/>
      <c r="BC99" s="123"/>
      <c r="BD99" s="123"/>
    </row>
    <row r="100" spans="1:56" ht="62.25" customHeight="1">
      <c r="A100" s="290"/>
      <c r="B100" s="285"/>
      <c r="C100" s="172"/>
      <c r="D100" s="172"/>
      <c r="E100" s="172"/>
      <c r="F100" s="172"/>
      <c r="G100" s="172"/>
      <c r="H100" s="173"/>
      <c r="I100" s="174"/>
      <c r="J100" s="172"/>
      <c r="K100" s="175"/>
      <c r="L100" s="176"/>
      <c r="M100" s="177"/>
      <c r="N100" s="178"/>
      <c r="O100" s="178"/>
      <c r="P100" s="179"/>
      <c r="Q100" s="172"/>
      <c r="R100" s="172"/>
      <c r="S100" s="172"/>
      <c r="T100" s="172"/>
      <c r="U100" s="123" t="s">
        <v>526</v>
      </c>
      <c r="V100" s="125">
        <v>41995</v>
      </c>
      <c r="W100" s="126">
        <v>11468</v>
      </c>
      <c r="X100" s="124" t="s">
        <v>527</v>
      </c>
      <c r="Y100" s="98">
        <v>41998</v>
      </c>
      <c r="Z100" s="98">
        <v>42117</v>
      </c>
      <c r="AA100" s="123"/>
      <c r="AB100" s="123"/>
      <c r="AC100" s="123"/>
      <c r="AD100" s="123"/>
      <c r="AE100" s="97">
        <f>AE98</f>
        <v>1364461.94</v>
      </c>
      <c r="AF100" s="97">
        <v>0</v>
      </c>
      <c r="AG100" s="123"/>
      <c r="AH100" s="86">
        <f t="shared" si="1"/>
        <v>0</v>
      </c>
      <c r="AI100" s="124"/>
      <c r="AJ100" s="124"/>
      <c r="AK100" s="124"/>
      <c r="AL100" s="124"/>
      <c r="AM100" s="123"/>
      <c r="AN100" s="123"/>
      <c r="AO100" s="123"/>
      <c r="AP100" s="123"/>
      <c r="AQ100" s="123"/>
      <c r="AR100" s="123"/>
      <c r="AS100" s="123"/>
      <c r="AT100" s="123"/>
      <c r="AU100" s="123"/>
      <c r="AV100" s="123"/>
      <c r="AW100" s="123"/>
      <c r="AX100" s="123"/>
      <c r="AY100" s="123"/>
      <c r="AZ100" s="123"/>
      <c r="BA100" s="123"/>
      <c r="BB100" s="123"/>
      <c r="BC100" s="123"/>
      <c r="BD100" s="123"/>
    </row>
    <row r="101" spans="1:56" ht="62.25" customHeight="1">
      <c r="A101" s="290"/>
      <c r="B101" s="285"/>
      <c r="C101" s="172"/>
      <c r="D101" s="172"/>
      <c r="E101" s="172"/>
      <c r="F101" s="172"/>
      <c r="G101" s="172"/>
      <c r="H101" s="173"/>
      <c r="I101" s="174"/>
      <c r="J101" s="172"/>
      <c r="K101" s="175"/>
      <c r="L101" s="176"/>
      <c r="M101" s="177"/>
      <c r="N101" s="178"/>
      <c r="O101" s="178"/>
      <c r="P101" s="179"/>
      <c r="Q101" s="172"/>
      <c r="R101" s="172"/>
      <c r="S101" s="172"/>
      <c r="T101" s="172"/>
      <c r="U101" s="123" t="s">
        <v>528</v>
      </c>
      <c r="V101" s="125">
        <v>42073</v>
      </c>
      <c r="W101" s="126">
        <v>11513</v>
      </c>
      <c r="X101" s="124" t="s">
        <v>529</v>
      </c>
      <c r="Y101" s="123"/>
      <c r="Z101" s="123"/>
      <c r="AA101" s="123"/>
      <c r="AB101" s="123"/>
      <c r="AC101" s="123"/>
      <c r="AD101" s="123"/>
      <c r="AE101" s="97">
        <f>AE99</f>
        <v>1364461.94</v>
      </c>
      <c r="AF101" s="97">
        <v>0</v>
      </c>
      <c r="AG101" s="123"/>
      <c r="AH101" s="86">
        <f t="shared" si="1"/>
        <v>0</v>
      </c>
      <c r="AI101" s="124"/>
      <c r="AJ101" s="124"/>
      <c r="AK101" s="124"/>
      <c r="AL101" s="124"/>
      <c r="AM101" s="123"/>
      <c r="AN101" s="123"/>
      <c r="AO101" s="123"/>
      <c r="AP101" s="123"/>
      <c r="AQ101" s="123"/>
      <c r="AR101" s="123"/>
      <c r="AS101" s="123"/>
      <c r="AT101" s="123"/>
      <c r="AU101" s="123"/>
      <c r="AV101" s="123"/>
      <c r="AW101" s="123"/>
      <c r="AX101" s="123"/>
      <c r="AY101" s="123"/>
      <c r="AZ101" s="123"/>
      <c r="BA101" s="123"/>
      <c r="BB101" s="123"/>
      <c r="BC101" s="123"/>
      <c r="BD101" s="123"/>
    </row>
    <row r="102" spans="1:56" ht="62.25" customHeight="1">
      <c r="A102" s="290"/>
      <c r="B102" s="285"/>
      <c r="C102" s="172"/>
      <c r="D102" s="172"/>
      <c r="E102" s="172"/>
      <c r="F102" s="172"/>
      <c r="G102" s="172"/>
      <c r="H102" s="173"/>
      <c r="I102" s="174"/>
      <c r="J102" s="172"/>
      <c r="K102" s="175"/>
      <c r="L102" s="176"/>
      <c r="M102" s="177"/>
      <c r="N102" s="178"/>
      <c r="O102" s="178"/>
      <c r="P102" s="179"/>
      <c r="Q102" s="172"/>
      <c r="R102" s="172"/>
      <c r="S102" s="172"/>
      <c r="T102" s="172"/>
      <c r="U102" s="123" t="s">
        <v>530</v>
      </c>
      <c r="V102" s="125">
        <v>42116</v>
      </c>
      <c r="W102" s="126">
        <v>11541</v>
      </c>
      <c r="X102" s="90" t="s">
        <v>531</v>
      </c>
      <c r="Y102" s="98">
        <v>42117</v>
      </c>
      <c r="Z102" s="98">
        <v>42297</v>
      </c>
      <c r="AA102" s="123"/>
      <c r="AB102" s="123"/>
      <c r="AC102" s="123"/>
      <c r="AD102" s="123"/>
      <c r="AE102" s="97">
        <f>AE100</f>
        <v>1364461.94</v>
      </c>
      <c r="AF102" s="97">
        <v>0</v>
      </c>
      <c r="AG102" s="123"/>
      <c r="AH102" s="86">
        <f t="shared" si="1"/>
        <v>0</v>
      </c>
      <c r="AI102" s="124"/>
      <c r="AJ102" s="124"/>
      <c r="AK102" s="124"/>
      <c r="AL102" s="124"/>
      <c r="AM102" s="123"/>
      <c r="AN102" s="123"/>
      <c r="AO102" s="123"/>
      <c r="AP102" s="123"/>
      <c r="AQ102" s="123"/>
      <c r="AR102" s="123"/>
      <c r="AS102" s="123"/>
      <c r="AT102" s="123"/>
      <c r="AU102" s="123"/>
      <c r="AV102" s="123"/>
      <c r="AW102" s="123"/>
      <c r="AX102" s="123"/>
      <c r="AY102" s="123"/>
      <c r="AZ102" s="123"/>
      <c r="BA102" s="123"/>
      <c r="BB102" s="123"/>
      <c r="BC102" s="123"/>
      <c r="BD102" s="123"/>
    </row>
    <row r="103" spans="1:56" ht="62.25" customHeight="1">
      <c r="A103" s="290"/>
      <c r="B103" s="285"/>
      <c r="C103" s="172"/>
      <c r="D103" s="172"/>
      <c r="E103" s="172"/>
      <c r="F103" s="172"/>
      <c r="G103" s="172"/>
      <c r="H103" s="173"/>
      <c r="I103" s="174"/>
      <c r="J103" s="172"/>
      <c r="K103" s="175"/>
      <c r="L103" s="176"/>
      <c r="M103" s="177"/>
      <c r="N103" s="178"/>
      <c r="O103" s="178"/>
      <c r="P103" s="179"/>
      <c r="Q103" s="172"/>
      <c r="R103" s="172"/>
      <c r="S103" s="172"/>
      <c r="T103" s="172"/>
      <c r="U103" s="123" t="s">
        <v>532</v>
      </c>
      <c r="V103" s="125">
        <v>42297</v>
      </c>
      <c r="W103" s="126">
        <v>11668</v>
      </c>
      <c r="X103" s="90" t="s">
        <v>533</v>
      </c>
      <c r="Y103" s="98">
        <v>42297</v>
      </c>
      <c r="Z103" s="98">
        <v>42387</v>
      </c>
      <c r="AA103" s="123"/>
      <c r="AB103" s="123"/>
      <c r="AC103" s="123"/>
      <c r="AD103" s="123"/>
      <c r="AE103" s="97">
        <f>AE101</f>
        <v>1364461.94</v>
      </c>
      <c r="AF103" s="97">
        <v>0</v>
      </c>
      <c r="AG103" s="123"/>
      <c r="AH103" s="86">
        <f t="shared" si="1"/>
        <v>0</v>
      </c>
      <c r="AI103" s="124"/>
      <c r="AJ103" s="124"/>
      <c r="AK103" s="124"/>
      <c r="AL103" s="124"/>
      <c r="AM103" s="123"/>
      <c r="AN103" s="123"/>
      <c r="AO103" s="123"/>
      <c r="AP103" s="123"/>
      <c r="AQ103" s="123"/>
      <c r="AR103" s="123"/>
      <c r="AS103" s="123"/>
      <c r="AT103" s="123"/>
      <c r="AU103" s="123"/>
      <c r="AV103" s="123"/>
      <c r="AW103" s="123"/>
      <c r="AX103" s="123"/>
      <c r="AY103" s="123"/>
      <c r="AZ103" s="123"/>
      <c r="BA103" s="123"/>
      <c r="BB103" s="123"/>
      <c r="BC103" s="123"/>
      <c r="BD103" s="123"/>
    </row>
    <row r="104" spans="1:56" ht="62.25" customHeight="1">
      <c r="A104" s="290"/>
      <c r="B104" s="285"/>
      <c r="C104" s="172"/>
      <c r="D104" s="172"/>
      <c r="E104" s="172"/>
      <c r="F104" s="172"/>
      <c r="G104" s="172"/>
      <c r="H104" s="173"/>
      <c r="I104" s="174"/>
      <c r="J104" s="172"/>
      <c r="K104" s="175"/>
      <c r="L104" s="176"/>
      <c r="M104" s="177"/>
      <c r="N104" s="178"/>
      <c r="O104" s="178"/>
      <c r="P104" s="179"/>
      <c r="Q104" s="172"/>
      <c r="R104" s="172"/>
      <c r="S104" s="172"/>
      <c r="T104" s="172"/>
      <c r="U104" s="171" t="s">
        <v>503</v>
      </c>
      <c r="V104" s="175">
        <v>41673</v>
      </c>
      <c r="W104" s="180">
        <v>11251</v>
      </c>
      <c r="X104" s="172" t="s">
        <v>534</v>
      </c>
      <c r="Y104" s="98"/>
      <c r="Z104" s="98"/>
      <c r="AA104" s="123">
        <v>19.80695</v>
      </c>
      <c r="AB104" s="123"/>
      <c r="AC104" s="97">
        <f>108981.36-90964.14</f>
        <v>18017.22</v>
      </c>
      <c r="AD104" s="123"/>
      <c r="AE104" s="97">
        <f aca="true" t="shared" si="2" ref="AE104:AE112">AE103+AC104</f>
        <v>1382479.16</v>
      </c>
      <c r="AF104" s="97">
        <v>147262.94</v>
      </c>
      <c r="AG104" s="123"/>
      <c r="AH104" s="181">
        <f>SUM(AF104:AG107)</f>
        <v>147262.94</v>
      </c>
      <c r="AI104" s="124"/>
      <c r="AJ104" s="124"/>
      <c r="AK104" s="124"/>
      <c r="AL104" s="124"/>
      <c r="AM104" s="123"/>
      <c r="AN104" s="123"/>
      <c r="AO104" s="123"/>
      <c r="AP104" s="123"/>
      <c r="AQ104" s="123"/>
      <c r="AR104" s="123"/>
      <c r="AS104" s="123"/>
      <c r="AT104" s="123"/>
      <c r="AU104" s="123"/>
      <c r="AV104" s="123"/>
      <c r="AW104" s="123"/>
      <c r="AX104" s="123"/>
      <c r="AY104" s="123"/>
      <c r="AZ104" s="123"/>
      <c r="BA104" s="123"/>
      <c r="BB104" s="123"/>
      <c r="BC104" s="123"/>
      <c r="BD104" s="123"/>
    </row>
    <row r="105" spans="1:56" ht="62.25" customHeight="1">
      <c r="A105" s="290"/>
      <c r="B105" s="285"/>
      <c r="C105" s="172"/>
      <c r="D105" s="172"/>
      <c r="E105" s="172"/>
      <c r="F105" s="172"/>
      <c r="G105" s="172"/>
      <c r="H105" s="173"/>
      <c r="I105" s="174"/>
      <c r="J105" s="172"/>
      <c r="K105" s="175"/>
      <c r="L105" s="176"/>
      <c r="M105" s="177"/>
      <c r="N105" s="178"/>
      <c r="O105" s="178"/>
      <c r="P105" s="179"/>
      <c r="Q105" s="172"/>
      <c r="R105" s="172"/>
      <c r="S105" s="172"/>
      <c r="T105" s="172"/>
      <c r="U105" s="171"/>
      <c r="V105" s="175"/>
      <c r="W105" s="180"/>
      <c r="X105" s="172"/>
      <c r="Y105" s="98"/>
      <c r="Z105" s="98"/>
      <c r="AA105" s="123">
        <v>13.66743</v>
      </c>
      <c r="AB105" s="123"/>
      <c r="AC105" s="97">
        <f>4308.19-3790.17</f>
        <v>518.0199999999995</v>
      </c>
      <c r="AD105" s="123"/>
      <c r="AE105" s="97">
        <f t="shared" si="2"/>
        <v>1382997.18</v>
      </c>
      <c r="AF105" s="97">
        <v>0</v>
      </c>
      <c r="AG105" s="123"/>
      <c r="AH105" s="181"/>
      <c r="AI105" s="124"/>
      <c r="AJ105" s="124"/>
      <c r="AK105" s="124"/>
      <c r="AL105" s="124"/>
      <c r="AM105" s="123"/>
      <c r="AN105" s="123"/>
      <c r="AO105" s="123"/>
      <c r="AP105" s="123"/>
      <c r="AQ105" s="123"/>
      <c r="AR105" s="123"/>
      <c r="AS105" s="123"/>
      <c r="AT105" s="123"/>
      <c r="AU105" s="123"/>
      <c r="AV105" s="123"/>
      <c r="AW105" s="123"/>
      <c r="AX105" s="123"/>
      <c r="AY105" s="123"/>
      <c r="AZ105" s="123"/>
      <c r="BA105" s="123"/>
      <c r="BB105" s="123"/>
      <c r="BC105" s="123"/>
      <c r="BD105" s="123"/>
    </row>
    <row r="106" spans="1:56" ht="62.25" customHeight="1">
      <c r="A106" s="290"/>
      <c r="B106" s="285"/>
      <c r="C106" s="172"/>
      <c r="D106" s="172"/>
      <c r="E106" s="172"/>
      <c r="F106" s="172"/>
      <c r="G106" s="172"/>
      <c r="H106" s="173"/>
      <c r="I106" s="174"/>
      <c r="J106" s="172"/>
      <c r="K106" s="175"/>
      <c r="L106" s="176"/>
      <c r="M106" s="177"/>
      <c r="N106" s="178"/>
      <c r="O106" s="178"/>
      <c r="P106" s="179"/>
      <c r="Q106" s="172"/>
      <c r="R106" s="172"/>
      <c r="S106" s="172"/>
      <c r="T106" s="172"/>
      <c r="U106" s="171"/>
      <c r="V106" s="175"/>
      <c r="W106" s="180"/>
      <c r="X106" s="172"/>
      <c r="Y106" s="98"/>
      <c r="Z106" s="98"/>
      <c r="AA106" s="123">
        <v>5.52776</v>
      </c>
      <c r="AB106" s="123"/>
      <c r="AC106" s="97">
        <f>7999.36-7580.34</f>
        <v>419.0199999999995</v>
      </c>
      <c r="AD106" s="123"/>
      <c r="AE106" s="97">
        <f t="shared" si="2"/>
        <v>1383416.2</v>
      </c>
      <c r="AF106" s="97">
        <v>0</v>
      </c>
      <c r="AG106" s="123"/>
      <c r="AH106" s="181"/>
      <c r="AI106" s="124"/>
      <c r="AJ106" s="124"/>
      <c r="AK106" s="124"/>
      <c r="AL106" s="124"/>
      <c r="AM106" s="123"/>
      <c r="AN106" s="123"/>
      <c r="AO106" s="123"/>
      <c r="AP106" s="123"/>
      <c r="AQ106" s="123"/>
      <c r="AR106" s="123"/>
      <c r="AS106" s="123"/>
      <c r="AT106" s="123"/>
      <c r="AU106" s="123"/>
      <c r="AV106" s="123"/>
      <c r="AW106" s="123"/>
      <c r="AX106" s="123"/>
      <c r="AY106" s="123"/>
      <c r="AZ106" s="123"/>
      <c r="BA106" s="123"/>
      <c r="BB106" s="123"/>
      <c r="BC106" s="123"/>
      <c r="BD106" s="123"/>
    </row>
    <row r="107" spans="1:56" ht="62.25" customHeight="1">
      <c r="A107" s="290"/>
      <c r="B107" s="285"/>
      <c r="C107" s="172"/>
      <c r="D107" s="172"/>
      <c r="E107" s="172"/>
      <c r="F107" s="172"/>
      <c r="G107" s="172"/>
      <c r="H107" s="173"/>
      <c r="I107" s="174"/>
      <c r="J107" s="172"/>
      <c r="K107" s="175"/>
      <c r="L107" s="176"/>
      <c r="M107" s="177"/>
      <c r="N107" s="178"/>
      <c r="O107" s="178"/>
      <c r="P107" s="179"/>
      <c r="Q107" s="172"/>
      <c r="R107" s="172"/>
      <c r="S107" s="172"/>
      <c r="T107" s="172"/>
      <c r="U107" s="171"/>
      <c r="V107" s="175"/>
      <c r="W107" s="180"/>
      <c r="X107" s="172"/>
      <c r="Y107" s="124"/>
      <c r="Z107" s="124"/>
      <c r="AA107" s="124">
        <v>3.60853</v>
      </c>
      <c r="AB107" s="124"/>
      <c r="AC107" s="87">
        <f>11780.82-11370.51</f>
        <v>410.3099999999995</v>
      </c>
      <c r="AD107" s="97"/>
      <c r="AE107" s="122">
        <f t="shared" si="2"/>
        <v>1383826.51</v>
      </c>
      <c r="AF107" s="122">
        <v>0</v>
      </c>
      <c r="AG107" s="123"/>
      <c r="AH107" s="181"/>
      <c r="AI107" s="124"/>
      <c r="AJ107" s="124"/>
      <c r="AK107" s="124"/>
      <c r="AL107" s="124"/>
      <c r="AM107" s="123"/>
      <c r="AN107" s="123"/>
      <c r="AO107" s="123"/>
      <c r="AP107" s="123"/>
      <c r="AQ107" s="123"/>
      <c r="AR107" s="123"/>
      <c r="AS107" s="123"/>
      <c r="AT107" s="123"/>
      <c r="AU107" s="123"/>
      <c r="AV107" s="123"/>
      <c r="AW107" s="123"/>
      <c r="AX107" s="123"/>
      <c r="AY107" s="123"/>
      <c r="AZ107" s="123"/>
      <c r="BA107" s="123"/>
      <c r="BB107" s="123"/>
      <c r="BC107" s="123"/>
      <c r="BD107" s="123"/>
    </row>
    <row r="108" spans="1:56" ht="62.25" customHeight="1">
      <c r="A108" s="290"/>
      <c r="B108" s="285"/>
      <c r="C108" s="172"/>
      <c r="D108" s="172"/>
      <c r="E108" s="172"/>
      <c r="F108" s="172"/>
      <c r="G108" s="172"/>
      <c r="H108" s="173"/>
      <c r="I108" s="174"/>
      <c r="J108" s="172"/>
      <c r="K108" s="175"/>
      <c r="L108" s="176"/>
      <c r="M108" s="177"/>
      <c r="N108" s="178"/>
      <c r="O108" s="178"/>
      <c r="P108" s="179"/>
      <c r="Q108" s="172"/>
      <c r="R108" s="172"/>
      <c r="S108" s="172"/>
      <c r="T108" s="172"/>
      <c r="U108" s="124" t="s">
        <v>535</v>
      </c>
      <c r="V108" s="125">
        <v>41842</v>
      </c>
      <c r="W108" s="126">
        <v>11356</v>
      </c>
      <c r="X108" s="124" t="s">
        <v>536</v>
      </c>
      <c r="Y108" s="125">
        <v>41843</v>
      </c>
      <c r="Z108" s="125">
        <v>41996</v>
      </c>
      <c r="AA108" s="124"/>
      <c r="AB108" s="124"/>
      <c r="AC108" s="122"/>
      <c r="AD108" s="122"/>
      <c r="AE108" s="122">
        <f t="shared" si="2"/>
        <v>1383826.51</v>
      </c>
      <c r="AF108" s="122">
        <v>0</v>
      </c>
      <c r="AG108" s="122"/>
      <c r="AH108" s="122">
        <f>SUM(AF108:AG108)</f>
        <v>0</v>
      </c>
      <c r="AI108" s="124"/>
      <c r="AJ108" s="124"/>
      <c r="AK108" s="124"/>
      <c r="AL108" s="124"/>
      <c r="AM108" s="123"/>
      <c r="AN108" s="123"/>
      <c r="AO108" s="123"/>
      <c r="AP108" s="123"/>
      <c r="AQ108" s="123"/>
      <c r="AR108" s="123"/>
      <c r="AS108" s="123"/>
      <c r="AT108" s="123"/>
      <c r="AU108" s="123"/>
      <c r="AV108" s="123"/>
      <c r="AW108" s="123"/>
      <c r="AX108" s="123"/>
      <c r="AY108" s="123"/>
      <c r="AZ108" s="123"/>
      <c r="BA108" s="123"/>
      <c r="BB108" s="123"/>
      <c r="BC108" s="123"/>
      <c r="BD108" s="123"/>
    </row>
    <row r="109" spans="1:56" ht="62.25" customHeight="1">
      <c r="A109" s="290"/>
      <c r="B109" s="285"/>
      <c r="C109" s="172"/>
      <c r="D109" s="172"/>
      <c r="E109" s="172"/>
      <c r="F109" s="172"/>
      <c r="G109" s="172"/>
      <c r="H109" s="173"/>
      <c r="I109" s="174"/>
      <c r="J109" s="172"/>
      <c r="K109" s="175"/>
      <c r="L109" s="176"/>
      <c r="M109" s="177"/>
      <c r="N109" s="178"/>
      <c r="O109" s="178"/>
      <c r="P109" s="179"/>
      <c r="Q109" s="172"/>
      <c r="R109" s="172"/>
      <c r="S109" s="172"/>
      <c r="T109" s="172"/>
      <c r="U109" s="172" t="s">
        <v>537</v>
      </c>
      <c r="V109" s="175">
        <v>42073</v>
      </c>
      <c r="W109" s="180">
        <v>11513</v>
      </c>
      <c r="X109" s="172" t="s">
        <v>538</v>
      </c>
      <c r="Y109" s="171"/>
      <c r="Z109" s="175"/>
      <c r="AA109" s="172" t="s">
        <v>539</v>
      </c>
      <c r="AB109" s="172"/>
      <c r="AC109" s="122">
        <f>113100.86-108981.36</f>
        <v>4119.5</v>
      </c>
      <c r="AD109" s="181"/>
      <c r="AE109" s="122">
        <f t="shared" si="2"/>
        <v>1387946.01</v>
      </c>
      <c r="AF109" s="122">
        <v>851154.24</v>
      </c>
      <c r="AG109" s="157">
        <v>587234.52</v>
      </c>
      <c r="AH109" s="181">
        <f>SUM(AF109:AG112)</f>
        <v>1438388.76</v>
      </c>
      <c r="AI109" s="124"/>
      <c r="AJ109" s="124"/>
      <c r="AK109" s="124"/>
      <c r="AL109" s="124"/>
      <c r="AM109" s="123"/>
      <c r="AN109" s="123"/>
      <c r="AO109" s="123"/>
      <c r="AP109" s="123"/>
      <c r="AQ109" s="123"/>
      <c r="AR109" s="123"/>
      <c r="AS109" s="123"/>
      <c r="AT109" s="123"/>
      <c r="AU109" s="123"/>
      <c r="AV109" s="123"/>
      <c r="AW109" s="123"/>
      <c r="AX109" s="123"/>
      <c r="AY109" s="123"/>
      <c r="AZ109" s="123"/>
      <c r="BA109" s="123"/>
      <c r="BB109" s="123"/>
      <c r="BC109" s="123"/>
      <c r="BD109" s="123"/>
    </row>
    <row r="110" spans="1:56" ht="62.25" customHeight="1">
      <c r="A110" s="290"/>
      <c r="B110" s="285"/>
      <c r="C110" s="172"/>
      <c r="D110" s="172"/>
      <c r="E110" s="172"/>
      <c r="F110" s="172"/>
      <c r="G110" s="172"/>
      <c r="H110" s="173"/>
      <c r="I110" s="174"/>
      <c r="J110" s="172"/>
      <c r="K110" s="175"/>
      <c r="L110" s="176"/>
      <c r="M110" s="177"/>
      <c r="N110" s="178"/>
      <c r="O110" s="178"/>
      <c r="P110" s="179"/>
      <c r="Q110" s="172"/>
      <c r="R110" s="172"/>
      <c r="S110" s="172"/>
      <c r="T110" s="172"/>
      <c r="U110" s="172"/>
      <c r="V110" s="175"/>
      <c r="W110" s="180"/>
      <c r="X110" s="172"/>
      <c r="Y110" s="171"/>
      <c r="Z110" s="175"/>
      <c r="AA110" s="172"/>
      <c r="AB110" s="172"/>
      <c r="AC110" s="122">
        <f>4471.04-4308.19</f>
        <v>162.85000000000036</v>
      </c>
      <c r="AD110" s="181"/>
      <c r="AE110" s="122">
        <f t="shared" si="2"/>
        <v>1388108.86</v>
      </c>
      <c r="AF110" s="122">
        <v>0</v>
      </c>
      <c r="AG110" s="157"/>
      <c r="AH110" s="181"/>
      <c r="AI110" s="124"/>
      <c r="AJ110" s="124"/>
      <c r="AK110" s="124"/>
      <c r="AL110" s="124"/>
      <c r="AM110" s="123"/>
      <c r="AN110" s="123"/>
      <c r="AO110" s="123"/>
      <c r="AP110" s="123"/>
      <c r="AQ110" s="123"/>
      <c r="AR110" s="123"/>
      <c r="AS110" s="123"/>
      <c r="AT110" s="123"/>
      <c r="AU110" s="123"/>
      <c r="AV110" s="123"/>
      <c r="AW110" s="123"/>
      <c r="AX110" s="123"/>
      <c r="AY110" s="123"/>
      <c r="AZ110" s="123"/>
      <c r="BA110" s="123"/>
      <c r="BB110" s="123"/>
      <c r="BC110" s="123"/>
      <c r="BD110" s="123"/>
    </row>
    <row r="111" spans="1:56" ht="62.25" customHeight="1">
      <c r="A111" s="290"/>
      <c r="B111" s="285"/>
      <c r="C111" s="172"/>
      <c r="D111" s="172"/>
      <c r="E111" s="172"/>
      <c r="F111" s="172"/>
      <c r="G111" s="172"/>
      <c r="H111" s="173"/>
      <c r="I111" s="174"/>
      <c r="J111" s="172"/>
      <c r="K111" s="175"/>
      <c r="L111" s="176"/>
      <c r="M111" s="177"/>
      <c r="N111" s="178"/>
      <c r="O111" s="178"/>
      <c r="P111" s="179"/>
      <c r="Q111" s="172"/>
      <c r="R111" s="172"/>
      <c r="S111" s="172"/>
      <c r="T111" s="172"/>
      <c r="U111" s="172"/>
      <c r="V111" s="175"/>
      <c r="W111" s="180"/>
      <c r="X111" s="172"/>
      <c r="Y111" s="171"/>
      <c r="Z111" s="175"/>
      <c r="AA111" s="172"/>
      <c r="AB111" s="172"/>
      <c r="AC111" s="122">
        <f>8301.74-7999.36</f>
        <v>302.3800000000001</v>
      </c>
      <c r="AD111" s="181"/>
      <c r="AE111" s="122">
        <f t="shared" si="2"/>
        <v>1388411.24</v>
      </c>
      <c r="AF111" s="122">
        <v>0</v>
      </c>
      <c r="AG111" s="157"/>
      <c r="AH111" s="181"/>
      <c r="AI111" s="124"/>
      <c r="AJ111" s="124"/>
      <c r="AK111" s="124"/>
      <c r="AL111" s="124"/>
      <c r="AM111" s="123"/>
      <c r="AN111" s="123"/>
      <c r="AO111" s="123"/>
      <c r="AP111" s="123"/>
      <c r="AQ111" s="123"/>
      <c r="AR111" s="123"/>
      <c r="AS111" s="123"/>
      <c r="AT111" s="123"/>
      <c r="AU111" s="123"/>
      <c r="AV111" s="123"/>
      <c r="AW111" s="123"/>
      <c r="AX111" s="123"/>
      <c r="AY111" s="123"/>
      <c r="AZ111" s="123"/>
      <c r="BA111" s="123"/>
      <c r="BB111" s="123"/>
      <c r="BC111" s="123"/>
      <c r="BD111" s="123"/>
    </row>
    <row r="112" spans="1:56" ht="62.25" customHeight="1">
      <c r="A112" s="290"/>
      <c r="B112" s="285"/>
      <c r="C112" s="172"/>
      <c r="D112" s="172"/>
      <c r="E112" s="172"/>
      <c r="F112" s="172"/>
      <c r="G112" s="172"/>
      <c r="H112" s="173"/>
      <c r="I112" s="174"/>
      <c r="J112" s="172"/>
      <c r="K112" s="175"/>
      <c r="L112" s="176"/>
      <c r="M112" s="177"/>
      <c r="N112" s="178"/>
      <c r="O112" s="178"/>
      <c r="P112" s="179"/>
      <c r="Q112" s="172"/>
      <c r="R112" s="172"/>
      <c r="S112" s="172"/>
      <c r="T112" s="172"/>
      <c r="U112" s="172"/>
      <c r="V112" s="175"/>
      <c r="W112" s="180"/>
      <c r="X112" s="172"/>
      <c r="Y112" s="171"/>
      <c r="Z112" s="175"/>
      <c r="AA112" s="172"/>
      <c r="AB112" s="172"/>
      <c r="AC112" s="122">
        <f>12226.13-11780.82</f>
        <v>445.3099999999995</v>
      </c>
      <c r="AD112" s="181"/>
      <c r="AE112" s="122">
        <f t="shared" si="2"/>
        <v>1388856.55</v>
      </c>
      <c r="AF112" s="122">
        <v>0</v>
      </c>
      <c r="AG112" s="157"/>
      <c r="AH112" s="181"/>
      <c r="AI112" s="124"/>
      <c r="AJ112" s="124"/>
      <c r="AK112" s="124"/>
      <c r="AL112" s="124"/>
      <c r="AM112" s="123"/>
      <c r="AN112" s="123"/>
      <c r="AO112" s="123"/>
      <c r="AP112" s="123"/>
      <c r="AQ112" s="123"/>
      <c r="AR112" s="123"/>
      <c r="AS112" s="123"/>
      <c r="AT112" s="123"/>
      <c r="AU112" s="123"/>
      <c r="AV112" s="123"/>
      <c r="AW112" s="123"/>
      <c r="AX112" s="123"/>
      <c r="AY112" s="123"/>
      <c r="AZ112" s="123"/>
      <c r="BA112" s="123"/>
      <c r="BB112" s="123"/>
      <c r="BC112" s="123"/>
      <c r="BD112" s="123"/>
    </row>
    <row r="113" spans="1:56" ht="62.25" customHeight="1">
      <c r="A113" s="290">
        <v>45</v>
      </c>
      <c r="B113" s="286">
        <v>122440044</v>
      </c>
      <c r="C113" s="182"/>
      <c r="D113" s="182" t="s">
        <v>285</v>
      </c>
      <c r="E113" s="179"/>
      <c r="F113" s="183" t="s">
        <v>540</v>
      </c>
      <c r="G113" s="177"/>
      <c r="H113" s="182" t="s">
        <v>541</v>
      </c>
      <c r="I113" s="184" t="s">
        <v>542</v>
      </c>
      <c r="J113" s="179" t="s">
        <v>543</v>
      </c>
      <c r="K113" s="178">
        <v>41183</v>
      </c>
      <c r="L113" s="176">
        <v>30336.84</v>
      </c>
      <c r="M113" s="177">
        <v>10909</v>
      </c>
      <c r="N113" s="178">
        <v>41183</v>
      </c>
      <c r="O113" s="178">
        <v>41547</v>
      </c>
      <c r="P113" s="179" t="s">
        <v>207</v>
      </c>
      <c r="Q113" s="185"/>
      <c r="R113" s="185"/>
      <c r="S113" s="185"/>
      <c r="T113" s="179" t="s">
        <v>211</v>
      </c>
      <c r="U113" s="90"/>
      <c r="V113" s="89"/>
      <c r="W113" s="88"/>
      <c r="X113" s="90"/>
      <c r="Y113" s="89"/>
      <c r="Z113" s="89"/>
      <c r="AA113" s="90"/>
      <c r="AB113" s="90"/>
      <c r="AC113" s="90"/>
      <c r="AD113" s="90"/>
      <c r="AE113" s="87">
        <v>30336.84</v>
      </c>
      <c r="AF113" s="87">
        <v>30336.84</v>
      </c>
      <c r="AG113" s="87"/>
      <c r="AH113" s="122">
        <f aca="true" t="shared" si="3" ref="AH113:AH119">SUM(AF113:AG113)</f>
        <v>30336.84</v>
      </c>
      <c r="AI113" s="124"/>
      <c r="AJ113" s="124"/>
      <c r="AK113" s="124"/>
      <c r="AL113" s="124"/>
      <c r="AM113" s="123"/>
      <c r="AN113" s="123"/>
      <c r="AO113" s="123"/>
      <c r="AP113" s="123"/>
      <c r="AQ113" s="123"/>
      <c r="AR113" s="123"/>
      <c r="AS113" s="123"/>
      <c r="AT113" s="123"/>
      <c r="AU113" s="123"/>
      <c r="AV113" s="123"/>
      <c r="AW113" s="123"/>
      <c r="AX113" s="123"/>
      <c r="AY113" s="123"/>
      <c r="AZ113" s="123"/>
      <c r="BA113" s="123"/>
      <c r="BB113" s="123"/>
      <c r="BC113" s="123"/>
      <c r="BD113" s="123"/>
    </row>
    <row r="114" spans="1:56" ht="62.25" customHeight="1">
      <c r="A114" s="290"/>
      <c r="B114" s="286"/>
      <c r="C114" s="182"/>
      <c r="D114" s="182"/>
      <c r="E114" s="179"/>
      <c r="F114" s="183"/>
      <c r="G114" s="177"/>
      <c r="H114" s="182"/>
      <c r="I114" s="184"/>
      <c r="J114" s="179"/>
      <c r="K114" s="178"/>
      <c r="L114" s="176"/>
      <c r="M114" s="177"/>
      <c r="N114" s="178"/>
      <c r="O114" s="178"/>
      <c r="P114" s="179"/>
      <c r="Q114" s="185"/>
      <c r="R114" s="185"/>
      <c r="S114" s="185"/>
      <c r="T114" s="179"/>
      <c r="U114" s="90" t="s">
        <v>503</v>
      </c>
      <c r="V114" s="89">
        <v>41543</v>
      </c>
      <c r="W114" s="88">
        <v>11165</v>
      </c>
      <c r="X114" s="90" t="s">
        <v>544</v>
      </c>
      <c r="Y114" s="89">
        <v>41543</v>
      </c>
      <c r="Z114" s="89">
        <v>41907</v>
      </c>
      <c r="AA114" s="92" t="s">
        <v>545</v>
      </c>
      <c r="AB114" s="90"/>
      <c r="AC114" s="90">
        <v>1914.48</v>
      </c>
      <c r="AD114" s="90"/>
      <c r="AE114" s="87">
        <f>AC114+L113</f>
        <v>32251.32</v>
      </c>
      <c r="AF114" s="87">
        <v>32251.32</v>
      </c>
      <c r="AG114" s="87"/>
      <c r="AH114" s="122">
        <f t="shared" si="3"/>
        <v>32251.32</v>
      </c>
      <c r="AI114" s="124"/>
      <c r="AJ114" s="124"/>
      <c r="AK114" s="124"/>
      <c r="AL114" s="124"/>
      <c r="AM114" s="123"/>
      <c r="AN114" s="123"/>
      <c r="AO114" s="123"/>
      <c r="AP114" s="123"/>
      <c r="AQ114" s="123"/>
      <c r="AR114" s="123"/>
      <c r="AS114" s="123"/>
      <c r="AT114" s="123"/>
      <c r="AU114" s="123"/>
      <c r="AV114" s="123"/>
      <c r="AW114" s="123"/>
      <c r="AX114" s="123"/>
      <c r="AY114" s="123"/>
      <c r="AZ114" s="123"/>
      <c r="BA114" s="123"/>
      <c r="BB114" s="123"/>
      <c r="BC114" s="123"/>
      <c r="BD114" s="123"/>
    </row>
    <row r="115" spans="1:56" ht="62.25" customHeight="1">
      <c r="A115" s="290"/>
      <c r="B115" s="286"/>
      <c r="C115" s="182"/>
      <c r="D115" s="182"/>
      <c r="E115" s="179"/>
      <c r="F115" s="183"/>
      <c r="G115" s="177"/>
      <c r="H115" s="182"/>
      <c r="I115" s="184"/>
      <c r="J115" s="179"/>
      <c r="K115" s="178"/>
      <c r="L115" s="176"/>
      <c r="M115" s="177"/>
      <c r="N115" s="178"/>
      <c r="O115" s="178"/>
      <c r="P115" s="179"/>
      <c r="Q115" s="185"/>
      <c r="R115" s="185"/>
      <c r="S115" s="185"/>
      <c r="T115" s="179"/>
      <c r="U115" s="90" t="s">
        <v>505</v>
      </c>
      <c r="V115" s="89">
        <v>41908</v>
      </c>
      <c r="W115" s="88">
        <v>11446</v>
      </c>
      <c r="X115" s="90" t="s">
        <v>544</v>
      </c>
      <c r="Y115" s="89">
        <v>41912</v>
      </c>
      <c r="Z115" s="89">
        <v>42276</v>
      </c>
      <c r="AA115" s="92" t="s">
        <v>546</v>
      </c>
      <c r="AB115" s="90"/>
      <c r="AC115" s="90">
        <v>1717.8</v>
      </c>
      <c r="AD115" s="90"/>
      <c r="AE115" s="87">
        <v>33969.12</v>
      </c>
      <c r="AF115" s="87">
        <v>31138.36</v>
      </c>
      <c r="AG115" s="87"/>
      <c r="AH115" s="122">
        <f t="shared" si="3"/>
        <v>31138.36</v>
      </c>
      <c r="AI115" s="124"/>
      <c r="AJ115" s="124"/>
      <c r="AK115" s="124"/>
      <c r="AL115" s="124"/>
      <c r="AM115" s="123"/>
      <c r="AN115" s="123"/>
      <c r="AO115" s="123"/>
      <c r="AP115" s="123"/>
      <c r="AQ115" s="123"/>
      <c r="AR115" s="123"/>
      <c r="AS115" s="123"/>
      <c r="AT115" s="123"/>
      <c r="AU115" s="123"/>
      <c r="AV115" s="123"/>
      <c r="AW115" s="123"/>
      <c r="AX115" s="123"/>
      <c r="AY115" s="123"/>
      <c r="AZ115" s="123"/>
      <c r="BA115" s="123"/>
      <c r="BB115" s="123"/>
      <c r="BC115" s="123"/>
      <c r="BD115" s="123"/>
    </row>
    <row r="116" spans="1:56" ht="62.25" customHeight="1">
      <c r="A116" s="290"/>
      <c r="B116" s="286"/>
      <c r="C116" s="182"/>
      <c r="D116" s="182"/>
      <c r="E116" s="179"/>
      <c r="F116" s="183"/>
      <c r="G116" s="177"/>
      <c r="H116" s="182"/>
      <c r="I116" s="184"/>
      <c r="J116" s="179"/>
      <c r="K116" s="178"/>
      <c r="L116" s="176"/>
      <c r="M116" s="177"/>
      <c r="N116" s="178"/>
      <c r="O116" s="178"/>
      <c r="P116" s="179"/>
      <c r="Q116" s="185"/>
      <c r="R116" s="185"/>
      <c r="S116" s="185"/>
      <c r="T116" s="179"/>
      <c r="U116" s="90" t="s">
        <v>508</v>
      </c>
      <c r="V116" s="89">
        <v>42273</v>
      </c>
      <c r="W116" s="88">
        <v>11682</v>
      </c>
      <c r="X116" s="90" t="s">
        <v>544</v>
      </c>
      <c r="Y116" s="89">
        <v>42277</v>
      </c>
      <c r="Z116" s="89">
        <v>42643</v>
      </c>
      <c r="AA116" s="90" t="s">
        <v>547</v>
      </c>
      <c r="AB116" s="90"/>
      <c r="AC116" s="87">
        <v>1896.6</v>
      </c>
      <c r="AD116" s="90"/>
      <c r="AE116" s="87">
        <v>35865.72</v>
      </c>
      <c r="AF116" s="87">
        <v>0</v>
      </c>
      <c r="AG116" s="87"/>
      <c r="AH116" s="122">
        <f t="shared" si="3"/>
        <v>0</v>
      </c>
      <c r="AI116" s="124"/>
      <c r="AJ116" s="124"/>
      <c r="AK116" s="124"/>
      <c r="AL116" s="124"/>
      <c r="AM116" s="123"/>
      <c r="AN116" s="123"/>
      <c r="AO116" s="123"/>
      <c r="AP116" s="123"/>
      <c r="AQ116" s="123"/>
      <c r="AR116" s="123"/>
      <c r="AS116" s="123"/>
      <c r="AT116" s="123"/>
      <c r="AU116" s="123"/>
      <c r="AV116" s="123"/>
      <c r="AW116" s="123"/>
      <c r="AX116" s="123"/>
      <c r="AY116" s="123"/>
      <c r="AZ116" s="123"/>
      <c r="BA116" s="123"/>
      <c r="BB116" s="123"/>
      <c r="BC116" s="123"/>
      <c r="BD116" s="123"/>
    </row>
    <row r="117" spans="1:56" ht="62.25" customHeight="1">
      <c r="A117" s="290">
        <v>46</v>
      </c>
      <c r="B117" s="287" t="s">
        <v>548</v>
      </c>
      <c r="C117" s="185">
        <v>128</v>
      </c>
      <c r="D117" s="186" t="s">
        <v>203</v>
      </c>
      <c r="E117" s="185" t="s">
        <v>206</v>
      </c>
      <c r="F117" s="185" t="s">
        <v>549</v>
      </c>
      <c r="G117" s="187">
        <v>11200</v>
      </c>
      <c r="H117" s="186" t="s">
        <v>550</v>
      </c>
      <c r="I117" s="184" t="s">
        <v>551</v>
      </c>
      <c r="J117" s="185" t="s">
        <v>552</v>
      </c>
      <c r="K117" s="188">
        <v>41642</v>
      </c>
      <c r="L117" s="169">
        <v>127008</v>
      </c>
      <c r="M117" s="187">
        <v>11218</v>
      </c>
      <c r="N117" s="188">
        <v>41642</v>
      </c>
      <c r="O117" s="188">
        <v>42004</v>
      </c>
      <c r="P117" s="185" t="s">
        <v>207</v>
      </c>
      <c r="Q117" s="185"/>
      <c r="R117" s="185"/>
      <c r="S117" s="185"/>
      <c r="T117" s="185" t="s">
        <v>211</v>
      </c>
      <c r="U117" s="90"/>
      <c r="V117" s="90"/>
      <c r="W117" s="90"/>
      <c r="X117" s="90"/>
      <c r="Y117" s="90"/>
      <c r="Z117" s="90"/>
      <c r="AA117" s="90"/>
      <c r="AB117" s="90"/>
      <c r="AC117" s="87"/>
      <c r="AD117" s="90"/>
      <c r="AE117" s="87">
        <v>127008</v>
      </c>
      <c r="AF117" s="87">
        <v>93522.51</v>
      </c>
      <c r="AG117" s="87"/>
      <c r="AH117" s="122">
        <f t="shared" si="3"/>
        <v>93522.51</v>
      </c>
      <c r="AI117" s="124"/>
      <c r="AJ117" s="124"/>
      <c r="AK117" s="124"/>
      <c r="AL117" s="124"/>
      <c r="AM117" s="123"/>
      <c r="AN117" s="123"/>
      <c r="AO117" s="123"/>
      <c r="AP117" s="123"/>
      <c r="AQ117" s="123"/>
      <c r="AR117" s="123"/>
      <c r="AS117" s="123"/>
      <c r="AT117" s="123"/>
      <c r="AU117" s="123"/>
      <c r="AV117" s="123"/>
      <c r="AW117" s="123"/>
      <c r="AX117" s="123"/>
      <c r="AY117" s="123"/>
      <c r="AZ117" s="123"/>
      <c r="BA117" s="123"/>
      <c r="BB117" s="123"/>
      <c r="BC117" s="123"/>
      <c r="BD117" s="123"/>
    </row>
    <row r="118" spans="1:56" ht="62.25" customHeight="1">
      <c r="A118" s="290"/>
      <c r="B118" s="287"/>
      <c r="C118" s="185"/>
      <c r="D118" s="186"/>
      <c r="E118" s="185"/>
      <c r="F118" s="185"/>
      <c r="G118" s="187"/>
      <c r="H118" s="186"/>
      <c r="I118" s="184"/>
      <c r="J118" s="185"/>
      <c r="K118" s="188"/>
      <c r="L118" s="169"/>
      <c r="M118" s="187"/>
      <c r="N118" s="188"/>
      <c r="O118" s="188"/>
      <c r="P118" s="185"/>
      <c r="Q118" s="185"/>
      <c r="R118" s="185"/>
      <c r="S118" s="185"/>
      <c r="T118" s="185"/>
      <c r="U118" s="90" t="s">
        <v>503</v>
      </c>
      <c r="V118" s="89">
        <v>41974</v>
      </c>
      <c r="W118" s="88">
        <v>11482</v>
      </c>
      <c r="X118" s="90" t="s">
        <v>262</v>
      </c>
      <c r="Y118" s="89">
        <v>42005</v>
      </c>
      <c r="Z118" s="89">
        <v>42369</v>
      </c>
      <c r="AA118" s="90"/>
      <c r="AB118" s="90"/>
      <c r="AC118" s="87"/>
      <c r="AD118" s="90"/>
      <c r="AE118" s="87">
        <v>127008</v>
      </c>
      <c r="AF118" s="87">
        <v>90274.68</v>
      </c>
      <c r="AG118" s="87"/>
      <c r="AH118" s="122">
        <f t="shared" si="3"/>
        <v>90274.68</v>
      </c>
      <c r="AI118" s="124"/>
      <c r="AJ118" s="124"/>
      <c r="AK118" s="124"/>
      <c r="AL118" s="124"/>
      <c r="AM118" s="123"/>
      <c r="AN118" s="123"/>
      <c r="AO118" s="123"/>
      <c r="AP118" s="123"/>
      <c r="AQ118" s="123"/>
      <c r="AR118" s="123"/>
      <c r="AS118" s="123"/>
      <c r="AT118" s="123"/>
      <c r="AU118" s="123"/>
      <c r="AV118" s="123"/>
      <c r="AW118" s="123"/>
      <c r="AX118" s="123"/>
      <c r="AY118" s="123"/>
      <c r="AZ118" s="123"/>
      <c r="BA118" s="123"/>
      <c r="BB118" s="123"/>
      <c r="BC118" s="123"/>
      <c r="BD118" s="123"/>
    </row>
    <row r="119" spans="1:56" ht="62.25" customHeight="1">
      <c r="A119" s="290"/>
      <c r="B119" s="287"/>
      <c r="C119" s="185"/>
      <c r="D119" s="186"/>
      <c r="E119" s="185"/>
      <c r="F119" s="185"/>
      <c r="G119" s="187"/>
      <c r="H119" s="186"/>
      <c r="I119" s="184"/>
      <c r="J119" s="185"/>
      <c r="K119" s="188"/>
      <c r="L119" s="169"/>
      <c r="M119" s="187"/>
      <c r="N119" s="188"/>
      <c r="O119" s="188"/>
      <c r="P119" s="185"/>
      <c r="Q119" s="185"/>
      <c r="R119" s="185"/>
      <c r="S119" s="185"/>
      <c r="T119" s="185"/>
      <c r="U119" s="90" t="s">
        <v>505</v>
      </c>
      <c r="V119" s="89">
        <v>42361</v>
      </c>
      <c r="W119" s="88">
        <v>11741</v>
      </c>
      <c r="X119" s="90" t="s">
        <v>262</v>
      </c>
      <c r="Y119" s="89">
        <v>42370</v>
      </c>
      <c r="Z119" s="89">
        <v>42735</v>
      </c>
      <c r="AA119" s="90"/>
      <c r="AB119" s="90"/>
      <c r="AC119" s="87"/>
      <c r="AD119" s="90"/>
      <c r="AE119" s="87">
        <v>127008</v>
      </c>
      <c r="AF119" s="87">
        <v>0</v>
      </c>
      <c r="AG119" s="87">
        <v>168441.15</v>
      </c>
      <c r="AH119" s="122">
        <f t="shared" si="3"/>
        <v>168441.15</v>
      </c>
      <c r="AI119" s="124"/>
      <c r="AJ119" s="124"/>
      <c r="AK119" s="124"/>
      <c r="AL119" s="124"/>
      <c r="AM119" s="123"/>
      <c r="AN119" s="123"/>
      <c r="AO119" s="123"/>
      <c r="AP119" s="123"/>
      <c r="AQ119" s="123"/>
      <c r="AR119" s="123"/>
      <c r="AS119" s="123"/>
      <c r="AT119" s="123"/>
      <c r="AU119" s="123"/>
      <c r="AV119" s="123"/>
      <c r="AW119" s="123"/>
      <c r="AX119" s="123"/>
      <c r="AY119" s="123"/>
      <c r="AZ119" s="123"/>
      <c r="BA119" s="123"/>
      <c r="BB119" s="123"/>
      <c r="BC119" s="123"/>
      <c r="BD119" s="123"/>
    </row>
    <row r="120" spans="1:56" ht="62.25" customHeight="1">
      <c r="A120" s="293">
        <v>47</v>
      </c>
      <c r="B120" s="282" t="s">
        <v>626</v>
      </c>
      <c r="C120" s="140" t="s">
        <v>627</v>
      </c>
      <c r="D120" s="140" t="s">
        <v>628</v>
      </c>
      <c r="E120" s="140"/>
      <c r="F120" s="140" t="s">
        <v>629</v>
      </c>
      <c r="G120" s="163">
        <v>11404</v>
      </c>
      <c r="H120" s="166" t="s">
        <v>630</v>
      </c>
      <c r="I120" s="140" t="s">
        <v>500</v>
      </c>
      <c r="J120" s="140" t="s">
        <v>501</v>
      </c>
      <c r="K120" s="149">
        <v>41907</v>
      </c>
      <c r="L120" s="143">
        <v>219306.47</v>
      </c>
      <c r="M120" s="163">
        <v>11408</v>
      </c>
      <c r="N120" s="149">
        <v>41907</v>
      </c>
      <c r="O120" s="149">
        <v>41998</v>
      </c>
      <c r="P120" s="140" t="s">
        <v>207</v>
      </c>
      <c r="Q120" s="140"/>
      <c r="R120" s="140"/>
      <c r="S120" s="140"/>
      <c r="T120" s="140" t="s">
        <v>211</v>
      </c>
      <c r="U120" s="114" t="s">
        <v>503</v>
      </c>
      <c r="V120" s="116">
        <v>42048</v>
      </c>
      <c r="W120" s="117">
        <v>11499</v>
      </c>
      <c r="X120" s="114" t="s">
        <v>631</v>
      </c>
      <c r="Y120" s="116"/>
      <c r="Z120" s="116"/>
      <c r="AA120" s="90"/>
      <c r="AB120" s="90"/>
      <c r="AC120" s="87"/>
      <c r="AD120" s="90"/>
      <c r="AE120" s="87"/>
      <c r="AF120" s="87"/>
      <c r="AG120" s="87"/>
      <c r="AH120" s="122"/>
      <c r="AI120" s="124"/>
      <c r="AJ120" s="124"/>
      <c r="AK120" s="124"/>
      <c r="AL120" s="124"/>
      <c r="AM120" s="123"/>
      <c r="AN120" s="123"/>
      <c r="AO120" s="123"/>
      <c r="AP120" s="123"/>
      <c r="AQ120" s="123"/>
      <c r="AR120" s="123"/>
      <c r="AS120" s="123"/>
      <c r="AT120" s="123"/>
      <c r="AU120" s="123"/>
      <c r="AV120" s="123"/>
      <c r="AW120" s="123"/>
      <c r="AX120" s="123"/>
      <c r="AY120" s="123"/>
      <c r="AZ120" s="123"/>
      <c r="BA120" s="123"/>
      <c r="BB120" s="123"/>
      <c r="BC120" s="123"/>
      <c r="BD120" s="123"/>
    </row>
    <row r="121" spans="1:56" ht="62.25" customHeight="1">
      <c r="A121" s="294"/>
      <c r="B121" s="283"/>
      <c r="C121" s="141"/>
      <c r="D121" s="141"/>
      <c r="E121" s="141"/>
      <c r="F121" s="141"/>
      <c r="G121" s="164"/>
      <c r="H121" s="167"/>
      <c r="I121" s="141"/>
      <c r="J121" s="141"/>
      <c r="K121" s="150"/>
      <c r="L121" s="144"/>
      <c r="M121" s="164"/>
      <c r="N121" s="150"/>
      <c r="O121" s="150"/>
      <c r="P121" s="141"/>
      <c r="Q121" s="141"/>
      <c r="R121" s="141"/>
      <c r="S121" s="141"/>
      <c r="T121" s="141"/>
      <c r="U121" s="114" t="s">
        <v>632</v>
      </c>
      <c r="V121" s="116">
        <v>41995</v>
      </c>
      <c r="W121" s="117">
        <v>11468</v>
      </c>
      <c r="X121" s="114" t="s">
        <v>633</v>
      </c>
      <c r="Y121" s="116">
        <v>41998</v>
      </c>
      <c r="Z121" s="116">
        <v>42058</v>
      </c>
      <c r="AA121" s="90"/>
      <c r="AB121" s="90"/>
      <c r="AC121" s="87"/>
      <c r="AD121" s="90"/>
      <c r="AE121" s="87"/>
      <c r="AF121" s="87"/>
      <c r="AG121" s="87"/>
      <c r="AH121" s="122"/>
      <c r="AI121" s="124"/>
      <c r="AJ121" s="124"/>
      <c r="AK121" s="124"/>
      <c r="AL121" s="124"/>
      <c r="AM121" s="123"/>
      <c r="AN121" s="123"/>
      <c r="AO121" s="123"/>
      <c r="AP121" s="123"/>
      <c r="AQ121" s="123"/>
      <c r="AR121" s="123"/>
      <c r="AS121" s="123"/>
      <c r="AT121" s="123"/>
      <c r="AU121" s="123"/>
      <c r="AV121" s="123"/>
      <c r="AW121" s="123"/>
      <c r="AX121" s="123"/>
      <c r="AY121" s="123"/>
      <c r="AZ121" s="123"/>
      <c r="BA121" s="123"/>
      <c r="BB121" s="123"/>
      <c r="BC121" s="123"/>
      <c r="BD121" s="123"/>
    </row>
    <row r="122" spans="1:56" ht="85.5" customHeight="1">
      <c r="A122" s="294"/>
      <c r="B122" s="283"/>
      <c r="C122" s="141"/>
      <c r="D122" s="141"/>
      <c r="E122" s="141"/>
      <c r="F122" s="141"/>
      <c r="G122" s="164"/>
      <c r="H122" s="167"/>
      <c r="I122" s="141"/>
      <c r="J122" s="141"/>
      <c r="K122" s="150"/>
      <c r="L122" s="144"/>
      <c r="M122" s="164"/>
      <c r="N122" s="150"/>
      <c r="O122" s="150"/>
      <c r="P122" s="141"/>
      <c r="Q122" s="141"/>
      <c r="R122" s="141"/>
      <c r="S122" s="141"/>
      <c r="T122" s="141"/>
      <c r="U122" s="104" t="s">
        <v>535</v>
      </c>
      <c r="V122" s="105">
        <v>42423</v>
      </c>
      <c r="W122" s="106">
        <v>11755</v>
      </c>
      <c r="X122" s="104" t="s">
        <v>636</v>
      </c>
      <c r="Y122" s="116">
        <v>42424</v>
      </c>
      <c r="Z122" s="116">
        <v>42606</v>
      </c>
      <c r="AA122" s="107"/>
      <c r="AB122" s="90"/>
      <c r="AC122" s="87"/>
      <c r="AD122" s="90"/>
      <c r="AE122" s="87"/>
      <c r="AF122" s="87"/>
      <c r="AG122" s="87"/>
      <c r="AH122" s="122"/>
      <c r="AI122" s="124"/>
      <c r="AJ122" s="124"/>
      <c r="AK122" s="124"/>
      <c r="AL122" s="124"/>
      <c r="AM122" s="123"/>
      <c r="AN122" s="123"/>
      <c r="AO122" s="123"/>
      <c r="AP122" s="123"/>
      <c r="AQ122" s="123"/>
      <c r="AR122" s="123"/>
      <c r="AS122" s="123"/>
      <c r="AT122" s="123"/>
      <c r="AU122" s="123"/>
      <c r="AV122" s="123"/>
      <c r="AW122" s="123"/>
      <c r="AX122" s="123"/>
      <c r="AY122" s="123"/>
      <c r="AZ122" s="123"/>
      <c r="BA122" s="123"/>
      <c r="BB122" s="123"/>
      <c r="BC122" s="123"/>
      <c r="BD122" s="123"/>
    </row>
    <row r="123" spans="1:56" ht="88.5" customHeight="1">
      <c r="A123" s="294"/>
      <c r="B123" s="283"/>
      <c r="C123" s="141"/>
      <c r="D123" s="141"/>
      <c r="E123" s="141"/>
      <c r="F123" s="141"/>
      <c r="G123" s="164"/>
      <c r="H123" s="167"/>
      <c r="I123" s="141"/>
      <c r="J123" s="141"/>
      <c r="K123" s="150"/>
      <c r="L123" s="144"/>
      <c r="M123" s="164"/>
      <c r="N123" s="150"/>
      <c r="O123" s="150"/>
      <c r="P123" s="141"/>
      <c r="Q123" s="141"/>
      <c r="R123" s="141"/>
      <c r="S123" s="141"/>
      <c r="T123" s="141"/>
      <c r="U123" s="104" t="s">
        <v>535</v>
      </c>
      <c r="V123" s="105">
        <v>42541</v>
      </c>
      <c r="W123" s="106">
        <v>11836</v>
      </c>
      <c r="X123" s="104" t="s">
        <v>634</v>
      </c>
      <c r="Y123" s="116"/>
      <c r="Z123" s="116"/>
      <c r="AA123" s="107" t="s">
        <v>635</v>
      </c>
      <c r="AB123" s="90"/>
      <c r="AC123" s="87"/>
      <c r="AD123" s="90"/>
      <c r="AE123" s="87"/>
      <c r="AF123" s="87"/>
      <c r="AG123" s="87"/>
      <c r="AH123" s="122"/>
      <c r="AI123" s="124"/>
      <c r="AJ123" s="124"/>
      <c r="AK123" s="124"/>
      <c r="AL123" s="124"/>
      <c r="AM123" s="123"/>
      <c r="AN123" s="123"/>
      <c r="AO123" s="123"/>
      <c r="AP123" s="123"/>
      <c r="AQ123" s="123"/>
      <c r="AR123" s="123"/>
      <c r="AS123" s="123"/>
      <c r="AT123" s="123"/>
      <c r="AU123" s="123"/>
      <c r="AV123" s="123"/>
      <c r="AW123" s="123"/>
      <c r="AX123" s="123"/>
      <c r="AY123" s="123"/>
      <c r="AZ123" s="123"/>
      <c r="BA123" s="123"/>
      <c r="BB123" s="123"/>
      <c r="BC123" s="123"/>
      <c r="BD123" s="123"/>
    </row>
    <row r="124" spans="1:56" ht="62.25" customHeight="1">
      <c r="A124" s="292">
        <v>48</v>
      </c>
      <c r="B124" s="280" t="s">
        <v>553</v>
      </c>
      <c r="C124" s="124" t="s">
        <v>554</v>
      </c>
      <c r="D124" s="124" t="s">
        <v>203</v>
      </c>
      <c r="E124" s="124" t="s">
        <v>206</v>
      </c>
      <c r="F124" s="124" t="s">
        <v>555</v>
      </c>
      <c r="G124" s="126">
        <v>11511</v>
      </c>
      <c r="H124" s="127" t="s">
        <v>556</v>
      </c>
      <c r="I124" s="128" t="s">
        <v>557</v>
      </c>
      <c r="J124" s="124" t="s">
        <v>558</v>
      </c>
      <c r="K124" s="125">
        <v>42118</v>
      </c>
      <c r="L124" s="122">
        <v>7750000</v>
      </c>
      <c r="M124" s="126">
        <v>11561</v>
      </c>
      <c r="N124" s="125">
        <v>42118</v>
      </c>
      <c r="O124" s="125">
        <v>42484</v>
      </c>
      <c r="P124" s="124" t="s">
        <v>559</v>
      </c>
      <c r="Q124" s="124"/>
      <c r="R124" s="122"/>
      <c r="S124" s="122"/>
      <c r="T124" s="124" t="s">
        <v>560</v>
      </c>
      <c r="U124" s="124"/>
      <c r="V124" s="124"/>
      <c r="W124" s="124"/>
      <c r="X124" s="124"/>
      <c r="Y124" s="124"/>
      <c r="Z124" s="124"/>
      <c r="AA124" s="124"/>
      <c r="AB124" s="124"/>
      <c r="AC124" s="124"/>
      <c r="AD124" s="124"/>
      <c r="AE124" s="122">
        <v>7750000</v>
      </c>
      <c r="AF124" s="122">
        <v>0</v>
      </c>
      <c r="AG124" s="122"/>
      <c r="AH124" s="122">
        <f aca="true" t="shared" si="4" ref="AH124:AH130">SUM(AF124:AG124)</f>
        <v>0</v>
      </c>
      <c r="AI124" s="127"/>
      <c r="AJ124" s="127"/>
      <c r="AK124" s="93"/>
      <c r="AL124" s="126"/>
      <c r="AM124" s="93"/>
      <c r="AN124" s="93"/>
      <c r="AO124" s="93"/>
      <c r="AP124" s="93"/>
      <c r="AQ124" s="93"/>
      <c r="AR124" s="93"/>
      <c r="AS124" s="124"/>
      <c r="AT124" s="123"/>
      <c r="AU124" s="123"/>
      <c r="AV124" s="123"/>
      <c r="AW124" s="123"/>
      <c r="AX124" s="123"/>
      <c r="AY124" s="123"/>
      <c r="AZ124" s="123"/>
      <c r="BA124" s="123"/>
      <c r="BB124" s="123"/>
      <c r="BC124" s="123"/>
      <c r="BD124" s="123"/>
    </row>
    <row r="125" spans="1:56" ht="62.25" customHeight="1">
      <c r="A125" s="292">
        <v>49</v>
      </c>
      <c r="B125" s="280" t="s">
        <v>561</v>
      </c>
      <c r="C125" s="124" t="s">
        <v>562</v>
      </c>
      <c r="D125" s="124" t="s">
        <v>203</v>
      </c>
      <c r="E125" s="124" t="s">
        <v>206</v>
      </c>
      <c r="F125" s="124" t="s">
        <v>563</v>
      </c>
      <c r="G125" s="126">
        <v>11578</v>
      </c>
      <c r="H125" s="127" t="s">
        <v>564</v>
      </c>
      <c r="I125" s="94" t="s">
        <v>565</v>
      </c>
      <c r="J125" s="124" t="s">
        <v>566</v>
      </c>
      <c r="K125" s="125">
        <v>42214</v>
      </c>
      <c r="L125" s="122">
        <v>264000</v>
      </c>
      <c r="M125" s="126">
        <v>11626</v>
      </c>
      <c r="N125" s="125">
        <v>42214</v>
      </c>
      <c r="O125" s="125">
        <v>42580</v>
      </c>
      <c r="P125" s="124" t="s">
        <v>567</v>
      </c>
      <c r="Q125" s="124"/>
      <c r="R125" s="122"/>
      <c r="S125" s="122"/>
      <c r="T125" s="124" t="s">
        <v>568</v>
      </c>
      <c r="U125" s="124"/>
      <c r="V125" s="124"/>
      <c r="W125" s="124"/>
      <c r="X125" s="124"/>
      <c r="Y125" s="124"/>
      <c r="Z125" s="124"/>
      <c r="AA125" s="124"/>
      <c r="AB125" s="124"/>
      <c r="AC125" s="124"/>
      <c r="AD125" s="124"/>
      <c r="AE125" s="122">
        <v>264000</v>
      </c>
      <c r="AF125" s="122">
        <v>0</v>
      </c>
      <c r="AG125" s="122">
        <v>66000</v>
      </c>
      <c r="AH125" s="122">
        <f t="shared" si="4"/>
        <v>66000</v>
      </c>
      <c r="AI125" s="127"/>
      <c r="AJ125" s="127"/>
      <c r="AK125" s="93"/>
      <c r="AL125" s="126"/>
      <c r="AM125" s="93"/>
      <c r="AN125" s="93"/>
      <c r="AO125" s="93"/>
      <c r="AP125" s="93"/>
      <c r="AQ125" s="93"/>
      <c r="AR125" s="93"/>
      <c r="AS125" s="124"/>
      <c r="AT125" s="123"/>
      <c r="AU125" s="123"/>
      <c r="AV125" s="123"/>
      <c r="AW125" s="123"/>
      <c r="AX125" s="123"/>
      <c r="AY125" s="123"/>
      <c r="AZ125" s="123"/>
      <c r="BA125" s="123"/>
      <c r="BB125" s="123"/>
      <c r="BC125" s="123"/>
      <c r="BD125" s="123"/>
    </row>
    <row r="126" spans="1:56" ht="62.25" customHeight="1">
      <c r="A126" s="292">
        <v>50</v>
      </c>
      <c r="B126" s="280" t="s">
        <v>569</v>
      </c>
      <c r="C126" s="124"/>
      <c r="D126" s="124" t="s">
        <v>570</v>
      </c>
      <c r="E126" s="124"/>
      <c r="F126" s="124" t="s">
        <v>571</v>
      </c>
      <c r="G126" s="126"/>
      <c r="H126" s="127" t="s">
        <v>572</v>
      </c>
      <c r="I126" s="128" t="s">
        <v>573</v>
      </c>
      <c r="J126" s="124" t="s">
        <v>574</v>
      </c>
      <c r="K126" s="125">
        <v>42227</v>
      </c>
      <c r="L126" s="122">
        <v>93000</v>
      </c>
      <c r="M126" s="126">
        <v>11630</v>
      </c>
      <c r="N126" s="125">
        <v>42227</v>
      </c>
      <c r="O126" s="125">
        <v>42411</v>
      </c>
      <c r="P126" s="124" t="s">
        <v>567</v>
      </c>
      <c r="Q126" s="124"/>
      <c r="R126" s="122"/>
      <c r="S126" s="122"/>
      <c r="T126" s="123" t="s">
        <v>215</v>
      </c>
      <c r="U126" s="124"/>
      <c r="V126" s="124"/>
      <c r="W126" s="124"/>
      <c r="X126" s="124"/>
      <c r="Y126" s="124"/>
      <c r="Z126" s="124"/>
      <c r="AA126" s="124"/>
      <c r="AB126" s="124"/>
      <c r="AC126" s="124"/>
      <c r="AD126" s="124"/>
      <c r="AE126" s="122">
        <v>93000</v>
      </c>
      <c r="AF126" s="122">
        <v>0</v>
      </c>
      <c r="AG126" s="122">
        <v>39990</v>
      </c>
      <c r="AH126" s="122">
        <f t="shared" si="4"/>
        <v>39990</v>
      </c>
      <c r="AI126" s="127"/>
      <c r="AJ126" s="127"/>
      <c r="AK126" s="93"/>
      <c r="AL126" s="126"/>
      <c r="AM126" s="93" t="s">
        <v>570</v>
      </c>
      <c r="AN126" s="93" t="s">
        <v>575</v>
      </c>
      <c r="AO126" s="127" t="s">
        <v>576</v>
      </c>
      <c r="AP126" s="127" t="s">
        <v>577</v>
      </c>
      <c r="AQ126" s="127" t="s">
        <v>576</v>
      </c>
      <c r="AR126" s="127" t="s">
        <v>577</v>
      </c>
      <c r="AS126" s="124"/>
      <c r="AT126" s="123"/>
      <c r="AU126" s="123"/>
      <c r="AV126" s="123"/>
      <c r="AW126" s="123"/>
      <c r="AX126" s="123"/>
      <c r="AY126" s="123"/>
      <c r="AZ126" s="123"/>
      <c r="BA126" s="123"/>
      <c r="BB126" s="123"/>
      <c r="BC126" s="123"/>
      <c r="BD126" s="123"/>
    </row>
    <row r="127" spans="1:56" ht="102.75" customHeight="1">
      <c r="A127" s="292">
        <v>51</v>
      </c>
      <c r="B127" s="280" t="s">
        <v>578</v>
      </c>
      <c r="C127" s="124" t="s">
        <v>579</v>
      </c>
      <c r="D127" s="124" t="s">
        <v>203</v>
      </c>
      <c r="E127" s="124" t="s">
        <v>206</v>
      </c>
      <c r="F127" s="124" t="s">
        <v>580</v>
      </c>
      <c r="G127" s="126">
        <v>11596</v>
      </c>
      <c r="H127" s="127" t="s">
        <v>581</v>
      </c>
      <c r="I127" s="128" t="s">
        <v>582</v>
      </c>
      <c r="J127" s="124" t="s">
        <v>583</v>
      </c>
      <c r="K127" s="125">
        <v>42227</v>
      </c>
      <c r="L127" s="122">
        <v>580480</v>
      </c>
      <c r="M127" s="126">
        <v>111626</v>
      </c>
      <c r="N127" s="125">
        <v>42227</v>
      </c>
      <c r="O127" s="125">
        <v>42593</v>
      </c>
      <c r="P127" s="124" t="s">
        <v>584</v>
      </c>
      <c r="Q127" s="124"/>
      <c r="R127" s="122"/>
      <c r="S127" s="122"/>
      <c r="T127" s="124" t="s">
        <v>585</v>
      </c>
      <c r="U127" s="124"/>
      <c r="V127" s="124"/>
      <c r="W127" s="124"/>
      <c r="X127" s="124"/>
      <c r="Y127" s="124"/>
      <c r="Z127" s="124"/>
      <c r="AA127" s="124"/>
      <c r="AB127" s="124"/>
      <c r="AC127" s="124"/>
      <c r="AD127" s="124"/>
      <c r="AE127" s="122">
        <v>580480</v>
      </c>
      <c r="AF127" s="122">
        <v>72452</v>
      </c>
      <c r="AG127" s="122"/>
      <c r="AH127" s="122">
        <f t="shared" si="4"/>
        <v>72452</v>
      </c>
      <c r="AI127" s="127"/>
      <c r="AJ127" s="127"/>
      <c r="AK127" s="93"/>
      <c r="AL127" s="126"/>
      <c r="AM127" s="93"/>
      <c r="AN127" s="93"/>
      <c r="AO127" s="93"/>
      <c r="AP127" s="93"/>
      <c r="AQ127" s="93"/>
      <c r="AR127" s="93"/>
      <c r="AS127" s="124"/>
      <c r="AT127" s="123"/>
      <c r="AU127" s="123"/>
      <c r="AV127" s="123"/>
      <c r="AW127" s="123"/>
      <c r="AX127" s="123"/>
      <c r="AY127" s="123"/>
      <c r="AZ127" s="123"/>
      <c r="BA127" s="123"/>
      <c r="BB127" s="123"/>
      <c r="BC127" s="123"/>
      <c r="BD127" s="123"/>
    </row>
    <row r="128" spans="1:56" ht="62.25" customHeight="1">
      <c r="A128" s="291">
        <v>52</v>
      </c>
      <c r="B128" s="139"/>
      <c r="C128" s="129"/>
      <c r="D128" s="129" t="s">
        <v>472</v>
      </c>
      <c r="E128" s="129"/>
      <c r="F128" s="129" t="s">
        <v>586</v>
      </c>
      <c r="G128" s="131" t="s">
        <v>464</v>
      </c>
      <c r="H128" s="130" t="s">
        <v>587</v>
      </c>
      <c r="I128" s="128" t="s">
        <v>588</v>
      </c>
      <c r="J128" s="129" t="s">
        <v>589</v>
      </c>
      <c r="K128" s="132">
        <v>42478</v>
      </c>
      <c r="L128" s="121">
        <v>7441</v>
      </c>
      <c r="M128" s="131">
        <v>11790</v>
      </c>
      <c r="N128" s="132">
        <v>42478</v>
      </c>
      <c r="O128" s="132">
        <v>42569</v>
      </c>
      <c r="P128" s="129" t="s">
        <v>590</v>
      </c>
      <c r="Q128" s="129"/>
      <c r="R128" s="121"/>
      <c r="S128" s="121"/>
      <c r="T128" s="128" t="s">
        <v>568</v>
      </c>
      <c r="U128" s="128"/>
      <c r="V128" s="129"/>
      <c r="W128" s="129"/>
      <c r="X128" s="128"/>
      <c r="Y128" s="129"/>
      <c r="Z128" s="129"/>
      <c r="AA128" s="129"/>
      <c r="AB128" s="129"/>
      <c r="AC128" s="129"/>
      <c r="AD128" s="129"/>
      <c r="AE128" s="74">
        <v>7441</v>
      </c>
      <c r="AF128" s="74"/>
      <c r="AG128" s="74">
        <v>7441</v>
      </c>
      <c r="AH128" s="122">
        <f t="shared" si="4"/>
        <v>7441</v>
      </c>
      <c r="AI128" s="69"/>
      <c r="AJ128" s="69"/>
      <c r="AK128" s="32"/>
      <c r="AL128" s="69"/>
      <c r="AM128" s="32"/>
      <c r="AN128" s="32"/>
      <c r="AO128" s="32"/>
      <c r="AP128" s="32"/>
      <c r="AQ128" s="32"/>
      <c r="AR128" s="32"/>
      <c r="AS128" s="129"/>
      <c r="AT128" s="120"/>
      <c r="AU128" s="120"/>
      <c r="AV128" s="120"/>
      <c r="AW128" s="120"/>
      <c r="AX128" s="120"/>
      <c r="AY128" s="120"/>
      <c r="AZ128" s="120"/>
      <c r="BA128" s="120"/>
      <c r="BB128" s="120"/>
      <c r="BC128" s="120"/>
      <c r="BD128" s="120"/>
    </row>
    <row r="129" spans="1:56" ht="62.25" customHeight="1">
      <c r="A129" s="291">
        <v>53</v>
      </c>
      <c r="B129" s="139" t="s">
        <v>607</v>
      </c>
      <c r="C129" s="129" t="s">
        <v>608</v>
      </c>
      <c r="D129" s="124" t="s">
        <v>203</v>
      </c>
      <c r="E129" s="124" t="s">
        <v>206</v>
      </c>
      <c r="F129" s="129" t="s">
        <v>609</v>
      </c>
      <c r="G129" s="131">
        <v>11648</v>
      </c>
      <c r="H129" s="130" t="s">
        <v>610</v>
      </c>
      <c r="I129" s="128" t="s">
        <v>611</v>
      </c>
      <c r="J129" s="129" t="s">
        <v>612</v>
      </c>
      <c r="K129" s="132">
        <v>42530</v>
      </c>
      <c r="L129" s="121">
        <v>32040</v>
      </c>
      <c r="M129" s="131">
        <v>11825</v>
      </c>
      <c r="N129" s="132">
        <v>42530</v>
      </c>
      <c r="O129" s="132">
        <v>42622</v>
      </c>
      <c r="P129" s="129" t="s">
        <v>590</v>
      </c>
      <c r="Q129" s="129"/>
      <c r="R129" s="121"/>
      <c r="S129" s="121"/>
      <c r="T129" s="128" t="s">
        <v>475</v>
      </c>
      <c r="U129" s="128"/>
      <c r="V129" s="129"/>
      <c r="W129" s="129"/>
      <c r="X129" s="128"/>
      <c r="Y129" s="129"/>
      <c r="Z129" s="129"/>
      <c r="AA129" s="129"/>
      <c r="AB129" s="129"/>
      <c r="AC129" s="129"/>
      <c r="AD129" s="129"/>
      <c r="AE129" s="74">
        <v>32040</v>
      </c>
      <c r="AF129" s="74"/>
      <c r="AG129" s="74">
        <v>32040</v>
      </c>
      <c r="AH129" s="122">
        <f t="shared" si="4"/>
        <v>32040</v>
      </c>
      <c r="AI129" s="69"/>
      <c r="AJ129" s="69"/>
      <c r="AK129" s="32"/>
      <c r="AL129" s="69"/>
      <c r="AM129" s="32"/>
      <c r="AN129" s="32"/>
      <c r="AO129" s="32"/>
      <c r="AP129" s="32"/>
      <c r="AQ129" s="32"/>
      <c r="AR129" s="32"/>
      <c r="AS129" s="129"/>
      <c r="AT129" s="120"/>
      <c r="AU129" s="120"/>
      <c r="AV129" s="120"/>
      <c r="AW129" s="120"/>
      <c r="AX129" s="120"/>
      <c r="AY129" s="120"/>
      <c r="AZ129" s="120"/>
      <c r="BA129" s="120"/>
      <c r="BB129" s="120"/>
      <c r="BC129" s="120"/>
      <c r="BD129" s="120"/>
    </row>
    <row r="130" spans="1:56" ht="62.25" customHeight="1">
      <c r="A130" s="291">
        <v>54</v>
      </c>
      <c r="B130" s="139" t="s">
        <v>639</v>
      </c>
      <c r="C130" s="129" t="s">
        <v>640</v>
      </c>
      <c r="D130" s="124" t="s">
        <v>203</v>
      </c>
      <c r="E130" s="124" t="s">
        <v>206</v>
      </c>
      <c r="F130" s="129" t="s">
        <v>641</v>
      </c>
      <c r="G130" s="131">
        <v>11846</v>
      </c>
      <c r="H130" s="130" t="s">
        <v>592</v>
      </c>
      <c r="I130" s="128" t="s">
        <v>642</v>
      </c>
      <c r="J130" s="129" t="s">
        <v>474</v>
      </c>
      <c r="K130" s="132">
        <v>42591</v>
      </c>
      <c r="L130" s="121">
        <v>13555</v>
      </c>
      <c r="M130" s="131">
        <v>11876</v>
      </c>
      <c r="N130" s="132">
        <v>42591</v>
      </c>
      <c r="O130" s="132">
        <v>42621</v>
      </c>
      <c r="P130" s="124" t="s">
        <v>207</v>
      </c>
      <c r="Q130" s="129"/>
      <c r="R130" s="121"/>
      <c r="S130" s="121"/>
      <c r="T130" s="128" t="s">
        <v>475</v>
      </c>
      <c r="U130" s="128"/>
      <c r="V130" s="129"/>
      <c r="W130" s="129"/>
      <c r="X130" s="128"/>
      <c r="Y130" s="129"/>
      <c r="Z130" s="129"/>
      <c r="AA130" s="129"/>
      <c r="AB130" s="129"/>
      <c r="AC130" s="129"/>
      <c r="AD130" s="129"/>
      <c r="AE130" s="74"/>
      <c r="AF130" s="74"/>
      <c r="AG130" s="74">
        <v>2940</v>
      </c>
      <c r="AH130" s="122">
        <f t="shared" si="4"/>
        <v>2940</v>
      </c>
      <c r="AI130" s="69"/>
      <c r="AJ130" s="69"/>
      <c r="AK130" s="32"/>
      <c r="AL130" s="69"/>
      <c r="AM130" s="32"/>
      <c r="AN130" s="32"/>
      <c r="AO130" s="32"/>
      <c r="AP130" s="32"/>
      <c r="AQ130" s="32"/>
      <c r="AR130" s="32"/>
      <c r="AS130" s="129"/>
      <c r="AT130" s="120"/>
      <c r="AU130" s="120"/>
      <c r="AV130" s="120"/>
      <c r="AW130" s="120"/>
      <c r="AX130" s="120"/>
      <c r="AY130" s="120"/>
      <c r="AZ130" s="120"/>
      <c r="BA130" s="120"/>
      <c r="BB130" s="120"/>
      <c r="BC130" s="120"/>
      <c r="BD130" s="120"/>
    </row>
    <row r="131" spans="1:56" ht="188.25" customHeight="1" thickBot="1">
      <c r="A131" s="297">
        <v>55</v>
      </c>
      <c r="B131" s="298" t="s">
        <v>648</v>
      </c>
      <c r="C131" s="114"/>
      <c r="D131" s="104" t="s">
        <v>628</v>
      </c>
      <c r="E131" s="104"/>
      <c r="F131" s="114" t="s">
        <v>643</v>
      </c>
      <c r="G131" s="117" t="s">
        <v>464</v>
      </c>
      <c r="H131" s="119" t="s">
        <v>644</v>
      </c>
      <c r="I131" s="299" t="s">
        <v>573</v>
      </c>
      <c r="J131" s="104" t="s">
        <v>574</v>
      </c>
      <c r="K131" s="116">
        <v>42600</v>
      </c>
      <c r="L131" s="118">
        <v>248000</v>
      </c>
      <c r="M131" s="117">
        <v>11886</v>
      </c>
      <c r="N131" s="116">
        <v>42600</v>
      </c>
      <c r="O131" s="116">
        <v>42418</v>
      </c>
      <c r="P131" s="104" t="s">
        <v>207</v>
      </c>
      <c r="Q131" s="114"/>
      <c r="R131" s="118"/>
      <c r="S131" s="118"/>
      <c r="T131" s="299" t="s">
        <v>211</v>
      </c>
      <c r="U131" s="299"/>
      <c r="V131" s="114"/>
      <c r="W131" s="114"/>
      <c r="X131" s="299"/>
      <c r="Y131" s="114"/>
      <c r="Z131" s="114"/>
      <c r="AA131" s="114"/>
      <c r="AB131" s="114"/>
      <c r="AC131" s="114"/>
      <c r="AD131" s="114"/>
      <c r="AE131" s="300"/>
      <c r="AF131" s="300"/>
      <c r="AG131" s="300"/>
      <c r="AH131" s="301"/>
      <c r="AI131" s="302"/>
      <c r="AJ131" s="302"/>
      <c r="AK131" s="303"/>
      <c r="AL131" s="302"/>
      <c r="AM131" s="303" t="s">
        <v>628</v>
      </c>
      <c r="AN131" s="303" t="s">
        <v>645</v>
      </c>
      <c r="AO131" s="302" t="s">
        <v>646</v>
      </c>
      <c r="AP131" s="302" t="s">
        <v>647</v>
      </c>
      <c r="AQ131" s="302" t="s">
        <v>646</v>
      </c>
      <c r="AR131" s="302" t="s">
        <v>647</v>
      </c>
      <c r="AS131" s="114"/>
      <c r="AT131" s="115"/>
      <c r="AU131" s="115"/>
      <c r="AV131" s="115"/>
      <c r="AW131" s="115"/>
      <c r="AX131" s="115"/>
      <c r="AY131" s="115"/>
      <c r="AZ131" s="115"/>
      <c r="BA131" s="115"/>
      <c r="BB131" s="115"/>
      <c r="BC131" s="115"/>
      <c r="BD131" s="115"/>
    </row>
    <row r="132" spans="1:56" ht="22.5" customHeight="1" thickBot="1">
      <c r="A132" s="304" t="s">
        <v>654</v>
      </c>
      <c r="B132" s="305"/>
      <c r="C132" s="305"/>
      <c r="D132" s="305"/>
      <c r="E132" s="305"/>
      <c r="F132" s="305"/>
      <c r="G132" s="305"/>
      <c r="H132" s="305"/>
      <c r="I132" s="305"/>
      <c r="J132" s="305"/>
      <c r="K132" s="305"/>
      <c r="L132" s="306">
        <f>SUM(L19:L128)</f>
        <v>21487749.009999998</v>
      </c>
      <c r="M132" s="307"/>
      <c r="N132" s="307"/>
      <c r="O132" s="307"/>
      <c r="P132" s="307"/>
      <c r="Q132" s="307"/>
      <c r="R132" s="307"/>
      <c r="S132" s="307"/>
      <c r="T132" s="307"/>
      <c r="U132" s="308"/>
      <c r="V132" s="307"/>
      <c r="W132" s="309"/>
      <c r="X132" s="308"/>
      <c r="Y132" s="307"/>
      <c r="Z132" s="307"/>
      <c r="AA132" s="307"/>
      <c r="AB132" s="307"/>
      <c r="AC132" s="310"/>
      <c r="AD132" s="310"/>
      <c r="AE132" s="311"/>
      <c r="AF132" s="311">
        <f>SUM(AF19:AF128)</f>
        <v>23937152.870000012</v>
      </c>
      <c r="AG132" s="311">
        <f>SUM(AG19:AG128)</f>
        <v>5778415.440000001</v>
      </c>
      <c r="AH132" s="311">
        <f>SUM(AH19:AH128)</f>
        <v>29683168.310000006</v>
      </c>
      <c r="AI132" s="310"/>
      <c r="AJ132" s="310"/>
      <c r="AK132" s="310"/>
      <c r="AL132" s="310"/>
      <c r="AM132" s="310"/>
      <c r="AN132" s="310"/>
      <c r="AO132" s="310"/>
      <c r="AP132" s="310"/>
      <c r="AQ132" s="310"/>
      <c r="AR132" s="310"/>
      <c r="AS132" s="309"/>
      <c r="AT132" s="312"/>
      <c r="AU132" s="312"/>
      <c r="AV132" s="312"/>
      <c r="AW132" s="312"/>
      <c r="AX132" s="312"/>
      <c r="AY132" s="312"/>
      <c r="AZ132" s="312"/>
      <c r="BA132" s="312"/>
      <c r="BB132" s="312"/>
      <c r="BC132" s="312"/>
      <c r="BD132" s="313"/>
    </row>
    <row r="133" spans="15:23" ht="12.75">
      <c r="O133" s="241"/>
      <c r="P133" s="113"/>
      <c r="Q133" s="241"/>
      <c r="W133" s="242"/>
    </row>
    <row r="134" spans="1:2" ht="12.75">
      <c r="A134" s="76"/>
      <c r="B134" s="76" t="s">
        <v>649</v>
      </c>
    </row>
    <row r="137" spans="1:34" s="249" customFormat="1" ht="15" customHeight="1">
      <c r="A137" s="253" t="s">
        <v>656</v>
      </c>
      <c r="B137" s="253"/>
      <c r="C137" s="253"/>
      <c r="D137" s="253"/>
      <c r="E137" s="253"/>
      <c r="F137" s="253"/>
      <c r="G137" s="314"/>
      <c r="H137" s="314"/>
      <c r="I137" s="314"/>
      <c r="J137" s="314"/>
      <c r="U137" s="248"/>
      <c r="X137" s="248"/>
      <c r="AE137" s="251"/>
      <c r="AF137" s="251"/>
      <c r="AG137" s="252"/>
      <c r="AH137" s="252"/>
    </row>
    <row r="138" spans="1:34" s="249" customFormat="1" ht="15" customHeight="1">
      <c r="A138" s="253" t="s">
        <v>655</v>
      </c>
      <c r="B138" s="253"/>
      <c r="C138" s="253"/>
      <c r="D138" s="253"/>
      <c r="E138" s="253"/>
      <c r="F138" s="253"/>
      <c r="G138" s="314"/>
      <c r="H138" s="314"/>
      <c r="I138" s="248"/>
      <c r="J138" s="248"/>
      <c r="U138" s="248"/>
      <c r="X138" s="248"/>
      <c r="AE138" s="251"/>
      <c r="AF138" s="251"/>
      <c r="AG138" s="252"/>
      <c r="AH138" s="252"/>
    </row>
    <row r="140" ht="14.25" customHeight="1"/>
    <row r="141" spans="1:7" ht="12.75" hidden="1">
      <c r="A141" s="161"/>
      <c r="B141" s="162"/>
      <c r="C141" s="162"/>
      <c r="D141" s="162"/>
      <c r="E141" s="162"/>
      <c r="F141" s="162"/>
      <c r="G141" s="162"/>
    </row>
    <row r="142" spans="1:7" ht="11.25" customHeight="1">
      <c r="A142" s="161"/>
      <c r="B142" s="162"/>
      <c r="C142" s="162"/>
      <c r="D142" s="162"/>
      <c r="E142" s="162"/>
      <c r="F142" s="162"/>
      <c r="G142" s="162"/>
    </row>
    <row r="143" spans="1:7" ht="12.75">
      <c r="A143" s="161"/>
      <c r="B143" s="162"/>
      <c r="C143" s="162"/>
      <c r="D143" s="162"/>
      <c r="E143" s="162"/>
      <c r="F143" s="162"/>
      <c r="G143" s="162"/>
    </row>
    <row r="144" spans="2:7" ht="14.25" customHeight="1">
      <c r="B144" s="162"/>
      <c r="C144" s="162"/>
      <c r="D144" s="162"/>
      <c r="E144" s="162"/>
      <c r="F144" s="162"/>
      <c r="G144" s="162"/>
    </row>
    <row r="145" spans="2:7" ht="12.75">
      <c r="B145" s="162"/>
      <c r="C145" s="162"/>
      <c r="D145" s="162"/>
      <c r="E145" s="162"/>
      <c r="F145" s="162"/>
      <c r="G145" s="162"/>
    </row>
    <row r="146" spans="2:7" ht="12.75">
      <c r="B146" s="162"/>
      <c r="C146" s="162"/>
      <c r="D146" s="162"/>
      <c r="E146" s="162"/>
      <c r="F146" s="162"/>
      <c r="G146" s="162"/>
    </row>
    <row r="147" spans="2:7" ht="12.75">
      <c r="B147" s="136"/>
      <c r="C147" s="161"/>
      <c r="D147" s="161"/>
      <c r="E147" s="161"/>
      <c r="F147" s="161"/>
      <c r="G147" s="161"/>
    </row>
    <row r="148" spans="2:7" ht="12.75">
      <c r="B148" s="136"/>
      <c r="C148" s="235"/>
      <c r="D148" s="235"/>
      <c r="E148" s="235"/>
      <c r="F148" s="235"/>
      <c r="G148" s="235"/>
    </row>
    <row r="149" spans="2:7" ht="12.75">
      <c r="B149" s="136"/>
      <c r="C149" s="235"/>
      <c r="D149" s="235"/>
      <c r="E149" s="235"/>
      <c r="F149" s="235"/>
      <c r="G149" s="235"/>
    </row>
    <row r="150" spans="2:7" ht="12.75">
      <c r="B150" s="136"/>
      <c r="C150" s="235"/>
      <c r="D150" s="235"/>
      <c r="E150" s="235"/>
      <c r="F150" s="235"/>
      <c r="G150" s="235"/>
    </row>
    <row r="151" spans="2:7" ht="12.75">
      <c r="B151" s="136"/>
      <c r="C151" s="162"/>
      <c r="D151" s="162"/>
      <c r="E151" s="162"/>
      <c r="F151" s="162"/>
      <c r="G151" s="162"/>
    </row>
    <row r="152" spans="2:7" ht="12.75">
      <c r="B152" s="136"/>
      <c r="C152" s="162"/>
      <c r="D152" s="162"/>
      <c r="E152" s="162"/>
      <c r="F152" s="162"/>
      <c r="G152" s="162"/>
    </row>
    <row r="153" spans="2:7" ht="17.25" customHeight="1">
      <c r="B153" s="161"/>
      <c r="C153" s="162"/>
      <c r="D153" s="162"/>
      <c r="E153" s="162"/>
      <c r="F153" s="162"/>
      <c r="G153" s="162"/>
    </row>
    <row r="154" spans="2:7" ht="12.75" hidden="1">
      <c r="B154" s="161"/>
      <c r="C154" s="162"/>
      <c r="D154" s="162"/>
      <c r="E154" s="162"/>
      <c r="F154" s="162"/>
      <c r="G154" s="162"/>
    </row>
    <row r="155" spans="2:7" ht="12.75">
      <c r="B155" s="136"/>
      <c r="C155" s="162"/>
      <c r="D155" s="162"/>
      <c r="E155" s="162"/>
      <c r="F155" s="162"/>
      <c r="G155" s="162"/>
    </row>
    <row r="156" spans="2:7" ht="12.75">
      <c r="B156" s="136"/>
      <c r="C156" s="235"/>
      <c r="D156" s="235"/>
      <c r="E156" s="235"/>
      <c r="F156" s="235"/>
      <c r="G156" s="235"/>
    </row>
    <row r="157" spans="2:7" ht="15.75" customHeight="1">
      <c r="B157" s="136"/>
      <c r="C157" s="162"/>
      <c r="D157" s="162"/>
      <c r="E157" s="162"/>
      <c r="F157" s="162"/>
      <c r="G157" s="162"/>
    </row>
    <row r="158" spans="2:7" ht="12.75">
      <c r="B158" s="136"/>
      <c r="C158" s="235"/>
      <c r="D158" s="235"/>
      <c r="E158" s="235"/>
      <c r="F158" s="235"/>
      <c r="G158" s="235"/>
    </row>
    <row r="159" spans="2:7" ht="12.75">
      <c r="B159" s="243"/>
      <c r="C159" s="235"/>
      <c r="D159" s="235"/>
      <c r="E159" s="235"/>
      <c r="F159" s="235"/>
      <c r="G159" s="235"/>
    </row>
    <row r="160" spans="2:7" ht="12.75">
      <c r="B160" s="136"/>
      <c r="C160" s="162"/>
      <c r="D160" s="162"/>
      <c r="E160" s="162"/>
      <c r="F160" s="162"/>
      <c r="G160" s="162"/>
    </row>
    <row r="161" spans="2:7" ht="12.75">
      <c r="B161" s="136"/>
      <c r="C161" s="235"/>
      <c r="D161" s="235"/>
      <c r="E161" s="235"/>
      <c r="F161" s="235"/>
      <c r="G161" s="235"/>
    </row>
    <row r="162" spans="2:7" ht="12.75">
      <c r="B162" s="136"/>
      <c r="C162" s="235"/>
      <c r="D162" s="235"/>
      <c r="E162" s="235"/>
      <c r="F162" s="235"/>
      <c r="G162" s="235"/>
    </row>
    <row r="163" spans="2:7" ht="12.75">
      <c r="B163" s="136"/>
      <c r="C163" s="235"/>
      <c r="D163" s="235"/>
      <c r="E163" s="235"/>
      <c r="F163" s="235"/>
      <c r="G163" s="235"/>
    </row>
    <row r="164" spans="2:7" ht="12.75">
      <c r="B164" s="161"/>
      <c r="C164" s="162"/>
      <c r="D164" s="162"/>
      <c r="E164" s="162"/>
      <c r="F164" s="162"/>
      <c r="G164" s="162"/>
    </row>
    <row r="165" spans="2:7" ht="12" customHeight="1">
      <c r="B165" s="161"/>
      <c r="C165" s="162"/>
      <c r="D165" s="162"/>
      <c r="E165" s="162"/>
      <c r="F165" s="162"/>
      <c r="G165" s="162"/>
    </row>
    <row r="166" spans="2:7" ht="24.75" customHeight="1">
      <c r="B166" s="136"/>
      <c r="C166" s="162"/>
      <c r="D166" s="162"/>
      <c r="E166" s="162"/>
      <c r="F166" s="162"/>
      <c r="G166" s="162"/>
    </row>
    <row r="167" spans="2:7" ht="23.25" customHeight="1">
      <c r="B167" s="136"/>
      <c r="C167" s="162"/>
      <c r="D167" s="162"/>
      <c r="E167" s="162"/>
      <c r="F167" s="162"/>
      <c r="G167" s="162"/>
    </row>
    <row r="168" ht="12" customHeight="1">
      <c r="B168" s="136"/>
    </row>
    <row r="169" spans="2:7" ht="15" customHeight="1">
      <c r="B169" s="136"/>
      <c r="C169" s="235"/>
      <c r="D169" s="235"/>
      <c r="E169" s="235"/>
      <c r="F169" s="235"/>
      <c r="G169" s="235"/>
    </row>
    <row r="170" spans="2:7" ht="15" customHeight="1">
      <c r="B170" s="136"/>
      <c r="C170" s="235"/>
      <c r="D170" s="235"/>
      <c r="E170" s="235"/>
      <c r="F170" s="235"/>
      <c r="G170" s="235"/>
    </row>
    <row r="171" spans="2:7" ht="15" customHeight="1">
      <c r="B171" s="136"/>
      <c r="C171" s="235"/>
      <c r="D171" s="235"/>
      <c r="E171" s="235"/>
      <c r="F171" s="235"/>
      <c r="G171" s="235"/>
    </row>
    <row r="172" spans="2:7" ht="15" customHeight="1">
      <c r="B172" s="136"/>
      <c r="C172" s="235"/>
      <c r="D172" s="235"/>
      <c r="E172" s="235"/>
      <c r="F172" s="235"/>
      <c r="G172" s="235"/>
    </row>
    <row r="173" spans="2:7" ht="15" customHeight="1">
      <c r="B173" s="136"/>
      <c r="C173" s="235"/>
      <c r="D173" s="235"/>
      <c r="E173" s="235"/>
      <c r="F173" s="235"/>
      <c r="G173" s="235"/>
    </row>
    <row r="174" spans="2:7" ht="12.75">
      <c r="B174" s="136"/>
      <c r="C174" s="235"/>
      <c r="D174" s="235"/>
      <c r="E174" s="235"/>
      <c r="F174" s="235"/>
      <c r="G174" s="235"/>
    </row>
    <row r="175" spans="2:7" ht="12.75">
      <c r="B175" s="136"/>
      <c r="C175" s="235"/>
      <c r="D175" s="235"/>
      <c r="E175" s="235"/>
      <c r="F175" s="235"/>
      <c r="G175" s="235"/>
    </row>
    <row r="176" spans="2:7" ht="12.75">
      <c r="B176" s="136"/>
      <c r="C176" s="235"/>
      <c r="D176" s="235"/>
      <c r="E176" s="235"/>
      <c r="F176" s="235"/>
      <c r="G176" s="235"/>
    </row>
    <row r="177" spans="2:7" ht="12.75">
      <c r="B177" s="136"/>
      <c r="C177" s="235"/>
      <c r="D177" s="235"/>
      <c r="E177" s="235"/>
      <c r="F177" s="235"/>
      <c r="G177" s="235"/>
    </row>
    <row r="178" spans="2:7" ht="12.75">
      <c r="B178" s="161"/>
      <c r="C178" s="162"/>
      <c r="D178" s="162"/>
      <c r="E178" s="162"/>
      <c r="F178" s="162"/>
      <c r="G178" s="162"/>
    </row>
    <row r="179" spans="2:7" ht="1.5" customHeight="1">
      <c r="B179" s="161"/>
      <c r="C179" s="162"/>
      <c r="D179" s="162"/>
      <c r="E179" s="162"/>
      <c r="F179" s="162"/>
      <c r="G179" s="162"/>
    </row>
    <row r="180" spans="2:7" ht="12.75">
      <c r="B180" s="136"/>
      <c r="C180" s="235"/>
      <c r="D180" s="235"/>
      <c r="E180" s="235"/>
      <c r="F180" s="235"/>
      <c r="G180" s="235"/>
    </row>
    <row r="181" spans="2:7" ht="12.75">
      <c r="B181" s="136"/>
      <c r="C181" s="235"/>
      <c r="D181" s="235"/>
      <c r="E181" s="235"/>
      <c r="F181" s="235"/>
      <c r="G181" s="235"/>
    </row>
    <row r="182" spans="2:7" ht="12.75">
      <c r="B182" s="244"/>
      <c r="C182" s="245"/>
      <c r="D182" s="245"/>
      <c r="E182" s="245"/>
      <c r="F182" s="245"/>
      <c r="G182" s="245"/>
    </row>
    <row r="183" spans="2:7" ht="12.75">
      <c r="B183" s="136"/>
      <c r="C183" s="235"/>
      <c r="D183" s="235"/>
      <c r="E183" s="235"/>
      <c r="F183" s="235"/>
      <c r="G183" s="235"/>
    </row>
    <row r="184" spans="2:7" ht="12.75">
      <c r="B184" s="136"/>
      <c r="C184" s="235"/>
      <c r="D184" s="235"/>
      <c r="E184" s="235"/>
      <c r="F184" s="235"/>
      <c r="G184" s="235"/>
    </row>
    <row r="185" spans="2:7" ht="12.75">
      <c r="B185" s="136"/>
      <c r="C185" s="235"/>
      <c r="D185" s="235"/>
      <c r="E185" s="235"/>
      <c r="F185" s="235"/>
      <c r="G185" s="235"/>
    </row>
    <row r="186" spans="2:7" ht="12.75">
      <c r="B186" s="136"/>
      <c r="C186" s="235"/>
      <c r="D186" s="235"/>
      <c r="E186" s="235"/>
      <c r="F186" s="235"/>
      <c r="G186" s="235"/>
    </row>
    <row r="187" spans="2:7" ht="12.75">
      <c r="B187" s="244"/>
      <c r="C187" s="245"/>
      <c r="D187" s="245"/>
      <c r="E187" s="245"/>
      <c r="F187" s="245"/>
      <c r="G187" s="245"/>
    </row>
    <row r="188" spans="2:7" ht="12.75">
      <c r="B188" s="136"/>
      <c r="C188" s="235"/>
      <c r="D188" s="235"/>
      <c r="E188" s="235"/>
      <c r="F188" s="235"/>
      <c r="G188" s="235"/>
    </row>
    <row r="189" spans="2:7" ht="12.75">
      <c r="B189" s="136"/>
      <c r="C189" s="235"/>
      <c r="D189" s="235"/>
      <c r="E189" s="235"/>
      <c r="F189" s="235"/>
      <c r="G189" s="235"/>
    </row>
    <row r="190" spans="2:7" ht="12.75">
      <c r="B190" s="136"/>
      <c r="C190" s="235"/>
      <c r="D190" s="235"/>
      <c r="E190" s="235"/>
      <c r="F190" s="235"/>
      <c r="G190" s="235"/>
    </row>
    <row r="191" spans="2:7" ht="12.75">
      <c r="B191" s="136"/>
      <c r="C191" s="235"/>
      <c r="D191" s="235"/>
      <c r="E191" s="235"/>
      <c r="F191" s="235"/>
      <c r="G191" s="235"/>
    </row>
    <row r="192" spans="2:7" ht="12.75">
      <c r="B192" s="136"/>
      <c r="C192" s="235"/>
      <c r="D192" s="235"/>
      <c r="E192" s="235"/>
      <c r="F192" s="235"/>
      <c r="G192" s="235"/>
    </row>
    <row r="193" spans="2:7" ht="12.75">
      <c r="B193" s="136"/>
      <c r="C193" s="235"/>
      <c r="D193" s="235"/>
      <c r="E193" s="235"/>
      <c r="F193" s="235"/>
      <c r="G193" s="235"/>
    </row>
    <row r="194" spans="2:7" ht="12.75">
      <c r="B194" s="244"/>
      <c r="C194" s="245"/>
      <c r="D194" s="245"/>
      <c r="E194" s="245"/>
      <c r="F194" s="245"/>
      <c r="G194" s="245"/>
    </row>
    <row r="195" spans="2:7" ht="13.5" customHeight="1">
      <c r="B195" s="161"/>
      <c r="C195" s="246"/>
      <c r="D195" s="246"/>
      <c r="E195" s="246"/>
      <c r="F195" s="246"/>
      <c r="G195" s="246"/>
    </row>
    <row r="196" spans="2:7" ht="12.75" hidden="1">
      <c r="B196" s="161"/>
      <c r="C196" s="246"/>
      <c r="D196" s="246"/>
      <c r="E196" s="246"/>
      <c r="F196" s="246"/>
      <c r="G196" s="246"/>
    </row>
    <row r="197" spans="2:7" ht="12.75">
      <c r="B197" s="136"/>
      <c r="C197" s="235"/>
      <c r="D197" s="235"/>
      <c r="E197" s="235"/>
      <c r="F197" s="235"/>
      <c r="G197" s="235"/>
    </row>
    <row r="198" spans="2:7" ht="12.75">
      <c r="B198" s="136"/>
      <c r="C198" s="235"/>
      <c r="D198" s="235"/>
      <c r="E198" s="235"/>
      <c r="F198" s="235"/>
      <c r="G198" s="235"/>
    </row>
    <row r="199" spans="2:7" ht="12.75">
      <c r="B199" s="136"/>
      <c r="C199" s="235"/>
      <c r="D199" s="235"/>
      <c r="E199" s="235"/>
      <c r="F199" s="235"/>
      <c r="G199" s="235"/>
    </row>
    <row r="200" spans="2:7" ht="12.75">
      <c r="B200" s="136"/>
      <c r="C200" s="235"/>
      <c r="D200" s="235"/>
      <c r="E200" s="235"/>
      <c r="F200" s="235"/>
      <c r="G200" s="235"/>
    </row>
    <row r="201" spans="2:7" ht="12.75">
      <c r="B201" s="136"/>
      <c r="C201" s="235"/>
      <c r="D201" s="235"/>
      <c r="E201" s="235"/>
      <c r="F201" s="235"/>
      <c r="G201" s="235"/>
    </row>
    <row r="202" spans="2:7" ht="12.75">
      <c r="B202" s="136"/>
      <c r="C202" s="235"/>
      <c r="D202" s="235"/>
      <c r="E202" s="235"/>
      <c r="F202" s="235"/>
      <c r="G202" s="235"/>
    </row>
    <row r="203" spans="2:7" ht="12.75">
      <c r="B203" s="136"/>
      <c r="C203" s="235"/>
      <c r="D203" s="235"/>
      <c r="E203" s="235"/>
      <c r="F203" s="235"/>
      <c r="G203" s="235"/>
    </row>
    <row r="204" ht="12.75">
      <c r="B204" s="136"/>
    </row>
    <row r="205" spans="2:7" ht="12.75">
      <c r="B205" s="243"/>
      <c r="C205" s="162"/>
      <c r="D205" s="162"/>
      <c r="E205" s="162"/>
      <c r="F205" s="162"/>
      <c r="G205" s="162"/>
    </row>
    <row r="206" spans="2:7" ht="12.75">
      <c r="B206" s="136"/>
      <c r="C206" s="235"/>
      <c r="D206" s="235"/>
      <c r="E206" s="235"/>
      <c r="F206" s="235"/>
      <c r="G206" s="235"/>
    </row>
  </sheetData>
  <sheetProtection/>
  <mergeCells count="353">
    <mergeCell ref="A138:F138"/>
    <mergeCell ref="A137:F137"/>
    <mergeCell ref="F120:F123"/>
    <mergeCell ref="E120:E123"/>
    <mergeCell ref="D120:D123"/>
    <mergeCell ref="C120:C123"/>
    <mergeCell ref="B120:B123"/>
    <mergeCell ref="A120:A123"/>
    <mergeCell ref="T120:T123"/>
    <mergeCell ref="S120:S123"/>
    <mergeCell ref="R120:R123"/>
    <mergeCell ref="Q120:Q123"/>
    <mergeCell ref="P120:P123"/>
    <mergeCell ref="O120:O123"/>
    <mergeCell ref="N120:N123"/>
    <mergeCell ref="M120:M123"/>
    <mergeCell ref="L120:L123"/>
    <mergeCell ref="K120:K123"/>
    <mergeCell ref="J120:J123"/>
    <mergeCell ref="I120:I123"/>
    <mergeCell ref="H120:H123"/>
    <mergeCell ref="G120:G123"/>
    <mergeCell ref="S117:S119"/>
    <mergeCell ref="T117:T119"/>
    <mergeCell ref="M117:M119"/>
    <mergeCell ref="N117:N119"/>
    <mergeCell ref="O117:O119"/>
    <mergeCell ref="P117:P119"/>
    <mergeCell ref="Q117:Q119"/>
    <mergeCell ref="R117:R119"/>
    <mergeCell ref="G117:G119"/>
    <mergeCell ref="H117:H119"/>
    <mergeCell ref="I117:I119"/>
    <mergeCell ref="J117:J119"/>
    <mergeCell ref="K117:K119"/>
    <mergeCell ref="L117:L119"/>
    <mergeCell ref="A117:A119"/>
    <mergeCell ref="B117:B119"/>
    <mergeCell ref="C117:C119"/>
    <mergeCell ref="D117:D119"/>
    <mergeCell ref="E117:E119"/>
    <mergeCell ref="F117:F119"/>
    <mergeCell ref="O113:O116"/>
    <mergeCell ref="P113:P116"/>
    <mergeCell ref="Q113:Q116"/>
    <mergeCell ref="R113:R116"/>
    <mergeCell ref="S113:S116"/>
    <mergeCell ref="T113:T116"/>
    <mergeCell ref="I113:I116"/>
    <mergeCell ref="J113:J116"/>
    <mergeCell ref="K113:K116"/>
    <mergeCell ref="L113:L116"/>
    <mergeCell ref="M113:M116"/>
    <mergeCell ref="N113:N116"/>
    <mergeCell ref="AG109:AG112"/>
    <mergeCell ref="AH109:AH112"/>
    <mergeCell ref="A113:A116"/>
    <mergeCell ref="B113:B116"/>
    <mergeCell ref="C113:C116"/>
    <mergeCell ref="D113:D116"/>
    <mergeCell ref="E113:E116"/>
    <mergeCell ref="F113:F116"/>
    <mergeCell ref="G113:G116"/>
    <mergeCell ref="H113:H116"/>
    <mergeCell ref="AH104:AH107"/>
    <mergeCell ref="U109:U112"/>
    <mergeCell ref="V109:V112"/>
    <mergeCell ref="W109:W112"/>
    <mergeCell ref="X109:X112"/>
    <mergeCell ref="Y109:Y112"/>
    <mergeCell ref="Z109:Z112"/>
    <mergeCell ref="AA109:AA112"/>
    <mergeCell ref="AB109:AB112"/>
    <mergeCell ref="AD109:AD112"/>
    <mergeCell ref="S90:S112"/>
    <mergeCell ref="T90:T112"/>
    <mergeCell ref="U104:U107"/>
    <mergeCell ref="V104:V107"/>
    <mergeCell ref="W104:W107"/>
    <mergeCell ref="X104:X107"/>
    <mergeCell ref="M90:M112"/>
    <mergeCell ref="N90:N112"/>
    <mergeCell ref="O90:O112"/>
    <mergeCell ref="P90:P112"/>
    <mergeCell ref="Q90:Q112"/>
    <mergeCell ref="R90:R112"/>
    <mergeCell ref="G90:G112"/>
    <mergeCell ref="H90:H112"/>
    <mergeCell ref="I90:I112"/>
    <mergeCell ref="J90:J112"/>
    <mergeCell ref="K90:K112"/>
    <mergeCell ref="L90:L112"/>
    <mergeCell ref="A90:A112"/>
    <mergeCell ref="B90:B112"/>
    <mergeCell ref="C90:C112"/>
    <mergeCell ref="D90:D112"/>
    <mergeCell ref="E90:E112"/>
    <mergeCell ref="F90:F112"/>
    <mergeCell ref="C39:C43"/>
    <mergeCell ref="B39:B43"/>
    <mergeCell ref="A39:A43"/>
    <mergeCell ref="S39:S43"/>
    <mergeCell ref="R39:R43"/>
    <mergeCell ref="Q39:Q43"/>
    <mergeCell ref="I39:I43"/>
    <mergeCell ref="H39:H43"/>
    <mergeCell ref="G39:G43"/>
    <mergeCell ref="F39:F43"/>
    <mergeCell ref="E39:E43"/>
    <mergeCell ref="D39:D43"/>
    <mergeCell ref="P39:P43"/>
    <mergeCell ref="O39:O43"/>
    <mergeCell ref="N39:N43"/>
    <mergeCell ref="M39:M43"/>
    <mergeCell ref="L39:L43"/>
    <mergeCell ref="K39:K43"/>
    <mergeCell ref="J39:J43"/>
    <mergeCell ref="E34:E38"/>
    <mergeCell ref="D34:D38"/>
    <mergeCell ref="C34:C38"/>
    <mergeCell ref="B34:B38"/>
    <mergeCell ref="A34:A38"/>
    <mergeCell ref="M34:M38"/>
    <mergeCell ref="L34:L38"/>
    <mergeCell ref="K34:K38"/>
    <mergeCell ref="J34:J38"/>
    <mergeCell ref="I34:I38"/>
    <mergeCell ref="S51:S52"/>
    <mergeCell ref="T51:T52"/>
    <mergeCell ref="L51:L52"/>
    <mergeCell ref="M51:M52"/>
    <mergeCell ref="N51:N52"/>
    <mergeCell ref="O51:O52"/>
    <mergeCell ref="P51:P52"/>
    <mergeCell ref="Q51:Q52"/>
    <mergeCell ref="G51:G52"/>
    <mergeCell ref="H51:H52"/>
    <mergeCell ref="I51:I52"/>
    <mergeCell ref="J51:J52"/>
    <mergeCell ref="K51:K52"/>
    <mergeCell ref="R51:R52"/>
    <mergeCell ref="A51:A52"/>
    <mergeCell ref="B51:B52"/>
    <mergeCell ref="C51:C52"/>
    <mergeCell ref="D51:D52"/>
    <mergeCell ref="E51:E52"/>
    <mergeCell ref="F51:F52"/>
    <mergeCell ref="A63:A65"/>
    <mergeCell ref="B63:B65"/>
    <mergeCell ref="C63:C65"/>
    <mergeCell ref="D63:D65"/>
    <mergeCell ref="K63:K65"/>
    <mergeCell ref="L63:L65"/>
    <mergeCell ref="E63:E65"/>
    <mergeCell ref="F63:F65"/>
    <mergeCell ref="G63:G65"/>
    <mergeCell ref="H63:H65"/>
    <mergeCell ref="C205:G205"/>
    <mergeCell ref="C206:G206"/>
    <mergeCell ref="C198:G198"/>
    <mergeCell ref="C199:G199"/>
    <mergeCell ref="C200:G200"/>
    <mergeCell ref="C201:G201"/>
    <mergeCell ref="C202:G202"/>
    <mergeCell ref="C203:G203"/>
    <mergeCell ref="C192:G192"/>
    <mergeCell ref="C193:G193"/>
    <mergeCell ref="C194:G194"/>
    <mergeCell ref="B195:B196"/>
    <mergeCell ref="C195:G196"/>
    <mergeCell ref="C197:G197"/>
    <mergeCell ref="C186:G186"/>
    <mergeCell ref="C187:G187"/>
    <mergeCell ref="C188:G188"/>
    <mergeCell ref="C189:G189"/>
    <mergeCell ref="C190:G190"/>
    <mergeCell ref="C191:G191"/>
    <mergeCell ref="C180:G180"/>
    <mergeCell ref="C181:G181"/>
    <mergeCell ref="C182:G182"/>
    <mergeCell ref="C183:G183"/>
    <mergeCell ref="C184:G184"/>
    <mergeCell ref="C185:G185"/>
    <mergeCell ref="C173:G173"/>
    <mergeCell ref="C174:G174"/>
    <mergeCell ref="C175:G175"/>
    <mergeCell ref="C176:G176"/>
    <mergeCell ref="C177:G177"/>
    <mergeCell ref="B178:B179"/>
    <mergeCell ref="C178:G179"/>
    <mergeCell ref="C166:G166"/>
    <mergeCell ref="C167:G167"/>
    <mergeCell ref="C169:G169"/>
    <mergeCell ref="C170:G170"/>
    <mergeCell ref="C171:G171"/>
    <mergeCell ref="C172:G172"/>
    <mergeCell ref="C159:G159"/>
    <mergeCell ref="C160:G160"/>
    <mergeCell ref="C161:G161"/>
    <mergeCell ref="C162:G162"/>
    <mergeCell ref="C163:G163"/>
    <mergeCell ref="B164:B165"/>
    <mergeCell ref="C164:G165"/>
    <mergeCell ref="B153:B154"/>
    <mergeCell ref="C153:G154"/>
    <mergeCell ref="C155:G155"/>
    <mergeCell ref="C156:G156"/>
    <mergeCell ref="C157:G157"/>
    <mergeCell ref="C158:G158"/>
    <mergeCell ref="B146:G146"/>
    <mergeCell ref="C147:G147"/>
    <mergeCell ref="C148:G148"/>
    <mergeCell ref="C149:G149"/>
    <mergeCell ref="C150:G150"/>
    <mergeCell ref="C151:G152"/>
    <mergeCell ref="J44:J46"/>
    <mergeCell ref="A132:K132"/>
    <mergeCell ref="A141:A143"/>
    <mergeCell ref="B141:G143"/>
    <mergeCell ref="B144:G145"/>
    <mergeCell ref="D47:D49"/>
    <mergeCell ref="C47:C49"/>
    <mergeCell ref="F47:F49"/>
    <mergeCell ref="E47:E49"/>
    <mergeCell ref="B47:B49"/>
    <mergeCell ref="K47:K49"/>
    <mergeCell ref="K44:K46"/>
    <mergeCell ref="L44:L46"/>
    <mergeCell ref="J47:J49"/>
    <mergeCell ref="I47:I49"/>
    <mergeCell ref="G44:G46"/>
    <mergeCell ref="H44:H46"/>
    <mergeCell ref="H47:H49"/>
    <mergeCell ref="G47:G49"/>
    <mergeCell ref="I44:I46"/>
    <mergeCell ref="T34:T38"/>
    <mergeCell ref="S34:S38"/>
    <mergeCell ref="A44:A46"/>
    <mergeCell ref="B44:B46"/>
    <mergeCell ref="C44:C46"/>
    <mergeCell ref="D44:D46"/>
    <mergeCell ref="E44:E46"/>
    <mergeCell ref="F44:F46"/>
    <mergeCell ref="M44:M46"/>
    <mergeCell ref="N44:N46"/>
    <mergeCell ref="R34:R38"/>
    <mergeCell ref="Q34:Q38"/>
    <mergeCell ref="P34:P38"/>
    <mergeCell ref="O34:O38"/>
    <mergeCell ref="N34:N38"/>
    <mergeCell ref="G34:G38"/>
    <mergeCell ref="F34:F38"/>
    <mergeCell ref="H34:H38"/>
    <mergeCell ref="R28:R33"/>
    <mergeCell ref="S28:S33"/>
    <mergeCell ref="I28:I33"/>
    <mergeCell ref="J28:J33"/>
    <mergeCell ref="K28:K33"/>
    <mergeCell ref="L28:L33"/>
    <mergeCell ref="M28:M33"/>
    <mergeCell ref="H28:H33"/>
    <mergeCell ref="Q28:Q33"/>
    <mergeCell ref="A28:A33"/>
    <mergeCell ref="B28:B33"/>
    <mergeCell ref="C28:C33"/>
    <mergeCell ref="D28:D33"/>
    <mergeCell ref="E28:E33"/>
    <mergeCell ref="F28:F33"/>
    <mergeCell ref="G28:G33"/>
    <mergeCell ref="O28:O33"/>
    <mergeCell ref="B19:B27"/>
    <mergeCell ref="N19:N27"/>
    <mergeCell ref="M19:M27"/>
    <mergeCell ref="L19:L27"/>
    <mergeCell ref="N28:N33"/>
    <mergeCell ref="P28:P33"/>
    <mergeCell ref="AT16:AT17"/>
    <mergeCell ref="AU16:AW16"/>
    <mergeCell ref="AX16:AY16"/>
    <mergeCell ref="AZ16:AZ17"/>
    <mergeCell ref="BA16:BA17"/>
    <mergeCell ref="BB16:BD16"/>
    <mergeCell ref="AN16:AN17"/>
    <mergeCell ref="AO16:AO17"/>
    <mergeCell ref="AP16:AP17"/>
    <mergeCell ref="AQ16:AQ17"/>
    <mergeCell ref="AR16:AR17"/>
    <mergeCell ref="AS16:AS17"/>
    <mergeCell ref="AE16:AH16"/>
    <mergeCell ref="AI16:AI17"/>
    <mergeCell ref="AJ16:AJ17"/>
    <mergeCell ref="AK16:AK17"/>
    <mergeCell ref="AL16:AL17"/>
    <mergeCell ref="AM16:AM17"/>
    <mergeCell ref="A12:AI12"/>
    <mergeCell ref="A14:BD14"/>
    <mergeCell ref="A15:A18"/>
    <mergeCell ref="B15:G16"/>
    <mergeCell ref="H15:AH15"/>
    <mergeCell ref="AI15:AL15"/>
    <mergeCell ref="AM15:AR15"/>
    <mergeCell ref="AS15:BD15"/>
    <mergeCell ref="H16:T16"/>
    <mergeCell ref="U16:AD16"/>
    <mergeCell ref="A1:AH3"/>
    <mergeCell ref="A6:AS6"/>
    <mergeCell ref="A7:J7"/>
    <mergeCell ref="A8:E8"/>
    <mergeCell ref="A10:AI10"/>
    <mergeCell ref="A11:AI11"/>
    <mergeCell ref="A4:F4"/>
    <mergeCell ref="A47:A49"/>
    <mergeCell ref="Q44:Q46"/>
    <mergeCell ref="R44:R46"/>
    <mergeCell ref="P47:P49"/>
    <mergeCell ref="O47:O49"/>
    <mergeCell ref="N47:N49"/>
    <mergeCell ref="M47:M49"/>
    <mergeCell ref="O44:O46"/>
    <mergeCell ref="P44:P46"/>
    <mergeCell ref="L47:L49"/>
    <mergeCell ref="S44:S46"/>
    <mergeCell ref="T44:T46"/>
    <mergeCell ref="T47:T49"/>
    <mergeCell ref="S47:S49"/>
    <mergeCell ref="R47:R49"/>
    <mergeCell ref="Q47:Q49"/>
    <mergeCell ref="T19:T27"/>
    <mergeCell ref="S19:S27"/>
    <mergeCell ref="R19:R27"/>
    <mergeCell ref="Q19:Q27"/>
    <mergeCell ref="P19:P27"/>
    <mergeCell ref="O19:O27"/>
    <mergeCell ref="A19:A27"/>
    <mergeCell ref="K19:K27"/>
    <mergeCell ref="J19:J27"/>
    <mergeCell ref="I19:I27"/>
    <mergeCell ref="H19:H27"/>
    <mergeCell ref="G19:G27"/>
    <mergeCell ref="F19:F27"/>
    <mergeCell ref="E19:E27"/>
    <mergeCell ref="D19:D27"/>
    <mergeCell ref="C19:C27"/>
    <mergeCell ref="I63:I65"/>
    <mergeCell ref="J63:J65"/>
    <mergeCell ref="S63:S65"/>
    <mergeCell ref="T63:T65"/>
    <mergeCell ref="M63:M65"/>
    <mergeCell ref="N63:N65"/>
    <mergeCell ref="O63:O65"/>
    <mergeCell ref="P63:P65"/>
    <mergeCell ref="Q63:Q65"/>
    <mergeCell ref="R63:R65"/>
  </mergeCells>
  <printOptions/>
  <pageMargins left="0.5118110236220472" right="0.5118110236220472" top="0.7874015748031497" bottom="0.7874015748031497" header="0.31496062992125984" footer="0.31496062992125984"/>
  <pageSetup horizontalDpi="600" verticalDpi="600" orientation="landscape" scale="93" r:id="rId4"/>
  <colBreaks count="6" manualBreakCount="6">
    <brk id="7" max="65535" man="1"/>
    <brk id="16" max="65535" man="1"/>
    <brk id="20" max="65535" man="1"/>
    <brk id="27" max="65535" man="1"/>
    <brk id="34" max="65535" man="1"/>
    <brk id="40" max="141" man="1"/>
  </colBreaks>
  <drawing r:id="rId3"/>
  <legacyDrawing r:id="rId2"/>
</worksheet>
</file>

<file path=xl/worksheets/sheet2.xml><?xml version="1.0" encoding="utf-8"?>
<worksheet xmlns="http://schemas.openxmlformats.org/spreadsheetml/2006/main" xmlns:r="http://schemas.openxmlformats.org/officeDocument/2006/relationships">
  <dimension ref="A1:BD98"/>
  <sheetViews>
    <sheetView zoomScalePageLayoutView="0" workbookViewId="0" topLeftCell="A16">
      <selection activeCell="F23" sqref="F23"/>
    </sheetView>
  </sheetViews>
  <sheetFormatPr defaultColWidth="9.140625" defaultRowHeight="15"/>
  <cols>
    <col min="1" max="1" width="6.8515625" style="0" customWidth="1"/>
    <col min="2" max="2" width="13.57421875" style="0" customWidth="1"/>
    <col min="3" max="3" width="11.57421875" style="0" customWidth="1"/>
    <col min="4" max="4" width="32.57421875" style="0" customWidth="1"/>
    <col min="5" max="5" width="13.7109375" style="0" customWidth="1"/>
    <col min="6" max="6" width="55.7109375" style="0" customWidth="1"/>
    <col min="7" max="7" width="18.140625" style="0" customWidth="1"/>
    <col min="8" max="8" width="12.7109375" style="0" customWidth="1"/>
    <col min="9" max="9" width="50.140625" style="0" customWidth="1"/>
    <col min="10" max="10" width="21.57421875" style="0" customWidth="1"/>
    <col min="11" max="11" width="10.57421875" style="0" customWidth="1"/>
    <col min="12" max="12" width="12.7109375" style="0" bestFit="1" customWidth="1"/>
    <col min="13" max="13" width="10.57421875" style="0" customWidth="1"/>
    <col min="14" max="14" width="11.57421875" style="0" customWidth="1"/>
    <col min="15" max="16" width="10.57421875" style="0" customWidth="1"/>
    <col min="17" max="17" width="12.00390625" style="0" customWidth="1"/>
    <col min="18" max="18" width="10.57421875" style="0" customWidth="1"/>
    <col min="19" max="19" width="10.00390625" style="0" bestFit="1" customWidth="1"/>
    <col min="20" max="20" width="13.00390625" style="0" customWidth="1"/>
    <col min="21" max="22" width="10.57421875" style="0" customWidth="1"/>
    <col min="23" max="23" width="14.7109375" style="0" customWidth="1"/>
    <col min="24" max="24" width="42.421875" style="0" customWidth="1"/>
    <col min="25" max="25" width="13.7109375" style="0" customWidth="1"/>
    <col min="26" max="30" width="10.57421875" style="0" customWidth="1"/>
    <col min="31" max="31" width="21.00390625" style="0" customWidth="1"/>
    <col min="32" max="32" width="18.7109375" style="0" customWidth="1"/>
    <col min="33" max="33" width="16.140625" style="0" customWidth="1"/>
    <col min="34" max="34" width="20.8515625" style="0" customWidth="1"/>
    <col min="35" max="35" width="11.57421875" style="0" customWidth="1"/>
    <col min="36" max="36" width="13.8515625" style="0" customWidth="1"/>
    <col min="37" max="37" width="33.140625" style="0" customWidth="1"/>
    <col min="38" max="38" width="13.140625" style="0" customWidth="1"/>
    <col min="39" max="39" width="14.57421875" style="0" customWidth="1"/>
    <col min="40" max="40" width="14.421875" style="0" customWidth="1"/>
    <col min="41" max="41" width="13.8515625" style="0" customWidth="1"/>
    <col min="42" max="42" width="13.7109375" style="0" customWidth="1"/>
    <col min="43" max="43" width="13.28125" style="0" customWidth="1"/>
    <col min="44" max="44" width="12.28125" style="0" customWidth="1"/>
    <col min="53" max="53" width="10.140625" style="0" customWidth="1"/>
    <col min="56" max="56" width="55.28125" style="0" customWidth="1"/>
  </cols>
  <sheetData>
    <row r="1" spans="1:44" ht="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50"/>
      <c r="AJ1" s="50"/>
      <c r="AK1" s="50"/>
      <c r="AL1" s="50"/>
      <c r="AM1" s="50"/>
      <c r="AN1" s="50"/>
      <c r="AO1" s="50"/>
      <c r="AP1" s="50"/>
      <c r="AQ1" s="50"/>
      <c r="AR1" s="50"/>
    </row>
    <row r="2" spans="1:44" ht="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50"/>
      <c r="AJ2" s="50"/>
      <c r="AK2" s="50"/>
      <c r="AL2" s="50"/>
      <c r="AM2" s="50"/>
      <c r="AN2" s="50"/>
      <c r="AO2" s="50"/>
      <c r="AP2" s="50"/>
      <c r="AQ2" s="50"/>
      <c r="AR2" s="50"/>
    </row>
    <row r="3" spans="1:44" ht="1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50"/>
      <c r="AJ3" s="50"/>
      <c r="AK3" s="50"/>
      <c r="AL3" s="50"/>
      <c r="AM3" s="50"/>
      <c r="AN3" s="50"/>
      <c r="AO3" s="50"/>
      <c r="AP3" s="50"/>
      <c r="AQ3" s="50"/>
      <c r="AR3" s="50"/>
    </row>
    <row r="4" spans="1:44" ht="15">
      <c r="A4" s="24" t="s">
        <v>54</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row>
    <row r="5" spans="2:44" ht="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row>
    <row r="6" spans="1:45" ht="15">
      <c r="A6" s="203" t="s">
        <v>98</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row>
    <row r="7" spans="1:45" ht="15">
      <c r="A7" s="203" t="s">
        <v>200</v>
      </c>
      <c r="B7" s="203"/>
      <c r="C7" s="203"/>
      <c r="D7" s="203"/>
      <c r="E7" s="203"/>
      <c r="F7" s="203"/>
      <c r="G7" s="203"/>
      <c r="H7" s="203"/>
      <c r="I7" s="203"/>
      <c r="J7" s="203"/>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pans="1:45" ht="15">
      <c r="A8" s="203" t="s">
        <v>99</v>
      </c>
      <c r="B8" s="203"/>
      <c r="C8" s="203"/>
      <c r="D8" s="203"/>
      <c r="E8" s="203"/>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2:45" ht="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ht="15">
      <c r="A10" s="203" t="s">
        <v>100</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row>
    <row r="11" spans="1:45" ht="15">
      <c r="A11" s="203" t="s">
        <v>409</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row>
    <row r="12" spans="1:45" ht="15">
      <c r="A12" s="203" t="s">
        <v>101</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row>
    <row r="13" spans="2:44" ht="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row>
    <row r="14" spans="1:56" ht="15.75" customHeight="1" thickBot="1">
      <c r="A14" s="158" t="s">
        <v>90</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row>
    <row r="15" spans="1:56" ht="15.75" customHeight="1">
      <c r="A15" s="213" t="s">
        <v>60</v>
      </c>
      <c r="B15" s="216" t="s">
        <v>25</v>
      </c>
      <c r="C15" s="217"/>
      <c r="D15" s="217"/>
      <c r="E15" s="217"/>
      <c r="F15" s="217"/>
      <c r="G15" s="218"/>
      <c r="H15" s="222" t="s">
        <v>91</v>
      </c>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4" t="s">
        <v>163</v>
      </c>
      <c r="AJ15" s="225"/>
      <c r="AK15" s="225"/>
      <c r="AL15" s="226"/>
      <c r="AM15" s="222" t="s">
        <v>189</v>
      </c>
      <c r="AN15" s="223"/>
      <c r="AO15" s="223"/>
      <c r="AP15" s="223"/>
      <c r="AQ15" s="223"/>
      <c r="AR15" s="227"/>
      <c r="AS15" s="228" t="s">
        <v>92</v>
      </c>
      <c r="AT15" s="229"/>
      <c r="AU15" s="229"/>
      <c r="AV15" s="229"/>
      <c r="AW15" s="229"/>
      <c r="AX15" s="229"/>
      <c r="AY15" s="229"/>
      <c r="AZ15" s="229"/>
      <c r="BA15" s="229"/>
      <c r="BB15" s="229"/>
      <c r="BC15" s="229"/>
      <c r="BD15" s="230"/>
    </row>
    <row r="16" spans="1:56" ht="15.75" customHeight="1">
      <c r="A16" s="214"/>
      <c r="B16" s="219"/>
      <c r="C16" s="220"/>
      <c r="D16" s="220"/>
      <c r="E16" s="220"/>
      <c r="F16" s="220"/>
      <c r="G16" s="221"/>
      <c r="H16" s="231" t="s">
        <v>57</v>
      </c>
      <c r="I16" s="210"/>
      <c r="J16" s="210"/>
      <c r="K16" s="210"/>
      <c r="L16" s="210"/>
      <c r="M16" s="210"/>
      <c r="N16" s="210"/>
      <c r="O16" s="210"/>
      <c r="P16" s="210"/>
      <c r="Q16" s="210"/>
      <c r="R16" s="210"/>
      <c r="S16" s="210"/>
      <c r="T16" s="232"/>
      <c r="U16" s="209" t="s">
        <v>58</v>
      </c>
      <c r="V16" s="210"/>
      <c r="W16" s="210"/>
      <c r="X16" s="210"/>
      <c r="Y16" s="210"/>
      <c r="Z16" s="210"/>
      <c r="AA16" s="210"/>
      <c r="AB16" s="210"/>
      <c r="AC16" s="210"/>
      <c r="AD16" s="232"/>
      <c r="AE16" s="209" t="s">
        <v>59</v>
      </c>
      <c r="AF16" s="210"/>
      <c r="AG16" s="210"/>
      <c r="AH16" s="210"/>
      <c r="AI16" s="211" t="s">
        <v>165</v>
      </c>
      <c r="AJ16" s="152" t="s">
        <v>166</v>
      </c>
      <c r="AK16" s="152" t="s">
        <v>164</v>
      </c>
      <c r="AL16" s="212" t="s">
        <v>167</v>
      </c>
      <c r="AM16" s="197" t="s">
        <v>178</v>
      </c>
      <c r="AN16" s="140" t="s">
        <v>179</v>
      </c>
      <c r="AO16" s="140" t="s">
        <v>180</v>
      </c>
      <c r="AP16" s="140" t="s">
        <v>182</v>
      </c>
      <c r="AQ16" s="140" t="s">
        <v>181</v>
      </c>
      <c r="AR16" s="206" t="s">
        <v>182</v>
      </c>
      <c r="AS16" s="208" t="s">
        <v>1</v>
      </c>
      <c r="AT16" s="196" t="s">
        <v>66</v>
      </c>
      <c r="AU16" s="204" t="s">
        <v>70</v>
      </c>
      <c r="AV16" s="204"/>
      <c r="AW16" s="204"/>
      <c r="AX16" s="204" t="s">
        <v>73</v>
      </c>
      <c r="AY16" s="204"/>
      <c r="AZ16" s="196" t="s">
        <v>74</v>
      </c>
      <c r="BA16" s="152" t="s">
        <v>89</v>
      </c>
      <c r="BB16" s="204" t="s">
        <v>77</v>
      </c>
      <c r="BC16" s="204"/>
      <c r="BD16" s="205"/>
    </row>
    <row r="17" spans="1:56" ht="51">
      <c r="A17" s="214"/>
      <c r="B17" s="45" t="s">
        <v>7</v>
      </c>
      <c r="C17" s="46" t="s">
        <v>8</v>
      </c>
      <c r="D17" s="46" t="s">
        <v>0</v>
      </c>
      <c r="E17" s="46" t="s">
        <v>1</v>
      </c>
      <c r="F17" s="46" t="s">
        <v>2</v>
      </c>
      <c r="G17" s="47" t="s">
        <v>9</v>
      </c>
      <c r="H17" s="11" t="s">
        <v>10</v>
      </c>
      <c r="I17" s="46" t="s">
        <v>3</v>
      </c>
      <c r="J17" s="46" t="s">
        <v>22</v>
      </c>
      <c r="K17" s="46" t="s">
        <v>11</v>
      </c>
      <c r="L17" s="46" t="s">
        <v>52</v>
      </c>
      <c r="M17" s="46" t="s">
        <v>16</v>
      </c>
      <c r="N17" s="46" t="s">
        <v>15</v>
      </c>
      <c r="O17" s="46" t="s">
        <v>14</v>
      </c>
      <c r="P17" s="46" t="s">
        <v>4</v>
      </c>
      <c r="Q17" s="46" t="s">
        <v>130</v>
      </c>
      <c r="R17" s="46" t="s">
        <v>61</v>
      </c>
      <c r="S17" s="46" t="s">
        <v>62</v>
      </c>
      <c r="T17" s="46" t="s">
        <v>5</v>
      </c>
      <c r="U17" s="46" t="s">
        <v>12</v>
      </c>
      <c r="V17" s="46" t="s">
        <v>11</v>
      </c>
      <c r="W17" s="46" t="s">
        <v>16</v>
      </c>
      <c r="X17" s="46" t="s">
        <v>13</v>
      </c>
      <c r="Y17" s="46" t="s">
        <v>15</v>
      </c>
      <c r="Z17" s="46" t="s">
        <v>14</v>
      </c>
      <c r="AA17" s="46" t="s">
        <v>17</v>
      </c>
      <c r="AB17" s="46" t="s">
        <v>18</v>
      </c>
      <c r="AC17" s="46" t="s">
        <v>19</v>
      </c>
      <c r="AD17" s="46" t="s">
        <v>20</v>
      </c>
      <c r="AE17" s="46" t="s">
        <v>26</v>
      </c>
      <c r="AF17" s="46" t="s">
        <v>23</v>
      </c>
      <c r="AG17" s="46" t="s">
        <v>21</v>
      </c>
      <c r="AH17" s="15" t="s">
        <v>24</v>
      </c>
      <c r="AI17" s="211"/>
      <c r="AJ17" s="152"/>
      <c r="AK17" s="152"/>
      <c r="AL17" s="212"/>
      <c r="AM17" s="198"/>
      <c r="AN17" s="142"/>
      <c r="AO17" s="142"/>
      <c r="AP17" s="142"/>
      <c r="AQ17" s="142"/>
      <c r="AR17" s="207"/>
      <c r="AS17" s="208"/>
      <c r="AT17" s="196"/>
      <c r="AU17" s="16" t="s">
        <v>67</v>
      </c>
      <c r="AV17" s="16" t="s">
        <v>68</v>
      </c>
      <c r="AW17" s="16" t="s">
        <v>69</v>
      </c>
      <c r="AX17" s="16" t="s">
        <v>71</v>
      </c>
      <c r="AY17" s="52" t="s">
        <v>72</v>
      </c>
      <c r="AZ17" s="196"/>
      <c r="BA17" s="152"/>
      <c r="BB17" s="16" t="s">
        <v>67</v>
      </c>
      <c r="BC17" s="16" t="s">
        <v>76</v>
      </c>
      <c r="BD17" s="19" t="s">
        <v>75</v>
      </c>
    </row>
    <row r="18" spans="1:56" ht="15.75" thickBot="1">
      <c r="A18" s="215"/>
      <c r="B18" s="7" t="s">
        <v>27</v>
      </c>
      <c r="C18" s="8" t="s">
        <v>28</v>
      </c>
      <c r="D18" s="9" t="s">
        <v>51</v>
      </c>
      <c r="E18" s="8" t="s">
        <v>29</v>
      </c>
      <c r="F18" s="8" t="s">
        <v>30</v>
      </c>
      <c r="G18" s="10" t="s">
        <v>31</v>
      </c>
      <c r="H18" s="12" t="s">
        <v>32</v>
      </c>
      <c r="I18" s="8" t="s">
        <v>33</v>
      </c>
      <c r="J18" s="8" t="s">
        <v>34</v>
      </c>
      <c r="K18" s="8" t="s">
        <v>35</v>
      </c>
      <c r="L18" s="13" t="s">
        <v>36</v>
      </c>
      <c r="M18" s="8" t="s">
        <v>37</v>
      </c>
      <c r="N18" s="8" t="s">
        <v>38</v>
      </c>
      <c r="O18" s="8" t="s">
        <v>39</v>
      </c>
      <c r="P18" s="8" t="s">
        <v>40</v>
      </c>
      <c r="Q18" s="8" t="s">
        <v>41</v>
      </c>
      <c r="R18" s="8" t="s">
        <v>42</v>
      </c>
      <c r="S18" s="8" t="s">
        <v>53</v>
      </c>
      <c r="T18" s="8" t="s">
        <v>43</v>
      </c>
      <c r="U18" s="8" t="s">
        <v>63</v>
      </c>
      <c r="V18" s="8" t="s">
        <v>44</v>
      </c>
      <c r="W18" s="8" t="s">
        <v>45</v>
      </c>
      <c r="X18" s="8" t="s">
        <v>46</v>
      </c>
      <c r="Y18" s="8" t="s">
        <v>47</v>
      </c>
      <c r="Z18" s="8" t="s">
        <v>48</v>
      </c>
      <c r="AA18" s="8" t="s">
        <v>49</v>
      </c>
      <c r="AB18" s="8" t="s">
        <v>64</v>
      </c>
      <c r="AC18" s="8" t="s">
        <v>50</v>
      </c>
      <c r="AD18" s="8" t="s">
        <v>93</v>
      </c>
      <c r="AE18" s="8" t="s">
        <v>96</v>
      </c>
      <c r="AF18" s="8" t="s">
        <v>65</v>
      </c>
      <c r="AG18" s="17" t="s">
        <v>94</v>
      </c>
      <c r="AH18" s="30" t="s">
        <v>97</v>
      </c>
      <c r="AI18" s="45" t="s">
        <v>78</v>
      </c>
      <c r="AJ18" s="54" t="s">
        <v>79</v>
      </c>
      <c r="AK18" s="54" t="s">
        <v>80</v>
      </c>
      <c r="AL18" s="41" t="s">
        <v>81</v>
      </c>
      <c r="AM18" s="36" t="s">
        <v>82</v>
      </c>
      <c r="AN18" s="51" t="s">
        <v>83</v>
      </c>
      <c r="AO18" s="51" t="s">
        <v>84</v>
      </c>
      <c r="AP18" s="51" t="s">
        <v>85</v>
      </c>
      <c r="AQ18" s="51" t="s">
        <v>86</v>
      </c>
      <c r="AR18" s="53" t="s">
        <v>87</v>
      </c>
      <c r="AS18" s="35" t="s">
        <v>88</v>
      </c>
      <c r="AT18" s="51" t="s">
        <v>95</v>
      </c>
      <c r="AU18" s="51" t="s">
        <v>174</v>
      </c>
      <c r="AV18" s="51" t="s">
        <v>175</v>
      </c>
      <c r="AW18" s="53" t="s">
        <v>176</v>
      </c>
      <c r="AX18" s="53" t="s">
        <v>183</v>
      </c>
      <c r="AY18" s="53" t="s">
        <v>177</v>
      </c>
      <c r="AZ18" s="51" t="s">
        <v>184</v>
      </c>
      <c r="BA18" s="51" t="s">
        <v>185</v>
      </c>
      <c r="BB18" s="51" t="s">
        <v>186</v>
      </c>
      <c r="BC18" s="53" t="s">
        <v>187</v>
      </c>
      <c r="BD18" s="53" t="s">
        <v>188</v>
      </c>
    </row>
    <row r="19" spans="1:56" ht="15">
      <c r="A19" s="57"/>
      <c r="B19" s="58"/>
      <c r="C19" s="59"/>
      <c r="D19" s="60"/>
      <c r="E19" s="59"/>
      <c r="F19" s="59"/>
      <c r="G19" s="61"/>
      <c r="H19" s="62" t="s">
        <v>205</v>
      </c>
      <c r="I19" s="59"/>
      <c r="J19" s="59"/>
      <c r="K19" s="59"/>
      <c r="L19" s="63"/>
      <c r="M19" s="59"/>
      <c r="N19" s="59"/>
      <c r="O19" s="59"/>
      <c r="P19" s="59"/>
      <c r="Q19" s="59"/>
      <c r="R19" s="59"/>
      <c r="S19" s="59"/>
      <c r="T19" s="59"/>
      <c r="U19" s="59"/>
      <c r="V19" s="59"/>
      <c r="W19" s="59"/>
      <c r="X19" s="59"/>
      <c r="Y19" s="59"/>
      <c r="Z19" s="59"/>
      <c r="AA19" s="59"/>
      <c r="AB19" s="59"/>
      <c r="AC19" s="59"/>
      <c r="AD19" s="59"/>
      <c r="AE19" s="59"/>
      <c r="AF19" s="59"/>
      <c r="AG19" s="64"/>
      <c r="AH19" s="65"/>
      <c r="AI19" s="45"/>
      <c r="AJ19" s="54"/>
      <c r="AK19" s="54"/>
      <c r="AL19" s="41"/>
      <c r="AM19" s="36"/>
      <c r="AN19" s="66"/>
      <c r="AO19" s="66"/>
      <c r="AP19" s="66"/>
      <c r="AQ19" s="66"/>
      <c r="AR19" s="35"/>
      <c r="AS19" s="67"/>
      <c r="AT19" s="51"/>
      <c r="AU19" s="51"/>
      <c r="AV19" s="51"/>
      <c r="AW19" s="68"/>
      <c r="AX19" s="68"/>
      <c r="AY19" s="68"/>
      <c r="AZ19" s="51"/>
      <c r="BA19" s="51"/>
      <c r="BB19" s="51"/>
      <c r="BC19" s="68"/>
      <c r="BD19" s="53"/>
    </row>
    <row r="20" spans="1:56" ht="15">
      <c r="A20" s="3"/>
      <c r="B20" s="46"/>
      <c r="C20" s="46"/>
      <c r="D20" s="46"/>
      <c r="E20" s="46"/>
      <c r="F20" s="46"/>
      <c r="G20" s="46"/>
      <c r="H20" s="1"/>
      <c r="I20" s="46"/>
      <c r="J20" s="46"/>
      <c r="K20" s="46"/>
      <c r="L20" s="2"/>
      <c r="M20" s="46"/>
      <c r="N20" s="46"/>
      <c r="O20" s="46"/>
      <c r="P20" s="46"/>
      <c r="Q20" s="46"/>
      <c r="R20" s="46"/>
      <c r="S20" s="46"/>
      <c r="T20" s="46"/>
      <c r="U20" s="46"/>
      <c r="V20" s="46"/>
      <c r="W20" s="46"/>
      <c r="X20" s="46"/>
      <c r="Y20" s="46"/>
      <c r="Z20" s="46"/>
      <c r="AA20" s="46"/>
      <c r="AB20" s="46"/>
      <c r="AC20" s="46"/>
      <c r="AD20" s="46"/>
      <c r="AE20" s="14">
        <f aca="true" t="shared" si="0" ref="AE20:AE26">L20-AD20+AC20</f>
        <v>0</v>
      </c>
      <c r="AF20" s="46"/>
      <c r="AG20" s="46"/>
      <c r="AH20" s="22">
        <f aca="true" t="shared" si="1" ref="AH20:AH26">AF20+AG20</f>
        <v>0</v>
      </c>
      <c r="AI20" s="37"/>
      <c r="AJ20" s="32"/>
      <c r="AK20" s="32"/>
      <c r="AL20" s="42"/>
      <c r="AM20" s="37"/>
      <c r="AN20" s="33"/>
      <c r="AO20" s="33"/>
      <c r="AP20" s="33"/>
      <c r="AQ20" s="33"/>
      <c r="AR20" s="38"/>
      <c r="AS20" s="54"/>
      <c r="AT20" s="51"/>
      <c r="AU20" s="51"/>
      <c r="AV20" s="51"/>
      <c r="AW20" s="51"/>
      <c r="AX20" s="51"/>
      <c r="AY20" s="51"/>
      <c r="AZ20" s="51"/>
      <c r="BA20" s="51"/>
      <c r="BB20" s="51"/>
      <c r="BC20" s="51"/>
      <c r="BD20" s="53"/>
    </row>
    <row r="21" spans="1:56" ht="15">
      <c r="A21" s="3"/>
      <c r="B21" s="46"/>
      <c r="C21" s="46"/>
      <c r="D21" s="46"/>
      <c r="E21" s="46"/>
      <c r="F21" s="46"/>
      <c r="G21" s="46"/>
      <c r="H21" s="1"/>
      <c r="I21" s="46"/>
      <c r="J21" s="46"/>
      <c r="K21" s="46"/>
      <c r="L21" s="2"/>
      <c r="M21" s="46"/>
      <c r="N21" s="46"/>
      <c r="O21" s="46"/>
      <c r="P21" s="46"/>
      <c r="Q21" s="46"/>
      <c r="R21" s="46"/>
      <c r="S21" s="46"/>
      <c r="T21" s="46"/>
      <c r="U21" s="46"/>
      <c r="V21" s="46"/>
      <c r="W21" s="46"/>
      <c r="X21" s="46"/>
      <c r="Y21" s="46"/>
      <c r="Z21" s="46"/>
      <c r="AA21" s="46"/>
      <c r="AB21" s="46"/>
      <c r="AC21" s="46"/>
      <c r="AD21" s="46"/>
      <c r="AE21" s="14">
        <f t="shared" si="0"/>
        <v>0</v>
      </c>
      <c r="AF21" s="46"/>
      <c r="AG21" s="46"/>
      <c r="AH21" s="22">
        <f t="shared" si="1"/>
        <v>0</v>
      </c>
      <c r="AI21" s="37"/>
      <c r="AJ21" s="32"/>
      <c r="AK21" s="32"/>
      <c r="AL21" s="42"/>
      <c r="AM21" s="37"/>
      <c r="AN21" s="33"/>
      <c r="AO21" s="33"/>
      <c r="AP21" s="33"/>
      <c r="AQ21" s="33"/>
      <c r="AR21" s="38"/>
      <c r="AS21" s="54"/>
      <c r="AT21" s="51"/>
      <c r="AU21" s="51"/>
      <c r="AV21" s="51"/>
      <c r="AW21" s="51"/>
      <c r="AX21" s="51"/>
      <c r="AY21" s="51"/>
      <c r="AZ21" s="51"/>
      <c r="BA21" s="51"/>
      <c r="BB21" s="51"/>
      <c r="BC21" s="51"/>
      <c r="BD21" s="53"/>
    </row>
    <row r="22" spans="1:56" ht="15">
      <c r="A22" s="3"/>
      <c r="B22" s="46"/>
      <c r="C22" s="46"/>
      <c r="D22" s="46"/>
      <c r="E22" s="46"/>
      <c r="F22" s="46"/>
      <c r="G22" s="46"/>
      <c r="H22" s="1"/>
      <c r="I22" s="46"/>
      <c r="J22" s="46"/>
      <c r="K22" s="46"/>
      <c r="L22" s="2"/>
      <c r="M22" s="46"/>
      <c r="N22" s="46"/>
      <c r="O22" s="46"/>
      <c r="P22" s="46"/>
      <c r="Q22" s="46"/>
      <c r="R22" s="46"/>
      <c r="S22" s="46"/>
      <c r="T22" s="46"/>
      <c r="U22" s="46"/>
      <c r="V22" s="46"/>
      <c r="W22" s="46"/>
      <c r="X22" s="46"/>
      <c r="Y22" s="46"/>
      <c r="Z22" s="46"/>
      <c r="AA22" s="46"/>
      <c r="AB22" s="46"/>
      <c r="AC22" s="46"/>
      <c r="AD22" s="46"/>
      <c r="AE22" s="14">
        <f t="shared" si="0"/>
        <v>0</v>
      </c>
      <c r="AF22" s="46"/>
      <c r="AG22" s="46"/>
      <c r="AH22" s="22">
        <f t="shared" si="1"/>
        <v>0</v>
      </c>
      <c r="AI22" s="37"/>
      <c r="AJ22" s="32"/>
      <c r="AK22" s="32"/>
      <c r="AL22" s="42"/>
      <c r="AM22" s="37"/>
      <c r="AN22" s="33"/>
      <c r="AO22" s="33"/>
      <c r="AP22" s="33"/>
      <c r="AQ22" s="33"/>
      <c r="AR22" s="38"/>
      <c r="AS22" s="54"/>
      <c r="AT22" s="51"/>
      <c r="AU22" s="51"/>
      <c r="AV22" s="51"/>
      <c r="AW22" s="51"/>
      <c r="AX22" s="51"/>
      <c r="AY22" s="51"/>
      <c r="AZ22" s="51"/>
      <c r="BA22" s="51"/>
      <c r="BB22" s="51"/>
      <c r="BC22" s="51"/>
      <c r="BD22" s="53"/>
    </row>
    <row r="23" spans="1:56" ht="15">
      <c r="A23" s="3"/>
      <c r="B23" s="46"/>
      <c r="C23" s="46"/>
      <c r="D23" s="46"/>
      <c r="E23" s="46"/>
      <c r="F23" s="46"/>
      <c r="G23" s="46"/>
      <c r="H23" s="1"/>
      <c r="I23" s="46"/>
      <c r="J23" s="46"/>
      <c r="K23" s="46"/>
      <c r="L23" s="2"/>
      <c r="M23" s="46"/>
      <c r="N23" s="46"/>
      <c r="O23" s="46"/>
      <c r="P23" s="46"/>
      <c r="Q23" s="46"/>
      <c r="R23" s="46"/>
      <c r="S23" s="46"/>
      <c r="T23" s="46"/>
      <c r="U23" s="46"/>
      <c r="V23" s="46"/>
      <c r="W23" s="46"/>
      <c r="X23" s="46"/>
      <c r="Y23" s="46"/>
      <c r="Z23" s="46"/>
      <c r="AA23" s="46"/>
      <c r="AB23" s="46"/>
      <c r="AC23" s="46"/>
      <c r="AD23" s="46"/>
      <c r="AE23" s="14">
        <f t="shared" si="0"/>
        <v>0</v>
      </c>
      <c r="AF23" s="46"/>
      <c r="AG23" s="46"/>
      <c r="AH23" s="22">
        <f t="shared" si="1"/>
        <v>0</v>
      </c>
      <c r="AI23" s="37"/>
      <c r="AJ23" s="32"/>
      <c r="AK23" s="32"/>
      <c r="AL23" s="42"/>
      <c r="AM23" s="37"/>
      <c r="AN23" s="33"/>
      <c r="AO23" s="33"/>
      <c r="AP23" s="33"/>
      <c r="AQ23" s="33"/>
      <c r="AR23" s="38"/>
      <c r="AS23" s="54"/>
      <c r="AT23" s="51"/>
      <c r="AU23" s="51"/>
      <c r="AV23" s="51"/>
      <c r="AW23" s="51"/>
      <c r="AX23" s="51"/>
      <c r="AY23" s="51"/>
      <c r="AZ23" s="51"/>
      <c r="BA23" s="51"/>
      <c r="BB23" s="51"/>
      <c r="BC23" s="51"/>
      <c r="BD23" s="53"/>
    </row>
    <row r="24" spans="1:56" ht="15">
      <c r="A24" s="3"/>
      <c r="B24" s="46"/>
      <c r="C24" s="46"/>
      <c r="D24" s="46"/>
      <c r="E24" s="46"/>
      <c r="F24" s="46"/>
      <c r="G24" s="46"/>
      <c r="H24" s="1"/>
      <c r="I24" s="46"/>
      <c r="J24" s="46"/>
      <c r="K24" s="46"/>
      <c r="L24" s="2"/>
      <c r="M24" s="46"/>
      <c r="N24" s="46"/>
      <c r="O24" s="46"/>
      <c r="P24" s="46"/>
      <c r="Q24" s="46"/>
      <c r="R24" s="46"/>
      <c r="S24" s="46"/>
      <c r="T24" s="46"/>
      <c r="U24" s="46"/>
      <c r="V24" s="46"/>
      <c r="W24" s="46"/>
      <c r="X24" s="46"/>
      <c r="Y24" s="46"/>
      <c r="Z24" s="46"/>
      <c r="AA24" s="46"/>
      <c r="AB24" s="46"/>
      <c r="AC24" s="46"/>
      <c r="AD24" s="46"/>
      <c r="AE24" s="14">
        <f t="shared" si="0"/>
        <v>0</v>
      </c>
      <c r="AF24" s="46"/>
      <c r="AG24" s="46"/>
      <c r="AH24" s="22">
        <f t="shared" si="1"/>
        <v>0</v>
      </c>
      <c r="AI24" s="37"/>
      <c r="AJ24" s="32"/>
      <c r="AK24" s="32"/>
      <c r="AL24" s="42"/>
      <c r="AM24" s="37"/>
      <c r="AN24" s="33"/>
      <c r="AO24" s="33"/>
      <c r="AP24" s="33"/>
      <c r="AQ24" s="33"/>
      <c r="AR24" s="38"/>
      <c r="AS24" s="54"/>
      <c r="AT24" s="51"/>
      <c r="AU24" s="51"/>
      <c r="AV24" s="51"/>
      <c r="AW24" s="51"/>
      <c r="AX24" s="51"/>
      <c r="AY24" s="51"/>
      <c r="AZ24" s="51"/>
      <c r="BA24" s="51"/>
      <c r="BB24" s="51"/>
      <c r="BC24" s="51"/>
      <c r="BD24" s="53"/>
    </row>
    <row r="25" spans="1:56" ht="15">
      <c r="A25" s="3"/>
      <c r="B25" s="46"/>
      <c r="C25" s="46"/>
      <c r="D25" s="46"/>
      <c r="E25" s="46"/>
      <c r="F25" s="46"/>
      <c r="G25" s="46"/>
      <c r="H25" s="1"/>
      <c r="I25" s="46"/>
      <c r="J25" s="46"/>
      <c r="K25" s="46"/>
      <c r="L25" s="2"/>
      <c r="M25" s="46"/>
      <c r="N25" s="46"/>
      <c r="O25" s="46"/>
      <c r="P25" s="46"/>
      <c r="Q25" s="46"/>
      <c r="R25" s="46"/>
      <c r="S25" s="46"/>
      <c r="T25" s="46"/>
      <c r="U25" s="46"/>
      <c r="V25" s="46"/>
      <c r="W25" s="46"/>
      <c r="X25" s="46"/>
      <c r="Y25" s="46"/>
      <c r="Z25" s="46"/>
      <c r="AA25" s="46"/>
      <c r="AB25" s="46"/>
      <c r="AC25" s="46"/>
      <c r="AD25" s="46"/>
      <c r="AE25" s="14">
        <f t="shared" si="0"/>
        <v>0</v>
      </c>
      <c r="AF25" s="46"/>
      <c r="AG25" s="46"/>
      <c r="AH25" s="22">
        <f t="shared" si="1"/>
        <v>0</v>
      </c>
      <c r="AI25" s="37"/>
      <c r="AJ25" s="32"/>
      <c r="AK25" s="32"/>
      <c r="AL25" s="42"/>
      <c r="AM25" s="37"/>
      <c r="AN25" s="33"/>
      <c r="AO25" s="33"/>
      <c r="AP25" s="33"/>
      <c r="AQ25" s="33"/>
      <c r="AR25" s="38"/>
      <c r="AS25" s="54"/>
      <c r="AT25" s="51"/>
      <c r="AU25" s="51"/>
      <c r="AV25" s="51"/>
      <c r="AW25" s="51"/>
      <c r="AX25" s="51"/>
      <c r="AY25" s="51"/>
      <c r="AZ25" s="51"/>
      <c r="BA25" s="51"/>
      <c r="BB25" s="51"/>
      <c r="BC25" s="51"/>
      <c r="BD25" s="53"/>
    </row>
    <row r="26" spans="1:56" ht="15">
      <c r="A26" s="3"/>
      <c r="B26" s="46"/>
      <c r="C26" s="46"/>
      <c r="D26" s="46"/>
      <c r="E26" s="46"/>
      <c r="F26" s="46"/>
      <c r="G26" s="46"/>
      <c r="H26" s="1"/>
      <c r="I26" s="46"/>
      <c r="J26" s="46"/>
      <c r="K26" s="46"/>
      <c r="L26" s="2"/>
      <c r="M26" s="46"/>
      <c r="N26" s="46"/>
      <c r="O26" s="46"/>
      <c r="P26" s="46"/>
      <c r="Q26" s="46"/>
      <c r="R26" s="46"/>
      <c r="S26" s="46"/>
      <c r="T26" s="46"/>
      <c r="U26" s="46"/>
      <c r="V26" s="46"/>
      <c r="W26" s="46"/>
      <c r="X26" s="46"/>
      <c r="Y26" s="46"/>
      <c r="Z26" s="46"/>
      <c r="AA26" s="46"/>
      <c r="AB26" s="46"/>
      <c r="AC26" s="46"/>
      <c r="AD26" s="46"/>
      <c r="AE26" s="14">
        <f t="shared" si="0"/>
        <v>0</v>
      </c>
      <c r="AF26" s="46"/>
      <c r="AG26" s="46"/>
      <c r="AH26" s="22">
        <f t="shared" si="1"/>
        <v>0</v>
      </c>
      <c r="AI26" s="37"/>
      <c r="AJ26" s="32"/>
      <c r="AK26" s="32"/>
      <c r="AL26" s="42"/>
      <c r="AM26" s="37"/>
      <c r="AN26" s="33"/>
      <c r="AO26" s="33"/>
      <c r="AP26" s="33"/>
      <c r="AQ26" s="33"/>
      <c r="AR26" s="38"/>
      <c r="AS26" s="54"/>
      <c r="AT26" s="51"/>
      <c r="AU26" s="51"/>
      <c r="AV26" s="51"/>
      <c r="AW26" s="51"/>
      <c r="AX26" s="51"/>
      <c r="AY26" s="51"/>
      <c r="AZ26" s="51"/>
      <c r="BA26" s="51"/>
      <c r="BB26" s="51"/>
      <c r="BC26" s="51"/>
      <c r="BD26" s="53"/>
    </row>
    <row r="27" spans="1:56" ht="15.75" thickBot="1">
      <c r="A27" s="200" t="s">
        <v>6</v>
      </c>
      <c r="B27" s="201"/>
      <c r="C27" s="201"/>
      <c r="D27" s="201"/>
      <c r="E27" s="201"/>
      <c r="F27" s="201"/>
      <c r="G27" s="201"/>
      <c r="H27" s="201"/>
      <c r="I27" s="201"/>
      <c r="J27" s="201"/>
      <c r="K27" s="202"/>
      <c r="L27" s="4">
        <f>SUM(L18:L26)</f>
        <v>0</v>
      </c>
      <c r="M27" s="5"/>
      <c r="N27" s="5"/>
      <c r="O27" s="5"/>
      <c r="P27" s="5"/>
      <c r="Q27" s="5"/>
      <c r="R27" s="5"/>
      <c r="S27" s="5"/>
      <c r="T27" s="5"/>
      <c r="U27" s="5"/>
      <c r="V27" s="5"/>
      <c r="W27" s="5"/>
      <c r="X27" s="5"/>
      <c r="Y27" s="5"/>
      <c r="Z27" s="5"/>
      <c r="AA27" s="5"/>
      <c r="AB27" s="5"/>
      <c r="AC27" s="6">
        <f aca="true" t="shared" si="2" ref="AC27:AH27">SUM(AC18:AC26)</f>
        <v>0</v>
      </c>
      <c r="AD27" s="6">
        <f t="shared" si="2"/>
        <v>0</v>
      </c>
      <c r="AE27" s="6">
        <f t="shared" si="2"/>
        <v>0</v>
      </c>
      <c r="AF27" s="6">
        <f t="shared" si="2"/>
        <v>0</v>
      </c>
      <c r="AG27" s="6">
        <f t="shared" si="2"/>
        <v>0</v>
      </c>
      <c r="AH27" s="18">
        <f t="shared" si="2"/>
        <v>0</v>
      </c>
      <c r="AI27" s="39"/>
      <c r="AJ27" s="6"/>
      <c r="AK27" s="6"/>
      <c r="AL27" s="43"/>
      <c r="AM27" s="39"/>
      <c r="AN27" s="34"/>
      <c r="AO27" s="34"/>
      <c r="AP27" s="34"/>
      <c r="AQ27" s="34"/>
      <c r="AR27" s="40"/>
      <c r="AS27" s="31"/>
      <c r="AT27" s="20"/>
      <c r="AU27" s="20"/>
      <c r="AV27" s="20"/>
      <c r="AW27" s="20"/>
      <c r="AX27" s="20"/>
      <c r="AY27" s="20"/>
      <c r="AZ27" s="20"/>
      <c r="BA27" s="20"/>
      <c r="BB27" s="20"/>
      <c r="BC27" s="20"/>
      <c r="BD27" s="21"/>
    </row>
    <row r="29" spans="1:4" ht="15">
      <c r="A29" s="49" t="s">
        <v>55</v>
      </c>
      <c r="B29" s="49"/>
      <c r="C29" s="49"/>
      <c r="D29" s="49"/>
    </row>
    <row r="30" spans="1:4" ht="15">
      <c r="A30" s="203" t="s">
        <v>56</v>
      </c>
      <c r="B30" s="203"/>
      <c r="C30" s="203"/>
      <c r="D30" s="203"/>
    </row>
    <row r="32" spans="1:7" ht="14.25" customHeight="1">
      <c r="A32" s="25" t="s">
        <v>102</v>
      </c>
      <c r="B32" s="25"/>
      <c r="C32" s="25"/>
      <c r="D32" s="25"/>
      <c r="E32" s="25"/>
      <c r="F32" s="25"/>
      <c r="G32" s="25"/>
    </row>
    <row r="33" spans="1:7" ht="15" hidden="1">
      <c r="A33" s="190" t="s">
        <v>103</v>
      </c>
      <c r="B33" s="192" t="s">
        <v>162</v>
      </c>
      <c r="C33" s="192"/>
      <c r="D33" s="192"/>
      <c r="E33" s="192"/>
      <c r="F33" s="192"/>
      <c r="G33" s="192"/>
    </row>
    <row r="34" spans="1:7" ht="11.25" customHeight="1">
      <c r="A34" s="190"/>
      <c r="B34" s="192"/>
      <c r="C34" s="192"/>
      <c r="D34" s="192"/>
      <c r="E34" s="192"/>
      <c r="F34" s="192"/>
      <c r="G34" s="192"/>
    </row>
    <row r="35" spans="1:7" ht="15">
      <c r="A35" s="190"/>
      <c r="B35" s="192"/>
      <c r="C35" s="192"/>
      <c r="D35" s="192"/>
      <c r="E35" s="192"/>
      <c r="F35" s="192"/>
      <c r="G35" s="192"/>
    </row>
    <row r="36" spans="1:7" ht="14.25" customHeight="1">
      <c r="A36" s="55" t="s">
        <v>104</v>
      </c>
      <c r="B36" s="192" t="s">
        <v>201</v>
      </c>
      <c r="C36" s="192"/>
      <c r="D36" s="192"/>
      <c r="E36" s="192"/>
      <c r="F36" s="192"/>
      <c r="G36" s="192"/>
    </row>
    <row r="37" spans="1:7" ht="15">
      <c r="A37" s="25"/>
      <c r="B37" s="192"/>
      <c r="C37" s="192"/>
      <c r="D37" s="192"/>
      <c r="E37" s="192"/>
      <c r="F37" s="192"/>
      <c r="G37" s="192"/>
    </row>
    <row r="38" spans="1:7" ht="15">
      <c r="A38" s="55" t="s">
        <v>113</v>
      </c>
      <c r="B38" s="192" t="s">
        <v>114</v>
      </c>
      <c r="C38" s="192"/>
      <c r="D38" s="192"/>
      <c r="E38" s="192"/>
      <c r="F38" s="192"/>
      <c r="G38" s="192"/>
    </row>
    <row r="39" spans="1:7" ht="15">
      <c r="A39" s="25"/>
      <c r="B39" s="55" t="s">
        <v>105</v>
      </c>
      <c r="C39" s="199" t="s">
        <v>106</v>
      </c>
      <c r="D39" s="199"/>
      <c r="E39" s="199"/>
      <c r="F39" s="199"/>
      <c r="G39" s="199"/>
    </row>
    <row r="40" spans="1:7" ht="15">
      <c r="A40" s="25"/>
      <c r="B40" s="55" t="s">
        <v>27</v>
      </c>
      <c r="C40" s="189" t="s">
        <v>112</v>
      </c>
      <c r="D40" s="189"/>
      <c r="E40" s="189"/>
      <c r="F40" s="189"/>
      <c r="G40" s="189"/>
    </row>
    <row r="41" spans="1:7" ht="15">
      <c r="A41" s="25"/>
      <c r="B41" s="55" t="s">
        <v>28</v>
      </c>
      <c r="C41" s="189" t="s">
        <v>115</v>
      </c>
      <c r="D41" s="189"/>
      <c r="E41" s="189"/>
      <c r="F41" s="189"/>
      <c r="G41" s="189"/>
    </row>
    <row r="42" spans="1:7" ht="15">
      <c r="A42" s="25"/>
      <c r="B42" s="55" t="s">
        <v>51</v>
      </c>
      <c r="C42" s="189" t="s">
        <v>123</v>
      </c>
      <c r="D42" s="189"/>
      <c r="E42" s="189"/>
      <c r="F42" s="189"/>
      <c r="G42" s="189"/>
    </row>
    <row r="43" spans="1:7" ht="15">
      <c r="A43" s="25"/>
      <c r="B43" s="55" t="s">
        <v>124</v>
      </c>
      <c r="C43" s="194" t="s">
        <v>125</v>
      </c>
      <c r="D43" s="194"/>
      <c r="E43" s="194"/>
      <c r="F43" s="194"/>
      <c r="G43" s="194"/>
    </row>
    <row r="44" spans="1:7" ht="15">
      <c r="A44" s="25"/>
      <c r="B44" s="55"/>
      <c r="C44" s="194"/>
      <c r="D44" s="194"/>
      <c r="E44" s="194"/>
      <c r="F44" s="194"/>
      <c r="G44" s="194"/>
    </row>
    <row r="45" spans="1:7" ht="17.25" customHeight="1">
      <c r="A45" s="25"/>
      <c r="B45" s="195" t="s">
        <v>30</v>
      </c>
      <c r="C45" s="192" t="s">
        <v>116</v>
      </c>
      <c r="D45" s="192"/>
      <c r="E45" s="192"/>
      <c r="F45" s="192"/>
      <c r="G45" s="192"/>
    </row>
    <row r="46" spans="1:7" ht="15" hidden="1">
      <c r="A46" s="25"/>
      <c r="B46" s="195"/>
      <c r="C46" s="192"/>
      <c r="D46" s="192"/>
      <c r="E46" s="192"/>
      <c r="F46" s="192"/>
      <c r="G46" s="192"/>
    </row>
    <row r="47" spans="1:7" ht="15">
      <c r="A47" s="25"/>
      <c r="B47" s="56" t="s">
        <v>31</v>
      </c>
      <c r="C47" s="192" t="s">
        <v>117</v>
      </c>
      <c r="D47" s="192"/>
      <c r="E47" s="192"/>
      <c r="F47" s="192"/>
      <c r="G47" s="192"/>
    </row>
    <row r="48" spans="1:7" ht="15">
      <c r="A48" s="25"/>
      <c r="B48" s="55" t="s">
        <v>32</v>
      </c>
      <c r="C48" s="189" t="s">
        <v>118</v>
      </c>
      <c r="D48" s="189"/>
      <c r="E48" s="189"/>
      <c r="F48" s="189"/>
      <c r="G48" s="189"/>
    </row>
    <row r="49" spans="1:7" ht="15.75" customHeight="1">
      <c r="A49" s="25"/>
      <c r="B49" s="48" t="s">
        <v>119</v>
      </c>
      <c r="C49" s="192" t="s">
        <v>120</v>
      </c>
      <c r="D49" s="192"/>
      <c r="E49" s="192"/>
      <c r="F49" s="192"/>
      <c r="G49" s="192"/>
    </row>
    <row r="50" spans="1:7" ht="15">
      <c r="A50" s="25"/>
      <c r="B50" s="55" t="s">
        <v>107</v>
      </c>
      <c r="C50" s="189" t="s">
        <v>121</v>
      </c>
      <c r="D50" s="189"/>
      <c r="E50" s="189"/>
      <c r="F50" s="189"/>
      <c r="G50" s="189"/>
    </row>
    <row r="51" spans="1:7" ht="15">
      <c r="A51" s="25"/>
      <c r="B51" s="28" t="s">
        <v>36</v>
      </c>
      <c r="C51" s="189" t="s">
        <v>122</v>
      </c>
      <c r="D51" s="189"/>
      <c r="E51" s="189"/>
      <c r="F51" s="189"/>
      <c r="G51" s="189"/>
    </row>
    <row r="52" spans="1:7" ht="15">
      <c r="A52" s="25"/>
      <c r="B52" s="55" t="s">
        <v>37</v>
      </c>
      <c r="C52" s="192" t="s">
        <v>126</v>
      </c>
      <c r="D52" s="192"/>
      <c r="E52" s="192"/>
      <c r="F52" s="192"/>
      <c r="G52" s="192"/>
    </row>
    <row r="53" spans="1:7" ht="15">
      <c r="A53" s="25"/>
      <c r="B53" s="55" t="s">
        <v>38</v>
      </c>
      <c r="C53" s="189" t="s">
        <v>127</v>
      </c>
      <c r="D53" s="189"/>
      <c r="E53" s="189"/>
      <c r="F53" s="189"/>
      <c r="G53" s="189"/>
    </row>
    <row r="54" spans="1:7" ht="15">
      <c r="A54" s="25"/>
      <c r="B54" s="55" t="s">
        <v>39</v>
      </c>
      <c r="C54" s="189" t="s">
        <v>128</v>
      </c>
      <c r="D54" s="189"/>
      <c r="E54" s="189"/>
      <c r="F54" s="189"/>
      <c r="G54" s="189"/>
    </row>
    <row r="55" spans="1:7" ht="15">
      <c r="A55" s="25"/>
      <c r="B55" s="55" t="s">
        <v>40</v>
      </c>
      <c r="C55" s="189" t="s">
        <v>129</v>
      </c>
      <c r="D55" s="189"/>
      <c r="E55" s="189"/>
      <c r="F55" s="189"/>
      <c r="G55" s="189"/>
    </row>
    <row r="56" spans="2:7" ht="15">
      <c r="B56" s="190" t="s">
        <v>41</v>
      </c>
      <c r="C56" s="194" t="s">
        <v>131</v>
      </c>
      <c r="D56" s="194"/>
      <c r="E56" s="194"/>
      <c r="F56" s="194"/>
      <c r="G56" s="194"/>
    </row>
    <row r="57" spans="2:7" ht="12" customHeight="1">
      <c r="B57" s="190"/>
      <c r="C57" s="194"/>
      <c r="D57" s="194"/>
      <c r="E57" s="194"/>
      <c r="F57" s="194"/>
      <c r="G57" s="194"/>
    </row>
    <row r="58" spans="2:7" ht="24.75" customHeight="1">
      <c r="B58" s="48" t="s">
        <v>42</v>
      </c>
      <c r="C58" s="194" t="s">
        <v>132</v>
      </c>
      <c r="D58" s="194"/>
      <c r="E58" s="194"/>
      <c r="F58" s="194"/>
      <c r="G58" s="194"/>
    </row>
    <row r="59" spans="2:7" ht="23.25" customHeight="1">
      <c r="B59" s="48" t="s">
        <v>53</v>
      </c>
      <c r="C59" s="194" t="s">
        <v>133</v>
      </c>
      <c r="D59" s="194"/>
      <c r="E59" s="194"/>
      <c r="F59" s="194"/>
      <c r="G59" s="194"/>
    </row>
    <row r="60" spans="2:7" ht="12" customHeight="1">
      <c r="B60" s="48" t="s">
        <v>43</v>
      </c>
      <c r="C60" s="27" t="s">
        <v>134</v>
      </c>
      <c r="D60" s="27"/>
      <c r="E60" s="27"/>
      <c r="F60" s="27"/>
      <c r="G60" s="27"/>
    </row>
    <row r="61" spans="2:7" ht="15" customHeight="1">
      <c r="B61" s="48" t="s">
        <v>109</v>
      </c>
      <c r="C61" s="189" t="s">
        <v>135</v>
      </c>
      <c r="D61" s="189"/>
      <c r="E61" s="189"/>
      <c r="F61" s="189"/>
      <c r="G61" s="189"/>
    </row>
    <row r="62" spans="2:7" ht="15" customHeight="1">
      <c r="B62" s="48" t="s">
        <v>44</v>
      </c>
      <c r="C62" s="189" t="s">
        <v>136</v>
      </c>
      <c r="D62" s="189"/>
      <c r="E62" s="189"/>
      <c r="F62" s="189"/>
      <c r="G62" s="189"/>
    </row>
    <row r="63" spans="2:7" ht="15" customHeight="1">
      <c r="B63" s="48" t="s">
        <v>45</v>
      </c>
      <c r="C63" s="189" t="s">
        <v>137</v>
      </c>
      <c r="D63" s="189"/>
      <c r="E63" s="189"/>
      <c r="F63" s="189"/>
      <c r="G63" s="189"/>
    </row>
    <row r="64" spans="2:7" ht="15" customHeight="1">
      <c r="B64" s="48" t="s">
        <v>46</v>
      </c>
      <c r="C64" s="189" t="s">
        <v>138</v>
      </c>
      <c r="D64" s="189"/>
      <c r="E64" s="189"/>
      <c r="F64" s="189"/>
      <c r="G64" s="189"/>
    </row>
    <row r="65" spans="2:7" ht="15" customHeight="1">
      <c r="B65" s="48" t="s">
        <v>139</v>
      </c>
      <c r="C65" s="189" t="s">
        <v>108</v>
      </c>
      <c r="D65" s="189"/>
      <c r="E65" s="189"/>
      <c r="F65" s="189"/>
      <c r="G65" s="189"/>
    </row>
    <row r="66" spans="2:7" ht="15">
      <c r="B66" s="55" t="s">
        <v>140</v>
      </c>
      <c r="C66" s="189" t="s">
        <v>141</v>
      </c>
      <c r="D66" s="189"/>
      <c r="E66" s="189"/>
      <c r="F66" s="189"/>
      <c r="G66" s="189"/>
    </row>
    <row r="67" spans="2:7" ht="15">
      <c r="B67" s="55" t="s">
        <v>50</v>
      </c>
      <c r="C67" s="189" t="s">
        <v>142</v>
      </c>
      <c r="D67" s="189"/>
      <c r="E67" s="189"/>
      <c r="F67" s="189"/>
      <c r="G67" s="189"/>
    </row>
    <row r="68" spans="2:7" ht="15">
      <c r="B68" s="55" t="s">
        <v>110</v>
      </c>
      <c r="C68" s="189" t="s">
        <v>143</v>
      </c>
      <c r="D68" s="189"/>
      <c r="E68" s="189"/>
      <c r="F68" s="189"/>
      <c r="G68" s="189"/>
    </row>
    <row r="69" spans="2:7" ht="15">
      <c r="B69" s="55" t="s">
        <v>111</v>
      </c>
      <c r="C69" s="189" t="s">
        <v>144</v>
      </c>
      <c r="D69" s="189"/>
      <c r="E69" s="189"/>
      <c r="F69" s="189"/>
      <c r="G69" s="189"/>
    </row>
    <row r="70" spans="2:7" ht="15">
      <c r="B70" s="190" t="s">
        <v>65</v>
      </c>
      <c r="C70" s="192" t="s">
        <v>145</v>
      </c>
      <c r="D70" s="192"/>
      <c r="E70" s="192"/>
      <c r="F70" s="192"/>
      <c r="G70" s="192"/>
    </row>
    <row r="71" spans="2:7" ht="1.5" customHeight="1">
      <c r="B71" s="190"/>
      <c r="C71" s="192"/>
      <c r="D71" s="192"/>
      <c r="E71" s="192"/>
      <c r="F71" s="192"/>
      <c r="G71" s="192"/>
    </row>
    <row r="72" spans="2:7" ht="15">
      <c r="B72" s="55" t="s">
        <v>146</v>
      </c>
      <c r="C72" s="189" t="s">
        <v>149</v>
      </c>
      <c r="D72" s="189"/>
      <c r="E72" s="189"/>
      <c r="F72" s="189"/>
      <c r="G72" s="189"/>
    </row>
    <row r="73" spans="2:7" ht="15">
      <c r="B73" s="55" t="s">
        <v>147</v>
      </c>
      <c r="C73" s="189" t="s">
        <v>148</v>
      </c>
      <c r="D73" s="189"/>
      <c r="E73" s="189"/>
      <c r="F73" s="189"/>
      <c r="G73" s="189"/>
    </row>
    <row r="74" spans="2:7" ht="15">
      <c r="B74" s="44" t="s">
        <v>168</v>
      </c>
      <c r="C74" s="193" t="s">
        <v>169</v>
      </c>
      <c r="D74" s="193"/>
      <c r="E74" s="193"/>
      <c r="F74" s="193"/>
      <c r="G74" s="193"/>
    </row>
    <row r="75" spans="2:7" ht="15">
      <c r="B75" s="55" t="s">
        <v>78</v>
      </c>
      <c r="C75" s="189" t="s">
        <v>170</v>
      </c>
      <c r="D75" s="189"/>
      <c r="E75" s="189"/>
      <c r="F75" s="189"/>
      <c r="G75" s="189"/>
    </row>
    <row r="76" spans="2:7" ht="15">
      <c r="B76" s="55" t="s">
        <v>79</v>
      </c>
      <c r="C76" s="189" t="s">
        <v>172</v>
      </c>
      <c r="D76" s="189"/>
      <c r="E76" s="189"/>
      <c r="F76" s="189"/>
      <c r="G76" s="189"/>
    </row>
    <row r="77" spans="2:7" ht="15">
      <c r="B77" s="55" t="s">
        <v>80</v>
      </c>
      <c r="C77" s="189" t="s">
        <v>171</v>
      </c>
      <c r="D77" s="189"/>
      <c r="E77" s="189"/>
      <c r="F77" s="189"/>
      <c r="G77" s="189"/>
    </row>
    <row r="78" spans="2:7" ht="15">
      <c r="B78" s="55" t="s">
        <v>81</v>
      </c>
      <c r="C78" s="189" t="s">
        <v>173</v>
      </c>
      <c r="D78" s="189"/>
      <c r="E78" s="189"/>
      <c r="F78" s="189"/>
      <c r="G78" s="189"/>
    </row>
    <row r="79" spans="2:7" ht="15">
      <c r="B79" s="44" t="s">
        <v>190</v>
      </c>
      <c r="C79" s="193" t="s">
        <v>191</v>
      </c>
      <c r="D79" s="193"/>
      <c r="E79" s="193"/>
      <c r="F79" s="193"/>
      <c r="G79" s="193"/>
    </row>
    <row r="80" spans="2:7" ht="15">
      <c r="B80" s="55" t="s">
        <v>192</v>
      </c>
      <c r="C80" s="189" t="s">
        <v>193</v>
      </c>
      <c r="D80" s="189"/>
      <c r="E80" s="189"/>
      <c r="F80" s="189"/>
      <c r="G80" s="189"/>
    </row>
    <row r="81" spans="2:7" ht="15">
      <c r="B81" s="55" t="s">
        <v>83</v>
      </c>
      <c r="C81" s="189" t="s">
        <v>202</v>
      </c>
      <c r="D81" s="189"/>
      <c r="E81" s="189"/>
      <c r="F81" s="189"/>
      <c r="G81" s="189"/>
    </row>
    <row r="82" spans="2:7" ht="15">
      <c r="B82" s="55" t="s">
        <v>84</v>
      </c>
      <c r="C82" s="189" t="s">
        <v>194</v>
      </c>
      <c r="D82" s="189"/>
      <c r="E82" s="189"/>
      <c r="F82" s="189"/>
      <c r="G82" s="189"/>
    </row>
    <row r="83" spans="2:7" ht="15">
      <c r="B83" s="55" t="s">
        <v>85</v>
      </c>
      <c r="C83" s="189" t="s">
        <v>197</v>
      </c>
      <c r="D83" s="189"/>
      <c r="E83" s="189"/>
      <c r="F83" s="189"/>
      <c r="G83" s="189"/>
    </row>
    <row r="84" spans="2:7" ht="15">
      <c r="B84" s="55" t="s">
        <v>86</v>
      </c>
      <c r="C84" s="189" t="s">
        <v>195</v>
      </c>
      <c r="D84" s="189"/>
      <c r="E84" s="189"/>
      <c r="F84" s="189"/>
      <c r="G84" s="189"/>
    </row>
    <row r="85" spans="2:7" ht="15">
      <c r="B85" s="55" t="s">
        <v>87</v>
      </c>
      <c r="C85" s="189" t="s">
        <v>196</v>
      </c>
      <c r="D85" s="189"/>
      <c r="E85" s="189"/>
      <c r="F85" s="189"/>
      <c r="G85" s="189"/>
    </row>
    <row r="86" spans="2:7" ht="15">
      <c r="B86" s="44" t="s">
        <v>198</v>
      </c>
      <c r="C86" s="193" t="s">
        <v>150</v>
      </c>
      <c r="D86" s="193"/>
      <c r="E86" s="193"/>
      <c r="F86" s="193"/>
      <c r="G86" s="193"/>
    </row>
    <row r="87" spans="2:7" ht="13.5" customHeight="1">
      <c r="B87" s="190" t="s">
        <v>88</v>
      </c>
      <c r="C87" s="191" t="s">
        <v>151</v>
      </c>
      <c r="D87" s="191"/>
      <c r="E87" s="191"/>
      <c r="F87" s="191"/>
      <c r="G87" s="191"/>
    </row>
    <row r="88" spans="2:7" ht="15" hidden="1">
      <c r="B88" s="190"/>
      <c r="C88" s="191"/>
      <c r="D88" s="191"/>
      <c r="E88" s="191"/>
      <c r="F88" s="191"/>
      <c r="G88" s="191"/>
    </row>
    <row r="89" spans="2:7" ht="15">
      <c r="B89" s="55" t="s">
        <v>95</v>
      </c>
      <c r="C89" s="189" t="s">
        <v>152</v>
      </c>
      <c r="D89" s="189"/>
      <c r="E89" s="189"/>
      <c r="F89" s="189"/>
      <c r="G89" s="189"/>
    </row>
    <row r="90" spans="2:7" ht="15">
      <c r="B90" s="55" t="s">
        <v>199</v>
      </c>
      <c r="C90" s="189" t="s">
        <v>153</v>
      </c>
      <c r="D90" s="189"/>
      <c r="E90" s="189"/>
      <c r="F90" s="189"/>
      <c r="G90" s="189"/>
    </row>
    <row r="91" spans="2:7" ht="15">
      <c r="B91" s="55" t="s">
        <v>176</v>
      </c>
      <c r="C91" s="189" t="s">
        <v>154</v>
      </c>
      <c r="D91" s="189"/>
      <c r="E91" s="189"/>
      <c r="F91" s="189"/>
      <c r="G91" s="189"/>
    </row>
    <row r="92" spans="2:7" ht="15">
      <c r="B92" s="55" t="s">
        <v>183</v>
      </c>
      <c r="C92" s="189" t="s">
        <v>155</v>
      </c>
      <c r="D92" s="189"/>
      <c r="E92" s="189"/>
      <c r="F92" s="189"/>
      <c r="G92" s="189"/>
    </row>
    <row r="93" spans="1:7" ht="15">
      <c r="A93" s="26"/>
      <c r="B93" s="55" t="s">
        <v>177</v>
      </c>
      <c r="C93" s="189" t="s">
        <v>156</v>
      </c>
      <c r="D93" s="189"/>
      <c r="E93" s="189"/>
      <c r="F93" s="189"/>
      <c r="G93" s="189"/>
    </row>
    <row r="94" spans="1:7" ht="15">
      <c r="A94" s="26"/>
      <c r="B94" s="55" t="s">
        <v>184</v>
      </c>
      <c r="C94" s="189" t="s">
        <v>157</v>
      </c>
      <c r="D94" s="189"/>
      <c r="E94" s="189"/>
      <c r="F94" s="189"/>
      <c r="G94" s="189"/>
    </row>
    <row r="95" spans="1:7" ht="15">
      <c r="A95" s="26"/>
      <c r="B95" s="55" t="s">
        <v>185</v>
      </c>
      <c r="C95" s="189" t="s">
        <v>158</v>
      </c>
      <c r="D95" s="189"/>
      <c r="E95" s="189"/>
      <c r="F95" s="189"/>
      <c r="G95" s="189"/>
    </row>
    <row r="96" spans="1:7" ht="15">
      <c r="A96" s="26"/>
      <c r="B96" s="55" t="s">
        <v>186</v>
      </c>
      <c r="C96" s="25" t="s">
        <v>160</v>
      </c>
      <c r="D96" s="25"/>
      <c r="E96" s="25"/>
      <c r="F96" s="25"/>
      <c r="G96" s="25"/>
    </row>
    <row r="97" spans="1:7" ht="15">
      <c r="A97" s="26"/>
      <c r="B97" s="29" t="s">
        <v>187</v>
      </c>
      <c r="C97" s="192" t="s">
        <v>159</v>
      </c>
      <c r="D97" s="192"/>
      <c r="E97" s="192"/>
      <c r="F97" s="192"/>
      <c r="G97" s="192"/>
    </row>
    <row r="98" spans="2:7" ht="15">
      <c r="B98" s="55" t="s">
        <v>188</v>
      </c>
      <c r="C98" s="189" t="s">
        <v>161</v>
      </c>
      <c r="D98" s="189"/>
      <c r="E98" s="189"/>
      <c r="F98" s="189"/>
      <c r="G98" s="189"/>
    </row>
  </sheetData>
  <sheetProtection/>
  <mergeCells count="97">
    <mergeCell ref="A11:AS11"/>
    <mergeCell ref="A1:AH3"/>
    <mergeCell ref="A6:AS6"/>
    <mergeCell ref="A7:J7"/>
    <mergeCell ref="A8:E8"/>
    <mergeCell ref="A10:AS10"/>
    <mergeCell ref="A12:AS12"/>
    <mergeCell ref="A14:BD14"/>
    <mergeCell ref="A15:A18"/>
    <mergeCell ref="B15:G16"/>
    <mergeCell ref="H15:AH15"/>
    <mergeCell ref="AI15:AL15"/>
    <mergeCell ref="AM15:AR15"/>
    <mergeCell ref="AS15:BD15"/>
    <mergeCell ref="H16:T16"/>
    <mergeCell ref="U16:AD16"/>
    <mergeCell ref="AE16:AH16"/>
    <mergeCell ref="AI16:AI17"/>
    <mergeCell ref="AJ16:AJ17"/>
    <mergeCell ref="AK16:AK17"/>
    <mergeCell ref="AL16:AL17"/>
    <mergeCell ref="C43:G44"/>
    <mergeCell ref="C41:G41"/>
    <mergeCell ref="C42:G42"/>
    <mergeCell ref="B36:G37"/>
    <mergeCell ref="BB16:BD16"/>
    <mergeCell ref="AN16:AN17"/>
    <mergeCell ref="AO16:AO17"/>
    <mergeCell ref="AP16:AP17"/>
    <mergeCell ref="AQ16:AQ17"/>
    <mergeCell ref="AR16:AR17"/>
    <mergeCell ref="AS16:AS17"/>
    <mergeCell ref="AT16:AT17"/>
    <mergeCell ref="AU16:AW16"/>
    <mergeCell ref="AX16:AY16"/>
    <mergeCell ref="AZ16:AZ17"/>
    <mergeCell ref="BA16:BA17"/>
    <mergeCell ref="AM16:AM17"/>
    <mergeCell ref="B38:G38"/>
    <mergeCell ref="C39:G39"/>
    <mergeCell ref="C40:G40"/>
    <mergeCell ref="A27:K27"/>
    <mergeCell ref="A30:D30"/>
    <mergeCell ref="A33:A35"/>
    <mergeCell ref="B33:G35"/>
    <mergeCell ref="C52:G52"/>
    <mergeCell ref="C53:G53"/>
    <mergeCell ref="C54:G54"/>
    <mergeCell ref="C55:G55"/>
    <mergeCell ref="B45:B46"/>
    <mergeCell ref="C45:G46"/>
    <mergeCell ref="C47:G47"/>
    <mergeCell ref="C48:G48"/>
    <mergeCell ref="C49:G49"/>
    <mergeCell ref="C50:G50"/>
    <mergeCell ref="C51:G51"/>
    <mergeCell ref="B56:B57"/>
    <mergeCell ref="C56:G57"/>
    <mergeCell ref="B70:B71"/>
    <mergeCell ref="C70:G71"/>
    <mergeCell ref="C59:G59"/>
    <mergeCell ref="C61:G61"/>
    <mergeCell ref="C62:G62"/>
    <mergeCell ref="C63:G63"/>
    <mergeCell ref="C64:G64"/>
    <mergeCell ref="C65:G65"/>
    <mergeCell ref="C58:G58"/>
    <mergeCell ref="C66:G66"/>
    <mergeCell ref="C67:G67"/>
    <mergeCell ref="C68:G68"/>
    <mergeCell ref="C69:G69"/>
    <mergeCell ref="C72:G72"/>
    <mergeCell ref="C83:G83"/>
    <mergeCell ref="C73:G73"/>
    <mergeCell ref="C74:G74"/>
    <mergeCell ref="C75:G75"/>
    <mergeCell ref="C76:G76"/>
    <mergeCell ref="C95:G95"/>
    <mergeCell ref="C84:G84"/>
    <mergeCell ref="C85:G85"/>
    <mergeCell ref="C86:G86"/>
    <mergeCell ref="C77:G77"/>
    <mergeCell ref="C78:G78"/>
    <mergeCell ref="C79:G79"/>
    <mergeCell ref="C80:G80"/>
    <mergeCell ref="C81:G81"/>
    <mergeCell ref="C82:G82"/>
    <mergeCell ref="C89:G89"/>
    <mergeCell ref="B87:B88"/>
    <mergeCell ref="C87:G88"/>
    <mergeCell ref="C97:G97"/>
    <mergeCell ref="C98:G98"/>
    <mergeCell ref="C90:G90"/>
    <mergeCell ref="C91:G91"/>
    <mergeCell ref="C92:G92"/>
    <mergeCell ref="C93:G93"/>
    <mergeCell ref="C94:G94"/>
  </mergeCells>
  <printOptions/>
  <pageMargins left="0.5118110236220472" right="0.5118110236220472" top="0.7874015748031497" bottom="0.7874015748031497"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D6:P12"/>
  <sheetViews>
    <sheetView zoomScalePageLayoutView="0" workbookViewId="0" topLeftCell="A1">
      <selection activeCell="P5" sqref="P5:P13"/>
    </sheetView>
  </sheetViews>
  <sheetFormatPr defaultColWidth="9.140625" defaultRowHeight="15"/>
  <cols>
    <col min="1" max="3" width="9.140625" style="84" customWidth="1"/>
    <col min="4" max="4" width="11.140625" style="84" customWidth="1"/>
    <col min="5" max="5" width="9.140625" style="84" customWidth="1"/>
    <col min="6" max="6" width="13.421875" style="84" customWidth="1"/>
    <col min="7" max="7" width="9.140625" style="84" customWidth="1"/>
    <col min="8" max="8" width="1.28515625" style="84" customWidth="1"/>
    <col min="9" max="9" width="16.00390625" style="84" customWidth="1"/>
    <col min="10" max="10" width="9.140625" style="84" customWidth="1"/>
    <col min="11" max="11" width="2.7109375" style="84" customWidth="1"/>
    <col min="12" max="12" width="10.7109375" style="84" customWidth="1"/>
    <col min="13" max="13" width="9.140625" style="84" customWidth="1"/>
    <col min="14" max="14" width="10.140625" style="84" bestFit="1" customWidth="1"/>
    <col min="15" max="16384" width="9.140625" style="84" customWidth="1"/>
  </cols>
  <sheetData>
    <row r="6" spans="4:14" ht="15">
      <c r="D6" s="84" t="s">
        <v>614</v>
      </c>
      <c r="F6" s="84" t="s">
        <v>483</v>
      </c>
      <c r="I6" s="84" t="s">
        <v>487</v>
      </c>
      <c r="L6" s="84" t="s">
        <v>488</v>
      </c>
      <c r="N6" s="84" t="s">
        <v>615</v>
      </c>
    </row>
    <row r="7" spans="4:15" ht="15">
      <c r="D7" s="84">
        <v>212933.4</v>
      </c>
      <c r="E7" s="84" t="s">
        <v>613</v>
      </c>
      <c r="F7" s="84">
        <v>682687.1</v>
      </c>
      <c r="G7" s="84" t="s">
        <v>484</v>
      </c>
      <c r="I7" s="84">
        <v>99200</v>
      </c>
      <c r="J7" s="84" t="s">
        <v>484</v>
      </c>
      <c r="L7" s="84">
        <v>108127.83</v>
      </c>
      <c r="N7" s="84">
        <v>30301.9</v>
      </c>
      <c r="O7" s="84" t="s">
        <v>484</v>
      </c>
    </row>
    <row r="8" spans="4:14" ht="15">
      <c r="D8" s="84">
        <v>53233.35</v>
      </c>
      <c r="F8" s="100">
        <v>186656.59</v>
      </c>
      <c r="I8" s="84">
        <v>50000</v>
      </c>
      <c r="J8" s="84" t="s">
        <v>485</v>
      </c>
      <c r="L8" s="84">
        <v>38966.63</v>
      </c>
      <c r="N8" s="84">
        <v>193939.4</v>
      </c>
    </row>
    <row r="9" spans="4:16" ht="15">
      <c r="D9" s="85">
        <v>53233.35</v>
      </c>
      <c r="F9" s="100">
        <v>22109.98</v>
      </c>
      <c r="I9" s="85">
        <f>SUM(I7:I8)</f>
        <v>149200</v>
      </c>
      <c r="J9" s="84" t="s">
        <v>486</v>
      </c>
      <c r="L9" s="85">
        <f>SUM(L7:L8)</f>
        <v>147094.46</v>
      </c>
      <c r="N9" s="85">
        <f>SUM(N7:N8)</f>
        <v>224241.3</v>
      </c>
      <c r="O9" s="84" t="s">
        <v>486</v>
      </c>
      <c r="P9" s="85"/>
    </row>
    <row r="10" spans="4:6" ht="15">
      <c r="D10" s="84">
        <v>53233.35</v>
      </c>
      <c r="F10" s="100">
        <v>143003.72</v>
      </c>
    </row>
    <row r="11" spans="4:6" ht="15">
      <c r="D11" s="85">
        <f>SUM(D7:D10)</f>
        <v>372633.44999999995</v>
      </c>
      <c r="E11" s="84" t="s">
        <v>6</v>
      </c>
      <c r="F11" s="100">
        <v>143003.72</v>
      </c>
    </row>
    <row r="12" ht="15">
      <c r="F12" s="84">
        <f>SUM(F7:F11)</f>
        <v>1177461.1099999999</v>
      </c>
    </row>
  </sheetData>
  <sheetProtection/>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J8"/>
  <sheetViews>
    <sheetView zoomScalePageLayoutView="0" workbookViewId="0" topLeftCell="A1">
      <selection activeCell="O6" sqref="O6"/>
    </sheetView>
  </sheetViews>
  <sheetFormatPr defaultColWidth="9.140625" defaultRowHeight="15"/>
  <cols>
    <col min="1" max="1" width="4.28125" style="0" customWidth="1"/>
    <col min="2" max="2" width="10.7109375" style="0" customWidth="1"/>
    <col min="3" max="3" width="11.57421875" style="0" customWidth="1"/>
    <col min="4" max="4" width="18.57421875" style="0" customWidth="1"/>
    <col min="5" max="5" width="11.7109375" style="0" customWidth="1"/>
    <col min="6" max="6" width="11.421875" style="0" customWidth="1"/>
    <col min="7" max="7" width="13.57421875" style="0" customWidth="1"/>
    <col min="8" max="8" width="12.421875" style="0" customWidth="1"/>
    <col min="9" max="9" width="12.140625" style="0" customWidth="1"/>
    <col min="10" max="10" width="11.140625" style="0" customWidth="1"/>
  </cols>
  <sheetData>
    <row r="3" spans="2:10" ht="36" customHeight="1">
      <c r="B3" s="103" t="s">
        <v>12</v>
      </c>
      <c r="C3" s="101" t="s">
        <v>11</v>
      </c>
      <c r="D3" s="103" t="s">
        <v>13</v>
      </c>
      <c r="E3" s="101" t="s">
        <v>15</v>
      </c>
      <c r="F3" s="101" t="s">
        <v>14</v>
      </c>
      <c r="G3" s="74" t="s">
        <v>26</v>
      </c>
      <c r="H3" s="99" t="s">
        <v>638</v>
      </c>
      <c r="I3" s="99" t="s">
        <v>424</v>
      </c>
      <c r="J3" s="99" t="s">
        <v>24</v>
      </c>
    </row>
    <row r="4" spans="2:10" ht="15">
      <c r="B4" s="108" t="s">
        <v>637</v>
      </c>
      <c r="C4" s="102"/>
      <c r="D4" s="103"/>
      <c r="E4" s="102"/>
      <c r="F4" s="102"/>
      <c r="G4" s="74">
        <v>29440</v>
      </c>
      <c r="H4" s="74">
        <v>29440</v>
      </c>
      <c r="I4" s="74"/>
      <c r="J4" s="74">
        <f>I4+H4</f>
        <v>29440</v>
      </c>
    </row>
    <row r="5" spans="2:10" ht="44.25" customHeight="1">
      <c r="B5" s="80" t="s">
        <v>247</v>
      </c>
      <c r="C5" s="102">
        <v>41634</v>
      </c>
      <c r="D5" s="80" t="s">
        <v>300</v>
      </c>
      <c r="E5" s="102">
        <v>41640</v>
      </c>
      <c r="F5" s="102">
        <v>41881</v>
      </c>
      <c r="G5" s="74">
        <v>29440</v>
      </c>
      <c r="H5" s="74">
        <v>25760</v>
      </c>
      <c r="I5" s="74"/>
      <c r="J5" s="74">
        <f>I5+H5</f>
        <v>25760</v>
      </c>
    </row>
    <row r="6" spans="2:10" ht="67.5" customHeight="1">
      <c r="B6" s="80" t="s">
        <v>248</v>
      </c>
      <c r="C6" s="102">
        <v>41879</v>
      </c>
      <c r="D6" s="80" t="s">
        <v>382</v>
      </c>
      <c r="E6" s="102">
        <v>41881</v>
      </c>
      <c r="F6" s="102">
        <v>42124</v>
      </c>
      <c r="G6" s="74">
        <v>29440</v>
      </c>
      <c r="H6" s="74">
        <v>7360</v>
      </c>
      <c r="I6" s="74"/>
      <c r="J6" s="74">
        <f>I6+H6</f>
        <v>7360</v>
      </c>
    </row>
    <row r="7" spans="2:10" ht="78" customHeight="1">
      <c r="B7" s="80" t="s">
        <v>245</v>
      </c>
      <c r="C7" s="102">
        <v>42122</v>
      </c>
      <c r="D7" s="80" t="s">
        <v>381</v>
      </c>
      <c r="E7" s="102">
        <v>42124</v>
      </c>
      <c r="F7" s="102">
        <v>42368</v>
      </c>
      <c r="G7" s="74">
        <v>29440</v>
      </c>
      <c r="H7" s="74">
        <v>36800</v>
      </c>
      <c r="I7" s="74"/>
      <c r="J7" s="74">
        <f>I7+H7</f>
        <v>36800</v>
      </c>
    </row>
    <row r="8" spans="2:10" ht="45" customHeight="1">
      <c r="B8" s="80" t="s">
        <v>261</v>
      </c>
      <c r="C8" s="102">
        <v>42361</v>
      </c>
      <c r="D8" s="80" t="s">
        <v>461</v>
      </c>
      <c r="E8" s="102">
        <v>42366</v>
      </c>
      <c r="F8" s="102">
        <v>42732</v>
      </c>
      <c r="G8" s="74">
        <v>29440</v>
      </c>
      <c r="H8" s="74">
        <v>0</v>
      </c>
      <c r="I8" s="74">
        <v>33120</v>
      </c>
      <c r="J8" s="74">
        <f>I8+H8</f>
        <v>33120</v>
      </c>
    </row>
  </sheetData>
  <sheetProtection/>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controladoria_03</dc:creator>
  <cp:keywords/>
  <dc:description/>
  <cp:lastModifiedBy>ANDREATO</cp:lastModifiedBy>
  <cp:lastPrinted>2016-09-09T16:29:49Z</cp:lastPrinted>
  <dcterms:created xsi:type="dcterms:W3CDTF">2013-10-11T22:10:57Z</dcterms:created>
  <dcterms:modified xsi:type="dcterms:W3CDTF">2016-09-19T16:28:18Z</dcterms:modified>
  <cp:category/>
  <cp:version/>
  <cp:contentType/>
  <cp:contentStatus/>
</cp:coreProperties>
</file>