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8085" tabRatio="876"/>
  </bookViews>
  <sheets>
    <sheet name="SMCC - LICITAÇÕES-CONTRATOS NOV" sheetId="9" r:id="rId1"/>
  </sheets>
  <definedNames>
    <definedName name="_xlnm._FilterDatabase" localSheetId="0" hidden="1">'SMCC - LICITAÇÕES-CONTRATOS NOV'!$A$18:$BD$152</definedName>
  </definedNames>
  <calcPr calcId="145621"/>
</workbook>
</file>

<file path=xl/calcChain.xml><?xml version="1.0" encoding="utf-8"?>
<calcChain xmlns="http://schemas.openxmlformats.org/spreadsheetml/2006/main">
  <c r="AH72" i="9" l="1"/>
  <c r="AH69" i="9"/>
  <c r="AG152" i="9"/>
  <c r="AH63" i="9"/>
  <c r="AH77" i="9"/>
  <c r="AH67" i="9"/>
  <c r="AH70" i="9"/>
  <c r="AH93" i="9"/>
  <c r="AH84" i="9"/>
  <c r="AH82" i="9"/>
  <c r="AH81" i="9" l="1"/>
  <c r="AH83" i="9"/>
  <c r="AH36" i="9"/>
  <c r="AH79" i="9" l="1"/>
  <c r="AH75" i="9"/>
  <c r="AH57" i="9" l="1"/>
  <c r="AF152" i="9"/>
  <c r="AD152" i="9"/>
  <c r="AC152" i="9"/>
  <c r="L152" i="9"/>
  <c r="AE65" i="9"/>
  <c r="AH51" i="9" l="1"/>
  <c r="AH46" i="9" l="1"/>
  <c r="AE78" i="9"/>
  <c r="AE74" i="9"/>
  <c r="AE50" i="9"/>
  <c r="AH73" i="9"/>
  <c r="AH68" i="9"/>
  <c r="AE20" i="9"/>
  <c r="AE23" i="9"/>
  <c r="AE25" i="9"/>
  <c r="AE26" i="9" s="1"/>
  <c r="AE27" i="9" s="1"/>
  <c r="AE28" i="9" s="1"/>
  <c r="AC37" i="9"/>
  <c r="AC38" i="9"/>
  <c r="AC39" i="9"/>
  <c r="AC40" i="9"/>
  <c r="AC42" i="9"/>
  <c r="AC43" i="9"/>
  <c r="AC44" i="9"/>
  <c r="AC45" i="9"/>
  <c r="AE52" i="9"/>
  <c r="AE152" i="9" l="1"/>
  <c r="AH152" i="9"/>
  <c r="AE29" i="9"/>
  <c r="AE31" i="9" s="1"/>
  <c r="AE33" i="9" s="1"/>
  <c r="AE37" i="9" s="1"/>
  <c r="AE38" i="9" s="1"/>
  <c r="AE39" i="9" s="1"/>
  <c r="AE40" i="9" s="1"/>
  <c r="AE41" i="9" s="1"/>
  <c r="AE42" i="9" s="1"/>
  <c r="AE43" i="9" s="1"/>
  <c r="AE44" i="9" s="1"/>
  <c r="AE45" i="9" s="1"/>
  <c r="AE30" i="9"/>
  <c r="AE32" i="9" s="1"/>
</calcChain>
</file>

<file path=xl/sharedStrings.xml><?xml version="1.0" encoding="utf-8"?>
<sst xmlns="http://schemas.openxmlformats.org/spreadsheetml/2006/main" count="1406" uniqueCount="732">
  <si>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</si>
  <si>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</si>
  <si>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</si>
  <si>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</si>
  <si>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</si>
  <si>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</si>
  <si>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</si>
  <si>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</si>
  <si>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</si>
  <si>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</si>
  <si>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</si>
  <si>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</si>
  <si>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</si>
  <si>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</si>
  <si>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</si>
  <si>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</si>
  <si>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</si>
  <si>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</si>
  <si>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</si>
  <si>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</si>
  <si>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</si>
  <si>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</si>
  <si>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</si>
  <si>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</si>
  <si>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</si>
  <si>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</si>
  <si>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</si>
  <si>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</si>
  <si>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</si>
  <si>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</si>
  <si>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</si>
  <si>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</si>
  <si>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</si>
  <si>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</si>
  <si>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</si>
  <si>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</si>
  <si>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</si>
  <si>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</si>
  <si>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</si>
  <si>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</si>
  <si>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</si>
  <si>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</si>
  <si>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</si>
  <si>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</si>
  <si>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</si>
  <si>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</si>
  <si>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</si>
  <si>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</si>
  <si>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</si>
  <si>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</si>
  <si>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</si>
  <si>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</si>
  <si>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</si>
  <si>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</si>
  <si>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</si>
  <si>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</si>
  <si>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</si>
  <si>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</si>
  <si>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</si>
  <si>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</si>
  <si>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</si>
  <si>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</si>
  <si>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</si>
  <si>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</si>
  <si>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</si>
  <si>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</si>
  <si>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</si>
  <si>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</si>
  <si>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</si>
  <si>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</si>
  <si>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</si>
  <si>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</si>
  <si>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</si>
  <si>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</si>
  <si>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</si>
  <si>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</si>
  <si>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</si>
  <si>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</si>
  <si>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</si>
  <si>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</si>
  <si>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</si>
  <si>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</si>
  <si>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</si>
  <si>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</si>
  <si>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</si>
  <si>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</si>
  <si>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</si>
  <si>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</si>
  <si>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</si>
  <si>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</si>
  <si>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</si>
  <si>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</si>
  <si>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</si>
  <si>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</si>
  <si>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</si>
  <si>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</si>
  <si>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</si>
  <si>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</si>
  <si>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</si>
  <si>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</si>
  <si>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</si>
  <si>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</si>
  <si>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</si>
  <si>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</si>
  <si>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</si>
  <si>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</si>
  <si>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</si>
  <si>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</si>
  <si>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</si>
  <si>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</si>
  <si>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</si>
  <si>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</si>
  <si>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</si>
  <si>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</si>
  <si>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</si>
  <si>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</si>
  <si>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</si>
  <si>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Menor Preço </t>
  </si>
  <si>
    <t>Cooperativa de Trabalhadores Autonomos em Serviços Gerais - COOPSERGE</t>
  </si>
  <si>
    <t>03.713.023/0001-31</t>
  </si>
  <si>
    <t>01 - Recurso Próprio</t>
  </si>
  <si>
    <t>33.90.37.00</t>
  </si>
  <si>
    <t>Primeiro termo</t>
  </si>
  <si>
    <t>Segundo termo</t>
  </si>
  <si>
    <t>Quarto Termo</t>
  </si>
  <si>
    <t>250/2010</t>
  </si>
  <si>
    <t>008/2010</t>
  </si>
  <si>
    <t>CONCORRENCIA</t>
  </si>
  <si>
    <t xml:space="preserve">técnica e preço 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</si>
  <si>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</si>
  <si>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</si>
  <si>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</si>
  <si>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</si>
  <si>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01- Recurso Proprio  e 08 - Operação de Crédito</t>
  </si>
  <si>
    <t>Primeiro Termo Aditivo</t>
  </si>
  <si>
    <r>
      <t>Alteração de prazo</t>
    </r>
    <r>
      <rPr>
        <b/>
        <sz val="10"/>
        <color indexed="8"/>
        <rFont val="Arial"/>
        <family val="2"/>
      </rPr>
      <t>: Implantação</t>
    </r>
    <r>
      <rPr>
        <sz val="10"/>
        <color indexed="8"/>
        <rFont val="Arial"/>
        <family val="2"/>
      </rPr>
      <t xml:space="preserve"> - será prorrogado em 06 (seis) meses a partir de 27/01/2012; </t>
    </r>
    <r>
      <rPr>
        <b/>
        <sz val="10"/>
        <color indexed="8"/>
        <rFont val="Arial"/>
        <family val="2"/>
      </rPr>
      <t>Manutenção</t>
    </r>
    <r>
      <rPr>
        <sz val="10"/>
        <color indexed="8"/>
        <rFont val="Arial"/>
        <family val="2"/>
      </rPr>
      <t xml:space="preserve"> - será de 12 (doze) meses contados a partir do término do contrato de implantação e emissão do Termo de Recebimento Definitivo; Alteração de forma de pagamento: </t>
    </r>
    <r>
      <rPr>
        <b/>
        <sz val="10"/>
        <color indexed="8"/>
        <rFont val="Arial"/>
        <family val="2"/>
      </rPr>
      <t>Implantaçã</t>
    </r>
    <r>
      <rPr>
        <sz val="10"/>
        <color indexed="8"/>
        <rFont val="Arial"/>
        <family val="2"/>
      </rPr>
      <t xml:space="preserve">o: O pagamento remanescente  no valor de R$ 483.559,98 será pago em duas parcelas de R$ 241.779,99, mediante entrega do objeto e/ou emissão do Termo de Recebimento Definitivo da Implantação; </t>
    </r>
    <r>
      <rPr>
        <b/>
        <sz val="10"/>
        <color indexed="8"/>
        <rFont val="Arial"/>
        <family val="2"/>
      </rPr>
      <t>Manutenção</t>
    </r>
    <r>
      <rPr>
        <sz val="10"/>
        <color indexed="8"/>
        <rFont val="Arial"/>
        <family val="2"/>
      </rPr>
      <t>: será 12 (doze) parcelas no valor de R$ 90.964,14, de acordo com a quantidade de técnicos disponibilizados e, em atendimento à planilha orçamentária que serviu de base para elaboração da proposta de preços.</t>
    </r>
  </si>
  <si>
    <t>Segundo Termo Aditivo</t>
  </si>
  <si>
    <t>10.874/10.819</t>
  </si>
  <si>
    <t>Alteração de prazo: Implantação - será prorrogado em 06 (seis) meses a partir de 27/01/2012; Manutenção - será de 12 (doze) meses contados a partir do término do contrato de implantação e emissão do Termo de Recebimento Definitivo; Alteração de forma de pagamento: Implantação: O pagamento remanescente  no valor de R$ 483.559,98 será pago em duas parcelas de R$ 241.779,99, mediante entrega do objeto e/ou emissão do Termo de Recebimento Definitivo da Implantação; Manutenção: será 12 (doze) parcelas no valor de R$ 90.964,14, de acordo com a quantidade de técnicos disponibilizados e, em atendimento à planilha orçamentária que serviu de base para elaboração da proposta de preços.</t>
  </si>
  <si>
    <t>Terceiro Termo Aditivo</t>
  </si>
  <si>
    <r>
      <t xml:space="preserve">Prazo: </t>
    </r>
    <r>
      <rPr>
        <b/>
        <sz val="10"/>
        <color indexed="8"/>
        <rFont val="Arial"/>
        <family val="2"/>
      </rPr>
      <t>Implantação</t>
    </r>
    <r>
      <rPr>
        <sz val="10"/>
        <color indexed="8"/>
        <rFont val="Arial"/>
        <family val="2"/>
      </rPr>
      <t xml:space="preserve"> - será prorrogado em 06 (seis) meses a partir de 27/07/2012; </t>
    </r>
    <r>
      <rPr>
        <b/>
        <sz val="10"/>
        <color indexed="8"/>
        <rFont val="Arial"/>
        <family val="2"/>
      </rPr>
      <t>Manutenção</t>
    </r>
    <r>
      <rPr>
        <sz val="10"/>
        <color indexed="8"/>
        <rFont val="Arial"/>
        <family val="2"/>
      </rPr>
      <t xml:space="preserve"> - será de 12 (doze) meses contados a partir do término do contrato de implantação e emissão do Termo de Recebimento Definitivo; Alteração de forma de pagamento:</t>
    </r>
    <r>
      <rPr>
        <b/>
        <sz val="10"/>
        <color indexed="8"/>
        <rFont val="Arial"/>
        <family val="2"/>
      </rPr>
      <t xml:space="preserve"> Implantação</t>
    </r>
    <r>
      <rPr>
        <sz val="10"/>
        <color indexed="8"/>
        <rFont val="Arial"/>
        <family val="2"/>
      </rPr>
      <t xml:space="preserve">: O pagamento remanescente  no valor de R$ 322.373,32 será pago em duas parcelas de R$ 161.186,66, sendo: no mês de agosto, mediante a apresentação de relatórios dos produtos, em conformidade com as atividades discriminadas no cronograma físico e ainda as condições estabelecidas na minuta do contrato; R$ 161.186,66 na data de  emissão do Termo de Recebimento Definitivo da Implantação; </t>
    </r>
    <r>
      <rPr>
        <b/>
        <sz val="10"/>
        <color indexed="8"/>
        <rFont val="Arial"/>
        <family val="2"/>
      </rPr>
      <t>Manutenção</t>
    </r>
    <r>
      <rPr>
        <sz val="10"/>
        <color indexed="8"/>
        <rFont val="Arial"/>
        <family val="2"/>
      </rPr>
      <t>: será 12 (doze) parcelas no valor de R$ 94.754,31, de acordo com a quantidade de técnicos disponibilizados e, em atendimento à planilha orçamentária que serviu de base para elaboração da proposta de preços</t>
    </r>
  </si>
  <si>
    <t>Quarto Termo Aditivo</t>
  </si>
  <si>
    <t>Alteração do objeto do contrato: Fica acrescido ao objeto do Contrato o desenvolvimento e a manutenção do módulo de Nota Fiscal Avulsa e Fiscalização de Secretarias; Aditivo de valor ao contrato: aditiva-se o contrato em 8,30% que corresponde ao valor de R$ 251.142,19, dividido da seguinte forma: R$ 160.178,11 referente a implantação dos subsistemas de Nota Fiscal Avulsa e Fiscalização de Secretarias e R$ 90.964,08 referente a manutenção dos subsistemas Nota Fiscal Avulsa e Fiscalização de Secretarias; Prorrogação  do prazo - Fica prorrogado o prazo de vigência e execução do contrato de implantação em 6 (seis) meses contados de 27/01/2013 à 26/07/2013; e o prazo de vigência e execução do contrato de garantia, manutenção  e suporte técnico será de 12 (doze) meses contdos a partir do término do contrato de implantação e emissão do Termo de Recebimento definitivo; Reajuste - Fica corrigido os preços dos serviços em 12,429% pelo IGP-DI para o período de fevereiro/2011 à dezembro/2012 sobre a parcela vincenda de R$ 161.186,66 referente ao contrato de implantação que  corresponde ao valor de R$ 20.034,55; Alteração da forma de pagamento - a parcela reajustada para R$ 181.221,21 será pago na data de emissão do Termo de Recebimento Definitivo da Implantação; o valor de R$ 160.000,00 referente ao desenvolvimento dos subsistemas Nota Fiscal Avulsa e Fiscalização de Secretaria será pago até o dia 15/02/2013; o valor de R$ 90.964,08 referente a manutenção e suporte técnico para os subsistemas Nota Fiscal Avulsa e Fiscalização de Secretarias, será pago em 12 parcelas de R$ 7.580,34 de acordo com a quantidade de técnicos disponibilizados.</t>
  </si>
  <si>
    <t xml:space="preserve">aditivo 8,3% </t>
  </si>
  <si>
    <t>Quinto Termo Aditivo</t>
  </si>
  <si>
    <t>Alteração do objeto do contrato - Fica acrescido ao objeto do contrato novos sub-módulos e funcionalidades no módulos orçamentário, financeiro e contábil, recursos humanos e tributário; Do valor - Implantação: aditiva-se o contrato no percentual de 12,59% que corresponde ao valor de R$ 243.520,74; Manutenção: aditiva-se o contrato de manutenção e suporte técnico num percentual de 12,50% que corresponde ao valor de R$ 136.446,18;  Do prazo - Implantação: 06 (seis) meses contados a partir de 26/07/2013 até 25/01/2014; Manutenção:  será de 12 (doze) meses contados a partir do término do contrato de implantação e emissão do Termo de Recebimento Definitivo; Do pagamento - Implantação: R$ 243.520,64 será pago em parcela única até o dia 10/08/2013; Manutenção: R$ 136.446,18 será pago em 12 parcelas de R$ 11.370,51 , pelo Programa de Trabalho: 004.004.20080.000 - Implantação e Manutenção da Prefeitura Virtual - Secretaria Municipal da Casa Civil</t>
  </si>
  <si>
    <t xml:space="preserve">aditivo 12,50% </t>
  </si>
  <si>
    <t>Sexto Termo Aditivo</t>
  </si>
  <si>
    <t>Do Prazo - Implantação: fica prorrogado o prazo de vigência e execução em 03 (três) meses contados a partir de 27/01/2014 até 27/04/2014. Manutenção: Será de 12 (doze) meses contados a partir do término do contrato de implantação e emissão doTermo de Recebimento Definitivo.</t>
  </si>
  <si>
    <t>Sétimo Termo Aditivo</t>
  </si>
  <si>
    <t>*Do valor - Aditiva-se o contrato de implantação dos subsistemas: tributário financeiro, orçamentário e contábil, administrativo e recursos humanos em R$ 616.121,64 referente aos custos adicionais com os trabalhos de tratamento, organização e saneamento dos dados da base atual dos sistemas da Prefeitura Municipal de Rio Branco;  Da forma de pagamento - o valor aditivado que corresponde a R$ 616.121,64 será pago em 3 parcelas de R$ 205.373,88 nos meses de: fevereiro, março e abril/2014 pelo Programa de Trabalho: 010.001.1066.0000 - Programa de Modernização da Informação e Gestão - Fonte 01 - RP.</t>
  </si>
  <si>
    <t>Oitavo Termo Aditivo</t>
  </si>
  <si>
    <r>
      <t xml:space="preserve">Do Prazo - </t>
    </r>
    <r>
      <rPr>
        <b/>
        <sz val="10"/>
        <color indexed="8"/>
        <rFont val="Arial"/>
        <family val="2"/>
      </rPr>
      <t xml:space="preserve">Implantação: </t>
    </r>
    <r>
      <rPr>
        <sz val="10"/>
        <color indexed="8"/>
        <rFont val="Arial"/>
        <family val="2"/>
      </rPr>
      <t xml:space="preserve">fica prorrogado o prazo de vigência e execução em 03 (três) meses contados a partir de 25/04/2014 até 23/07/2014. </t>
    </r>
    <r>
      <rPr>
        <b/>
        <sz val="10"/>
        <color indexed="8"/>
        <rFont val="Arial"/>
        <family val="2"/>
      </rPr>
      <t xml:space="preserve">Manutenção: </t>
    </r>
    <r>
      <rPr>
        <sz val="10"/>
        <color indexed="8"/>
        <rFont val="Arial"/>
        <family val="2"/>
      </rPr>
      <t>Será de 12 (doze) meses contados a partir do término do contrato de implantação e emissão doTermo de Recebimento Definitivo.</t>
    </r>
  </si>
  <si>
    <t>Nono Termo Aditivo</t>
  </si>
  <si>
    <r>
      <t xml:space="preserve">Do Prazo - </t>
    </r>
    <r>
      <rPr>
        <b/>
        <sz val="10"/>
        <rFont val="Arial"/>
        <family val="2"/>
      </rPr>
      <t xml:space="preserve">Implantação: </t>
    </r>
    <r>
      <rPr>
        <sz val="10"/>
        <rFont val="Arial"/>
        <family val="2"/>
      </rPr>
      <t xml:space="preserve">fica prorrogado o prazo de vigência e execução em 05 (cinco) meses contados a partir de 25/07/2014 até 25/12/2014. </t>
    </r>
    <r>
      <rPr>
        <b/>
        <sz val="10"/>
        <rFont val="Arial"/>
        <family val="2"/>
      </rPr>
      <t xml:space="preserve">Manutenção: </t>
    </r>
    <r>
      <rPr>
        <sz val="10"/>
        <rFont val="Arial"/>
        <family val="2"/>
      </rPr>
      <t>Será de 12 (doze) meses contados a partir do término do contrato de implantação e emissão doTermo de Recebimento Definitivo.</t>
    </r>
  </si>
  <si>
    <t>Decimo Termo Aditivo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</si>
  <si>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</si>
  <si>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Decimo Primeiro Termo Aditivo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</si>
  <si>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</si>
  <si>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Decimo Segundo Termo Aditivo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</si>
  <si>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</si>
  <si>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>Décimo Terceiro Termo Aditivo</t>
  </si>
  <si>
    <r>
      <t xml:space="preserve">Do Prazo - </t>
    </r>
    <r>
      <rPr>
        <b/>
        <sz val="10"/>
        <rFont val="Arial"/>
        <family val="2"/>
      </rPr>
      <t xml:space="preserve">Implantação: </t>
    </r>
    <r>
      <rPr>
        <sz val="10"/>
        <rFont val="Arial"/>
        <family val="2"/>
      </rPr>
      <t xml:space="preserve">fica prorrogado o prazo de vigência e execução em 06 (seis) meses contados a partir de 23/04/2015 até 20/10/2015. </t>
    </r>
    <r>
      <rPr>
        <b/>
        <sz val="10"/>
        <rFont val="Arial"/>
        <family val="2"/>
      </rPr>
      <t xml:space="preserve">Manutenção: </t>
    </r>
    <r>
      <rPr>
        <sz val="10"/>
        <rFont val="Arial"/>
        <family val="2"/>
      </rPr>
      <t>Será de 12 (doze) meses contados a partir do término do contrato de implantação e emissão doTermo de Recebimento Definitivo.</t>
    </r>
  </si>
  <si>
    <t>Décimo Quarto Termo Aditivo</t>
  </si>
  <si>
    <r>
      <t xml:space="preserve">Do Prazo - </t>
    </r>
    <r>
      <rPr>
        <b/>
        <sz val="10"/>
        <rFont val="Arial"/>
        <family val="2"/>
      </rPr>
      <t xml:space="preserve">Implantação: </t>
    </r>
    <r>
      <rPr>
        <sz val="10"/>
        <rFont val="Arial"/>
        <family val="2"/>
      </rPr>
      <t xml:space="preserve">fica prorrogado o prazo de vigência e execução em 90 (noventa)  dias contados a partir de 20/10/2015 até 18/01/2016. </t>
    </r>
    <r>
      <rPr>
        <b/>
        <sz val="10"/>
        <rFont val="Arial"/>
        <family val="2"/>
      </rPr>
      <t xml:space="preserve">Manutenção: </t>
    </r>
    <r>
      <rPr>
        <sz val="10"/>
        <rFont val="Arial"/>
        <family val="2"/>
      </rPr>
      <t>Será de 12 (doze) meses contados a partir do término do contrato de implantação e emissão doTermo de Recebimento Definitivo.</t>
    </r>
  </si>
  <si>
    <t>Décimo Quinto Termo Aditivo</t>
  </si>
  <si>
    <r>
      <t xml:space="preserve">Do Prazo - </t>
    </r>
    <r>
      <rPr>
        <b/>
        <sz val="10"/>
        <rFont val="Arial"/>
        <family val="2"/>
      </rPr>
      <t xml:space="preserve">Implantação: </t>
    </r>
    <r>
      <rPr>
        <sz val="10"/>
        <rFont val="Arial"/>
        <family val="2"/>
      </rPr>
      <t xml:space="preserve">fica prorrogado o prazo de vigência e execução em 180 (cento e oitenta)  dias contados a partir de 19/01/2016 até 17/07/2016. </t>
    </r>
    <r>
      <rPr>
        <b/>
        <sz val="10"/>
        <rFont val="Arial"/>
        <family val="2"/>
      </rPr>
      <t xml:space="preserve">Manutenção: </t>
    </r>
    <r>
      <rPr>
        <sz val="10"/>
        <rFont val="Arial"/>
        <family val="2"/>
      </rPr>
      <t>Será de 12 (doze) meses contados a partir do término do contrato de implantação e emissão doTermo de Recebimento Definitivo.</t>
    </r>
  </si>
  <si>
    <t>Décimo Sexto Termo Aditivo</t>
  </si>
  <si>
    <r>
      <t xml:space="preserve">Do Prazo - </t>
    </r>
    <r>
      <rPr>
        <b/>
        <sz val="10"/>
        <rFont val="Arial"/>
        <family val="2"/>
      </rPr>
      <t xml:space="preserve">Implantação: </t>
    </r>
    <r>
      <rPr>
        <sz val="10"/>
        <rFont val="Arial"/>
        <family val="2"/>
      </rPr>
      <t xml:space="preserve">fica prorrogado o prazo de vigência e execução em 167 (cento e sessenta e sete)  dias contados a partir de 17/07/2016 até 31/12/2016. </t>
    </r>
    <r>
      <rPr>
        <b/>
        <sz val="10"/>
        <rFont val="Arial"/>
        <family val="2"/>
      </rPr>
      <t xml:space="preserve">Manutenção: </t>
    </r>
    <r>
      <rPr>
        <sz val="10"/>
        <rFont val="Arial"/>
        <family val="2"/>
      </rPr>
      <t>Será de 12 (doze) meses contados a partir do término do contrato de implantação e emissão doTermo de Recebimento Definitivo.</t>
    </r>
  </si>
  <si>
    <t>Décimo Sétimo Termo Aditivo</t>
  </si>
  <si>
    <t>Termo Aditivo: fica prorrogado o prazo de vigência e execução do contrato nº 02/2011 referente à implantação em 180 (cento e oitenta) dias contatos  a partir de 01 de janeiro de 2017o prazo de vigencia e execução do contrato de garantia, manutenção e suporte técnico será de 12 (doze) meses contados a partir do término do contrato de implantação e emissão do término do contrato de implantação e emissão do termo de recebimento definitivo</t>
  </si>
  <si>
    <t>Primeiro Termo Apostilamento</t>
  </si>
  <si>
    <t>Apostilamento ao contrato alterando a dotação orçamentária - a Cláusula Terceira passa a vigorar com a seguinte redação:  a despesa com a execução dos serviços objeto deste contrato no valor de R$ 191.238,68 referente a implantação do Sistema Web Público, corre à conta do Programa de Trabalho: 010.001.1066.0000 – Modernização da Informação da Gestão, Fonte de Recursos: 08, Elemento Orçamentário: 44903900 (Outros Serviços de Terceiros); e o valor de R$ 1.596.836,78  referente  a garantia, manutenção e suporte técnico, corre à conta do Programa de Trabalho: 006.003.2208.0000 – Manutenção do Departamento de Tecnologia da Informação, Fonte de Recursos: 01, Elemento Orçamentário 44903900 (Outros Serviços de Terceiros); Do Reajuste de valores do contrato através do IGP-DI no , percentual de 13,6674300% para o período de 03/2012 a 12/2013 que corresponde ao valor de R$ 518,02 valor mensal para manutenção do módulo de protocolo,  percentual de 5,5277600% para o período de 001/2013 a 12/2013 que corresponde ao valor de R$ 419,02 valor mensal para manutenção do módulo de nota fiscal avulsa e fiscalização de secretaria,  percentual de 3,6085300% para o período de 07/2013 a 12/2013 que corresponde ao valor de R$ 410,31 valor mensal para manutenção do módulo de inclusão de diversas funcionalidades ; Da forma de pagamento - Implantação: o valor da parcela referente a implantação dos subsistemas, reajustada neste termo de apostilamento para R$ 191.238,68 será pago na data de emissão do Termo de Recebimento Definitivo da Implantação; Manutenção: o valor da parcela referente aos serviços de manutenção e suporte técnico dos subsistemas R$ 133.069,73 será pago em doze parcelas, com início no mês subsequente ao do Recebimento Definitivo da Implantação do Sistema</t>
  </si>
  <si>
    <t>Segundo Termo Apostilamento</t>
  </si>
  <si>
    <r>
      <t xml:space="preserve">Apostilamento ao contrato prorrogando o prazo de vigência e execução - </t>
    </r>
    <r>
      <rPr>
        <b/>
        <sz val="10"/>
        <color indexed="8"/>
        <rFont val="Arial"/>
        <family val="2"/>
      </rPr>
      <t>TORNADO SEM EFEITO EM 25/07/2014</t>
    </r>
  </si>
  <si>
    <t>Terceiro Termo Apostilamento</t>
  </si>
  <si>
    <t>Apostilamento ao contrato alterando a Cláusula Décima Nona -     Do Reajuste de valores do contrato através do IGP-DI no , percentual de 3,7800000% para o período de 01/2014 a 12/2014 que corresponde ao valor de R$ 4.119,50 valor mensal para manutenção de todos os subsistemas, percentual de 3,7800000% para o período de 01/2014 a 12/2014 que corresponde ao valor de 162,85 valor mensal para manutenção do módulo de protocolo,  percentual de 37800000% para o período de 001/2014 a 12/2014 que corresponde ao valor de R$ 302,38 valor mensal para manutenção do módulo de nota fiscal avulsa e fiscalização de secretaria,  percentual de37800000% para o período de 01/2014 à 12/2014 que corresponde ao valor de R$ 445,31 valor mensal para manutenção do módulo de inclusão de diversas funcionalidades ; Da forma de pagamento - Implantação: o valor da parcela referente a implantação dos subsistemas, reajustada neste termo de apostilamento para R$ 198.467,50 será pago na data de emissão do Termo de Recebimento Definitivo da Implantação; Manutenção: o valor da parcela referente aos serviços de manutenção e suporte técnico dos subsistemas R$ 138.099,77 será pago em doze parcelas, com início no mês subsequente ao do Recebimento da Implantação do Sistema</t>
  </si>
  <si>
    <t xml:space="preserve">IGP-DI 3,78% </t>
  </si>
  <si>
    <t>Quarto Termo Apostilamento</t>
  </si>
  <si>
    <t>Apostilamento: alteração da Clausula Décima Nona -  do Reajuste do contrato 02/2011. a clausula décima nona do contrato passa a vigorar com a seguinte redação: Ficam corriidos os preços dos serviços deste contrato pleo Índice Geral de Preços - Disponibilidade Interna - IGP-DI, no Pecentual de 10,67%</t>
  </si>
  <si>
    <t>IGP-DI 10,67%</t>
  </si>
  <si>
    <t>33.90.39.00</t>
  </si>
  <si>
    <t>Terceiro termo</t>
  </si>
  <si>
    <t>Pregão Para Registro de Preço</t>
  </si>
  <si>
    <t>Menor Preço</t>
  </si>
  <si>
    <t>DUX Com. E Repres. Imp.  E Exp. Ltda</t>
  </si>
  <si>
    <t>05.502.105/0001-62</t>
  </si>
  <si>
    <t xml:space="preserve">33.90.39.00 </t>
  </si>
  <si>
    <t>Tribunal de Contas do Estado do Acre</t>
  </si>
  <si>
    <t>Primeiro Termo</t>
  </si>
  <si>
    <t>010.240/2014</t>
  </si>
  <si>
    <t>s/n</t>
  </si>
  <si>
    <t>Inexigibilidade de Licitação</t>
  </si>
  <si>
    <t>Serviços de desenvolvimento das integrações do Sistema WebPúblico desenvolvido pela empresa MGA Com. De Prod. E Manut. De informática ltda com o Sistema de informação territorial (SIT).</t>
  </si>
  <si>
    <t>002/2014</t>
  </si>
  <si>
    <t xml:space="preserve">MGA Comércio de Produtos e Manutenção de Informática Ltda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</si>
  <si>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Termo de apostilamento alterando a fonte de recursos para cobertura da despesa com serviços de integração dos sistemas, indicada na Cláusula  Quinta do Contrato nº 002/2014 - Da Despesa</t>
  </si>
  <si>
    <t>Termo Aditivo ao contrato prorrogando o prazo de vigência e execução do contrato de implantação em 02 (dois) meses, de 25/12/2014 até 23/02/2015; e o prazo de vigência e execução do contrato de garantia, manutenção e suporte técnico será de 12 (doze) meses contados a partir do término do contrato de implantação e emissão do termo de recebimento definitivo.</t>
  </si>
  <si>
    <t>Termo aditivo, fica prorrogados os prazos de vigencia e execução do contrato nº 002/2014 referente a manutenção e suporte técnico da integração dos Sistemas: NFSe, SIT e Webpúblico, em 06 (seis) meses contados a partir de 24 de fevereiro de 2016 até 24 de agosto de 2016</t>
  </si>
  <si>
    <t xml:space="preserve">Termo de apostilamento alterando a clausula sexta - do reajuste - do contrato passa a vigorar com a seguinte redação: ficam corrigidos os preços dos serviços deste contrato pelo indice geral de preços - disponibilidade interna - IGP - DI no percentual de 10,6786100%. </t>
  </si>
  <si>
    <t xml:space="preserve">            </t>
  </si>
  <si>
    <t>IGP-DI10,6786100%</t>
  </si>
  <si>
    <t>Termo aditivo, Fica prorrogado o prazo de vigência e execução do contrato nº02/2014 referente à manutenção e suporte técnico em 06 (seis) meses, contados a partir de 24 de agosto de 2016 até 24 de fevereiro de 2017</t>
  </si>
  <si>
    <t>3416/2013</t>
  </si>
  <si>
    <t>06/2013</t>
  </si>
  <si>
    <t>Pregão SRP Eletrônico</t>
  </si>
  <si>
    <t>Contratação de serviços de apoio administrativo para revisão do eleitorado de Rio Branco/AC, mediante coleta de dados biométrico, por meio de ativação de 31 (trinta e um) postos de operação de equipamentos de 6 (seis)  postos de recepção.</t>
  </si>
  <si>
    <t>D.O.U       Nº 93, 16/05/2013</t>
  </si>
  <si>
    <t>02/2014</t>
  </si>
  <si>
    <t>Vieira e Gomes Ltda</t>
  </si>
  <si>
    <t>11.223.797/0001-02</t>
  </si>
  <si>
    <t>11.236  Errata 11.451</t>
  </si>
  <si>
    <t>55/2013</t>
  </si>
  <si>
    <t>DOU 153</t>
  </si>
  <si>
    <t>Truibunal Regional Eleitoral do Acre</t>
  </si>
  <si>
    <t>Aditamento do prazo pelo período de 06 (seis) meses.</t>
  </si>
  <si>
    <t xml:space="preserve">Repactuação de valor  </t>
  </si>
  <si>
    <t xml:space="preserve">Acrescimo de 25% e dilatação do prazo pelo período de 12 (doze) meses, </t>
  </si>
  <si>
    <t>O presente Termo Aditivo tem por objetivo ao repactuação dos preços, conforme cláusula quarta do Contrato Casa Civil Nº 02/2014 e dilatação do prazo pelo período de 12 (doze) meses</t>
  </si>
  <si>
    <t>K &amp; Y Refrigeração</t>
  </si>
  <si>
    <t>07.243.095/0001-13</t>
  </si>
  <si>
    <t xml:space="preserve">Primeiro Termo </t>
  </si>
  <si>
    <t>Segundo Termo</t>
  </si>
  <si>
    <t>F. Almeida da Silva ME</t>
  </si>
  <si>
    <t>06.886.449/0001-85</t>
  </si>
  <si>
    <t>001101-3/2014</t>
  </si>
  <si>
    <t>69/2013</t>
  </si>
  <si>
    <t>Contratação de pessoa jurídicapara prestação dos serviços de agenciamento de viangens, que compreende a cotação, reserva, marcaçao, emissão e cancelamento de bilhetes de passagens aéreas nacionais.</t>
  </si>
  <si>
    <t>18/2015</t>
  </si>
  <si>
    <t>H &amp; P Importação E Exportação Ltda</t>
  </si>
  <si>
    <t>11.668.363/0001-16</t>
  </si>
  <si>
    <t xml:space="preserve">33.90.33.00 </t>
  </si>
  <si>
    <t>11.302</t>
  </si>
  <si>
    <t>Gabinete do vice Governador do Estado do Acre</t>
  </si>
  <si>
    <t>Contrato originário fica prorrogado por mais 08 (oito) meses, com início em 29 de dezembro de 2015 e vencimento em 29 de agosto de 2016</t>
  </si>
  <si>
    <t>Contrato originário fica prorrogado Pelo período de 29 de agosto de 2016 e vencimento em 31 de dezembro de 2016.</t>
  </si>
  <si>
    <t>Terceiro Termo</t>
  </si>
  <si>
    <t>O prazo estipulado na cláusula quarta do Contrato originário fica prorrogado Pelo período de 01 de Janeiro de 2017 e vencimento em 31 de março de 2017</t>
  </si>
  <si>
    <t>20/2015</t>
  </si>
  <si>
    <t>M. Carlota da Silva - ME</t>
  </si>
  <si>
    <t>0027412-7/2014</t>
  </si>
  <si>
    <t>874/2014</t>
  </si>
  <si>
    <t>Contatação de pessoa jurídica para prestação de serviços contínuos de limpeza asseio e conservação predial.</t>
  </si>
  <si>
    <t>05/2016</t>
  </si>
  <si>
    <t>11.562</t>
  </si>
  <si>
    <t>Secretaria de Estado da Polícia Civil</t>
  </si>
  <si>
    <t>Aditivar 11,43% da quantidade ( 4 Unidade - postos de trabalho)</t>
  </si>
  <si>
    <t>35.001.2015-76</t>
  </si>
  <si>
    <t>014/2015</t>
  </si>
  <si>
    <t>Visa à futura e eventual contratação sob demanda de empresa especializada na prestação de serviços de hospedagem e refeições.</t>
  </si>
  <si>
    <t>Endereço Eletronico: www.tce.ac.gov.br/portal/index.php/licitacoes/2015</t>
  </si>
  <si>
    <t>08/2016</t>
  </si>
  <si>
    <t>Norte Business Hotelaria e Turismo LTDA</t>
  </si>
  <si>
    <t>14.361.411/0001-17</t>
  </si>
  <si>
    <t>014/2016</t>
  </si>
  <si>
    <t>DEC  nº 284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</si>
  <si>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</si>
  <si>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</si>
  <si>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</si>
  <si>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</si>
  <si>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</si>
  <si>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</si>
  <si>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</si>
  <si>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</si>
  <si>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</si>
  <si>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</si>
  <si>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</si>
  <si>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</si>
  <si>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</si>
  <si>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0014324-5/2015</t>
  </si>
  <si>
    <t>433/2015</t>
  </si>
  <si>
    <t>Contratação de empresa visando o fornecimento de REFEIÇÃO PRONTA acondicionadas em embalagens EPS para produtos a granel alimentares</t>
  </si>
  <si>
    <t>15/2016</t>
  </si>
  <si>
    <t>12.979.426/0001-18</t>
  </si>
  <si>
    <t>26/2016</t>
  </si>
  <si>
    <t>11.613</t>
  </si>
  <si>
    <t>Supressão de R$ 375.585,50 (trezentos e setenta e cinco quinhentos e oitenta e cinco reais e cinquenta centavos). O valor total do contrato após a supressão é de R$ 71.147,50 (setenta e um mil cento e quareta e sete reais e cinquenta centavos)</t>
  </si>
  <si>
    <t xml:space="preserve">Termo Aditivo tem por objetivo a prorrogação do prazo pelo período de 30 dias </t>
  </si>
  <si>
    <t>216/2015</t>
  </si>
  <si>
    <t>076/2015</t>
  </si>
  <si>
    <t>Contratatação de Empresa para a prestação de serviços de restauração de plancas em bronze e confecção, entregue e instalação de elementos de comunicação visual para diversos prédios e espaços públicos</t>
  </si>
  <si>
    <t>23/2016</t>
  </si>
  <si>
    <t>01/2015</t>
  </si>
  <si>
    <t>11.631</t>
  </si>
  <si>
    <t>Secretaria Municipal de Obras Públicas</t>
  </si>
  <si>
    <t xml:space="preserve">Primeiro termo </t>
  </si>
  <si>
    <t>Dilatação do prazo pelo período de 03 (tres) meses</t>
  </si>
  <si>
    <t>24/2016</t>
  </si>
  <si>
    <t>D.C da Silva Milanin</t>
  </si>
  <si>
    <t>02.629.212/0001-68</t>
  </si>
  <si>
    <t>Tem o objetivo de acréscimo de 25% sobre o valor do contrato 24/2016 Valor do contrato R$ 128.160,00(cento e vinte e oito mil cento e sessenta reais) valor do aditivo R$ 32.040,00 (trinta e dois mil e quarenta reais) e a dilatação do prazo pelo período de 03 (tres) meses</t>
  </si>
  <si>
    <t>64045006334201548</t>
  </si>
  <si>
    <t>19/2015</t>
  </si>
  <si>
    <t>Pregão Eletrônico</t>
  </si>
  <si>
    <t>Contratação de Serviço de manutenção de ar condicionado,</t>
  </si>
  <si>
    <t>D.O.U Nº 28, 12/02/2016</t>
  </si>
  <si>
    <t>27/2016</t>
  </si>
  <si>
    <t>11.880</t>
  </si>
  <si>
    <t>02/05/2016</t>
  </si>
  <si>
    <t>31/12/2016</t>
  </si>
  <si>
    <t>230/2015</t>
  </si>
  <si>
    <t xml:space="preserve">7º Batalhão De Engenharia de Construção Batalhão de Rio Branco  </t>
  </si>
  <si>
    <t xml:space="preserve"> Dilatação do prazo pelo período de 03 (tres) meses</t>
  </si>
  <si>
    <t>35/2016</t>
  </si>
  <si>
    <t>093/2015</t>
  </si>
  <si>
    <t>045/2015</t>
  </si>
  <si>
    <t>Contratação de empresa especializada na locação de impressoras multifuncionais a laser, jato de tinta com sistema bulk ink e fotocopiadoras.</t>
  </si>
  <si>
    <t>055/2015</t>
  </si>
  <si>
    <t>11.601</t>
  </si>
  <si>
    <t>Secretaria Municipal de Saúde</t>
  </si>
  <si>
    <t>11.968</t>
  </si>
  <si>
    <t xml:space="preserve"> Executado até Exercício 2016</t>
  </si>
  <si>
    <t xml:space="preserve"> Executado no Exercício 2017</t>
  </si>
  <si>
    <t>Aditamento do prazo pelo período de 12 (doze) meses.</t>
  </si>
  <si>
    <t>Aditamento de prazo 12 (doze) meses</t>
  </si>
  <si>
    <t>Aditamento de prazo 12(doze) meses</t>
  </si>
  <si>
    <t>Repactuação de valor  referente ao periodo de maio a dezembro/2016</t>
  </si>
  <si>
    <t>25033.00344/2015-57</t>
  </si>
  <si>
    <t>008/2016</t>
  </si>
  <si>
    <t>Contração de empresa serviço de lavagem, lubirificação e pulverização de veículos</t>
  </si>
  <si>
    <t>001/2017</t>
  </si>
  <si>
    <t>J. M. da Silva Rodrigues - Me</t>
  </si>
  <si>
    <t>07.462.185/0001-03</t>
  </si>
  <si>
    <t>047/2016</t>
  </si>
  <si>
    <t>143</t>
  </si>
  <si>
    <t>Secretaria Especial de Saúde Indígenea</t>
  </si>
  <si>
    <t>11.768</t>
  </si>
  <si>
    <t>Processo nº 2017.02.00735</t>
  </si>
  <si>
    <t>-</t>
  </si>
  <si>
    <t>Contratação de anuidade de assinatura de jornal que circula em Rio Branco</t>
  </si>
  <si>
    <t>003/2017</t>
  </si>
  <si>
    <t>Acre Publicidade Ltda</t>
  </si>
  <si>
    <t>02.787.053/0001-20</t>
  </si>
  <si>
    <t xml:space="preserve">Inexibilidade </t>
  </si>
  <si>
    <t>Art. 25 Lei 8666/1993 Parecer Jurídico nº 2015.02.0000286 de 20 de fevereiro de 2015</t>
  </si>
  <si>
    <t>11.996</t>
  </si>
  <si>
    <t>15/02/2017</t>
  </si>
  <si>
    <t>004/2017</t>
  </si>
  <si>
    <t>Rede de Comunicação da Floresta Ltda</t>
  </si>
  <si>
    <t>06.226.994/0001-45</t>
  </si>
  <si>
    <t>102/02/2018</t>
  </si>
  <si>
    <t>005/2017</t>
  </si>
  <si>
    <t>Souzacre Agencia de Publicidade Ltda</t>
  </si>
  <si>
    <t>23.814.712/0001-40</t>
  </si>
  <si>
    <t>006/2017</t>
  </si>
  <si>
    <t>T. M. Martinello</t>
  </si>
  <si>
    <t>13.494.006/0001-04</t>
  </si>
  <si>
    <t>007/2017</t>
  </si>
  <si>
    <t>S. O. Carvalho Me</t>
  </si>
  <si>
    <t>09.351.773/0001-97</t>
  </si>
  <si>
    <t>038/2016</t>
  </si>
  <si>
    <t>Contração de empresa para fornecimento de material de consumo (bandeiras do Brasil, Estado do Acre e Município de Rio Branco)</t>
  </si>
  <si>
    <t>D. O. U Nº 11.780, 12/04/2016</t>
  </si>
  <si>
    <t>Menors Preço</t>
  </si>
  <si>
    <t>002/2017</t>
  </si>
  <si>
    <t>14.413.439/0001-50</t>
  </si>
  <si>
    <t>Calurino Ferraz Miranda</t>
  </si>
  <si>
    <t>33.90.30.00</t>
  </si>
  <si>
    <t>008/2017</t>
  </si>
  <si>
    <t>009/2017</t>
  </si>
  <si>
    <t>017/2016</t>
  </si>
  <si>
    <t>Contratação de empresa especializada na prestação de serviços de cópias de chaves, abertura e conserto de fechaduras, confecção de carimbos e substituição de borrachas, refil, feltro, tinta e acessórios para carimbos, confecção de crachás e fornecimento de suporte e cordão para crachás, serviços de reprografia incluindo impressões, fotocópias, encadernações e plastificações, confecção de banners informativos e magnetos para veículos</t>
  </si>
  <si>
    <t>Digicópias Ltda</t>
  </si>
  <si>
    <t>06.234.024/0001-91</t>
  </si>
  <si>
    <t>529 Diario Eletronico de Contas</t>
  </si>
  <si>
    <t>028/2017</t>
  </si>
  <si>
    <t>059/2017</t>
  </si>
  <si>
    <t>076/2016</t>
  </si>
  <si>
    <t>Contratação de empresa para prestação de serviços de impressão e veiculação em busdoor (traseira de ônibus</t>
  </si>
  <si>
    <t>12.012</t>
  </si>
  <si>
    <t>022/2016</t>
  </si>
  <si>
    <t>Contratação de empresa para fornecimento de material de consumo (água mineral e gelo)</t>
  </si>
  <si>
    <t>010/2017</t>
  </si>
  <si>
    <t>R. Martins da Costa - Me</t>
  </si>
  <si>
    <t>04.590.435/0001-94</t>
  </si>
  <si>
    <t>11.849</t>
  </si>
  <si>
    <t>Departamento Estadual de Pavimentação e Saneamento</t>
  </si>
  <si>
    <t>12.017</t>
  </si>
  <si>
    <t>345/2016</t>
  </si>
  <si>
    <t>638/2016</t>
  </si>
  <si>
    <t>011/2017</t>
  </si>
  <si>
    <t>Contratação de empresa para o fornecimento de refeição pronta (prato feito/marmitex)</t>
  </si>
  <si>
    <t>Churrascaria e Restaurante du Chefão Eireli - ME</t>
  </si>
  <si>
    <t>12.979426/0001-18</t>
  </si>
  <si>
    <t>042/2016</t>
  </si>
  <si>
    <t>11.958</t>
  </si>
  <si>
    <t>Secretaria de Estado de Policia Civil</t>
  </si>
  <si>
    <t>Aquisição de de material de consumo e permanente (informática e eletrônico)</t>
  </si>
  <si>
    <t>30/2016</t>
  </si>
  <si>
    <t xml:space="preserve">SERMATEC Com. E Serv.  </t>
  </si>
  <si>
    <t>04.439.665/0001-57</t>
  </si>
  <si>
    <t>44.90.52.00</t>
  </si>
  <si>
    <t>11.809</t>
  </si>
  <si>
    <t>Secretaria Municipal de Educação - SEME</t>
  </si>
  <si>
    <t>11970</t>
  </si>
  <si>
    <t>0020370-3/2014</t>
  </si>
  <si>
    <t>174/2015</t>
  </si>
  <si>
    <t>Pregão Eletrônico SRP</t>
  </si>
  <si>
    <t>Aquisição de equipamentos de refrigeração com instalação.</t>
  </si>
  <si>
    <t xml:space="preserve">www.comprasnet.gov.br </t>
  </si>
  <si>
    <t>39/2016.</t>
  </si>
  <si>
    <t>Amazom Imp. E Exp. LTDA</t>
  </si>
  <si>
    <t>84.312.669/0001-09</t>
  </si>
  <si>
    <t>299/2016</t>
  </si>
  <si>
    <t>11.860</t>
  </si>
  <si>
    <t>Secretaria de Estado de Saúde</t>
  </si>
  <si>
    <t>11.973</t>
  </si>
  <si>
    <t>015/2017</t>
  </si>
  <si>
    <t>016/2017</t>
  </si>
  <si>
    <t>018/2017</t>
  </si>
  <si>
    <t>019/2017</t>
  </si>
  <si>
    <t>020/2017</t>
  </si>
  <si>
    <t>Premier Comércio e Serviços Ltda</t>
  </si>
  <si>
    <t>05.606.339/0001-50</t>
  </si>
  <si>
    <t>07.355.957/0001-08</t>
  </si>
  <si>
    <t>Contratação de empresa para implantação de infraestrutura de Tecnologia da Informação TI</t>
  </si>
  <si>
    <t>44.90.30.00 44.90.39.00  44.90.52.00</t>
  </si>
  <si>
    <t>01 - Recurso Próprio e 08 - Crédito Operacional</t>
  </si>
  <si>
    <t>Arnaldo Comercio e Representações</t>
  </si>
  <si>
    <t>7Lan Comércio e Servios LTDA</t>
  </si>
  <si>
    <t>Aqsuisção de Material de Expediente(papel sulfite)</t>
  </si>
  <si>
    <t>04.517.439/0001-47</t>
  </si>
  <si>
    <t>003/2016</t>
  </si>
  <si>
    <t>J. O. Arruda - ME</t>
  </si>
  <si>
    <t>10.706.186/0001-52</t>
  </si>
  <si>
    <t>Contratação de empresa para serviços gráficos</t>
  </si>
  <si>
    <t>015/2016</t>
  </si>
  <si>
    <t>Aqsuisção de suprimentos de informática (cartuchos, tonerns, pen drive e HD externo)</t>
  </si>
  <si>
    <t>Reajuste de Preço</t>
  </si>
  <si>
    <t>3.3%</t>
  </si>
  <si>
    <t>074/2017</t>
  </si>
  <si>
    <t>525/2016</t>
  </si>
  <si>
    <t>11.867</t>
  </si>
  <si>
    <t>Fundação de Cultura de Comunicação Elias Mansour - FEM</t>
  </si>
  <si>
    <t>12.041</t>
  </si>
  <si>
    <t>Artigo 37, XXI da Constituição Federal e Artigo 2º da Lei nº 8.666/93 (Lei das Licitações Públicas) e nos termos do Parecer da Sub Chefia da Casa Civil Nº 05/2017</t>
  </si>
  <si>
    <t>Preimeiro Termo</t>
  </si>
  <si>
    <t>Aditivar 25% do valor inicilamnete contratado</t>
  </si>
  <si>
    <t>087/2017</t>
  </si>
  <si>
    <t>593/2016</t>
  </si>
  <si>
    <t>12.040</t>
  </si>
  <si>
    <t>Departamento Estadual de Pavimentação e Saneamento - DEPASA</t>
  </si>
  <si>
    <t>11.929</t>
  </si>
  <si>
    <t>Artigo 37, XXI da Constituição Federal e Artigo 2º da Lei nº 8.666/93 (Lei das Licitações Públicas) e nos termos do Parecer da Sub Chefia da Casa Civil Nº 03/2017</t>
  </si>
  <si>
    <t>Aqsuisição de material de expedinete - cosumo</t>
  </si>
  <si>
    <t>049/2017</t>
  </si>
  <si>
    <t>019/2016</t>
  </si>
  <si>
    <t>11.859</t>
  </si>
  <si>
    <t>Ministério Público do Estado do Acre</t>
  </si>
  <si>
    <t>12.045</t>
  </si>
  <si>
    <t>Artigo 37, da Constituição Federal e Artigo 2º da Lei nº 8.666/93 (Lei das Licitações Públicas) e nos termos do Parecer Jurídico Nº 21781320225</t>
  </si>
  <si>
    <t>073/2017</t>
  </si>
  <si>
    <t>109/216</t>
  </si>
  <si>
    <t>012//2017</t>
  </si>
  <si>
    <t>013/2017</t>
  </si>
  <si>
    <t>014/2017</t>
  </si>
  <si>
    <t>017/2017</t>
  </si>
  <si>
    <t>068/2017</t>
  </si>
  <si>
    <t>Dispensa</t>
  </si>
  <si>
    <t>Aquisição de material de consumo - limpeza</t>
  </si>
  <si>
    <t>10.774.168/001-08</t>
  </si>
  <si>
    <t>035/2017</t>
  </si>
  <si>
    <t>Confecção e Instalação de 02(dois) bancos de madeira com estrutura metálica para o pátio da Prefeitura de Rio Branco</t>
  </si>
  <si>
    <t>23.256.272/0001-52</t>
  </si>
  <si>
    <t>N W construções e com vitoria Ltda</t>
  </si>
  <si>
    <t>Art. 24 Lei 8666/1993</t>
  </si>
  <si>
    <t>040/2017</t>
  </si>
  <si>
    <t>Aquisição de material de consumo e permanente - equipamentos de informática</t>
  </si>
  <si>
    <t xml:space="preserve">33.90.30.00 44.90.52.00  </t>
  </si>
  <si>
    <t>Art. 24 Lei 8666/1993 Parecer Jurídico nº 2017.02.001016</t>
  </si>
  <si>
    <t>Art. 24 Lei 8666/1993 Parecer Jurídico nº 2017.02.001068</t>
  </si>
  <si>
    <t>051/2017</t>
  </si>
  <si>
    <t>Aquisição e execução de serviços de telecomunicação e rede</t>
  </si>
  <si>
    <t>A. N. Matos</t>
  </si>
  <si>
    <t>03.235.508/0001-67</t>
  </si>
  <si>
    <t>01 - recurso Próprio</t>
  </si>
  <si>
    <t>Art. 24 Lei 8666/1993 Parecer Jurídico nº 02/2017</t>
  </si>
  <si>
    <t>021/2017</t>
  </si>
  <si>
    <t>022/2017</t>
  </si>
  <si>
    <t>023/2017</t>
  </si>
  <si>
    <t>024/2017</t>
  </si>
  <si>
    <t>025/2017</t>
  </si>
  <si>
    <t>026/2017</t>
  </si>
  <si>
    <t>027/2017</t>
  </si>
  <si>
    <t>029/2017</t>
  </si>
  <si>
    <t>Acrescimo de 25% e dilatação do prazo pelo período de 03 (três) meses.</t>
  </si>
  <si>
    <t>030/2017</t>
  </si>
  <si>
    <t>031/2017</t>
  </si>
  <si>
    <t>J. S. Cordeiro Me</t>
  </si>
  <si>
    <t>Aquisição de material de consumo - expediente</t>
  </si>
  <si>
    <t>18.255.882/0001-00</t>
  </si>
  <si>
    <t>Mk Construtora Eirelli</t>
  </si>
  <si>
    <t>22.982.161/0001-60</t>
  </si>
  <si>
    <t>Serviçode manutenção nas instações físicas internas e externas do Prédio da Prefeitura de Rio Branco</t>
  </si>
  <si>
    <t>S &amp; S Comercio e Representação de Tintas Ltda</t>
  </si>
  <si>
    <t>07.338.922/0001-52</t>
  </si>
  <si>
    <t>Aquisição de material permannete - mobiliario ( mesa, gaveteiro, aramário, arquirivo, telefone, frigobar, micro-ondas, cafeteirias e bebedouros)</t>
  </si>
  <si>
    <t>01 - Recuros Próprio</t>
  </si>
  <si>
    <t>Amazon Imp. E Exp. Ltda</t>
  </si>
  <si>
    <t>84. 312.669/0001-09</t>
  </si>
  <si>
    <t>44.90.5200</t>
  </si>
  <si>
    <t>Prestação de serviços de fornecimento de material de comunicaão visual e gráfico</t>
  </si>
  <si>
    <t xml:space="preserve">J. S. dos Reis </t>
  </si>
  <si>
    <t>11.975.764/0001-19</t>
  </si>
  <si>
    <t>M &amp; R Distribuidora Ltda</t>
  </si>
  <si>
    <t>11.001.135/0001-98</t>
  </si>
  <si>
    <t>Aquisição de material de higiêne e limpeza</t>
  </si>
  <si>
    <t>Dispensa de licitação</t>
  </si>
  <si>
    <t>Serviço de manutenção preventiva e corretia e 02(dois) elevadores do Predio da Prefeitura de Rio Branco</t>
  </si>
  <si>
    <t>Carlos Eduardo Magalhães Albuquerque</t>
  </si>
  <si>
    <t>22.269.247/0001-40</t>
  </si>
  <si>
    <t>D D de Alencar Me</t>
  </si>
  <si>
    <t>63.595.482/0001-90</t>
  </si>
  <si>
    <t>Aquisição de material permanente (aramario alto fechado, arquivo em madeira MDF e cadeira)</t>
  </si>
  <si>
    <t>061/2017</t>
  </si>
  <si>
    <t>Secretaria Municipal da Saúde</t>
  </si>
  <si>
    <t>060/2017</t>
  </si>
  <si>
    <t>05/2017</t>
  </si>
  <si>
    <t>Artigo 37, da Constituição Federal e Artigo 22º da Lei nº 8.666/93 (Lei das Licitações Públicas)</t>
  </si>
  <si>
    <t>Artigo 37, da Constituição Federal e Artigo 22º da Lei nº 8.666/93 (Lei das Licitações Públicas), Parecer Jurídico nº 03/2017</t>
  </si>
  <si>
    <t>038/2017</t>
  </si>
  <si>
    <t>068/2016</t>
  </si>
  <si>
    <t>024/2016</t>
  </si>
  <si>
    <t>11.847</t>
  </si>
  <si>
    <t>Superintêndecia Municipal de Transporte e trânsito - RBTRANS</t>
  </si>
  <si>
    <t>12.060</t>
  </si>
  <si>
    <t>Artigo 37, da Constituição Federal e Artigo 23º da Lei nº 8.666/93 (Lei das Licitações Públicas), Parecer 2017.02.001285</t>
  </si>
  <si>
    <t>048/2017</t>
  </si>
  <si>
    <t>060/2016</t>
  </si>
  <si>
    <t>11.828</t>
  </si>
  <si>
    <t>Secretaria Municipal de Cidadânia e Asssitência Social - SEMCAS</t>
  </si>
  <si>
    <t>Artigo 37, da Constituição Federal e Artigo 2º da Lei nº 8.666/93 (Lei das Licitações Públicas) e nos termos do Parecer Jurídico Nº 2017.02.001240</t>
  </si>
  <si>
    <t>104/2017</t>
  </si>
  <si>
    <t>572/2016</t>
  </si>
  <si>
    <t>Secretaria de Estado de Extensão Agroflorestal e Produção Familiar - SEAPROF</t>
  </si>
  <si>
    <t>106/2017</t>
  </si>
  <si>
    <t>105/2017</t>
  </si>
  <si>
    <t>Quinto Termo</t>
  </si>
  <si>
    <t>O prazo estipulado na cláusula quarta do Contrato originário fica prorrogado Pelo período de 01 de abril de 2017 e vencimento em 31 de maio de 2017</t>
  </si>
  <si>
    <t>050/2017</t>
  </si>
  <si>
    <t>052/2016</t>
  </si>
  <si>
    <t>11.834</t>
  </si>
  <si>
    <t>Artigo 37, da Constituição Federal e Artigo 22º da Lei nº 8.666/93 (Lei das Licitações Públicas), Parecer nº 2017.02.00336</t>
  </si>
  <si>
    <t>054/2017</t>
  </si>
  <si>
    <t>Art. 24 Lei 8666/1993 Parecer Jurídico nº 2017.02.001188</t>
  </si>
  <si>
    <t>032/2017</t>
  </si>
  <si>
    <t>033/2017</t>
  </si>
  <si>
    <t>034/2017</t>
  </si>
  <si>
    <t>036/2017</t>
  </si>
  <si>
    <t>095/2017</t>
  </si>
  <si>
    <t>Fornecimento de Serviços Gráficos, de varios formatos e gramatura</t>
  </si>
  <si>
    <t>Gráfica Globo Ltda</t>
  </si>
  <si>
    <t>04.521.035/0001-27</t>
  </si>
  <si>
    <t>011/2016</t>
  </si>
  <si>
    <t>414</t>
  </si>
  <si>
    <t>12.084</t>
  </si>
  <si>
    <t>Artigo 37, da Constituição Federal e Artigo 23º da Lei nº 8.666/93 (Lei das Licitações Públicas), Parecer nº 2017.02.001921</t>
  </si>
  <si>
    <t>111/2017</t>
  </si>
  <si>
    <t>Empresa especializada em comnunicação social para desenvolver conteúdo e ministrar Workshop Relacionamento com a Mídia (media training)</t>
  </si>
  <si>
    <t>Fábio Gusmão Comunicação Ltda</t>
  </si>
  <si>
    <t>19.061.474/0001-71</t>
  </si>
  <si>
    <t>Fornecimento de material de higiêne e limpeza</t>
  </si>
  <si>
    <t>037/2017</t>
  </si>
  <si>
    <t>R.M Construções Ltda</t>
  </si>
  <si>
    <t>08.731.640/0001-83</t>
  </si>
  <si>
    <t>039/2017</t>
  </si>
  <si>
    <t>041/2017</t>
  </si>
  <si>
    <t>042/2017</t>
  </si>
  <si>
    <t>043/2017</t>
  </si>
  <si>
    <t>044/2017</t>
  </si>
  <si>
    <t>045/2017</t>
  </si>
  <si>
    <t>046/2017</t>
  </si>
  <si>
    <t>047/2017</t>
  </si>
  <si>
    <t>01 - Recirso Próprio</t>
  </si>
  <si>
    <t>Tecmaq Ltda</t>
  </si>
  <si>
    <t>04.108.775/0001-36</t>
  </si>
  <si>
    <t>01 - Recurso Prórprio</t>
  </si>
  <si>
    <t>04.034.583/0012-85</t>
  </si>
  <si>
    <t>Companhia de Selva Ltda</t>
  </si>
  <si>
    <t>02.236.978/0001-82</t>
  </si>
  <si>
    <t>Ednauro B. Rodrigues Me</t>
  </si>
  <si>
    <t>D. D. de Alencar Me</t>
  </si>
  <si>
    <t>A. C. Castro Me</t>
  </si>
  <si>
    <t>02.828.261/0001-20</t>
  </si>
  <si>
    <t>110/2017</t>
  </si>
  <si>
    <t>036/2015</t>
  </si>
  <si>
    <t>Serviços de engenharia por demanda, necessários a manutenção preventiva e corretiva das instalções prediais da Prefeitura Nunicipal de Rio Branco</t>
  </si>
  <si>
    <t>11.836</t>
  </si>
  <si>
    <t>Secretaria de Estado de Educação</t>
  </si>
  <si>
    <t>12.101</t>
  </si>
  <si>
    <t>O prazo estipulado na cláusula quarta do Contrato originário fica prorrogado Pelo período de 01 de junho de 2017 e vencimento em 31 de julho de 2017</t>
  </si>
  <si>
    <t>129/2017</t>
  </si>
  <si>
    <t>656/2015</t>
  </si>
  <si>
    <t>Aquisição de material permanente (eletrônico e eletrodoméstico)</t>
  </si>
  <si>
    <t>360/2016</t>
  </si>
  <si>
    <t>Secretaria Estadual de Saúde</t>
  </si>
  <si>
    <t>12.104</t>
  </si>
  <si>
    <t>Saldanha e Freitas Ltda - Me</t>
  </si>
  <si>
    <t>18.105.606/0001-57</t>
  </si>
  <si>
    <t xml:space="preserve">33.90.30.00 33.90.39.00 </t>
  </si>
  <si>
    <t>Secretaria de Ciencias e Tecnologia do Estado do Acre</t>
  </si>
  <si>
    <t>12.027</t>
  </si>
  <si>
    <t>121/2017</t>
  </si>
  <si>
    <t>803/2016</t>
  </si>
  <si>
    <t>Prestação de serviço de manutenção preventicva e corretiva, instalação e desisntalação de condicionadores de ar e fornecimento de peças.</t>
  </si>
  <si>
    <t>107/2017</t>
  </si>
  <si>
    <t>Prestação de serviço terceirizado de limpeza, asseio e conservação predial</t>
  </si>
  <si>
    <t>12.022</t>
  </si>
  <si>
    <t>Secretaria de Segurança Pública do Estado do Acre</t>
  </si>
  <si>
    <t>097/2017</t>
  </si>
  <si>
    <t>020/2016</t>
  </si>
  <si>
    <t>Aquisição de manterial permanente - mobiliário (armários e mesas)</t>
  </si>
  <si>
    <t>11.852</t>
  </si>
  <si>
    <t>12.077</t>
  </si>
  <si>
    <t>114/2017</t>
  </si>
  <si>
    <t>Aquisição de manterial de consumo (acondiocanemtno e embalagem/expediente/processamento de dados/proteção e segurança)</t>
  </si>
  <si>
    <t>12.094</t>
  </si>
  <si>
    <t>12.062</t>
  </si>
  <si>
    <t>Secretaria de Estado da Fazenda</t>
  </si>
  <si>
    <t>131/2017</t>
  </si>
  <si>
    <t>Aquisição de itens de alimentação (açucar e café)</t>
  </si>
  <si>
    <t>07.788.396/0001-22</t>
  </si>
  <si>
    <t>10.07.2017</t>
  </si>
  <si>
    <t>Ministerio Público do Acre</t>
  </si>
  <si>
    <t>122/2017</t>
  </si>
  <si>
    <t xml:space="preserve">Serviços de fabricação e de móveis planujados. Com fornecimento de todo material, insumos e mão-de-obra utilizados na prestação de serviço e montagem de objetos </t>
  </si>
  <si>
    <t>128/2017</t>
  </si>
  <si>
    <t>009/2016</t>
  </si>
  <si>
    <t>Concorrência</t>
  </si>
  <si>
    <t>Serviçode agênciamensto e propganda especializado em comunicação e marketing</t>
  </si>
  <si>
    <t>Aquisição de mobiliario</t>
  </si>
  <si>
    <t>115/2017</t>
  </si>
  <si>
    <t>Aquisição d ematerial de consumo - unifome (colete) para atender as necessidades do Gabiete Militar</t>
  </si>
  <si>
    <t>M. Elisa de Almeida</t>
  </si>
  <si>
    <t>03.743.745/0001-66</t>
  </si>
  <si>
    <t>052/2017</t>
  </si>
  <si>
    <t>053/2017</t>
  </si>
  <si>
    <t>055/2017</t>
  </si>
  <si>
    <t>056/2017</t>
  </si>
  <si>
    <t>S. F. Cavalcante Ltda</t>
  </si>
  <si>
    <t>06.093.772/0001-00</t>
  </si>
  <si>
    <t>Aquisição e instalação, sob demanda, de cortinbas tipo persians</t>
  </si>
  <si>
    <t>Aquisição de material permanente - cadeiras e poltronas</t>
  </si>
  <si>
    <t>J. M. Comércio e Serviços Ltda</t>
  </si>
  <si>
    <t>00.432.870/0001-30</t>
  </si>
  <si>
    <t>Aquisição de material permanente (tapetes retangular)</t>
  </si>
  <si>
    <t>31/2/2017</t>
  </si>
  <si>
    <t>44.9052.00</t>
  </si>
  <si>
    <t>Aquisição de material permanente mobiliário(cadeireira esteirinha sem braço)</t>
  </si>
  <si>
    <t>Aquisição de material permanente mobiliário(sofá e cadeiras)</t>
  </si>
  <si>
    <t>084/2017</t>
  </si>
  <si>
    <t>088/2017</t>
  </si>
  <si>
    <t>168/2017</t>
  </si>
  <si>
    <t>Drean Indústria e Comércio Ltda</t>
  </si>
  <si>
    <t>23.799.842/0001-50</t>
  </si>
  <si>
    <t>Aquisição de material permanente mobiliário(solfanete)</t>
  </si>
  <si>
    <t>Serviço de agenciamento de passagem</t>
  </si>
  <si>
    <t>01 Recurso Próprio</t>
  </si>
  <si>
    <t>33.90.33.00</t>
  </si>
  <si>
    <t>057/2017</t>
  </si>
  <si>
    <t>058/2017</t>
  </si>
  <si>
    <t>Heraclito Libanio Alemão Neto</t>
  </si>
  <si>
    <t>25.298.996/0001-94</t>
  </si>
  <si>
    <t>Prestação de serviço de reforma de mobiliário (cadeiras e sofás)</t>
  </si>
  <si>
    <t>Rio Branco Segurança e Vigilância Ltda</t>
  </si>
  <si>
    <t>16.803.988/0001-67</t>
  </si>
  <si>
    <t>Serviço terceririzado de vigilância eltrônica</t>
  </si>
  <si>
    <t>Aquisição de material de consumo(acondicionamento e embalagem/embalagem e processamanerto de dado proteção e segurança)</t>
  </si>
  <si>
    <t>04/2017</t>
  </si>
  <si>
    <t>Aquisição de material de consumo (higiêne e limpeza)</t>
  </si>
  <si>
    <t>A N M Matos</t>
  </si>
  <si>
    <t>Menor Preçp</t>
  </si>
  <si>
    <t>Aquisição de material permanente(terminal inteligênte)</t>
  </si>
  <si>
    <t>137/2017</t>
  </si>
  <si>
    <t>138/2017</t>
  </si>
  <si>
    <t>140/2017</t>
  </si>
  <si>
    <t>127/2017</t>
  </si>
  <si>
    <t>662/2016</t>
  </si>
  <si>
    <t>Secretaria de Estado de Ciências e Tecnologia</t>
  </si>
  <si>
    <t>12.134</t>
  </si>
  <si>
    <t>11.769</t>
  </si>
  <si>
    <t>135/2017</t>
  </si>
  <si>
    <t>624/2016</t>
  </si>
  <si>
    <t>12.034</t>
  </si>
  <si>
    <t>18/2017</t>
  </si>
  <si>
    <t>Fundação Hospital Estadual do Acre - FUNDHACRE</t>
  </si>
  <si>
    <t>12.143</t>
  </si>
  <si>
    <t>213/2017</t>
  </si>
  <si>
    <t>098/2017</t>
  </si>
  <si>
    <t>130/2017</t>
  </si>
  <si>
    <t>132/2017</t>
  </si>
  <si>
    <t>154/2017</t>
  </si>
  <si>
    <t>141/2017</t>
  </si>
  <si>
    <t>694/2016</t>
  </si>
  <si>
    <t>12.042</t>
  </si>
  <si>
    <t>Secretaria de Estado da Faqzenda</t>
  </si>
  <si>
    <t>062/2017</t>
  </si>
  <si>
    <t>063/2017</t>
  </si>
  <si>
    <t>064/2017</t>
  </si>
  <si>
    <t>065/2017</t>
  </si>
  <si>
    <t>G S Silveira</t>
  </si>
  <si>
    <t>84.313.923/0001-93</t>
  </si>
  <si>
    <t>Confecção fornecimento e montagem de elementos de comunicação visual</t>
  </si>
  <si>
    <t>Aquisição de material de consumo (expediente)</t>
  </si>
  <si>
    <t>R S Freitas Juca</t>
  </si>
  <si>
    <t>07.190.927/0001-80</t>
  </si>
  <si>
    <t xml:space="preserve">Prestadora de serviço de locação de equipamento de informática </t>
  </si>
  <si>
    <t>31/122017</t>
  </si>
  <si>
    <t>565/2016</t>
  </si>
  <si>
    <t>066/2017</t>
  </si>
  <si>
    <t>067/2017</t>
  </si>
  <si>
    <t>Secretario de Estado da Policia Civil</t>
  </si>
  <si>
    <t>12139</t>
  </si>
  <si>
    <t>11.990</t>
  </si>
  <si>
    <t>Silva &amp; Milanin Ltda</t>
  </si>
  <si>
    <t>101/2017</t>
  </si>
  <si>
    <t>Serviço de confecção de placas de inauguração</t>
  </si>
  <si>
    <t>036</t>
  </si>
  <si>
    <t>Ministerio Publico do Estado do Acre</t>
  </si>
  <si>
    <t>12151</t>
  </si>
  <si>
    <t>175/2017</t>
  </si>
  <si>
    <t>119/2017</t>
  </si>
  <si>
    <t>11.992</t>
  </si>
  <si>
    <t>Fundação Hospital do Acre - FUNDHACRE</t>
  </si>
  <si>
    <t>12.162</t>
  </si>
  <si>
    <t>PRESTAÇÃO DE CONTAS MENSAL - EXERCÍCIO 2017</t>
  </si>
  <si>
    <t>TOTAL</t>
  </si>
  <si>
    <r>
      <t xml:space="preserve">Nome do responsável pela elaboração: </t>
    </r>
    <r>
      <rPr>
        <b/>
        <sz val="11"/>
        <color indexed="8"/>
        <rFont val="Arial"/>
        <family val="2"/>
      </rPr>
      <t>EMERSON MOURÃO</t>
    </r>
  </si>
  <si>
    <r>
      <t xml:space="preserve">Nome do titular do Órgão/Entidade/Fundo: </t>
    </r>
    <r>
      <rPr>
        <b/>
        <sz val="11"/>
        <color indexed="8"/>
        <rFont val="Arial"/>
        <family val="2"/>
      </rPr>
      <t>ANDRÉ KAMAI</t>
    </r>
  </si>
  <si>
    <r>
      <t xml:space="preserve">ÓRGÃO/ENTIDADE/FUNDO: </t>
    </r>
    <r>
      <rPr>
        <b/>
        <sz val="10"/>
        <color indexed="8"/>
        <rFont val="Arial"/>
        <family val="2"/>
      </rPr>
      <t>SECRETARIA MUNICIPAL DA CASA CIVIL - SMCC</t>
    </r>
  </si>
  <si>
    <r>
      <t xml:space="preserve">MÊS/ANO: </t>
    </r>
    <r>
      <rPr>
        <b/>
        <sz val="10"/>
        <color indexed="8"/>
        <rFont val="Arial"/>
        <family val="2"/>
      </rPr>
      <t>JANEIRO A NOVEMBRO/2017</t>
    </r>
  </si>
  <si>
    <r>
      <t xml:space="preserve">DATA DA ÚLTIMA ATUALIZAÇÃO: </t>
    </r>
    <r>
      <rPr>
        <b/>
        <sz val="10"/>
        <color indexed="8"/>
        <rFont val="Arial"/>
        <family val="2"/>
      </rPr>
      <t>30/11/2017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</si>
</sst>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82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4" fontId="1" fillId="0" borderId="1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Alignment="1"/>
    <xf numFmtId="4" fontId="6" fillId="0" borderId="0" xfId="0" applyNumberFormat="1" applyFont="1" applyFill="1" applyAlignment="1"/>
    <xf numFmtId="4" fontId="6" fillId="0" borderId="6" xfId="0" applyNumberFormat="1" applyFont="1" applyFill="1" applyBorder="1" applyAlignment="1">
      <alignment vertical="center" wrapText="1"/>
    </xf>
    <xf numFmtId="4" fontId="7" fillId="0" borderId="0" xfId="0" applyNumberFormat="1" applyFont="1" applyFill="1" applyAlignment="1"/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center"/>
    </xf>
    <xf numFmtId="4" fontId="6" fillId="0" borderId="1" xfId="0" applyNumberFormat="1" applyFont="1" applyFill="1" applyBorder="1" applyAlignment="1">
      <alignment horizontal="left" vertical="center"/>
    </xf>
    <xf numFmtId="4" fontId="6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3" fontId="6" fillId="0" borderId="1" xfId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left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14" fontId="6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6" fillId="0" borderId="1" xfId="1" applyNumberFormat="1" applyFont="1" applyFill="1" applyBorder="1" applyAlignment="1">
      <alignment horizontal="center" vertical="center" wrapText="1"/>
    </xf>
    <xf numFmtId="17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wrapText="1"/>
    </xf>
    <xf numFmtId="2" fontId="10" fillId="0" borderId="11" xfId="0" applyNumberFormat="1" applyFont="1" applyFill="1" applyBorder="1" applyAlignment="1">
      <alignment horizontal="center" wrapText="1"/>
    </xf>
    <xf numFmtId="2" fontId="10" fillId="0" borderId="11" xfId="0" applyNumberFormat="1" applyFont="1" applyFill="1" applyBorder="1" applyAlignment="1">
      <alignment horizontal="left" wrapText="1"/>
    </xf>
    <xf numFmtId="0" fontId="10" fillId="0" borderId="11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0" fontId="10" fillId="0" borderId="18" xfId="0" applyFont="1" applyFill="1" applyBorder="1" applyAlignment="1">
      <alignment horizontal="center" wrapText="1"/>
    </xf>
    <xf numFmtId="0" fontId="10" fillId="0" borderId="17" xfId="0" applyFont="1" applyFill="1" applyBorder="1" applyAlignment="1">
      <alignment horizontal="center" wrapText="1"/>
    </xf>
    <xf numFmtId="0" fontId="10" fillId="0" borderId="13" xfId="0" applyFont="1" applyFill="1" applyBorder="1" applyAlignment="1">
      <alignment horizont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11" fillId="0" borderId="1" xfId="2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0" fontId="12" fillId="0" borderId="0" xfId="0" applyFont="1" applyFill="1" applyAlignment="1">
      <alignment vertical="center"/>
    </xf>
    <xf numFmtId="0" fontId="9" fillId="0" borderId="0" xfId="0" applyFont="1" applyFill="1" applyAlignment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wrapText="1"/>
    </xf>
    <xf numFmtId="4" fontId="9" fillId="0" borderId="0" xfId="0" applyNumberFormat="1" applyFont="1" applyFill="1" applyAlignment="1"/>
    <xf numFmtId="0" fontId="6" fillId="0" borderId="8" xfId="0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right" vertical="center" wrapText="1"/>
    </xf>
    <xf numFmtId="43" fontId="6" fillId="0" borderId="6" xfId="1" applyFont="1" applyFill="1" applyBorder="1" applyAlignment="1">
      <alignment vertical="center" wrapText="1"/>
    </xf>
    <xf numFmtId="0" fontId="6" fillId="0" borderId="6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78582</xdr:rowOff>
    </xdr:to>
    <xdr:pic>
      <xdr:nvPicPr>
        <xdr:cNvPr id="46518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252412</xdr:colOff>
      <xdr:row>0</xdr:row>
      <xdr:rowOff>53274</xdr:rowOff>
    </xdr:from>
    <xdr:to>
      <xdr:col>1</xdr:col>
      <xdr:colOff>790575</xdr:colOff>
      <xdr:row>3</xdr:row>
      <xdr:rowOff>142876</xdr:rowOff>
    </xdr:to>
    <xdr:pic>
      <xdr:nvPicPr>
        <xdr:cNvPr id="46519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" y="53274"/>
          <a:ext cx="538163" cy="575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mprasnet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23"/>
  <sheetViews>
    <sheetView tabSelected="1" zoomScaleNormal="100" zoomScaleSheetLayoutView="80" workbookViewId="0">
      <selection activeCell="A12" sqref="A12:AI12"/>
    </sheetView>
  </sheetViews>
  <sheetFormatPr defaultRowHeight="12.75" x14ac:dyDescent="0.2"/>
  <cols>
    <col min="1" max="1" width="5.5703125" style="29" customWidth="1"/>
    <col min="2" max="2" width="16.42578125" style="63" customWidth="1"/>
    <col min="3" max="3" width="11.5703125" style="63" customWidth="1"/>
    <col min="4" max="4" width="29.85546875" style="63" customWidth="1"/>
    <col min="5" max="5" width="13.7109375" style="63" customWidth="1"/>
    <col min="6" max="6" width="44.140625" style="64" customWidth="1"/>
    <col min="7" max="7" width="25.28515625" style="63" customWidth="1"/>
    <col min="8" max="8" width="12.7109375" style="63" customWidth="1"/>
    <col min="9" max="9" width="42.28515625" style="63" customWidth="1"/>
    <col min="10" max="10" width="21.5703125" style="63" customWidth="1"/>
    <col min="11" max="11" width="14.5703125" style="63" customWidth="1"/>
    <col min="12" max="12" width="14.85546875" style="63" customWidth="1"/>
    <col min="13" max="13" width="10.5703125" style="63" customWidth="1"/>
    <col min="14" max="14" width="11.5703125" style="63" customWidth="1"/>
    <col min="15" max="15" width="12" style="63" customWidth="1"/>
    <col min="16" max="16" width="12.5703125" style="63" customWidth="1"/>
    <col min="17" max="17" width="19.85546875" style="64" customWidth="1"/>
    <col min="18" max="18" width="13" style="64" customWidth="1"/>
    <col min="19" max="19" width="14.42578125" style="64" customWidth="1"/>
    <col min="20" max="20" width="15.7109375" style="63" customWidth="1"/>
    <col min="21" max="21" width="14.85546875" style="66" customWidth="1"/>
    <col min="22" max="22" width="12.42578125" style="64" customWidth="1"/>
    <col min="23" max="23" width="13.28515625" style="11" customWidth="1"/>
    <col min="24" max="24" width="51.5703125" style="64" customWidth="1"/>
    <col min="25" max="25" width="12" style="64" customWidth="1"/>
    <col min="26" max="26" width="10.7109375" style="64" customWidth="1"/>
    <col min="27" max="28" width="10.5703125" style="64" customWidth="1"/>
    <col min="29" max="29" width="12" style="64" customWidth="1"/>
    <col min="30" max="30" width="12.28515625" style="64" customWidth="1"/>
    <col min="31" max="32" width="21" style="25" customWidth="1"/>
    <col min="33" max="33" width="16.140625" style="24" customWidth="1"/>
    <col min="34" max="34" width="20.85546875" style="25" customWidth="1"/>
    <col min="35" max="35" width="11.5703125" style="11" customWidth="1"/>
    <col min="36" max="36" width="13.85546875" style="11" customWidth="1"/>
    <col min="37" max="37" width="33.140625" style="11" customWidth="1"/>
    <col min="38" max="38" width="13.140625" style="11" customWidth="1"/>
    <col min="39" max="39" width="22" style="11" customWidth="1"/>
    <col min="40" max="40" width="21" style="11" customWidth="1"/>
    <col min="41" max="41" width="13.85546875" style="11" customWidth="1"/>
    <col min="42" max="42" width="13.7109375" style="11" customWidth="1"/>
    <col min="43" max="43" width="13.28515625" style="64" customWidth="1"/>
    <col min="44" max="44" width="12.28515625" style="64" customWidth="1"/>
    <col min="45" max="45" width="9.140625" style="64"/>
    <col min="46" max="46" width="10.140625" style="64" customWidth="1"/>
    <col min="47" max="51" width="9.140625" style="64"/>
    <col min="52" max="52" width="10.28515625" style="64" customWidth="1"/>
    <col min="53" max="53" width="11.28515625" style="64" customWidth="1"/>
    <col min="54" max="55" width="9.140625" style="64"/>
    <col min="56" max="56" width="55.28515625" style="64" customWidth="1"/>
    <col min="57" max="16384" width="9.140625" style="64"/>
  </cols>
  <sheetData>
    <row r="1" spans="1:56" x14ac:dyDescent="0.2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</row>
    <row r="2" spans="1:56" x14ac:dyDescent="0.2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</row>
    <row r="3" spans="1:56" x14ac:dyDescent="0.2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</row>
    <row r="4" spans="1:56" x14ac:dyDescent="0.2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</row>
    <row r="5" spans="1:56" s="65" customFormat="1" x14ac:dyDescent="0.2">
      <c r="A5" s="178" t="s">
        <v>0</v>
      </c>
      <c r="B5" s="19"/>
      <c r="C5" s="19"/>
      <c r="D5" s="19"/>
      <c r="E5" s="19"/>
      <c r="G5" s="19"/>
      <c r="H5" s="19"/>
      <c r="I5" s="19"/>
      <c r="J5" s="19"/>
      <c r="K5" s="19"/>
      <c r="L5" s="19"/>
      <c r="M5" s="19"/>
      <c r="N5" s="19"/>
      <c r="O5" s="19"/>
      <c r="P5" s="19"/>
      <c r="T5" s="19"/>
      <c r="U5" s="179"/>
      <c r="W5" s="180"/>
      <c r="AE5" s="27"/>
      <c r="AF5" s="27"/>
      <c r="AG5" s="181"/>
      <c r="AH5" s="27"/>
      <c r="AI5" s="180"/>
      <c r="AJ5" s="180"/>
      <c r="AK5" s="180"/>
      <c r="AL5" s="180"/>
      <c r="AM5" s="180"/>
      <c r="AN5" s="180"/>
      <c r="AO5" s="180"/>
      <c r="AP5" s="180"/>
    </row>
    <row r="7" spans="1:56" s="65" customFormat="1" x14ac:dyDescent="0.2">
      <c r="A7" s="96" t="s">
        <v>725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</row>
    <row r="8" spans="1:56" x14ac:dyDescent="0.2">
      <c r="A8" s="88" t="s">
        <v>1</v>
      </c>
      <c r="B8" s="88"/>
      <c r="C8" s="88"/>
      <c r="D8" s="88"/>
      <c r="E8" s="88"/>
      <c r="F8" s="88"/>
      <c r="G8" s="88"/>
      <c r="H8" s="88"/>
      <c r="I8" s="88"/>
      <c r="J8" s="88"/>
    </row>
    <row r="9" spans="1:56" x14ac:dyDescent="0.2">
      <c r="A9" s="131" t="s">
        <v>2</v>
      </c>
      <c r="B9" s="131"/>
      <c r="C9" s="131"/>
      <c r="D9" s="131"/>
      <c r="E9" s="131"/>
    </row>
    <row r="11" spans="1:56" x14ac:dyDescent="0.2">
      <c r="A11" s="132" t="s">
        <v>729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</row>
    <row r="12" spans="1:56" x14ac:dyDescent="0.2">
      <c r="A12" s="132" t="s">
        <v>730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</row>
    <row r="13" spans="1:56" x14ac:dyDescent="0.2">
      <c r="A13" s="132" t="s">
        <v>731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</row>
    <row r="15" spans="1:56" s="177" customFormat="1" ht="16.5" thickBot="1" x14ac:dyDescent="0.3">
      <c r="A15" s="176" t="s">
        <v>3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6"/>
      <c r="BB15" s="176"/>
      <c r="BC15" s="176"/>
      <c r="BD15" s="176"/>
    </row>
    <row r="16" spans="1:56" s="11" customFormat="1" x14ac:dyDescent="0.2">
      <c r="A16" s="165" t="s">
        <v>4</v>
      </c>
      <c r="B16" s="166" t="s">
        <v>5</v>
      </c>
      <c r="C16" s="166"/>
      <c r="D16" s="166"/>
      <c r="E16" s="166"/>
      <c r="F16" s="166"/>
      <c r="G16" s="166"/>
      <c r="H16" s="104" t="s">
        <v>6</v>
      </c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 t="s">
        <v>7</v>
      </c>
      <c r="AJ16" s="104"/>
      <c r="AK16" s="104"/>
      <c r="AL16" s="104"/>
      <c r="AM16" s="104" t="s">
        <v>8</v>
      </c>
      <c r="AN16" s="104"/>
      <c r="AO16" s="104"/>
      <c r="AP16" s="104"/>
      <c r="AQ16" s="104"/>
      <c r="AR16" s="104"/>
      <c r="AS16" s="104" t="s">
        <v>9</v>
      </c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5"/>
    </row>
    <row r="17" spans="1:62" s="11" customFormat="1" x14ac:dyDescent="0.2">
      <c r="A17" s="167"/>
      <c r="B17" s="76"/>
      <c r="C17" s="76"/>
      <c r="D17" s="76"/>
      <c r="E17" s="76"/>
      <c r="F17" s="76"/>
      <c r="G17" s="76"/>
      <c r="H17" s="76" t="s">
        <v>10</v>
      </c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 t="s">
        <v>11</v>
      </c>
      <c r="V17" s="76"/>
      <c r="W17" s="76"/>
      <c r="X17" s="76"/>
      <c r="Y17" s="76"/>
      <c r="Z17" s="76"/>
      <c r="AA17" s="76"/>
      <c r="AB17" s="76"/>
      <c r="AC17" s="76"/>
      <c r="AD17" s="76"/>
      <c r="AE17" s="76" t="s">
        <v>12</v>
      </c>
      <c r="AF17" s="76"/>
      <c r="AG17" s="76"/>
      <c r="AH17" s="76"/>
      <c r="AI17" s="76" t="s">
        <v>13</v>
      </c>
      <c r="AJ17" s="76" t="s">
        <v>14</v>
      </c>
      <c r="AK17" s="76" t="s">
        <v>15</v>
      </c>
      <c r="AL17" s="76" t="s">
        <v>16</v>
      </c>
      <c r="AM17" s="76" t="s">
        <v>17</v>
      </c>
      <c r="AN17" s="76" t="s">
        <v>18</v>
      </c>
      <c r="AO17" s="76" t="s">
        <v>19</v>
      </c>
      <c r="AP17" s="76" t="s">
        <v>20</v>
      </c>
      <c r="AQ17" s="76" t="s">
        <v>21</v>
      </c>
      <c r="AR17" s="76" t="s">
        <v>20</v>
      </c>
      <c r="AS17" s="76" t="s">
        <v>22</v>
      </c>
      <c r="AT17" s="76" t="s">
        <v>23</v>
      </c>
      <c r="AU17" s="85" t="s">
        <v>24</v>
      </c>
      <c r="AV17" s="85"/>
      <c r="AW17" s="85"/>
      <c r="AX17" s="85" t="s">
        <v>25</v>
      </c>
      <c r="AY17" s="85"/>
      <c r="AZ17" s="76" t="s">
        <v>26</v>
      </c>
      <c r="BA17" s="76" t="s">
        <v>27</v>
      </c>
      <c r="BB17" s="85" t="s">
        <v>28</v>
      </c>
      <c r="BC17" s="85"/>
      <c r="BD17" s="168"/>
    </row>
    <row r="18" spans="1:62" s="11" customFormat="1" ht="51" x14ac:dyDescent="0.2">
      <c r="A18" s="167"/>
      <c r="B18" s="68" t="s">
        <v>29</v>
      </c>
      <c r="C18" s="68" t="s">
        <v>30</v>
      </c>
      <c r="D18" s="68" t="s">
        <v>31</v>
      </c>
      <c r="E18" s="68" t="s">
        <v>22</v>
      </c>
      <c r="F18" s="68" t="s">
        <v>32</v>
      </c>
      <c r="G18" s="68" t="s">
        <v>33</v>
      </c>
      <c r="H18" s="8" t="s">
        <v>34</v>
      </c>
      <c r="I18" s="68" t="s">
        <v>35</v>
      </c>
      <c r="J18" s="68" t="s">
        <v>36</v>
      </c>
      <c r="K18" s="68" t="s">
        <v>37</v>
      </c>
      <c r="L18" s="68" t="s">
        <v>38</v>
      </c>
      <c r="M18" s="68" t="s">
        <v>39</v>
      </c>
      <c r="N18" s="68" t="s">
        <v>40</v>
      </c>
      <c r="O18" s="68" t="s">
        <v>41</v>
      </c>
      <c r="P18" s="68" t="s">
        <v>42</v>
      </c>
      <c r="Q18" s="68" t="s">
        <v>43</v>
      </c>
      <c r="R18" s="68" t="s">
        <v>44</v>
      </c>
      <c r="S18" s="68" t="s">
        <v>45</v>
      </c>
      <c r="T18" s="68" t="s">
        <v>46</v>
      </c>
      <c r="U18" s="68" t="s">
        <v>47</v>
      </c>
      <c r="V18" s="68" t="s">
        <v>37</v>
      </c>
      <c r="W18" s="68" t="s">
        <v>39</v>
      </c>
      <c r="X18" s="68" t="s">
        <v>48</v>
      </c>
      <c r="Y18" s="68" t="s">
        <v>40</v>
      </c>
      <c r="Z18" s="68" t="s">
        <v>41</v>
      </c>
      <c r="AA18" s="68" t="s">
        <v>49</v>
      </c>
      <c r="AB18" s="68" t="s">
        <v>50</v>
      </c>
      <c r="AC18" s="68" t="s">
        <v>51</v>
      </c>
      <c r="AD18" s="68" t="s">
        <v>52</v>
      </c>
      <c r="AE18" s="9" t="s">
        <v>53</v>
      </c>
      <c r="AF18" s="68" t="s">
        <v>311</v>
      </c>
      <c r="AG18" s="68" t="s">
        <v>312</v>
      </c>
      <c r="AH18" s="9" t="s">
        <v>54</v>
      </c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10" t="s">
        <v>55</v>
      </c>
      <c r="AV18" s="10" t="s">
        <v>56</v>
      </c>
      <c r="AW18" s="10" t="s">
        <v>57</v>
      </c>
      <c r="AX18" s="10" t="s">
        <v>58</v>
      </c>
      <c r="AY18" s="68" t="s">
        <v>59</v>
      </c>
      <c r="AZ18" s="76"/>
      <c r="BA18" s="76"/>
      <c r="BB18" s="10" t="s">
        <v>55</v>
      </c>
      <c r="BC18" s="10" t="s">
        <v>60</v>
      </c>
      <c r="BD18" s="169" t="s">
        <v>61</v>
      </c>
    </row>
    <row r="19" spans="1:62" s="63" customFormat="1" ht="13.5" thickBot="1" x14ac:dyDescent="0.3">
      <c r="A19" s="170"/>
      <c r="B19" s="171" t="s">
        <v>62</v>
      </c>
      <c r="C19" s="171" t="s">
        <v>63</v>
      </c>
      <c r="D19" s="172" t="s">
        <v>64</v>
      </c>
      <c r="E19" s="171" t="s">
        <v>65</v>
      </c>
      <c r="F19" s="171" t="s">
        <v>66</v>
      </c>
      <c r="G19" s="171" t="s">
        <v>67</v>
      </c>
      <c r="H19" s="172" t="s">
        <v>68</v>
      </c>
      <c r="I19" s="171" t="s">
        <v>69</v>
      </c>
      <c r="J19" s="171" t="s">
        <v>70</v>
      </c>
      <c r="K19" s="171" t="s">
        <v>71</v>
      </c>
      <c r="L19" s="173" t="s">
        <v>72</v>
      </c>
      <c r="M19" s="171" t="s">
        <v>73</v>
      </c>
      <c r="N19" s="171" t="s">
        <v>74</v>
      </c>
      <c r="O19" s="171" t="s">
        <v>75</v>
      </c>
      <c r="P19" s="171" t="s">
        <v>76</v>
      </c>
      <c r="Q19" s="171" t="s">
        <v>77</v>
      </c>
      <c r="R19" s="171" t="s">
        <v>78</v>
      </c>
      <c r="S19" s="171" t="s">
        <v>79</v>
      </c>
      <c r="T19" s="171" t="s">
        <v>80</v>
      </c>
      <c r="U19" s="171" t="s">
        <v>81</v>
      </c>
      <c r="V19" s="171" t="s">
        <v>82</v>
      </c>
      <c r="W19" s="171" t="s">
        <v>83</v>
      </c>
      <c r="X19" s="171" t="s">
        <v>84</v>
      </c>
      <c r="Y19" s="171" t="s">
        <v>85</v>
      </c>
      <c r="Z19" s="171" t="s">
        <v>86</v>
      </c>
      <c r="AA19" s="171" t="s">
        <v>87</v>
      </c>
      <c r="AB19" s="171" t="s">
        <v>88</v>
      </c>
      <c r="AC19" s="171" t="s">
        <v>89</v>
      </c>
      <c r="AD19" s="171" t="s">
        <v>90</v>
      </c>
      <c r="AE19" s="173" t="s">
        <v>91</v>
      </c>
      <c r="AF19" s="173" t="s">
        <v>92</v>
      </c>
      <c r="AG19" s="171" t="s">
        <v>93</v>
      </c>
      <c r="AH19" s="173" t="s">
        <v>94</v>
      </c>
      <c r="AI19" s="171" t="s">
        <v>95</v>
      </c>
      <c r="AJ19" s="171" t="s">
        <v>96</v>
      </c>
      <c r="AK19" s="171" t="s">
        <v>97</v>
      </c>
      <c r="AL19" s="171" t="s">
        <v>98</v>
      </c>
      <c r="AM19" s="174" t="s">
        <v>99</v>
      </c>
      <c r="AN19" s="174" t="s">
        <v>100</v>
      </c>
      <c r="AO19" s="174" t="s">
        <v>101</v>
      </c>
      <c r="AP19" s="174" t="s">
        <v>102</v>
      </c>
      <c r="AQ19" s="174" t="s">
        <v>103</v>
      </c>
      <c r="AR19" s="174" t="s">
        <v>104</v>
      </c>
      <c r="AS19" s="174" t="s">
        <v>105</v>
      </c>
      <c r="AT19" s="174" t="s">
        <v>106</v>
      </c>
      <c r="AU19" s="174" t="s">
        <v>107</v>
      </c>
      <c r="AV19" s="174" t="s">
        <v>108</v>
      </c>
      <c r="AW19" s="174" t="s">
        <v>109</v>
      </c>
      <c r="AX19" s="174" t="s">
        <v>110</v>
      </c>
      <c r="AY19" s="174" t="s">
        <v>111</v>
      </c>
      <c r="AZ19" s="174" t="s">
        <v>112</v>
      </c>
      <c r="BA19" s="174" t="s">
        <v>113</v>
      </c>
      <c r="BB19" s="174" t="s">
        <v>114</v>
      </c>
      <c r="BC19" s="174" t="s">
        <v>115</v>
      </c>
      <c r="BD19" s="175" t="s">
        <v>116</v>
      </c>
    </row>
    <row r="20" spans="1:62" s="4" customFormat="1" ht="165.75" x14ac:dyDescent="0.2">
      <c r="A20" s="152">
        <v>1</v>
      </c>
      <c r="B20" s="153" t="s">
        <v>125</v>
      </c>
      <c r="C20" s="89" t="s">
        <v>126</v>
      </c>
      <c r="D20" s="89" t="s">
        <v>127</v>
      </c>
      <c r="E20" s="89" t="s">
        <v>128</v>
      </c>
      <c r="F20" s="101" t="s">
        <v>129</v>
      </c>
      <c r="G20" s="89"/>
      <c r="H20" s="102" t="s">
        <v>130</v>
      </c>
      <c r="I20" s="89" t="s">
        <v>131</v>
      </c>
      <c r="J20" s="89" t="s">
        <v>132</v>
      </c>
      <c r="K20" s="98">
        <v>40569</v>
      </c>
      <c r="L20" s="154">
        <v>1091569.6399999999</v>
      </c>
      <c r="M20" s="99">
        <v>10472</v>
      </c>
      <c r="N20" s="155">
        <v>40569</v>
      </c>
      <c r="O20" s="155">
        <v>40934</v>
      </c>
      <c r="P20" s="156" t="s">
        <v>133</v>
      </c>
      <c r="Q20" s="89"/>
      <c r="R20" s="89"/>
      <c r="S20" s="89"/>
      <c r="T20" s="89">
        <v>33903900</v>
      </c>
      <c r="U20" s="47" t="s">
        <v>134</v>
      </c>
      <c r="V20" s="57">
        <v>40934</v>
      </c>
      <c r="W20" s="50">
        <v>10735</v>
      </c>
      <c r="X20" s="52" t="s">
        <v>135</v>
      </c>
      <c r="Y20" s="157">
        <v>40935</v>
      </c>
      <c r="Z20" s="157">
        <v>41117</v>
      </c>
      <c r="AA20" s="52"/>
      <c r="AB20" s="52"/>
      <c r="AC20" s="158"/>
      <c r="AD20" s="158"/>
      <c r="AE20" s="159">
        <f>L20-AD20+AC20</f>
        <v>1091569.6399999999</v>
      </c>
      <c r="AF20" s="26"/>
      <c r="AG20" s="160"/>
      <c r="AH20" s="26"/>
      <c r="AI20" s="47"/>
      <c r="AJ20" s="47"/>
      <c r="AK20" s="47"/>
      <c r="AL20" s="47"/>
      <c r="AM20" s="161"/>
      <c r="AN20" s="161"/>
      <c r="AO20" s="162"/>
      <c r="AP20" s="162"/>
      <c r="AQ20" s="163"/>
      <c r="AR20" s="163"/>
      <c r="AS20" s="164"/>
      <c r="AT20" s="164"/>
      <c r="AU20" s="164"/>
      <c r="AV20" s="161"/>
      <c r="AW20" s="161"/>
      <c r="AX20" s="161"/>
      <c r="AY20" s="161"/>
      <c r="AZ20" s="161"/>
      <c r="BA20" s="161"/>
      <c r="BB20" s="161"/>
      <c r="BC20" s="161"/>
      <c r="BD20" s="161"/>
      <c r="BE20" s="106"/>
      <c r="BF20" s="106"/>
      <c r="BG20" s="106"/>
      <c r="BH20" s="106"/>
      <c r="BI20" s="106"/>
      <c r="BJ20" s="106"/>
    </row>
    <row r="21" spans="1:62" s="4" customFormat="1" ht="165.75" x14ac:dyDescent="0.2">
      <c r="A21" s="145"/>
      <c r="B21" s="103"/>
      <c r="C21" s="77"/>
      <c r="D21" s="77"/>
      <c r="E21" s="77"/>
      <c r="F21" s="80"/>
      <c r="G21" s="77"/>
      <c r="H21" s="78"/>
      <c r="I21" s="77"/>
      <c r="J21" s="77"/>
      <c r="K21" s="84"/>
      <c r="L21" s="82"/>
      <c r="M21" s="74"/>
      <c r="N21" s="87"/>
      <c r="O21" s="87"/>
      <c r="P21" s="73"/>
      <c r="Q21" s="77"/>
      <c r="R21" s="77"/>
      <c r="S21" s="77"/>
      <c r="T21" s="77"/>
      <c r="U21" s="48" t="s">
        <v>136</v>
      </c>
      <c r="V21" s="58">
        <v>41018</v>
      </c>
      <c r="W21" s="48" t="s">
        <v>137</v>
      </c>
      <c r="X21" s="53" t="s">
        <v>138</v>
      </c>
      <c r="Y21" s="71"/>
      <c r="Z21" s="71"/>
      <c r="AA21" s="48">
        <v>4.1500000000000004</v>
      </c>
      <c r="AB21" s="53"/>
      <c r="AC21" s="38">
        <v>45482.04</v>
      </c>
      <c r="AD21" s="38"/>
      <c r="AE21" s="22">
        <v>1137051.68</v>
      </c>
      <c r="AF21" s="22"/>
      <c r="AG21" s="22"/>
      <c r="AH21" s="22"/>
      <c r="AI21" s="48"/>
      <c r="AJ21" s="48"/>
      <c r="AK21" s="48"/>
      <c r="AL21" s="48"/>
      <c r="AM21" s="69"/>
      <c r="AN21" s="69"/>
      <c r="AO21" s="69"/>
      <c r="AP21" s="69"/>
      <c r="AQ21" s="23"/>
      <c r="AR21" s="23"/>
      <c r="AS21" s="23"/>
      <c r="AT21" s="23"/>
      <c r="AU21" s="23"/>
      <c r="AV21" s="70"/>
      <c r="AW21" s="70"/>
      <c r="AX21" s="70"/>
      <c r="AY21" s="70"/>
      <c r="AZ21" s="70"/>
      <c r="BA21" s="70"/>
      <c r="BB21" s="70"/>
      <c r="BC21" s="70"/>
      <c r="BD21" s="70"/>
    </row>
    <row r="22" spans="1:62" s="4" customFormat="1" ht="216.75" x14ac:dyDescent="0.2">
      <c r="A22" s="145"/>
      <c r="B22" s="103"/>
      <c r="C22" s="77"/>
      <c r="D22" s="77"/>
      <c r="E22" s="77"/>
      <c r="F22" s="80"/>
      <c r="G22" s="77"/>
      <c r="H22" s="78"/>
      <c r="I22" s="77"/>
      <c r="J22" s="77"/>
      <c r="K22" s="84"/>
      <c r="L22" s="82"/>
      <c r="M22" s="74"/>
      <c r="N22" s="87"/>
      <c r="O22" s="87"/>
      <c r="P22" s="73"/>
      <c r="Q22" s="77"/>
      <c r="R22" s="77"/>
      <c r="S22" s="77"/>
      <c r="T22" s="77"/>
      <c r="U22" s="53" t="s">
        <v>139</v>
      </c>
      <c r="V22" s="71">
        <v>41116</v>
      </c>
      <c r="W22" s="48"/>
      <c r="X22" s="53" t="s">
        <v>140</v>
      </c>
      <c r="Y22" s="71">
        <v>41117</v>
      </c>
      <c r="Z22" s="71">
        <v>41301</v>
      </c>
      <c r="AA22" s="53"/>
      <c r="AB22" s="53"/>
      <c r="AC22" s="38"/>
      <c r="AD22" s="38"/>
      <c r="AE22" s="22">
        <v>1137051.68</v>
      </c>
      <c r="AF22" s="22"/>
      <c r="AG22" s="22"/>
      <c r="AH22" s="22"/>
      <c r="AI22" s="48"/>
      <c r="AJ22" s="48"/>
      <c r="AK22" s="48"/>
      <c r="AL22" s="48"/>
      <c r="AM22" s="69"/>
      <c r="AN22" s="69"/>
      <c r="AO22" s="69"/>
      <c r="AP22" s="69"/>
      <c r="AQ22" s="23"/>
      <c r="AR22" s="23"/>
      <c r="AS22" s="23"/>
      <c r="AT22" s="23"/>
      <c r="AU22" s="23"/>
      <c r="AV22" s="70"/>
      <c r="AW22" s="70"/>
      <c r="AX22" s="70"/>
      <c r="AY22" s="70"/>
      <c r="AZ22" s="70"/>
      <c r="BA22" s="70"/>
      <c r="BB22" s="70"/>
      <c r="BC22" s="70"/>
      <c r="BD22" s="70"/>
    </row>
    <row r="23" spans="1:62" s="4" customFormat="1" ht="395.25" x14ac:dyDescent="0.2">
      <c r="A23" s="145"/>
      <c r="B23" s="103"/>
      <c r="C23" s="77"/>
      <c r="D23" s="77"/>
      <c r="E23" s="77"/>
      <c r="F23" s="80"/>
      <c r="G23" s="77"/>
      <c r="H23" s="78"/>
      <c r="I23" s="77"/>
      <c r="J23" s="77"/>
      <c r="K23" s="84"/>
      <c r="L23" s="82"/>
      <c r="M23" s="74"/>
      <c r="N23" s="87"/>
      <c r="O23" s="87"/>
      <c r="P23" s="73"/>
      <c r="Q23" s="77"/>
      <c r="R23" s="77"/>
      <c r="S23" s="77"/>
      <c r="T23" s="77"/>
      <c r="U23" s="53" t="s">
        <v>141</v>
      </c>
      <c r="V23" s="58">
        <v>41298</v>
      </c>
      <c r="W23" s="51">
        <v>10978</v>
      </c>
      <c r="X23" s="53" t="s">
        <v>142</v>
      </c>
      <c r="Y23" s="71">
        <v>41301</v>
      </c>
      <c r="Z23" s="71">
        <v>41481</v>
      </c>
      <c r="AA23" s="41" t="s">
        <v>143</v>
      </c>
      <c r="AB23" s="53"/>
      <c r="AC23" s="38">
        <v>90964.08</v>
      </c>
      <c r="AD23" s="38"/>
      <c r="AE23" s="22">
        <f>AE21+AC23</f>
        <v>1228015.76</v>
      </c>
      <c r="AF23" s="22"/>
      <c r="AG23" s="22"/>
      <c r="AH23" s="22"/>
      <c r="AI23" s="48"/>
      <c r="AJ23" s="48"/>
      <c r="AK23" s="48"/>
      <c r="AL23" s="48"/>
      <c r="AM23" s="69"/>
      <c r="AN23" s="69"/>
      <c r="AO23" s="69"/>
      <c r="AP23" s="69"/>
      <c r="AQ23" s="23"/>
      <c r="AR23" s="23"/>
      <c r="AS23" s="23"/>
      <c r="AT23" s="23"/>
      <c r="AU23" s="23"/>
      <c r="AV23" s="70"/>
      <c r="AW23" s="70"/>
      <c r="AX23" s="70"/>
      <c r="AY23" s="70"/>
      <c r="AZ23" s="70"/>
      <c r="BA23" s="70"/>
      <c r="BB23" s="70"/>
      <c r="BC23" s="70"/>
      <c r="BD23" s="70"/>
    </row>
    <row r="24" spans="1:62" s="4" customFormat="1" ht="229.5" x14ac:dyDescent="0.2">
      <c r="A24" s="145"/>
      <c r="B24" s="103"/>
      <c r="C24" s="77"/>
      <c r="D24" s="77"/>
      <c r="E24" s="77"/>
      <c r="F24" s="80"/>
      <c r="G24" s="77"/>
      <c r="H24" s="78"/>
      <c r="I24" s="77"/>
      <c r="J24" s="77"/>
      <c r="K24" s="84"/>
      <c r="L24" s="82"/>
      <c r="M24" s="74"/>
      <c r="N24" s="87"/>
      <c r="O24" s="87"/>
      <c r="P24" s="73"/>
      <c r="Q24" s="77"/>
      <c r="R24" s="77"/>
      <c r="S24" s="77"/>
      <c r="T24" s="77"/>
      <c r="U24" s="53" t="s">
        <v>144</v>
      </c>
      <c r="V24" s="71">
        <v>41480</v>
      </c>
      <c r="W24" s="51">
        <v>11099</v>
      </c>
      <c r="X24" s="53" t="s">
        <v>145</v>
      </c>
      <c r="Y24" s="71">
        <v>41846</v>
      </c>
      <c r="Z24" s="71">
        <v>41664</v>
      </c>
      <c r="AA24" s="48" t="s">
        <v>146</v>
      </c>
      <c r="AB24" s="53"/>
      <c r="AC24" s="42">
        <v>136446.18</v>
      </c>
      <c r="AD24" s="38"/>
      <c r="AE24" s="22">
        <v>1364461.94</v>
      </c>
      <c r="AF24" s="22"/>
      <c r="AG24" s="22"/>
      <c r="AH24" s="22"/>
      <c r="AI24" s="48"/>
      <c r="AJ24" s="48"/>
      <c r="AK24" s="48"/>
      <c r="AL24" s="48"/>
      <c r="AM24" s="69"/>
      <c r="AN24" s="69"/>
      <c r="AO24" s="69"/>
      <c r="AP24" s="69"/>
      <c r="AQ24" s="23"/>
      <c r="AR24" s="23"/>
      <c r="AS24" s="23"/>
      <c r="AT24" s="23"/>
      <c r="AU24" s="23"/>
      <c r="AV24" s="70"/>
      <c r="AW24" s="70"/>
      <c r="AX24" s="70"/>
      <c r="AY24" s="70"/>
      <c r="AZ24" s="70"/>
      <c r="BA24" s="70"/>
      <c r="BB24" s="70"/>
      <c r="BC24" s="70"/>
      <c r="BD24" s="70"/>
    </row>
    <row r="25" spans="1:62" s="4" customFormat="1" ht="76.5" x14ac:dyDescent="0.2">
      <c r="A25" s="145"/>
      <c r="B25" s="103"/>
      <c r="C25" s="77"/>
      <c r="D25" s="77"/>
      <c r="E25" s="77"/>
      <c r="F25" s="80"/>
      <c r="G25" s="77"/>
      <c r="H25" s="78"/>
      <c r="I25" s="77"/>
      <c r="J25" s="77"/>
      <c r="K25" s="84"/>
      <c r="L25" s="82"/>
      <c r="M25" s="74"/>
      <c r="N25" s="87"/>
      <c r="O25" s="87"/>
      <c r="P25" s="73"/>
      <c r="Q25" s="77"/>
      <c r="R25" s="77"/>
      <c r="S25" s="77"/>
      <c r="T25" s="77"/>
      <c r="U25" s="53" t="s">
        <v>147</v>
      </c>
      <c r="V25" s="71">
        <v>41666</v>
      </c>
      <c r="W25" s="51">
        <v>11231</v>
      </c>
      <c r="X25" s="53" t="s">
        <v>148</v>
      </c>
      <c r="Y25" s="71">
        <v>41666</v>
      </c>
      <c r="Z25" s="71">
        <v>41756</v>
      </c>
      <c r="AA25" s="53"/>
      <c r="AB25" s="53"/>
      <c r="AC25" s="38"/>
      <c r="AD25" s="38"/>
      <c r="AE25" s="22">
        <f>AE24+AC25</f>
        <v>1364461.94</v>
      </c>
      <c r="AF25" s="22"/>
      <c r="AG25" s="22"/>
      <c r="AH25" s="22"/>
      <c r="AI25" s="48"/>
      <c r="AJ25" s="48"/>
      <c r="AK25" s="48"/>
      <c r="AL25" s="48"/>
      <c r="AM25" s="69"/>
      <c r="AN25" s="69"/>
      <c r="AO25" s="69"/>
      <c r="AP25" s="69"/>
      <c r="AQ25" s="23"/>
      <c r="AR25" s="23"/>
      <c r="AS25" s="23"/>
      <c r="AT25" s="23"/>
      <c r="AU25" s="23"/>
      <c r="AV25" s="70"/>
      <c r="AW25" s="70"/>
      <c r="AX25" s="70"/>
      <c r="AY25" s="70"/>
      <c r="AZ25" s="70"/>
      <c r="BA25" s="70"/>
      <c r="BB25" s="70"/>
      <c r="BC25" s="70"/>
      <c r="BD25" s="70"/>
    </row>
    <row r="26" spans="1:62" s="4" customFormat="1" ht="140.25" x14ac:dyDescent="0.2">
      <c r="A26" s="145"/>
      <c r="B26" s="103"/>
      <c r="C26" s="77"/>
      <c r="D26" s="77"/>
      <c r="E26" s="77"/>
      <c r="F26" s="80"/>
      <c r="G26" s="77"/>
      <c r="H26" s="78"/>
      <c r="I26" s="77"/>
      <c r="J26" s="77"/>
      <c r="K26" s="84"/>
      <c r="L26" s="82"/>
      <c r="M26" s="74"/>
      <c r="N26" s="87"/>
      <c r="O26" s="87"/>
      <c r="P26" s="73"/>
      <c r="Q26" s="77"/>
      <c r="R26" s="77"/>
      <c r="S26" s="77"/>
      <c r="T26" s="77"/>
      <c r="U26" s="53" t="s">
        <v>149</v>
      </c>
      <c r="V26" s="71">
        <v>41674</v>
      </c>
      <c r="W26" s="51">
        <v>11237</v>
      </c>
      <c r="X26" s="53" t="s">
        <v>150</v>
      </c>
      <c r="Y26" s="71"/>
      <c r="Z26" s="53"/>
      <c r="AA26" s="53"/>
      <c r="AB26" s="53"/>
      <c r="AC26" s="38"/>
      <c r="AD26" s="38"/>
      <c r="AE26" s="22">
        <f>AE25</f>
        <v>1364461.94</v>
      </c>
      <c r="AF26" s="22"/>
      <c r="AG26" s="22"/>
      <c r="AH26" s="22"/>
      <c r="AI26" s="48"/>
      <c r="AJ26" s="48"/>
      <c r="AK26" s="48"/>
      <c r="AL26" s="48"/>
      <c r="AM26" s="69"/>
      <c r="AN26" s="69"/>
      <c r="AO26" s="69"/>
      <c r="AP26" s="69"/>
      <c r="AQ26" s="23"/>
      <c r="AR26" s="23"/>
      <c r="AS26" s="23"/>
      <c r="AT26" s="23"/>
      <c r="AU26" s="23"/>
      <c r="AV26" s="70"/>
      <c r="AW26" s="70"/>
      <c r="AX26" s="70"/>
      <c r="AY26" s="70"/>
      <c r="AZ26" s="70"/>
      <c r="BA26" s="70"/>
      <c r="BB26" s="70"/>
      <c r="BC26" s="70"/>
      <c r="BD26" s="70"/>
    </row>
    <row r="27" spans="1:62" s="4" customFormat="1" ht="76.5" x14ac:dyDescent="0.2">
      <c r="A27" s="145"/>
      <c r="B27" s="103"/>
      <c r="C27" s="77"/>
      <c r="D27" s="77"/>
      <c r="E27" s="77"/>
      <c r="F27" s="80"/>
      <c r="G27" s="77"/>
      <c r="H27" s="78"/>
      <c r="I27" s="77"/>
      <c r="J27" s="77"/>
      <c r="K27" s="84"/>
      <c r="L27" s="82"/>
      <c r="M27" s="74"/>
      <c r="N27" s="87"/>
      <c r="O27" s="87"/>
      <c r="P27" s="73"/>
      <c r="Q27" s="77"/>
      <c r="R27" s="77"/>
      <c r="S27" s="77"/>
      <c r="T27" s="77"/>
      <c r="U27" s="54" t="s">
        <v>151</v>
      </c>
      <c r="V27" s="71">
        <v>41754</v>
      </c>
      <c r="W27" s="51">
        <v>11294</v>
      </c>
      <c r="X27" s="53" t="s">
        <v>152</v>
      </c>
      <c r="Y27" s="71">
        <v>41754</v>
      </c>
      <c r="Z27" s="71">
        <v>41843</v>
      </c>
      <c r="AA27" s="53"/>
      <c r="AB27" s="53"/>
      <c r="AC27" s="38"/>
      <c r="AD27" s="38"/>
      <c r="AE27" s="22">
        <f>AE26</f>
        <v>1364461.94</v>
      </c>
      <c r="AF27" s="22"/>
      <c r="AG27" s="22"/>
      <c r="AH27" s="22"/>
      <c r="AI27" s="48"/>
      <c r="AJ27" s="48"/>
      <c r="AK27" s="48"/>
      <c r="AL27" s="48"/>
      <c r="AM27" s="69"/>
      <c r="AN27" s="69"/>
      <c r="AO27" s="69"/>
      <c r="AP27" s="69"/>
      <c r="AQ27" s="23"/>
      <c r="AR27" s="23"/>
      <c r="AS27" s="23"/>
      <c r="AT27" s="23"/>
      <c r="AU27" s="23"/>
      <c r="AV27" s="70"/>
      <c r="AW27" s="70"/>
      <c r="AX27" s="70"/>
      <c r="AY27" s="70"/>
      <c r="AZ27" s="70"/>
      <c r="BA27" s="70"/>
      <c r="BB27" s="70"/>
      <c r="BC27" s="70"/>
      <c r="BD27" s="70"/>
    </row>
    <row r="28" spans="1:62" s="4" customFormat="1" ht="76.5" x14ac:dyDescent="0.2">
      <c r="A28" s="145"/>
      <c r="B28" s="103"/>
      <c r="C28" s="77"/>
      <c r="D28" s="77"/>
      <c r="E28" s="77"/>
      <c r="F28" s="80"/>
      <c r="G28" s="77"/>
      <c r="H28" s="78"/>
      <c r="I28" s="77"/>
      <c r="J28" s="77"/>
      <c r="K28" s="84"/>
      <c r="L28" s="82"/>
      <c r="M28" s="74"/>
      <c r="N28" s="87"/>
      <c r="O28" s="87"/>
      <c r="P28" s="73"/>
      <c r="Q28" s="77"/>
      <c r="R28" s="77"/>
      <c r="S28" s="77"/>
      <c r="T28" s="77"/>
      <c r="U28" s="53" t="s">
        <v>153</v>
      </c>
      <c r="V28" s="71">
        <v>41845</v>
      </c>
      <c r="W28" s="51">
        <v>11372</v>
      </c>
      <c r="X28" s="54" t="s">
        <v>154</v>
      </c>
      <c r="Y28" s="71">
        <v>41845</v>
      </c>
      <c r="Z28" s="71">
        <v>41998</v>
      </c>
      <c r="AA28" s="53"/>
      <c r="AB28" s="53"/>
      <c r="AC28" s="39"/>
      <c r="AD28" s="39"/>
      <c r="AE28" s="22">
        <f>AE27</f>
        <v>1364461.94</v>
      </c>
      <c r="AF28" s="22"/>
      <c r="AG28" s="40"/>
      <c r="AH28" s="22"/>
      <c r="AI28" s="48"/>
      <c r="AJ28" s="48"/>
      <c r="AK28" s="48"/>
      <c r="AL28" s="48"/>
      <c r="AM28" s="69"/>
      <c r="AN28" s="69"/>
      <c r="AO28" s="69"/>
      <c r="AP28" s="69"/>
      <c r="AQ28" s="23"/>
      <c r="AR28" s="23"/>
      <c r="AS28" s="23"/>
      <c r="AT28" s="23"/>
      <c r="AU28" s="23"/>
      <c r="AV28" s="70"/>
      <c r="AW28" s="70"/>
      <c r="AX28" s="70"/>
      <c r="AY28" s="70"/>
      <c r="AZ28" s="70"/>
      <c r="BA28" s="70"/>
      <c r="BB28" s="70"/>
      <c r="BC28" s="70"/>
      <c r="BD28" s="70"/>
    </row>
    <row r="29" spans="1:62" s="4" customFormat="1" ht="204" x14ac:dyDescent="0.2">
      <c r="A29" s="145"/>
      <c r="B29" s="103"/>
      <c r="C29" s="77"/>
      <c r="D29" s="77"/>
      <c r="E29" s="77"/>
      <c r="F29" s="80"/>
      <c r="G29" s="77"/>
      <c r="H29" s="78"/>
      <c r="I29" s="77"/>
      <c r="J29" s="77"/>
      <c r="K29" s="84"/>
      <c r="L29" s="82"/>
      <c r="M29" s="74"/>
      <c r="N29" s="87"/>
      <c r="O29" s="87"/>
      <c r="P29" s="73"/>
      <c r="Q29" s="77"/>
      <c r="R29" s="77"/>
      <c r="S29" s="77"/>
      <c r="T29" s="77"/>
      <c r="U29" s="53" t="s">
        <v>155</v>
      </c>
      <c r="V29" s="71">
        <v>41953</v>
      </c>
      <c r="W29" s="51">
        <v>11433</v>
      </c>
      <c r="X29" s="53" t="s">
        <v>156</v>
      </c>
      <c r="Y29" s="71"/>
      <c r="Z29" s="71"/>
      <c r="AA29" s="53"/>
      <c r="AB29" s="53"/>
      <c r="AC29" s="39"/>
      <c r="AD29" s="39"/>
      <c r="AE29" s="22">
        <f>AE28</f>
        <v>1364461.94</v>
      </c>
      <c r="AF29" s="22"/>
      <c r="AG29" s="40"/>
      <c r="AH29" s="22"/>
      <c r="AI29" s="48"/>
      <c r="AJ29" s="48"/>
      <c r="AK29" s="48"/>
      <c r="AL29" s="48"/>
      <c r="AM29" s="69"/>
      <c r="AN29" s="69"/>
      <c r="AO29" s="69"/>
      <c r="AP29" s="69"/>
      <c r="AQ29" s="23"/>
      <c r="AR29" s="23"/>
      <c r="AS29" s="23"/>
      <c r="AT29" s="23"/>
      <c r="AU29" s="23"/>
      <c r="AV29" s="70"/>
      <c r="AW29" s="70"/>
      <c r="AX29" s="70"/>
      <c r="AY29" s="70"/>
      <c r="AZ29" s="70"/>
      <c r="BA29" s="70"/>
      <c r="BB29" s="70"/>
      <c r="BC29" s="70"/>
      <c r="BD29" s="70"/>
    </row>
    <row r="30" spans="1:62" s="4" customFormat="1" ht="114.75" x14ac:dyDescent="0.2">
      <c r="A30" s="145"/>
      <c r="B30" s="103"/>
      <c r="C30" s="77"/>
      <c r="D30" s="77"/>
      <c r="E30" s="77"/>
      <c r="F30" s="80"/>
      <c r="G30" s="77"/>
      <c r="H30" s="78"/>
      <c r="I30" s="77"/>
      <c r="J30" s="77"/>
      <c r="K30" s="84"/>
      <c r="L30" s="82"/>
      <c r="M30" s="74"/>
      <c r="N30" s="87"/>
      <c r="O30" s="87"/>
      <c r="P30" s="73"/>
      <c r="Q30" s="77"/>
      <c r="R30" s="77"/>
      <c r="S30" s="77"/>
      <c r="T30" s="77"/>
      <c r="U30" s="53" t="s">
        <v>157</v>
      </c>
      <c r="V30" s="71">
        <v>41995</v>
      </c>
      <c r="W30" s="51">
        <v>11468</v>
      </c>
      <c r="X30" s="53" t="s">
        <v>158</v>
      </c>
      <c r="Y30" s="33">
        <v>41998</v>
      </c>
      <c r="Z30" s="33">
        <v>42117</v>
      </c>
      <c r="AA30" s="70"/>
      <c r="AB30" s="70"/>
      <c r="AC30" s="23"/>
      <c r="AD30" s="23"/>
      <c r="AE30" s="35">
        <f>AE28</f>
        <v>1364461.94</v>
      </c>
      <c r="AF30" s="35"/>
      <c r="AG30" s="37"/>
      <c r="AH30" s="22"/>
      <c r="AI30" s="48"/>
      <c r="AJ30" s="48"/>
      <c r="AK30" s="48"/>
      <c r="AL30" s="48"/>
      <c r="AM30" s="69"/>
      <c r="AN30" s="69"/>
      <c r="AO30" s="69"/>
      <c r="AP30" s="69"/>
      <c r="AQ30" s="23"/>
      <c r="AR30" s="23"/>
      <c r="AS30" s="23"/>
      <c r="AT30" s="23"/>
      <c r="AU30" s="23"/>
      <c r="AV30" s="70"/>
      <c r="AW30" s="70"/>
      <c r="AX30" s="70"/>
      <c r="AY30" s="70"/>
      <c r="AZ30" s="70"/>
      <c r="BA30" s="70"/>
      <c r="BB30" s="70"/>
      <c r="BC30" s="70"/>
      <c r="BD30" s="70"/>
    </row>
    <row r="31" spans="1:62" s="4" customFormat="1" ht="306" x14ac:dyDescent="0.2">
      <c r="A31" s="145"/>
      <c r="B31" s="103"/>
      <c r="C31" s="77"/>
      <c r="D31" s="77"/>
      <c r="E31" s="77"/>
      <c r="F31" s="80"/>
      <c r="G31" s="77"/>
      <c r="H31" s="78"/>
      <c r="I31" s="77"/>
      <c r="J31" s="77"/>
      <c r="K31" s="84"/>
      <c r="L31" s="82"/>
      <c r="M31" s="74"/>
      <c r="N31" s="87"/>
      <c r="O31" s="87"/>
      <c r="P31" s="73"/>
      <c r="Q31" s="77"/>
      <c r="R31" s="77"/>
      <c r="S31" s="77"/>
      <c r="T31" s="77"/>
      <c r="U31" s="53" t="s">
        <v>159</v>
      </c>
      <c r="V31" s="71">
        <v>42073</v>
      </c>
      <c r="W31" s="51">
        <v>11513</v>
      </c>
      <c r="X31" s="53" t="s">
        <v>160</v>
      </c>
      <c r="Y31" s="70"/>
      <c r="Z31" s="70"/>
      <c r="AA31" s="70"/>
      <c r="AB31" s="70"/>
      <c r="AC31" s="23"/>
      <c r="AD31" s="23"/>
      <c r="AE31" s="35">
        <f>AE29</f>
        <v>1364461.94</v>
      </c>
      <c r="AF31" s="35"/>
      <c r="AG31" s="37"/>
      <c r="AH31" s="22"/>
      <c r="AI31" s="48"/>
      <c r="AJ31" s="48"/>
      <c r="AK31" s="48"/>
      <c r="AL31" s="48"/>
      <c r="AM31" s="69"/>
      <c r="AN31" s="69"/>
      <c r="AO31" s="69"/>
      <c r="AP31" s="69"/>
      <c r="AQ31" s="23"/>
      <c r="AR31" s="23"/>
      <c r="AS31" s="23"/>
      <c r="AT31" s="23"/>
      <c r="AU31" s="23"/>
      <c r="AV31" s="70"/>
      <c r="AW31" s="70"/>
      <c r="AX31" s="70"/>
      <c r="AY31" s="70"/>
      <c r="AZ31" s="70"/>
      <c r="BA31" s="70"/>
      <c r="BB31" s="70"/>
      <c r="BC31" s="70"/>
      <c r="BD31" s="70"/>
    </row>
    <row r="32" spans="1:62" s="4" customFormat="1" ht="76.5" x14ac:dyDescent="0.2">
      <c r="A32" s="145"/>
      <c r="B32" s="103"/>
      <c r="C32" s="77"/>
      <c r="D32" s="77"/>
      <c r="E32" s="77"/>
      <c r="F32" s="80"/>
      <c r="G32" s="77"/>
      <c r="H32" s="78"/>
      <c r="I32" s="77"/>
      <c r="J32" s="77"/>
      <c r="K32" s="84"/>
      <c r="L32" s="82"/>
      <c r="M32" s="74"/>
      <c r="N32" s="87"/>
      <c r="O32" s="87"/>
      <c r="P32" s="73"/>
      <c r="Q32" s="77"/>
      <c r="R32" s="77"/>
      <c r="S32" s="77"/>
      <c r="T32" s="77"/>
      <c r="U32" s="53" t="s">
        <v>161</v>
      </c>
      <c r="V32" s="71">
        <v>42116</v>
      </c>
      <c r="W32" s="51">
        <v>11541</v>
      </c>
      <c r="X32" s="54" t="s">
        <v>162</v>
      </c>
      <c r="Y32" s="33">
        <v>42117</v>
      </c>
      <c r="Z32" s="33">
        <v>42297</v>
      </c>
      <c r="AA32" s="70"/>
      <c r="AB32" s="70"/>
      <c r="AC32" s="70"/>
      <c r="AD32" s="70"/>
      <c r="AE32" s="35">
        <f>AE30</f>
        <v>1364461.94</v>
      </c>
      <c r="AF32" s="35"/>
      <c r="AG32" s="37"/>
      <c r="AH32" s="22"/>
      <c r="AI32" s="48"/>
      <c r="AJ32" s="48"/>
      <c r="AK32" s="48"/>
      <c r="AL32" s="48"/>
      <c r="AM32" s="69"/>
      <c r="AN32" s="69"/>
      <c r="AO32" s="69"/>
      <c r="AP32" s="69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</row>
    <row r="33" spans="1:56" s="4" customFormat="1" ht="76.5" x14ac:dyDescent="0.2">
      <c r="A33" s="145"/>
      <c r="B33" s="103"/>
      <c r="C33" s="77"/>
      <c r="D33" s="77"/>
      <c r="E33" s="77"/>
      <c r="F33" s="80"/>
      <c r="G33" s="77"/>
      <c r="H33" s="78"/>
      <c r="I33" s="77"/>
      <c r="J33" s="77"/>
      <c r="K33" s="84"/>
      <c r="L33" s="82"/>
      <c r="M33" s="74"/>
      <c r="N33" s="87"/>
      <c r="O33" s="87"/>
      <c r="P33" s="73"/>
      <c r="Q33" s="77"/>
      <c r="R33" s="77"/>
      <c r="S33" s="77"/>
      <c r="T33" s="77"/>
      <c r="U33" s="53" t="s">
        <v>163</v>
      </c>
      <c r="V33" s="71">
        <v>42297</v>
      </c>
      <c r="W33" s="51">
        <v>11668</v>
      </c>
      <c r="X33" s="54" t="s">
        <v>164</v>
      </c>
      <c r="Y33" s="33">
        <v>42297</v>
      </c>
      <c r="Z33" s="33">
        <v>42387</v>
      </c>
      <c r="AA33" s="70"/>
      <c r="AB33" s="70"/>
      <c r="AC33" s="70"/>
      <c r="AD33" s="70"/>
      <c r="AE33" s="35">
        <f>AE31</f>
        <v>1364461.94</v>
      </c>
      <c r="AF33" s="35"/>
      <c r="AG33" s="37"/>
      <c r="AH33" s="22"/>
      <c r="AI33" s="48"/>
      <c r="AJ33" s="48"/>
      <c r="AK33" s="48"/>
      <c r="AL33" s="48"/>
      <c r="AM33" s="69"/>
      <c r="AN33" s="69"/>
      <c r="AO33" s="69"/>
      <c r="AP33" s="69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</row>
    <row r="34" spans="1:56" s="4" customFormat="1" ht="76.5" x14ac:dyDescent="0.2">
      <c r="A34" s="145"/>
      <c r="B34" s="103"/>
      <c r="C34" s="77"/>
      <c r="D34" s="77"/>
      <c r="E34" s="77"/>
      <c r="F34" s="80"/>
      <c r="G34" s="77"/>
      <c r="H34" s="78"/>
      <c r="I34" s="77"/>
      <c r="J34" s="77"/>
      <c r="K34" s="84"/>
      <c r="L34" s="82"/>
      <c r="M34" s="74"/>
      <c r="N34" s="87"/>
      <c r="O34" s="87"/>
      <c r="P34" s="73"/>
      <c r="Q34" s="77"/>
      <c r="R34" s="77"/>
      <c r="S34" s="77"/>
      <c r="T34" s="77"/>
      <c r="U34" s="53" t="s">
        <v>165</v>
      </c>
      <c r="V34" s="71">
        <v>42384</v>
      </c>
      <c r="W34" s="51">
        <v>11725</v>
      </c>
      <c r="X34" s="54" t="s">
        <v>166</v>
      </c>
      <c r="Y34" s="33">
        <v>42388</v>
      </c>
      <c r="Z34" s="33">
        <v>42568</v>
      </c>
      <c r="AA34" s="70"/>
      <c r="AB34" s="70"/>
      <c r="AC34" s="70"/>
      <c r="AD34" s="70"/>
      <c r="AE34" s="35"/>
      <c r="AF34" s="35"/>
      <c r="AG34" s="37"/>
      <c r="AH34" s="22"/>
      <c r="AI34" s="48"/>
      <c r="AJ34" s="48"/>
      <c r="AK34" s="48"/>
      <c r="AL34" s="48"/>
      <c r="AM34" s="69"/>
      <c r="AN34" s="69"/>
      <c r="AO34" s="69"/>
      <c r="AP34" s="69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</row>
    <row r="35" spans="1:56" s="4" customFormat="1" ht="76.5" x14ac:dyDescent="0.2">
      <c r="A35" s="145"/>
      <c r="B35" s="103"/>
      <c r="C35" s="77"/>
      <c r="D35" s="77"/>
      <c r="E35" s="77"/>
      <c r="F35" s="80"/>
      <c r="G35" s="77"/>
      <c r="H35" s="78"/>
      <c r="I35" s="77"/>
      <c r="J35" s="77"/>
      <c r="K35" s="84"/>
      <c r="L35" s="82"/>
      <c r="M35" s="74"/>
      <c r="N35" s="87"/>
      <c r="O35" s="87"/>
      <c r="P35" s="73"/>
      <c r="Q35" s="77"/>
      <c r="R35" s="77"/>
      <c r="S35" s="77"/>
      <c r="T35" s="77"/>
      <c r="U35" s="53" t="s">
        <v>167</v>
      </c>
      <c r="V35" s="71">
        <v>42556</v>
      </c>
      <c r="W35" s="51">
        <v>11844</v>
      </c>
      <c r="X35" s="54" t="s">
        <v>168</v>
      </c>
      <c r="Y35" s="33">
        <v>42568</v>
      </c>
      <c r="Z35" s="33">
        <v>42735</v>
      </c>
      <c r="AA35" s="70"/>
      <c r="AB35" s="70"/>
      <c r="AC35" s="70"/>
      <c r="AD35" s="70"/>
      <c r="AE35" s="35"/>
      <c r="AF35" s="35"/>
      <c r="AG35" s="37"/>
      <c r="AH35" s="22"/>
      <c r="AI35" s="48"/>
      <c r="AJ35" s="48"/>
      <c r="AK35" s="48"/>
      <c r="AL35" s="48"/>
      <c r="AM35" s="69"/>
      <c r="AN35" s="69"/>
      <c r="AO35" s="69"/>
      <c r="AP35" s="69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</row>
    <row r="36" spans="1:56" s="4" customFormat="1" ht="102" x14ac:dyDescent="0.2">
      <c r="A36" s="145"/>
      <c r="B36" s="103"/>
      <c r="C36" s="77"/>
      <c r="D36" s="77"/>
      <c r="E36" s="77"/>
      <c r="F36" s="80"/>
      <c r="G36" s="77"/>
      <c r="H36" s="78"/>
      <c r="I36" s="77"/>
      <c r="J36" s="77"/>
      <c r="K36" s="84"/>
      <c r="L36" s="82"/>
      <c r="M36" s="74"/>
      <c r="N36" s="87"/>
      <c r="O36" s="87"/>
      <c r="P36" s="73"/>
      <c r="Q36" s="77"/>
      <c r="R36" s="77"/>
      <c r="S36" s="77"/>
      <c r="T36" s="77"/>
      <c r="U36" s="53" t="s">
        <v>169</v>
      </c>
      <c r="V36" s="71">
        <v>42736</v>
      </c>
      <c r="W36" s="51">
        <v>11975</v>
      </c>
      <c r="X36" s="54" t="s">
        <v>170</v>
      </c>
      <c r="Y36" s="33">
        <v>42736</v>
      </c>
      <c r="Z36" s="33">
        <v>42916</v>
      </c>
      <c r="AA36" s="70"/>
      <c r="AB36" s="70"/>
      <c r="AC36" s="70"/>
      <c r="AD36" s="70"/>
      <c r="AE36" s="35"/>
      <c r="AF36" s="35">
        <v>1381455.81</v>
      </c>
      <c r="AG36" s="43">
        <v>100758.57</v>
      </c>
      <c r="AH36" s="22">
        <f>AF36+AG36</f>
        <v>1482214.3800000001</v>
      </c>
      <c r="AI36" s="48"/>
      <c r="AJ36" s="48"/>
      <c r="AK36" s="48"/>
      <c r="AL36" s="48"/>
      <c r="AM36" s="69"/>
      <c r="AN36" s="69"/>
      <c r="AO36" s="69"/>
      <c r="AP36" s="69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</row>
    <row r="37" spans="1:56" s="4" customFormat="1" x14ac:dyDescent="0.2">
      <c r="A37" s="145"/>
      <c r="B37" s="103"/>
      <c r="C37" s="77"/>
      <c r="D37" s="77"/>
      <c r="E37" s="77"/>
      <c r="F37" s="80"/>
      <c r="G37" s="77"/>
      <c r="H37" s="78"/>
      <c r="I37" s="77"/>
      <c r="J37" s="77"/>
      <c r="K37" s="84"/>
      <c r="L37" s="82"/>
      <c r="M37" s="74"/>
      <c r="N37" s="87"/>
      <c r="O37" s="87"/>
      <c r="P37" s="73"/>
      <c r="Q37" s="77"/>
      <c r="R37" s="77"/>
      <c r="S37" s="77"/>
      <c r="T37" s="77"/>
      <c r="U37" s="80" t="s">
        <v>171</v>
      </c>
      <c r="V37" s="79">
        <v>41673</v>
      </c>
      <c r="W37" s="81">
        <v>11251</v>
      </c>
      <c r="X37" s="80" t="s">
        <v>172</v>
      </c>
      <c r="Y37" s="33"/>
      <c r="Z37" s="33"/>
      <c r="AA37" s="70">
        <v>19.806950000000001</v>
      </c>
      <c r="AB37" s="70"/>
      <c r="AC37" s="34">
        <f>108981.36-90964.14</f>
        <v>18017.22</v>
      </c>
      <c r="AD37" s="70"/>
      <c r="AE37" s="35">
        <f>AE33+AC37</f>
        <v>1382479.16</v>
      </c>
      <c r="AF37" s="36"/>
      <c r="AG37" s="37"/>
      <c r="AH37" s="22"/>
      <c r="AI37" s="48"/>
      <c r="AJ37" s="48"/>
      <c r="AK37" s="48"/>
      <c r="AL37" s="48"/>
      <c r="AM37" s="69"/>
      <c r="AN37" s="69"/>
      <c r="AO37" s="69"/>
      <c r="AP37" s="69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</row>
    <row r="38" spans="1:56" s="4" customFormat="1" x14ac:dyDescent="0.2">
      <c r="A38" s="145"/>
      <c r="B38" s="103"/>
      <c r="C38" s="77"/>
      <c r="D38" s="77"/>
      <c r="E38" s="77"/>
      <c r="F38" s="80"/>
      <c r="G38" s="77"/>
      <c r="H38" s="78"/>
      <c r="I38" s="77"/>
      <c r="J38" s="77"/>
      <c r="K38" s="84"/>
      <c r="L38" s="82"/>
      <c r="M38" s="74"/>
      <c r="N38" s="87"/>
      <c r="O38" s="87"/>
      <c r="P38" s="73"/>
      <c r="Q38" s="77"/>
      <c r="R38" s="77"/>
      <c r="S38" s="77"/>
      <c r="T38" s="77"/>
      <c r="U38" s="80"/>
      <c r="V38" s="79"/>
      <c r="W38" s="81"/>
      <c r="X38" s="80"/>
      <c r="Y38" s="33"/>
      <c r="Z38" s="33"/>
      <c r="AA38" s="70">
        <v>13.66743</v>
      </c>
      <c r="AB38" s="70"/>
      <c r="AC38" s="34">
        <f>4308.19-3790.17</f>
        <v>518.01999999999953</v>
      </c>
      <c r="AD38" s="70"/>
      <c r="AE38" s="35">
        <f t="shared" ref="AE38:AE45" si="0">AE37+AC38</f>
        <v>1382997.18</v>
      </c>
      <c r="AF38" s="36"/>
      <c r="AG38" s="37"/>
      <c r="AH38" s="22"/>
      <c r="AI38" s="48"/>
      <c r="AJ38" s="48"/>
      <c r="AK38" s="48"/>
      <c r="AL38" s="48"/>
      <c r="AM38" s="69"/>
      <c r="AN38" s="69"/>
      <c r="AO38" s="69"/>
      <c r="AP38" s="69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</row>
    <row r="39" spans="1:56" s="4" customFormat="1" x14ac:dyDescent="0.2">
      <c r="A39" s="145"/>
      <c r="B39" s="103"/>
      <c r="C39" s="77"/>
      <c r="D39" s="77"/>
      <c r="E39" s="77"/>
      <c r="F39" s="80"/>
      <c r="G39" s="77"/>
      <c r="H39" s="78"/>
      <c r="I39" s="77"/>
      <c r="J39" s="77"/>
      <c r="K39" s="84"/>
      <c r="L39" s="82"/>
      <c r="M39" s="74"/>
      <c r="N39" s="87"/>
      <c r="O39" s="87"/>
      <c r="P39" s="73"/>
      <c r="Q39" s="77"/>
      <c r="R39" s="77"/>
      <c r="S39" s="77"/>
      <c r="T39" s="77"/>
      <c r="U39" s="80"/>
      <c r="V39" s="79"/>
      <c r="W39" s="81"/>
      <c r="X39" s="80"/>
      <c r="Y39" s="33"/>
      <c r="Z39" s="33"/>
      <c r="AA39" s="70">
        <v>5.5277599999999998</v>
      </c>
      <c r="AB39" s="70"/>
      <c r="AC39" s="34">
        <f>7999.36-7580.34</f>
        <v>419.01999999999953</v>
      </c>
      <c r="AD39" s="70"/>
      <c r="AE39" s="35">
        <f t="shared" si="0"/>
        <v>1383416.2</v>
      </c>
      <c r="AF39" s="36"/>
      <c r="AG39" s="37"/>
      <c r="AH39" s="22"/>
      <c r="AI39" s="48"/>
      <c r="AJ39" s="48"/>
      <c r="AK39" s="48"/>
      <c r="AL39" s="48"/>
      <c r="AM39" s="69"/>
      <c r="AN39" s="69"/>
      <c r="AO39" s="69"/>
      <c r="AP39" s="69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</row>
    <row r="40" spans="1:56" s="4" customFormat="1" x14ac:dyDescent="0.2">
      <c r="A40" s="145"/>
      <c r="B40" s="103"/>
      <c r="C40" s="77"/>
      <c r="D40" s="77"/>
      <c r="E40" s="77"/>
      <c r="F40" s="80"/>
      <c r="G40" s="77"/>
      <c r="H40" s="78"/>
      <c r="I40" s="77"/>
      <c r="J40" s="77"/>
      <c r="K40" s="84"/>
      <c r="L40" s="82"/>
      <c r="M40" s="74"/>
      <c r="N40" s="87"/>
      <c r="O40" s="87"/>
      <c r="P40" s="73"/>
      <c r="Q40" s="77"/>
      <c r="R40" s="77"/>
      <c r="S40" s="77"/>
      <c r="T40" s="77"/>
      <c r="U40" s="80"/>
      <c r="V40" s="79"/>
      <c r="W40" s="81"/>
      <c r="X40" s="80"/>
      <c r="Y40" s="53"/>
      <c r="Z40" s="53"/>
      <c r="AA40" s="53">
        <v>3.60853</v>
      </c>
      <c r="AB40" s="53"/>
      <c r="AC40" s="55">
        <f>11780.82-11370.51</f>
        <v>410.30999999999949</v>
      </c>
      <c r="AD40" s="34"/>
      <c r="AE40" s="22">
        <f t="shared" si="0"/>
        <v>1383826.51</v>
      </c>
      <c r="AF40" s="36"/>
      <c r="AG40" s="37"/>
      <c r="AH40" s="22"/>
      <c r="AI40" s="48"/>
      <c r="AJ40" s="48"/>
      <c r="AK40" s="48"/>
      <c r="AL40" s="48"/>
      <c r="AM40" s="69"/>
      <c r="AN40" s="69"/>
      <c r="AO40" s="69"/>
      <c r="AP40" s="69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</row>
    <row r="41" spans="1:56" s="4" customFormat="1" ht="25.5" x14ac:dyDescent="0.2">
      <c r="A41" s="145"/>
      <c r="B41" s="103"/>
      <c r="C41" s="77"/>
      <c r="D41" s="77"/>
      <c r="E41" s="77"/>
      <c r="F41" s="80"/>
      <c r="G41" s="77"/>
      <c r="H41" s="78"/>
      <c r="I41" s="77"/>
      <c r="J41" s="77"/>
      <c r="K41" s="84"/>
      <c r="L41" s="82"/>
      <c r="M41" s="74"/>
      <c r="N41" s="87"/>
      <c r="O41" s="87"/>
      <c r="P41" s="73"/>
      <c r="Q41" s="77"/>
      <c r="R41" s="77"/>
      <c r="S41" s="77"/>
      <c r="T41" s="77"/>
      <c r="U41" s="53" t="s">
        <v>173</v>
      </c>
      <c r="V41" s="71">
        <v>41842</v>
      </c>
      <c r="W41" s="51">
        <v>11356</v>
      </c>
      <c r="X41" s="53" t="s">
        <v>174</v>
      </c>
      <c r="Y41" s="71">
        <v>41843</v>
      </c>
      <c r="Z41" s="71">
        <v>41996</v>
      </c>
      <c r="AA41" s="53"/>
      <c r="AB41" s="53"/>
      <c r="AC41" s="56"/>
      <c r="AD41" s="56"/>
      <c r="AE41" s="22">
        <f t="shared" si="0"/>
        <v>1383826.51</v>
      </c>
      <c r="AF41" s="22"/>
      <c r="AG41" s="22"/>
      <c r="AH41" s="22"/>
      <c r="AI41" s="48"/>
      <c r="AJ41" s="48"/>
      <c r="AK41" s="48"/>
      <c r="AL41" s="48"/>
      <c r="AM41" s="69"/>
      <c r="AN41" s="69"/>
      <c r="AO41" s="69"/>
      <c r="AP41" s="69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</row>
    <row r="42" spans="1:56" s="4" customFormat="1" x14ac:dyDescent="0.2">
      <c r="A42" s="145"/>
      <c r="B42" s="103"/>
      <c r="C42" s="77"/>
      <c r="D42" s="77"/>
      <c r="E42" s="77"/>
      <c r="F42" s="80"/>
      <c r="G42" s="77"/>
      <c r="H42" s="78"/>
      <c r="I42" s="77"/>
      <c r="J42" s="77"/>
      <c r="K42" s="84"/>
      <c r="L42" s="82"/>
      <c r="M42" s="74"/>
      <c r="N42" s="87"/>
      <c r="O42" s="87"/>
      <c r="P42" s="73"/>
      <c r="Q42" s="77"/>
      <c r="R42" s="77"/>
      <c r="S42" s="77"/>
      <c r="T42" s="77"/>
      <c r="U42" s="80" t="s">
        <v>175</v>
      </c>
      <c r="V42" s="79">
        <v>42073</v>
      </c>
      <c r="W42" s="81">
        <v>11513</v>
      </c>
      <c r="X42" s="77" t="s">
        <v>176</v>
      </c>
      <c r="Y42" s="86"/>
      <c r="Z42" s="79"/>
      <c r="AA42" s="80" t="s">
        <v>177</v>
      </c>
      <c r="AB42" s="80"/>
      <c r="AC42" s="56">
        <f>113100.86-108981.36</f>
        <v>4119.5</v>
      </c>
      <c r="AD42" s="83"/>
      <c r="AE42" s="22">
        <f t="shared" si="0"/>
        <v>1387946.01</v>
      </c>
      <c r="AF42" s="22"/>
      <c r="AG42" s="22"/>
      <c r="AH42" s="22"/>
      <c r="AI42" s="48"/>
      <c r="AJ42" s="48"/>
      <c r="AK42" s="48"/>
      <c r="AL42" s="48"/>
      <c r="AM42" s="69"/>
      <c r="AN42" s="69"/>
      <c r="AO42" s="69"/>
      <c r="AP42" s="69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</row>
    <row r="43" spans="1:56" s="4" customFormat="1" x14ac:dyDescent="0.2">
      <c r="A43" s="145"/>
      <c r="B43" s="103"/>
      <c r="C43" s="77"/>
      <c r="D43" s="77"/>
      <c r="E43" s="77"/>
      <c r="F43" s="80"/>
      <c r="G43" s="77"/>
      <c r="H43" s="78"/>
      <c r="I43" s="77"/>
      <c r="J43" s="77"/>
      <c r="K43" s="84"/>
      <c r="L43" s="82"/>
      <c r="M43" s="74"/>
      <c r="N43" s="87"/>
      <c r="O43" s="87"/>
      <c r="P43" s="73"/>
      <c r="Q43" s="77"/>
      <c r="R43" s="77"/>
      <c r="S43" s="77"/>
      <c r="T43" s="77"/>
      <c r="U43" s="80"/>
      <c r="V43" s="79"/>
      <c r="W43" s="81"/>
      <c r="X43" s="77"/>
      <c r="Y43" s="86"/>
      <c r="Z43" s="79"/>
      <c r="AA43" s="80"/>
      <c r="AB43" s="80"/>
      <c r="AC43" s="56">
        <f>4471.04-4308.19</f>
        <v>162.85000000000036</v>
      </c>
      <c r="AD43" s="83"/>
      <c r="AE43" s="22">
        <f t="shared" si="0"/>
        <v>1388108.86</v>
      </c>
      <c r="AF43" s="22"/>
      <c r="AG43" s="22"/>
      <c r="AH43" s="22"/>
      <c r="AI43" s="48"/>
      <c r="AJ43" s="48"/>
      <c r="AK43" s="48"/>
      <c r="AL43" s="48"/>
      <c r="AM43" s="69"/>
      <c r="AN43" s="69"/>
      <c r="AO43" s="69"/>
      <c r="AP43" s="69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</row>
    <row r="44" spans="1:56" s="4" customFormat="1" x14ac:dyDescent="0.2">
      <c r="A44" s="145"/>
      <c r="B44" s="103"/>
      <c r="C44" s="77"/>
      <c r="D44" s="77"/>
      <c r="E44" s="77"/>
      <c r="F44" s="80"/>
      <c r="G44" s="77"/>
      <c r="H44" s="78"/>
      <c r="I44" s="77"/>
      <c r="J44" s="77"/>
      <c r="K44" s="84"/>
      <c r="L44" s="82"/>
      <c r="M44" s="74"/>
      <c r="N44" s="87"/>
      <c r="O44" s="87"/>
      <c r="P44" s="73"/>
      <c r="Q44" s="77"/>
      <c r="R44" s="77"/>
      <c r="S44" s="77"/>
      <c r="T44" s="77"/>
      <c r="U44" s="80"/>
      <c r="V44" s="79"/>
      <c r="W44" s="81"/>
      <c r="X44" s="77"/>
      <c r="Y44" s="86"/>
      <c r="Z44" s="79"/>
      <c r="AA44" s="80"/>
      <c r="AB44" s="80"/>
      <c r="AC44" s="56">
        <f>8301.74-7999.36</f>
        <v>302.38000000000011</v>
      </c>
      <c r="AD44" s="83"/>
      <c r="AE44" s="22">
        <f t="shared" si="0"/>
        <v>1388411.24</v>
      </c>
      <c r="AF44" s="22"/>
      <c r="AG44" s="22"/>
      <c r="AH44" s="22"/>
      <c r="AI44" s="48"/>
      <c r="AJ44" s="48"/>
      <c r="AK44" s="48"/>
      <c r="AL44" s="48"/>
      <c r="AM44" s="69"/>
      <c r="AN44" s="69"/>
      <c r="AO44" s="69"/>
      <c r="AP44" s="69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</row>
    <row r="45" spans="1:56" s="4" customFormat="1" x14ac:dyDescent="0.2">
      <c r="A45" s="145"/>
      <c r="B45" s="103"/>
      <c r="C45" s="77"/>
      <c r="D45" s="77"/>
      <c r="E45" s="77"/>
      <c r="F45" s="80"/>
      <c r="G45" s="77"/>
      <c r="H45" s="78"/>
      <c r="I45" s="77"/>
      <c r="J45" s="77"/>
      <c r="K45" s="84"/>
      <c r="L45" s="82"/>
      <c r="M45" s="74"/>
      <c r="N45" s="87"/>
      <c r="O45" s="87"/>
      <c r="P45" s="73"/>
      <c r="Q45" s="77"/>
      <c r="R45" s="77"/>
      <c r="S45" s="77"/>
      <c r="T45" s="77"/>
      <c r="U45" s="80"/>
      <c r="V45" s="79"/>
      <c r="W45" s="81"/>
      <c r="X45" s="77"/>
      <c r="Y45" s="86"/>
      <c r="Z45" s="79"/>
      <c r="AA45" s="80"/>
      <c r="AB45" s="80"/>
      <c r="AC45" s="56">
        <f>12226.13-11780.82</f>
        <v>445.30999999999949</v>
      </c>
      <c r="AD45" s="83"/>
      <c r="AE45" s="22">
        <f t="shared" si="0"/>
        <v>1388856.55</v>
      </c>
      <c r="AF45" s="22"/>
      <c r="AG45" s="22"/>
      <c r="AH45" s="22"/>
      <c r="AI45" s="48"/>
      <c r="AJ45" s="48"/>
      <c r="AK45" s="48"/>
      <c r="AL45" s="48"/>
      <c r="AM45" s="69"/>
      <c r="AN45" s="69"/>
      <c r="AO45" s="69"/>
      <c r="AP45" s="69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</row>
    <row r="46" spans="1:56" s="4" customFormat="1" ht="76.5" x14ac:dyDescent="0.2">
      <c r="A46" s="145"/>
      <c r="B46" s="103"/>
      <c r="C46" s="77"/>
      <c r="D46" s="77"/>
      <c r="E46" s="77"/>
      <c r="F46" s="80"/>
      <c r="G46" s="77"/>
      <c r="H46" s="78"/>
      <c r="I46" s="77"/>
      <c r="J46" s="77"/>
      <c r="K46" s="84"/>
      <c r="L46" s="82"/>
      <c r="M46" s="74"/>
      <c r="N46" s="87"/>
      <c r="O46" s="87"/>
      <c r="P46" s="73"/>
      <c r="Q46" s="77"/>
      <c r="R46" s="77"/>
      <c r="S46" s="77"/>
      <c r="T46" s="77"/>
      <c r="U46" s="53" t="s">
        <v>178</v>
      </c>
      <c r="V46" s="71">
        <v>42404</v>
      </c>
      <c r="W46" s="51">
        <v>11739</v>
      </c>
      <c r="X46" s="53" t="s">
        <v>179</v>
      </c>
      <c r="Y46" s="70"/>
      <c r="Z46" s="71"/>
      <c r="AA46" s="109" t="s">
        <v>180</v>
      </c>
      <c r="AB46" s="53"/>
      <c r="AC46" s="56"/>
      <c r="AD46" s="56"/>
      <c r="AE46" s="22">
        <v>1403603.68</v>
      </c>
      <c r="AF46" s="22">
        <v>2425354.83</v>
      </c>
      <c r="AG46" s="22">
        <v>0</v>
      </c>
      <c r="AH46" s="22">
        <f>AF46+AG46</f>
        <v>2425354.83</v>
      </c>
      <c r="AI46" s="48"/>
      <c r="AJ46" s="48"/>
      <c r="AK46" s="48"/>
      <c r="AL46" s="48"/>
      <c r="AM46" s="69"/>
      <c r="AN46" s="69"/>
      <c r="AO46" s="69"/>
      <c r="AP46" s="69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</row>
    <row r="47" spans="1:56" s="4" customFormat="1" ht="51" x14ac:dyDescent="0.2">
      <c r="A47" s="145">
        <v>2</v>
      </c>
      <c r="B47" s="103" t="s">
        <v>190</v>
      </c>
      <c r="C47" s="77" t="s">
        <v>191</v>
      </c>
      <c r="D47" s="77" t="s">
        <v>192</v>
      </c>
      <c r="E47" s="77"/>
      <c r="F47" s="80" t="s">
        <v>193</v>
      </c>
      <c r="G47" s="81">
        <v>11404</v>
      </c>
      <c r="H47" s="78" t="s">
        <v>194</v>
      </c>
      <c r="I47" s="77" t="s">
        <v>195</v>
      </c>
      <c r="J47" s="77" t="s">
        <v>132</v>
      </c>
      <c r="K47" s="84">
        <v>41907</v>
      </c>
      <c r="L47" s="110">
        <v>219306.47</v>
      </c>
      <c r="M47" s="81">
        <v>11408</v>
      </c>
      <c r="N47" s="84">
        <v>41907</v>
      </c>
      <c r="O47" s="84">
        <v>41998</v>
      </c>
      <c r="P47" s="77" t="s">
        <v>120</v>
      </c>
      <c r="Q47" s="80"/>
      <c r="R47" s="80"/>
      <c r="S47" s="80"/>
      <c r="T47" s="77" t="s">
        <v>181</v>
      </c>
      <c r="U47" s="48" t="s">
        <v>171</v>
      </c>
      <c r="V47" s="58">
        <v>42048</v>
      </c>
      <c r="W47" s="51">
        <v>11499</v>
      </c>
      <c r="X47" s="53" t="s">
        <v>196</v>
      </c>
      <c r="Y47" s="71"/>
      <c r="Z47" s="71"/>
      <c r="AA47" s="54"/>
      <c r="AB47" s="54"/>
      <c r="AC47" s="55"/>
      <c r="AD47" s="54"/>
      <c r="AE47" s="12"/>
      <c r="AF47" s="12"/>
      <c r="AG47" s="12"/>
      <c r="AH47" s="22"/>
      <c r="AI47" s="48"/>
      <c r="AJ47" s="48"/>
      <c r="AK47" s="48"/>
      <c r="AL47" s="48"/>
      <c r="AM47" s="69"/>
      <c r="AN47" s="69"/>
      <c r="AO47" s="69"/>
      <c r="AP47" s="69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</row>
    <row r="48" spans="1:56" s="4" customFormat="1" ht="89.25" x14ac:dyDescent="0.2">
      <c r="A48" s="145"/>
      <c r="B48" s="103"/>
      <c r="C48" s="77"/>
      <c r="D48" s="77"/>
      <c r="E48" s="77"/>
      <c r="F48" s="80"/>
      <c r="G48" s="81"/>
      <c r="H48" s="78"/>
      <c r="I48" s="77"/>
      <c r="J48" s="77"/>
      <c r="K48" s="84"/>
      <c r="L48" s="110"/>
      <c r="M48" s="81"/>
      <c r="N48" s="84"/>
      <c r="O48" s="84"/>
      <c r="P48" s="77"/>
      <c r="Q48" s="80"/>
      <c r="R48" s="80"/>
      <c r="S48" s="80"/>
      <c r="T48" s="77"/>
      <c r="U48" s="48" t="s">
        <v>134</v>
      </c>
      <c r="V48" s="58">
        <v>41995</v>
      </c>
      <c r="W48" s="51">
        <v>11468</v>
      </c>
      <c r="X48" s="53" t="s">
        <v>197</v>
      </c>
      <c r="Y48" s="71">
        <v>41998</v>
      </c>
      <c r="Z48" s="71">
        <v>42058</v>
      </c>
      <c r="AA48" s="54"/>
      <c r="AB48" s="54"/>
      <c r="AC48" s="55"/>
      <c r="AD48" s="54"/>
      <c r="AE48" s="12"/>
      <c r="AF48" s="12"/>
      <c r="AG48" s="12"/>
      <c r="AH48" s="22"/>
      <c r="AI48" s="48"/>
      <c r="AJ48" s="48"/>
      <c r="AK48" s="48"/>
      <c r="AL48" s="48"/>
      <c r="AM48" s="69"/>
      <c r="AN48" s="69"/>
      <c r="AO48" s="69"/>
      <c r="AP48" s="69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</row>
    <row r="49" spans="1:56" s="4" customFormat="1" ht="63.75" x14ac:dyDescent="0.2">
      <c r="A49" s="145"/>
      <c r="B49" s="103"/>
      <c r="C49" s="77"/>
      <c r="D49" s="77"/>
      <c r="E49" s="77"/>
      <c r="F49" s="80"/>
      <c r="G49" s="81"/>
      <c r="H49" s="78"/>
      <c r="I49" s="77"/>
      <c r="J49" s="77"/>
      <c r="K49" s="84"/>
      <c r="L49" s="110"/>
      <c r="M49" s="81"/>
      <c r="N49" s="84"/>
      <c r="O49" s="84"/>
      <c r="P49" s="77"/>
      <c r="Q49" s="80"/>
      <c r="R49" s="80"/>
      <c r="S49" s="80"/>
      <c r="T49" s="77"/>
      <c r="U49" s="48" t="s">
        <v>136</v>
      </c>
      <c r="V49" s="58">
        <v>42423</v>
      </c>
      <c r="W49" s="51">
        <v>11755</v>
      </c>
      <c r="X49" s="53" t="s">
        <v>198</v>
      </c>
      <c r="Y49" s="71">
        <v>42424</v>
      </c>
      <c r="Z49" s="71">
        <v>42606</v>
      </c>
      <c r="AA49" s="54"/>
      <c r="AB49" s="54"/>
      <c r="AC49" s="55"/>
      <c r="AD49" s="54"/>
      <c r="AE49" s="12"/>
      <c r="AF49" s="12"/>
      <c r="AG49" s="12"/>
      <c r="AH49" s="22"/>
      <c r="AI49" s="48"/>
      <c r="AJ49" s="48"/>
      <c r="AK49" s="48"/>
      <c r="AL49" s="48"/>
      <c r="AM49" s="69"/>
      <c r="AN49" s="69"/>
      <c r="AO49" s="69"/>
      <c r="AP49" s="69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</row>
    <row r="50" spans="1:56" s="4" customFormat="1" ht="63.75" x14ac:dyDescent="0.2">
      <c r="A50" s="145"/>
      <c r="B50" s="103"/>
      <c r="C50" s="77"/>
      <c r="D50" s="77"/>
      <c r="E50" s="77"/>
      <c r="F50" s="80"/>
      <c r="G50" s="81"/>
      <c r="H50" s="78"/>
      <c r="I50" s="77"/>
      <c r="J50" s="77"/>
      <c r="K50" s="84"/>
      <c r="L50" s="110"/>
      <c r="M50" s="81"/>
      <c r="N50" s="84"/>
      <c r="O50" s="84"/>
      <c r="P50" s="77"/>
      <c r="Q50" s="80"/>
      <c r="R50" s="80"/>
      <c r="S50" s="80"/>
      <c r="T50" s="77"/>
      <c r="U50" s="48" t="s">
        <v>173</v>
      </c>
      <c r="V50" s="58">
        <v>42541</v>
      </c>
      <c r="W50" s="51">
        <v>11836</v>
      </c>
      <c r="X50" s="53" t="s">
        <v>199</v>
      </c>
      <c r="Y50" s="71"/>
      <c r="Z50" s="71" t="s">
        <v>200</v>
      </c>
      <c r="AA50" s="54" t="s">
        <v>201</v>
      </c>
      <c r="AB50" s="54"/>
      <c r="AC50" s="62">
        <v>7143.59</v>
      </c>
      <c r="AD50" s="54"/>
      <c r="AE50" s="12">
        <f>AC50+L47</f>
        <v>226450.06</v>
      </c>
      <c r="AF50" s="12"/>
      <c r="AG50" s="12"/>
      <c r="AH50" s="22"/>
      <c r="AI50" s="48"/>
      <c r="AJ50" s="48"/>
      <c r="AK50" s="48"/>
      <c r="AL50" s="48"/>
      <c r="AM50" s="69"/>
      <c r="AN50" s="69"/>
      <c r="AO50" s="69"/>
      <c r="AP50" s="69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</row>
    <row r="51" spans="1:56" s="4" customFormat="1" ht="51" x14ac:dyDescent="0.2">
      <c r="A51" s="145"/>
      <c r="B51" s="103"/>
      <c r="C51" s="77"/>
      <c r="D51" s="77"/>
      <c r="E51" s="77"/>
      <c r="F51" s="80"/>
      <c r="G51" s="81"/>
      <c r="H51" s="78"/>
      <c r="I51" s="77"/>
      <c r="J51" s="77"/>
      <c r="K51" s="84"/>
      <c r="L51" s="110"/>
      <c r="M51" s="81"/>
      <c r="N51" s="84"/>
      <c r="O51" s="84"/>
      <c r="P51" s="77"/>
      <c r="Q51" s="80"/>
      <c r="R51" s="80"/>
      <c r="S51" s="80"/>
      <c r="T51" s="77"/>
      <c r="U51" s="48" t="s">
        <v>139</v>
      </c>
      <c r="V51" s="58">
        <v>42606</v>
      </c>
      <c r="W51" s="51">
        <v>11891</v>
      </c>
      <c r="X51" s="53" t="s">
        <v>202</v>
      </c>
      <c r="Y51" s="71">
        <v>42606</v>
      </c>
      <c r="Z51" s="71">
        <v>42790</v>
      </c>
      <c r="AA51" s="54"/>
      <c r="AB51" s="54"/>
      <c r="AC51" s="55"/>
      <c r="AD51" s="54"/>
      <c r="AE51" s="12"/>
      <c r="AF51" s="12">
        <v>152409.57999999999</v>
      </c>
      <c r="AG51" s="12">
        <v>0</v>
      </c>
      <c r="AH51" s="22">
        <f>AF51</f>
        <v>152409.57999999999</v>
      </c>
      <c r="AI51" s="48"/>
      <c r="AJ51" s="48"/>
      <c r="AK51" s="48"/>
      <c r="AL51" s="48"/>
      <c r="AM51" s="69"/>
      <c r="AN51" s="69"/>
      <c r="AO51" s="69"/>
      <c r="AP51" s="69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</row>
    <row r="52" spans="1:56" s="4" customFormat="1" x14ac:dyDescent="0.2">
      <c r="A52" s="146">
        <v>3</v>
      </c>
      <c r="B52" s="140" t="s">
        <v>203</v>
      </c>
      <c r="C52" s="91" t="s">
        <v>204</v>
      </c>
      <c r="D52" s="90" t="s">
        <v>205</v>
      </c>
      <c r="E52" s="90" t="s">
        <v>184</v>
      </c>
      <c r="F52" s="80" t="s">
        <v>206</v>
      </c>
      <c r="G52" s="81" t="s">
        <v>207</v>
      </c>
      <c r="H52" s="78" t="s">
        <v>208</v>
      </c>
      <c r="I52" s="77" t="s">
        <v>209</v>
      </c>
      <c r="J52" s="77" t="s">
        <v>210</v>
      </c>
      <c r="K52" s="84">
        <v>41641</v>
      </c>
      <c r="L52" s="82">
        <v>340510.17</v>
      </c>
      <c r="M52" s="81" t="s">
        <v>211</v>
      </c>
      <c r="N52" s="84">
        <v>41640</v>
      </c>
      <c r="O52" s="84">
        <v>41820</v>
      </c>
      <c r="P52" s="77" t="s">
        <v>120</v>
      </c>
      <c r="Q52" s="80"/>
      <c r="R52" s="80"/>
      <c r="S52" s="80"/>
      <c r="T52" s="77" t="s">
        <v>187</v>
      </c>
      <c r="U52" s="48"/>
      <c r="V52" s="48"/>
      <c r="W52" s="51"/>
      <c r="X52" s="53"/>
      <c r="Y52" s="53"/>
      <c r="Z52" s="53"/>
      <c r="AA52" s="53"/>
      <c r="AB52" s="53"/>
      <c r="AC52" s="56"/>
      <c r="AD52" s="53"/>
      <c r="AE52" s="22">
        <f>L52-AD52+AC52</f>
        <v>340510.17</v>
      </c>
      <c r="AF52" s="22"/>
      <c r="AG52" s="22"/>
      <c r="AH52" s="22"/>
      <c r="AI52" s="49" t="s">
        <v>212</v>
      </c>
      <c r="AJ52" s="48" t="s">
        <v>213</v>
      </c>
      <c r="AK52" s="48" t="s">
        <v>214</v>
      </c>
      <c r="AL52" s="51">
        <v>11122</v>
      </c>
      <c r="AM52" s="14"/>
      <c r="AN52" s="14"/>
      <c r="AO52" s="14"/>
      <c r="AP52" s="14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</row>
    <row r="53" spans="1:56" s="107" customFormat="1" x14ac:dyDescent="0.2">
      <c r="A53" s="146"/>
      <c r="B53" s="140"/>
      <c r="C53" s="91"/>
      <c r="D53" s="90"/>
      <c r="E53" s="90"/>
      <c r="F53" s="80"/>
      <c r="G53" s="81"/>
      <c r="H53" s="78"/>
      <c r="I53" s="77"/>
      <c r="J53" s="77"/>
      <c r="K53" s="84"/>
      <c r="L53" s="82"/>
      <c r="M53" s="81"/>
      <c r="N53" s="84"/>
      <c r="O53" s="84"/>
      <c r="P53" s="77"/>
      <c r="Q53" s="80"/>
      <c r="R53" s="80"/>
      <c r="S53" s="80"/>
      <c r="T53" s="77"/>
      <c r="U53" s="61" t="s">
        <v>122</v>
      </c>
      <c r="V53" s="60">
        <v>41819</v>
      </c>
      <c r="W53" s="59">
        <v>11420</v>
      </c>
      <c r="X53" s="54" t="s">
        <v>215</v>
      </c>
      <c r="Y53" s="5">
        <v>41819</v>
      </c>
      <c r="Z53" s="5">
        <v>42001</v>
      </c>
      <c r="AA53" s="54"/>
      <c r="AB53" s="54"/>
      <c r="AC53" s="55"/>
      <c r="AD53" s="54"/>
      <c r="AE53" s="22"/>
      <c r="AF53" s="22"/>
      <c r="AG53" s="12"/>
      <c r="AH53" s="22"/>
      <c r="AI53" s="67" t="s">
        <v>212</v>
      </c>
      <c r="AJ53" s="48" t="s">
        <v>213</v>
      </c>
      <c r="AK53" s="61" t="s">
        <v>214</v>
      </c>
      <c r="AL53" s="59">
        <v>11122</v>
      </c>
      <c r="AM53" s="16"/>
      <c r="AN53" s="16"/>
      <c r="AO53" s="16"/>
      <c r="AP53" s="1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</row>
    <row r="54" spans="1:56" s="4" customFormat="1" x14ac:dyDescent="0.2">
      <c r="A54" s="146"/>
      <c r="B54" s="140"/>
      <c r="C54" s="91"/>
      <c r="D54" s="90"/>
      <c r="E54" s="90"/>
      <c r="F54" s="80"/>
      <c r="G54" s="81"/>
      <c r="H54" s="78"/>
      <c r="I54" s="77"/>
      <c r="J54" s="77"/>
      <c r="K54" s="84"/>
      <c r="L54" s="82"/>
      <c r="M54" s="81"/>
      <c r="N54" s="84"/>
      <c r="O54" s="84"/>
      <c r="P54" s="77"/>
      <c r="Q54" s="80"/>
      <c r="R54" s="80"/>
      <c r="S54" s="80"/>
      <c r="T54" s="77"/>
      <c r="U54" s="48" t="s">
        <v>123</v>
      </c>
      <c r="V54" s="58">
        <v>41883</v>
      </c>
      <c r="W54" s="59">
        <v>11451</v>
      </c>
      <c r="X54" s="53" t="s">
        <v>216</v>
      </c>
      <c r="Y54" s="71"/>
      <c r="Z54" s="71"/>
      <c r="AA54" s="53"/>
      <c r="AB54" s="53"/>
      <c r="AC54" s="56"/>
      <c r="AD54" s="53"/>
      <c r="AE54" s="22"/>
      <c r="AF54" s="22"/>
      <c r="AG54" s="22"/>
      <c r="AH54" s="22"/>
      <c r="AI54" s="49" t="s">
        <v>212</v>
      </c>
      <c r="AJ54" s="48" t="s">
        <v>213</v>
      </c>
      <c r="AK54" s="48" t="s">
        <v>214</v>
      </c>
      <c r="AL54" s="51">
        <v>11122</v>
      </c>
      <c r="AM54" s="14"/>
      <c r="AN54" s="14"/>
      <c r="AO54" s="14"/>
      <c r="AP54" s="14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</row>
    <row r="55" spans="1:56" s="4" customFormat="1" ht="25.5" x14ac:dyDescent="0.2">
      <c r="A55" s="146"/>
      <c r="B55" s="140"/>
      <c r="C55" s="91"/>
      <c r="D55" s="90"/>
      <c r="E55" s="90"/>
      <c r="F55" s="80"/>
      <c r="G55" s="81"/>
      <c r="H55" s="78"/>
      <c r="I55" s="77"/>
      <c r="J55" s="77"/>
      <c r="K55" s="84"/>
      <c r="L55" s="82"/>
      <c r="M55" s="81"/>
      <c r="N55" s="84"/>
      <c r="O55" s="84"/>
      <c r="P55" s="77"/>
      <c r="Q55" s="80"/>
      <c r="R55" s="80"/>
      <c r="S55" s="80"/>
      <c r="T55" s="77"/>
      <c r="U55" s="48" t="s">
        <v>182</v>
      </c>
      <c r="V55" s="58">
        <v>41999</v>
      </c>
      <c r="W55" s="51"/>
      <c r="X55" s="53" t="s">
        <v>217</v>
      </c>
      <c r="Y55" s="71">
        <v>41999</v>
      </c>
      <c r="Z55" s="71">
        <v>42364</v>
      </c>
      <c r="AA55" s="53"/>
      <c r="AB55" s="53"/>
      <c r="AC55" s="56"/>
      <c r="AD55" s="53"/>
      <c r="AE55" s="22"/>
      <c r="AF55" s="22"/>
      <c r="AG55" s="35"/>
      <c r="AH55" s="22"/>
      <c r="AI55" s="49" t="s">
        <v>212</v>
      </c>
      <c r="AJ55" s="48" t="s">
        <v>213</v>
      </c>
      <c r="AK55" s="48" t="s">
        <v>214</v>
      </c>
      <c r="AL55" s="51">
        <v>11122</v>
      </c>
      <c r="AM55" s="14"/>
      <c r="AN55" s="14"/>
      <c r="AO55" s="14"/>
      <c r="AP55" s="14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</row>
    <row r="56" spans="1:56" s="4" customFormat="1" ht="51" x14ac:dyDescent="0.2">
      <c r="A56" s="146"/>
      <c r="B56" s="140"/>
      <c r="C56" s="91"/>
      <c r="D56" s="90"/>
      <c r="E56" s="90"/>
      <c r="F56" s="80"/>
      <c r="G56" s="81"/>
      <c r="H56" s="78"/>
      <c r="I56" s="77"/>
      <c r="J56" s="77"/>
      <c r="K56" s="84"/>
      <c r="L56" s="82"/>
      <c r="M56" s="81"/>
      <c r="N56" s="84"/>
      <c r="O56" s="84"/>
      <c r="P56" s="77"/>
      <c r="Q56" s="80"/>
      <c r="R56" s="80"/>
      <c r="S56" s="80"/>
      <c r="T56" s="77"/>
      <c r="U56" s="48" t="s">
        <v>124</v>
      </c>
      <c r="V56" s="58">
        <v>42367</v>
      </c>
      <c r="W56" s="51">
        <v>11744</v>
      </c>
      <c r="X56" s="53" t="s">
        <v>218</v>
      </c>
      <c r="Y56" s="71">
        <v>42367</v>
      </c>
      <c r="Z56" s="71">
        <v>42733</v>
      </c>
      <c r="AA56" s="53"/>
      <c r="AB56" s="53"/>
      <c r="AC56" s="56"/>
      <c r="AD56" s="53"/>
      <c r="AE56" s="22"/>
      <c r="AF56" s="22">
        <v>3917374.8200000003</v>
      </c>
      <c r="AG56" s="35"/>
      <c r="AH56" s="22"/>
      <c r="AI56" s="49" t="s">
        <v>212</v>
      </c>
      <c r="AJ56" s="48" t="s">
        <v>213</v>
      </c>
      <c r="AK56" s="48" t="s">
        <v>214</v>
      </c>
      <c r="AL56" s="51">
        <v>11122</v>
      </c>
      <c r="AM56" s="14"/>
      <c r="AN56" s="14"/>
      <c r="AO56" s="14"/>
      <c r="AP56" s="14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</row>
    <row r="57" spans="1:56" s="4" customFormat="1" ht="25.5" x14ac:dyDescent="0.2">
      <c r="A57" s="146"/>
      <c r="B57" s="140"/>
      <c r="C57" s="91"/>
      <c r="D57" s="90"/>
      <c r="E57" s="90"/>
      <c r="F57" s="80"/>
      <c r="G57" s="81"/>
      <c r="H57" s="78"/>
      <c r="I57" s="77"/>
      <c r="J57" s="77"/>
      <c r="K57" s="84"/>
      <c r="L57" s="82"/>
      <c r="M57" s="81"/>
      <c r="N57" s="84"/>
      <c r="O57" s="84"/>
      <c r="P57" s="77"/>
      <c r="Q57" s="80"/>
      <c r="R57" s="80"/>
      <c r="S57" s="80"/>
      <c r="T57" s="77"/>
      <c r="U57" s="48" t="s">
        <v>144</v>
      </c>
      <c r="V57" s="58">
        <v>42730</v>
      </c>
      <c r="W57" s="51"/>
      <c r="X57" s="53" t="s">
        <v>313</v>
      </c>
      <c r="Y57" s="71">
        <v>42733</v>
      </c>
      <c r="Z57" s="71">
        <v>43098</v>
      </c>
      <c r="AA57" s="53"/>
      <c r="AB57" s="53"/>
      <c r="AC57" s="56"/>
      <c r="AD57" s="53"/>
      <c r="AE57" s="22"/>
      <c r="AF57" s="22"/>
      <c r="AG57" s="35">
        <v>947077.72</v>
      </c>
      <c r="AH57" s="22">
        <f>AG57+AF56</f>
        <v>4864452.54</v>
      </c>
      <c r="AI57" s="49" t="s">
        <v>212</v>
      </c>
      <c r="AJ57" s="48" t="s">
        <v>213</v>
      </c>
      <c r="AK57" s="48" t="s">
        <v>214</v>
      </c>
      <c r="AL57" s="51">
        <v>11122</v>
      </c>
      <c r="AM57" s="14"/>
      <c r="AN57" s="14"/>
      <c r="AO57" s="14"/>
      <c r="AP57" s="14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</row>
    <row r="58" spans="1:56" s="4" customFormat="1" ht="25.5" x14ac:dyDescent="0.2">
      <c r="A58" s="145">
        <v>4</v>
      </c>
      <c r="B58" s="103" t="s">
        <v>225</v>
      </c>
      <c r="C58" s="77" t="s">
        <v>226</v>
      </c>
      <c r="D58" s="77" t="s">
        <v>183</v>
      </c>
      <c r="E58" s="77" t="s">
        <v>117</v>
      </c>
      <c r="F58" s="80" t="s">
        <v>227</v>
      </c>
      <c r="G58" s="81">
        <v>11242</v>
      </c>
      <c r="H58" s="78" t="s">
        <v>228</v>
      </c>
      <c r="I58" s="77" t="s">
        <v>229</v>
      </c>
      <c r="J58" s="77" t="s">
        <v>230</v>
      </c>
      <c r="K58" s="84">
        <v>42095</v>
      </c>
      <c r="L58" s="110">
        <v>300000</v>
      </c>
      <c r="M58" s="74">
        <v>11576</v>
      </c>
      <c r="N58" s="84">
        <v>42095</v>
      </c>
      <c r="O58" s="84">
        <v>42369</v>
      </c>
      <c r="P58" s="77" t="s">
        <v>120</v>
      </c>
      <c r="Q58" s="80"/>
      <c r="R58" s="83"/>
      <c r="S58" s="83"/>
      <c r="T58" s="77" t="s">
        <v>231</v>
      </c>
      <c r="U58" s="53"/>
      <c r="V58" s="53"/>
      <c r="W58" s="48"/>
      <c r="X58" s="53"/>
      <c r="Y58" s="53"/>
      <c r="Z58" s="53"/>
      <c r="AA58" s="53"/>
      <c r="AB58" s="53"/>
      <c r="AC58" s="53"/>
      <c r="AD58" s="53"/>
      <c r="AE58" s="22">
        <v>300000</v>
      </c>
      <c r="AF58" s="22">
        <v>299848.45999999996</v>
      </c>
      <c r="AG58" s="22"/>
      <c r="AH58" s="22"/>
      <c r="AI58" s="49" t="s">
        <v>208</v>
      </c>
      <c r="AJ58" s="49" t="s">
        <v>232</v>
      </c>
      <c r="AK58" s="13" t="s">
        <v>233</v>
      </c>
      <c r="AL58" s="51">
        <v>11348</v>
      </c>
      <c r="AM58" s="13"/>
      <c r="AN58" s="13"/>
      <c r="AO58" s="13"/>
      <c r="AP58" s="13"/>
      <c r="AQ58" s="17"/>
      <c r="AR58" s="17"/>
      <c r="AS58" s="53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</row>
    <row r="59" spans="1:56" s="4" customFormat="1" ht="38.25" x14ac:dyDescent="0.2">
      <c r="A59" s="145"/>
      <c r="B59" s="103"/>
      <c r="C59" s="77"/>
      <c r="D59" s="77"/>
      <c r="E59" s="77"/>
      <c r="F59" s="80"/>
      <c r="G59" s="81"/>
      <c r="H59" s="78"/>
      <c r="I59" s="77"/>
      <c r="J59" s="77"/>
      <c r="K59" s="84"/>
      <c r="L59" s="110"/>
      <c r="M59" s="74"/>
      <c r="N59" s="84"/>
      <c r="O59" s="84"/>
      <c r="P59" s="77"/>
      <c r="Q59" s="80"/>
      <c r="R59" s="83"/>
      <c r="S59" s="83"/>
      <c r="T59" s="77"/>
      <c r="U59" s="53" t="s">
        <v>189</v>
      </c>
      <c r="V59" s="71">
        <v>42367</v>
      </c>
      <c r="W59" s="51">
        <v>11975</v>
      </c>
      <c r="X59" s="53" t="s">
        <v>234</v>
      </c>
      <c r="Y59" s="71">
        <v>42367</v>
      </c>
      <c r="Z59" s="71">
        <v>42611</v>
      </c>
      <c r="AA59" s="53"/>
      <c r="AB59" s="53"/>
      <c r="AC59" s="53"/>
      <c r="AD59" s="53"/>
      <c r="AE59" s="22"/>
      <c r="AF59" s="22"/>
      <c r="AG59" s="22"/>
      <c r="AH59" s="22"/>
      <c r="AI59" s="49" t="s">
        <v>208</v>
      </c>
      <c r="AJ59" s="49" t="s">
        <v>232</v>
      </c>
      <c r="AK59" s="13" t="s">
        <v>233</v>
      </c>
      <c r="AL59" s="51">
        <v>11348</v>
      </c>
      <c r="AM59" s="13"/>
      <c r="AN59" s="13"/>
      <c r="AO59" s="13"/>
      <c r="AP59" s="13"/>
      <c r="AQ59" s="17"/>
      <c r="AR59" s="17"/>
      <c r="AS59" s="53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</row>
    <row r="60" spans="1:56" s="4" customFormat="1" ht="25.5" x14ac:dyDescent="0.2">
      <c r="A60" s="145"/>
      <c r="B60" s="103"/>
      <c r="C60" s="77"/>
      <c r="D60" s="77"/>
      <c r="E60" s="77"/>
      <c r="F60" s="80"/>
      <c r="G60" s="81"/>
      <c r="H60" s="78"/>
      <c r="I60" s="77"/>
      <c r="J60" s="77"/>
      <c r="K60" s="84"/>
      <c r="L60" s="110"/>
      <c r="M60" s="74"/>
      <c r="N60" s="84"/>
      <c r="O60" s="84"/>
      <c r="P60" s="77"/>
      <c r="Q60" s="80"/>
      <c r="R60" s="83"/>
      <c r="S60" s="83"/>
      <c r="T60" s="77"/>
      <c r="U60" s="53" t="s">
        <v>123</v>
      </c>
      <c r="V60" s="71">
        <v>42609</v>
      </c>
      <c r="W60" s="51">
        <v>11975</v>
      </c>
      <c r="X60" s="53" t="s">
        <v>235</v>
      </c>
      <c r="Y60" s="71">
        <v>42611</v>
      </c>
      <c r="Z60" s="71">
        <v>42735</v>
      </c>
      <c r="AA60" s="53"/>
      <c r="AB60" s="53"/>
      <c r="AC60" s="53"/>
      <c r="AD60" s="53"/>
      <c r="AE60" s="22"/>
      <c r="AF60" s="22"/>
      <c r="AG60" s="22"/>
      <c r="AH60" s="22">
        <v>322885.43</v>
      </c>
      <c r="AI60" s="49" t="s">
        <v>208</v>
      </c>
      <c r="AJ60" s="49" t="s">
        <v>232</v>
      </c>
      <c r="AK60" s="13" t="s">
        <v>233</v>
      </c>
      <c r="AL60" s="51">
        <v>11348</v>
      </c>
      <c r="AM60" s="13"/>
      <c r="AN60" s="13"/>
      <c r="AO60" s="13"/>
      <c r="AP60" s="13"/>
      <c r="AQ60" s="17"/>
      <c r="AR60" s="17"/>
      <c r="AS60" s="53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</row>
    <row r="61" spans="1:56" s="4" customFormat="1" ht="38.25" x14ac:dyDescent="0.2">
      <c r="A61" s="145"/>
      <c r="B61" s="103"/>
      <c r="C61" s="77"/>
      <c r="D61" s="77"/>
      <c r="E61" s="77"/>
      <c r="F61" s="80"/>
      <c r="G61" s="81"/>
      <c r="H61" s="78"/>
      <c r="I61" s="77"/>
      <c r="J61" s="77"/>
      <c r="K61" s="84"/>
      <c r="L61" s="110"/>
      <c r="M61" s="74"/>
      <c r="N61" s="84"/>
      <c r="O61" s="84"/>
      <c r="P61" s="77"/>
      <c r="Q61" s="80"/>
      <c r="R61" s="83"/>
      <c r="S61" s="83"/>
      <c r="T61" s="77"/>
      <c r="U61" s="53" t="s">
        <v>236</v>
      </c>
      <c r="V61" s="71">
        <v>42731</v>
      </c>
      <c r="W61" s="51">
        <v>11984</v>
      </c>
      <c r="X61" s="53" t="s">
        <v>237</v>
      </c>
      <c r="Y61" s="71">
        <v>42736</v>
      </c>
      <c r="Z61" s="71">
        <v>42825</v>
      </c>
      <c r="AA61" s="53"/>
      <c r="AB61" s="53"/>
      <c r="AC61" s="53"/>
      <c r="AD61" s="53"/>
      <c r="AE61" s="22"/>
      <c r="AF61" s="22"/>
      <c r="AG61" s="22"/>
      <c r="AH61" s="22"/>
      <c r="AI61" s="49" t="s">
        <v>208</v>
      </c>
      <c r="AJ61" s="49" t="s">
        <v>232</v>
      </c>
      <c r="AK61" s="13" t="s">
        <v>233</v>
      </c>
      <c r="AL61" s="51">
        <v>11348</v>
      </c>
      <c r="AM61" s="13"/>
      <c r="AN61" s="13"/>
      <c r="AO61" s="13"/>
      <c r="AP61" s="13"/>
      <c r="AQ61" s="17"/>
      <c r="AR61" s="17"/>
      <c r="AS61" s="53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</row>
    <row r="62" spans="1:56" s="4" customFormat="1" ht="38.25" x14ac:dyDescent="0.2">
      <c r="A62" s="145"/>
      <c r="B62" s="103"/>
      <c r="C62" s="77"/>
      <c r="D62" s="77"/>
      <c r="E62" s="77"/>
      <c r="F62" s="80"/>
      <c r="G62" s="81"/>
      <c r="H62" s="78"/>
      <c r="I62" s="77"/>
      <c r="J62" s="77"/>
      <c r="K62" s="84"/>
      <c r="L62" s="110"/>
      <c r="M62" s="74"/>
      <c r="N62" s="84"/>
      <c r="O62" s="84"/>
      <c r="P62" s="77"/>
      <c r="Q62" s="80"/>
      <c r="R62" s="83"/>
      <c r="S62" s="83"/>
      <c r="T62" s="77"/>
      <c r="U62" s="53" t="s">
        <v>124</v>
      </c>
      <c r="V62" s="71">
        <v>42824</v>
      </c>
      <c r="W62" s="51">
        <v>12028</v>
      </c>
      <c r="X62" s="53" t="s">
        <v>538</v>
      </c>
      <c r="Y62" s="71">
        <v>42826</v>
      </c>
      <c r="Z62" s="71">
        <v>42886</v>
      </c>
      <c r="AA62" s="53"/>
      <c r="AB62" s="53"/>
      <c r="AC62" s="53"/>
      <c r="AD62" s="53"/>
      <c r="AE62" s="22"/>
      <c r="AF62" s="22"/>
      <c r="AG62" s="22">
        <v>86926.26</v>
      </c>
      <c r="AH62" s="22"/>
      <c r="AI62" s="49" t="s">
        <v>208</v>
      </c>
      <c r="AJ62" s="49" t="s">
        <v>232</v>
      </c>
      <c r="AK62" s="13" t="s">
        <v>233</v>
      </c>
      <c r="AL62" s="51">
        <v>11348</v>
      </c>
      <c r="AM62" s="13"/>
      <c r="AN62" s="13"/>
      <c r="AO62" s="13"/>
      <c r="AP62" s="13"/>
      <c r="AQ62" s="17"/>
      <c r="AR62" s="17"/>
      <c r="AS62" s="53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</row>
    <row r="63" spans="1:56" s="4" customFormat="1" ht="38.25" x14ac:dyDescent="0.2">
      <c r="A63" s="145"/>
      <c r="B63" s="103"/>
      <c r="C63" s="77"/>
      <c r="D63" s="77"/>
      <c r="E63" s="77"/>
      <c r="F63" s="80"/>
      <c r="G63" s="81"/>
      <c r="H63" s="78"/>
      <c r="I63" s="77"/>
      <c r="J63" s="77"/>
      <c r="K63" s="84"/>
      <c r="L63" s="110"/>
      <c r="M63" s="74"/>
      <c r="N63" s="84"/>
      <c r="O63" s="84"/>
      <c r="P63" s="77"/>
      <c r="Q63" s="80"/>
      <c r="R63" s="83"/>
      <c r="S63" s="83"/>
      <c r="T63" s="77"/>
      <c r="U63" s="53" t="s">
        <v>537</v>
      </c>
      <c r="V63" s="71">
        <v>42885</v>
      </c>
      <c r="W63" s="51">
        <v>12072</v>
      </c>
      <c r="X63" s="53" t="s">
        <v>590</v>
      </c>
      <c r="Y63" s="71">
        <v>42887</v>
      </c>
      <c r="Z63" s="71">
        <v>42947</v>
      </c>
      <c r="AA63" s="53"/>
      <c r="AB63" s="53"/>
      <c r="AC63" s="53"/>
      <c r="AD63" s="53"/>
      <c r="AE63" s="22"/>
      <c r="AF63" s="22"/>
      <c r="AG63" s="22">
        <v>96765.440000000002</v>
      </c>
      <c r="AH63" s="22">
        <f>AH60+AG61+AG62+AG63</f>
        <v>506577.13</v>
      </c>
      <c r="AI63" s="49" t="s">
        <v>208</v>
      </c>
      <c r="AJ63" s="49" t="s">
        <v>232</v>
      </c>
      <c r="AK63" s="13" t="s">
        <v>233</v>
      </c>
      <c r="AL63" s="51">
        <v>11348</v>
      </c>
      <c r="AM63" s="13"/>
      <c r="AN63" s="13"/>
      <c r="AO63" s="13"/>
      <c r="AP63" s="13"/>
      <c r="AQ63" s="17"/>
      <c r="AR63" s="17"/>
      <c r="AS63" s="53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</row>
    <row r="64" spans="1:56" s="4" customFormat="1" x14ac:dyDescent="0.2">
      <c r="A64" s="145">
        <v>5</v>
      </c>
      <c r="B64" s="103" t="s">
        <v>240</v>
      </c>
      <c r="C64" s="77" t="s">
        <v>241</v>
      </c>
      <c r="D64" s="77" t="s">
        <v>183</v>
      </c>
      <c r="E64" s="77" t="s">
        <v>117</v>
      </c>
      <c r="F64" s="80" t="s">
        <v>242</v>
      </c>
      <c r="G64" s="81">
        <v>11511</v>
      </c>
      <c r="H64" s="78" t="s">
        <v>243</v>
      </c>
      <c r="I64" s="77" t="s">
        <v>118</v>
      </c>
      <c r="J64" s="77" t="s">
        <v>119</v>
      </c>
      <c r="K64" s="84">
        <v>42401</v>
      </c>
      <c r="L64" s="110">
        <v>638799</v>
      </c>
      <c r="M64" s="81">
        <v>11743</v>
      </c>
      <c r="N64" s="84">
        <v>42401</v>
      </c>
      <c r="O64" s="84">
        <v>42767</v>
      </c>
      <c r="P64" s="77" t="s">
        <v>120</v>
      </c>
      <c r="Q64" s="80"/>
      <c r="R64" s="83"/>
      <c r="S64" s="83"/>
      <c r="T64" s="77" t="s">
        <v>121</v>
      </c>
      <c r="U64" s="53"/>
      <c r="V64" s="53"/>
      <c r="W64" s="48"/>
      <c r="X64" s="53"/>
      <c r="Y64" s="53"/>
      <c r="Z64" s="53"/>
      <c r="AA64" s="53"/>
      <c r="AB64" s="53"/>
      <c r="AC64" s="53"/>
      <c r="AD64" s="53"/>
      <c r="AE64" s="22">
        <v>638799</v>
      </c>
      <c r="AF64" s="22"/>
      <c r="AG64" s="22"/>
      <c r="AH64" s="12"/>
      <c r="AI64" s="49" t="s">
        <v>238</v>
      </c>
      <c r="AJ64" s="49" t="s">
        <v>244</v>
      </c>
      <c r="AK64" s="13" t="s">
        <v>245</v>
      </c>
      <c r="AL64" s="51">
        <v>11743</v>
      </c>
      <c r="AM64" s="13"/>
      <c r="AN64" s="13"/>
      <c r="AO64" s="13"/>
      <c r="AP64" s="13"/>
      <c r="AQ64" s="17"/>
      <c r="AR64" s="17"/>
      <c r="AS64" s="53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</row>
    <row r="65" spans="1:56" s="4" customFormat="1" ht="25.5" x14ac:dyDescent="0.2">
      <c r="A65" s="145"/>
      <c r="B65" s="103"/>
      <c r="C65" s="77"/>
      <c r="D65" s="77"/>
      <c r="E65" s="77"/>
      <c r="F65" s="80"/>
      <c r="G65" s="81"/>
      <c r="H65" s="78"/>
      <c r="I65" s="77"/>
      <c r="J65" s="77"/>
      <c r="K65" s="84"/>
      <c r="L65" s="110"/>
      <c r="M65" s="81"/>
      <c r="N65" s="84"/>
      <c r="O65" s="84"/>
      <c r="P65" s="77"/>
      <c r="Q65" s="80"/>
      <c r="R65" s="83"/>
      <c r="S65" s="83"/>
      <c r="T65" s="77"/>
      <c r="U65" s="53" t="s">
        <v>122</v>
      </c>
      <c r="V65" s="58">
        <v>42644</v>
      </c>
      <c r="W65" s="51">
        <v>11975</v>
      </c>
      <c r="X65" s="53" t="s">
        <v>246</v>
      </c>
      <c r="Y65" s="53"/>
      <c r="Z65" s="53"/>
      <c r="AA65" s="41">
        <v>0.1143</v>
      </c>
      <c r="AB65" s="53"/>
      <c r="AC65" s="38">
        <v>24335.200000000001</v>
      </c>
      <c r="AD65" s="53"/>
      <c r="AE65" s="22">
        <f>AE63+AC65</f>
        <v>24335.200000000001</v>
      </c>
      <c r="AF65" s="22">
        <v>603817.15</v>
      </c>
      <c r="AG65" s="22"/>
      <c r="AH65" s="12"/>
      <c r="AI65" s="49" t="s">
        <v>238</v>
      </c>
      <c r="AJ65" s="49" t="s">
        <v>244</v>
      </c>
      <c r="AK65" s="13" t="s">
        <v>245</v>
      </c>
      <c r="AL65" s="51">
        <v>11743</v>
      </c>
      <c r="AM65" s="13"/>
      <c r="AN65" s="13"/>
      <c r="AO65" s="13"/>
      <c r="AP65" s="13"/>
      <c r="AQ65" s="17"/>
      <c r="AR65" s="17"/>
      <c r="AS65" s="53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</row>
    <row r="66" spans="1:56" s="4" customFormat="1" x14ac:dyDescent="0.2">
      <c r="A66" s="145"/>
      <c r="B66" s="103"/>
      <c r="C66" s="77"/>
      <c r="D66" s="77"/>
      <c r="E66" s="77"/>
      <c r="F66" s="80"/>
      <c r="G66" s="81"/>
      <c r="H66" s="78"/>
      <c r="I66" s="77"/>
      <c r="J66" s="77"/>
      <c r="K66" s="84"/>
      <c r="L66" s="110"/>
      <c r="M66" s="81"/>
      <c r="N66" s="84"/>
      <c r="O66" s="84"/>
      <c r="P66" s="77"/>
      <c r="Q66" s="80"/>
      <c r="R66" s="83"/>
      <c r="S66" s="83"/>
      <c r="T66" s="77"/>
      <c r="U66" s="53" t="s">
        <v>222</v>
      </c>
      <c r="V66" s="58">
        <v>42730</v>
      </c>
      <c r="W66" s="51">
        <v>12006</v>
      </c>
      <c r="X66" s="53" t="s">
        <v>314</v>
      </c>
      <c r="Y66" s="71">
        <v>42767</v>
      </c>
      <c r="Z66" s="71">
        <v>43131</v>
      </c>
      <c r="AA66" s="41"/>
      <c r="AB66" s="53"/>
      <c r="AC66" s="38"/>
      <c r="AD66" s="53"/>
      <c r="AE66" s="22"/>
      <c r="AF66" s="22"/>
      <c r="AG66" s="22">
        <v>583307.01</v>
      </c>
      <c r="AH66" s="12"/>
      <c r="AI66" s="49" t="s">
        <v>238</v>
      </c>
      <c r="AJ66" s="49" t="s">
        <v>244</v>
      </c>
      <c r="AK66" s="13" t="s">
        <v>245</v>
      </c>
      <c r="AL66" s="51">
        <v>11743</v>
      </c>
      <c r="AM66" s="13"/>
      <c r="AN66" s="13"/>
      <c r="AO66" s="13"/>
      <c r="AP66" s="13"/>
      <c r="AQ66" s="17"/>
      <c r="AR66" s="17"/>
      <c r="AS66" s="53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</row>
    <row r="67" spans="1:56" s="4" customFormat="1" x14ac:dyDescent="0.2">
      <c r="A67" s="145"/>
      <c r="B67" s="103"/>
      <c r="C67" s="77"/>
      <c r="D67" s="77"/>
      <c r="E67" s="77"/>
      <c r="F67" s="80"/>
      <c r="G67" s="81"/>
      <c r="H67" s="78"/>
      <c r="I67" s="77"/>
      <c r="J67" s="77"/>
      <c r="K67" s="84"/>
      <c r="L67" s="110"/>
      <c r="M67" s="81"/>
      <c r="N67" s="84"/>
      <c r="O67" s="84"/>
      <c r="P67" s="77"/>
      <c r="Q67" s="80"/>
      <c r="R67" s="83"/>
      <c r="S67" s="83"/>
      <c r="T67" s="77"/>
      <c r="U67" s="53" t="s">
        <v>236</v>
      </c>
      <c r="V67" s="58">
        <v>42852</v>
      </c>
      <c r="W67" s="51">
        <v>12045</v>
      </c>
      <c r="X67" s="53" t="s">
        <v>428</v>
      </c>
      <c r="Y67" s="71"/>
      <c r="Z67" s="71"/>
      <c r="AA67" s="41"/>
      <c r="AB67" s="53"/>
      <c r="AC67" s="38"/>
      <c r="AD67" s="53"/>
      <c r="AE67" s="22"/>
      <c r="AF67" s="22"/>
      <c r="AG67" s="22">
        <v>16484.52</v>
      </c>
      <c r="AH67" s="12">
        <f>AF65+AG66+AG67</f>
        <v>1203608.6800000002</v>
      </c>
      <c r="AI67" s="49" t="s">
        <v>238</v>
      </c>
      <c r="AJ67" s="49" t="s">
        <v>244</v>
      </c>
      <c r="AK67" s="13" t="s">
        <v>245</v>
      </c>
      <c r="AL67" s="51">
        <v>11743</v>
      </c>
      <c r="AM67" s="13"/>
      <c r="AN67" s="13"/>
      <c r="AO67" s="13"/>
      <c r="AP67" s="13"/>
      <c r="AQ67" s="17"/>
      <c r="AR67" s="17"/>
      <c r="AS67" s="53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</row>
    <row r="68" spans="1:56" s="4" customFormat="1" ht="38.25" x14ac:dyDescent="0.2">
      <c r="A68" s="147">
        <v>6</v>
      </c>
      <c r="B68" s="141" t="s">
        <v>247</v>
      </c>
      <c r="C68" s="48" t="s">
        <v>248</v>
      </c>
      <c r="D68" s="48" t="s">
        <v>183</v>
      </c>
      <c r="E68" s="48" t="s">
        <v>117</v>
      </c>
      <c r="F68" s="53" t="s">
        <v>249</v>
      </c>
      <c r="G68" s="51" t="s">
        <v>250</v>
      </c>
      <c r="H68" s="49" t="s">
        <v>251</v>
      </c>
      <c r="I68" s="48" t="s">
        <v>252</v>
      </c>
      <c r="J68" s="48" t="s">
        <v>253</v>
      </c>
      <c r="K68" s="58">
        <v>42457</v>
      </c>
      <c r="L68" s="28">
        <v>194000</v>
      </c>
      <c r="M68" s="51">
        <v>11775</v>
      </c>
      <c r="N68" s="58">
        <v>42457</v>
      </c>
      <c r="O68" s="58">
        <v>42735</v>
      </c>
      <c r="P68" s="48" t="s">
        <v>120</v>
      </c>
      <c r="Q68" s="53"/>
      <c r="R68" s="56"/>
      <c r="S68" s="56"/>
      <c r="T68" s="48" t="s">
        <v>181</v>
      </c>
      <c r="U68" s="53" t="s">
        <v>122</v>
      </c>
      <c r="V68" s="71">
        <v>42733</v>
      </c>
      <c r="W68" s="48"/>
      <c r="X68" s="53" t="s">
        <v>315</v>
      </c>
      <c r="Y68" s="71">
        <v>42736</v>
      </c>
      <c r="Z68" s="71">
        <v>43100</v>
      </c>
      <c r="AA68" s="53"/>
      <c r="AB68" s="53"/>
      <c r="AC68" s="53"/>
      <c r="AD68" s="53"/>
      <c r="AE68" s="22">
        <v>194000</v>
      </c>
      <c r="AF68" s="22">
        <v>23150</v>
      </c>
      <c r="AG68" s="22">
        <v>23702</v>
      </c>
      <c r="AH68" s="12">
        <f t="shared" ref="AH68:AH73" si="1">SUM(AF68:AG68)</f>
        <v>46852</v>
      </c>
      <c r="AI68" s="49" t="s">
        <v>254</v>
      </c>
      <c r="AJ68" s="49" t="s">
        <v>255</v>
      </c>
      <c r="AK68" s="13" t="s">
        <v>188</v>
      </c>
      <c r="AL68" s="51">
        <v>11775</v>
      </c>
      <c r="AM68" s="13"/>
      <c r="AN68" s="13"/>
      <c r="AO68" s="13"/>
      <c r="AP68" s="13"/>
      <c r="AQ68" s="17"/>
      <c r="AR68" s="17"/>
      <c r="AS68" s="53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</row>
    <row r="69" spans="1:56" s="4" customFormat="1" x14ac:dyDescent="0.2">
      <c r="A69" s="146">
        <v>7</v>
      </c>
      <c r="B69" s="103" t="s">
        <v>256</v>
      </c>
      <c r="C69" s="77" t="s">
        <v>257</v>
      </c>
      <c r="D69" s="77" t="s">
        <v>183</v>
      </c>
      <c r="E69" s="77" t="s">
        <v>184</v>
      </c>
      <c r="F69" s="77" t="s">
        <v>258</v>
      </c>
      <c r="G69" s="81">
        <v>11758</v>
      </c>
      <c r="H69" s="78" t="s">
        <v>259</v>
      </c>
      <c r="I69" s="77" t="s">
        <v>260</v>
      </c>
      <c r="J69" s="77" t="s">
        <v>261</v>
      </c>
      <c r="K69" s="84">
        <v>42476</v>
      </c>
      <c r="L69" s="110">
        <v>750900</v>
      </c>
      <c r="M69" s="81">
        <v>11790</v>
      </c>
      <c r="N69" s="84">
        <v>42476</v>
      </c>
      <c r="O69" s="84">
        <v>42735</v>
      </c>
      <c r="P69" s="77" t="s">
        <v>120</v>
      </c>
      <c r="Q69" s="77"/>
      <c r="R69" s="110"/>
      <c r="S69" s="110"/>
      <c r="T69" s="77" t="s">
        <v>187</v>
      </c>
      <c r="U69" s="53" t="s">
        <v>189</v>
      </c>
      <c r="V69" s="71">
        <v>42733</v>
      </c>
      <c r="W69" s="51">
        <v>11982</v>
      </c>
      <c r="X69" s="53" t="s">
        <v>315</v>
      </c>
      <c r="Y69" s="71">
        <v>42736</v>
      </c>
      <c r="Z69" s="71">
        <v>43100</v>
      </c>
      <c r="AA69" s="53"/>
      <c r="AB69" s="53"/>
      <c r="AC69" s="53"/>
      <c r="AD69" s="53"/>
      <c r="AE69" s="22">
        <v>750900</v>
      </c>
      <c r="AF69" s="22">
        <v>302687</v>
      </c>
      <c r="AG69" s="22">
        <v>456897.96</v>
      </c>
      <c r="AH69" s="12">
        <f>AF69+AG69</f>
        <v>759584.96</v>
      </c>
      <c r="AI69" s="49"/>
      <c r="AJ69" s="49"/>
      <c r="AK69" s="13"/>
      <c r="AL69" s="49"/>
      <c r="AM69" s="13"/>
      <c r="AN69" s="13"/>
      <c r="AO69" s="13"/>
      <c r="AP69" s="13"/>
      <c r="AQ69" s="17"/>
      <c r="AR69" s="17"/>
      <c r="AS69" s="53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</row>
    <row r="70" spans="1:56" s="4" customFormat="1" x14ac:dyDescent="0.2">
      <c r="A70" s="146"/>
      <c r="B70" s="103"/>
      <c r="C70" s="77"/>
      <c r="D70" s="77"/>
      <c r="E70" s="77"/>
      <c r="F70" s="77"/>
      <c r="G70" s="81"/>
      <c r="H70" s="78"/>
      <c r="I70" s="77"/>
      <c r="J70" s="77"/>
      <c r="K70" s="84"/>
      <c r="L70" s="110"/>
      <c r="M70" s="81"/>
      <c r="N70" s="84"/>
      <c r="O70" s="84"/>
      <c r="P70" s="77"/>
      <c r="Q70" s="77"/>
      <c r="R70" s="110"/>
      <c r="S70" s="110"/>
      <c r="T70" s="77"/>
      <c r="U70" s="53" t="s">
        <v>222</v>
      </c>
      <c r="V70" s="71">
        <v>42842</v>
      </c>
      <c r="W70" s="51">
        <v>12045</v>
      </c>
      <c r="X70" s="53" t="s">
        <v>428</v>
      </c>
      <c r="Y70" s="71"/>
      <c r="Z70" s="71"/>
      <c r="AA70" s="41" t="s">
        <v>429</v>
      </c>
      <c r="AB70" s="53"/>
      <c r="AC70" s="111">
        <v>24297.81</v>
      </c>
      <c r="AD70" s="53"/>
      <c r="AE70" s="22"/>
      <c r="AF70" s="22"/>
      <c r="AG70" s="22"/>
      <c r="AH70" s="12">
        <f>AF69+AG69+AG70</f>
        <v>759584.96</v>
      </c>
      <c r="AI70" s="49"/>
      <c r="AJ70" s="49"/>
      <c r="AK70" s="13"/>
      <c r="AL70" s="49"/>
      <c r="AM70" s="13"/>
      <c r="AN70" s="13"/>
      <c r="AO70" s="13"/>
      <c r="AP70" s="13"/>
      <c r="AQ70" s="17"/>
      <c r="AR70" s="17"/>
      <c r="AS70" s="53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</row>
    <row r="71" spans="1:56" s="4" customFormat="1" x14ac:dyDescent="0.2">
      <c r="A71" s="146">
        <v>8</v>
      </c>
      <c r="B71" s="103" t="s">
        <v>262</v>
      </c>
      <c r="C71" s="77" t="s">
        <v>263</v>
      </c>
      <c r="D71" s="77" t="s">
        <v>183</v>
      </c>
      <c r="E71" s="77" t="s">
        <v>184</v>
      </c>
      <c r="F71" s="80" t="s">
        <v>264</v>
      </c>
      <c r="G71" s="81">
        <v>11741</v>
      </c>
      <c r="H71" s="78" t="s">
        <v>265</v>
      </c>
      <c r="I71" s="77" t="s">
        <v>266</v>
      </c>
      <c r="J71" s="77" t="s">
        <v>267</v>
      </c>
      <c r="K71" s="84">
        <v>42485</v>
      </c>
      <c r="L71" s="110">
        <v>1457998.68</v>
      </c>
      <c r="M71" s="81">
        <v>11789</v>
      </c>
      <c r="N71" s="84">
        <v>42478</v>
      </c>
      <c r="O71" s="84">
        <v>42735</v>
      </c>
      <c r="P71" s="77" t="s">
        <v>120</v>
      </c>
      <c r="Q71" s="80"/>
      <c r="R71" s="83"/>
      <c r="S71" s="83"/>
      <c r="T71" s="77" t="s">
        <v>181</v>
      </c>
      <c r="U71" s="53" t="s">
        <v>189</v>
      </c>
      <c r="V71" s="58">
        <v>42733</v>
      </c>
      <c r="W71" s="51">
        <v>11982</v>
      </c>
      <c r="X71" s="53" t="s">
        <v>268</v>
      </c>
      <c r="Y71" s="58">
        <v>42736</v>
      </c>
      <c r="Z71" s="58">
        <v>43100</v>
      </c>
      <c r="AA71" s="53"/>
      <c r="AB71" s="53"/>
      <c r="AC71" s="53"/>
      <c r="AD71" s="53"/>
      <c r="AE71" s="22">
        <v>1457998.68</v>
      </c>
      <c r="AF71" s="22">
        <v>494958.78</v>
      </c>
      <c r="AG71" s="22"/>
      <c r="AH71" s="12"/>
      <c r="AI71" s="49"/>
      <c r="AJ71" s="49"/>
      <c r="AK71" s="13"/>
      <c r="AL71" s="49"/>
      <c r="AM71" s="13"/>
      <c r="AN71" s="13"/>
      <c r="AO71" s="13"/>
      <c r="AP71" s="13"/>
      <c r="AQ71" s="17"/>
      <c r="AR71" s="17"/>
      <c r="AS71" s="53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</row>
    <row r="72" spans="1:56" s="4" customFormat="1" ht="25.5" x14ac:dyDescent="0.2">
      <c r="A72" s="146"/>
      <c r="B72" s="103"/>
      <c r="C72" s="77"/>
      <c r="D72" s="77"/>
      <c r="E72" s="77"/>
      <c r="F72" s="80"/>
      <c r="G72" s="81"/>
      <c r="H72" s="78"/>
      <c r="I72" s="77"/>
      <c r="J72" s="77"/>
      <c r="K72" s="84"/>
      <c r="L72" s="110"/>
      <c r="M72" s="81"/>
      <c r="N72" s="84"/>
      <c r="O72" s="84"/>
      <c r="P72" s="77"/>
      <c r="Q72" s="80"/>
      <c r="R72" s="83"/>
      <c r="S72" s="83"/>
      <c r="T72" s="77"/>
      <c r="U72" s="53" t="s">
        <v>222</v>
      </c>
      <c r="V72" s="58">
        <v>42771</v>
      </c>
      <c r="W72" s="51">
        <v>11982</v>
      </c>
      <c r="X72" s="53" t="s">
        <v>316</v>
      </c>
      <c r="Y72" s="58"/>
      <c r="Z72" s="58"/>
      <c r="AA72" s="53"/>
      <c r="AB72" s="53"/>
      <c r="AC72" s="111">
        <v>22543.4</v>
      </c>
      <c r="AD72" s="53"/>
      <c r="AE72" s="22"/>
      <c r="AF72" s="22"/>
      <c r="AG72" s="22">
        <v>483374.06</v>
      </c>
      <c r="AH72" s="12">
        <f>AF71+AG72</f>
        <v>978332.84000000008</v>
      </c>
      <c r="AI72" s="49"/>
      <c r="AJ72" s="49"/>
      <c r="AK72" s="13"/>
      <c r="AL72" s="49"/>
      <c r="AM72" s="13"/>
      <c r="AN72" s="13"/>
      <c r="AO72" s="13"/>
      <c r="AP72" s="13"/>
      <c r="AQ72" s="17"/>
      <c r="AR72" s="17"/>
      <c r="AS72" s="53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</row>
    <row r="73" spans="1:56" s="107" customFormat="1" x14ac:dyDescent="0.2">
      <c r="A73" s="148">
        <v>9</v>
      </c>
      <c r="B73" s="142" t="s">
        <v>269</v>
      </c>
      <c r="C73" s="73" t="s">
        <v>270</v>
      </c>
      <c r="D73" s="73" t="s">
        <v>183</v>
      </c>
      <c r="E73" s="73" t="s">
        <v>184</v>
      </c>
      <c r="F73" s="93" t="s">
        <v>271</v>
      </c>
      <c r="G73" s="74">
        <v>11597</v>
      </c>
      <c r="H73" s="75" t="s">
        <v>272</v>
      </c>
      <c r="I73" s="73" t="s">
        <v>239</v>
      </c>
      <c r="J73" s="73" t="s">
        <v>273</v>
      </c>
      <c r="K73" s="87">
        <v>42506</v>
      </c>
      <c r="L73" s="82">
        <v>447000</v>
      </c>
      <c r="M73" s="74">
        <v>11808</v>
      </c>
      <c r="N73" s="87">
        <v>42492</v>
      </c>
      <c r="O73" s="87">
        <v>42735</v>
      </c>
      <c r="P73" s="73" t="s">
        <v>120</v>
      </c>
      <c r="Q73" s="93"/>
      <c r="R73" s="100"/>
      <c r="S73" s="100"/>
      <c r="T73" s="73" t="s">
        <v>181</v>
      </c>
      <c r="U73" s="54"/>
      <c r="V73" s="5"/>
      <c r="W73" s="61"/>
      <c r="X73" s="54"/>
      <c r="Y73" s="54"/>
      <c r="Z73" s="54"/>
      <c r="AA73" s="54"/>
      <c r="AB73" s="54"/>
      <c r="AC73" s="54"/>
      <c r="AD73" s="54"/>
      <c r="AE73" s="12">
        <v>447000</v>
      </c>
      <c r="AF73" s="12"/>
      <c r="AG73" s="12"/>
      <c r="AH73" s="12">
        <f t="shared" si="1"/>
        <v>0</v>
      </c>
      <c r="AI73" s="67" t="s">
        <v>274</v>
      </c>
      <c r="AJ73" s="67" t="s">
        <v>275</v>
      </c>
      <c r="AK73" s="31" t="s">
        <v>245</v>
      </c>
      <c r="AL73" s="59">
        <v>11808</v>
      </c>
      <c r="AM73" s="31"/>
      <c r="AN73" s="31"/>
      <c r="AO73" s="31"/>
      <c r="AP73" s="31"/>
      <c r="AQ73" s="32"/>
      <c r="AR73" s="32"/>
      <c r="AS73" s="54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</row>
    <row r="74" spans="1:56" s="107" customFormat="1" ht="63.75" x14ac:dyDescent="0.2">
      <c r="A74" s="148"/>
      <c r="B74" s="142"/>
      <c r="C74" s="73"/>
      <c r="D74" s="73"/>
      <c r="E74" s="73"/>
      <c r="F74" s="93"/>
      <c r="G74" s="74"/>
      <c r="H74" s="75"/>
      <c r="I74" s="73"/>
      <c r="J74" s="73"/>
      <c r="K74" s="87"/>
      <c r="L74" s="82"/>
      <c r="M74" s="74"/>
      <c r="N74" s="87"/>
      <c r="O74" s="87"/>
      <c r="P74" s="73"/>
      <c r="Q74" s="93"/>
      <c r="R74" s="100"/>
      <c r="S74" s="100"/>
      <c r="T74" s="73"/>
      <c r="U74" s="54" t="s">
        <v>221</v>
      </c>
      <c r="V74" s="5">
        <v>42625</v>
      </c>
      <c r="W74" s="59">
        <v>11891</v>
      </c>
      <c r="X74" s="54" t="s">
        <v>276</v>
      </c>
      <c r="Y74" s="54"/>
      <c r="Z74" s="54"/>
      <c r="AA74" s="54"/>
      <c r="AB74" s="54"/>
      <c r="AC74" s="54"/>
      <c r="AD74" s="54"/>
      <c r="AE74" s="12">
        <f>AE73-375585.5</f>
        <v>71414.5</v>
      </c>
      <c r="AF74" s="12">
        <v>72801.399999999994</v>
      </c>
      <c r="AG74" s="12"/>
      <c r="AH74" s="12">
        <v>0</v>
      </c>
      <c r="AI74" s="67" t="s">
        <v>274</v>
      </c>
      <c r="AJ74" s="67" t="s">
        <v>275</v>
      </c>
      <c r="AK74" s="31" t="s">
        <v>245</v>
      </c>
      <c r="AL74" s="59">
        <v>11808</v>
      </c>
      <c r="AM74" s="31"/>
      <c r="AN74" s="31"/>
      <c r="AO74" s="31"/>
      <c r="AP74" s="31"/>
      <c r="AQ74" s="32"/>
      <c r="AR74" s="32"/>
      <c r="AS74" s="54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</row>
    <row r="75" spans="1:56" s="107" customFormat="1" ht="25.5" x14ac:dyDescent="0.2">
      <c r="A75" s="148"/>
      <c r="B75" s="142"/>
      <c r="C75" s="73"/>
      <c r="D75" s="73"/>
      <c r="E75" s="73"/>
      <c r="F75" s="93"/>
      <c r="G75" s="74"/>
      <c r="H75" s="75"/>
      <c r="I75" s="73"/>
      <c r="J75" s="73"/>
      <c r="K75" s="87"/>
      <c r="L75" s="82"/>
      <c r="M75" s="74"/>
      <c r="N75" s="87"/>
      <c r="O75" s="87"/>
      <c r="P75" s="73"/>
      <c r="Q75" s="93"/>
      <c r="R75" s="100"/>
      <c r="S75" s="100"/>
      <c r="T75" s="73"/>
      <c r="U75" s="54" t="s">
        <v>123</v>
      </c>
      <c r="V75" s="5">
        <v>42734</v>
      </c>
      <c r="W75" s="59">
        <v>11969</v>
      </c>
      <c r="X75" s="54" t="s">
        <v>277</v>
      </c>
      <c r="Y75" s="5">
        <v>42734</v>
      </c>
      <c r="Z75" s="5">
        <v>42764</v>
      </c>
      <c r="AA75" s="54"/>
      <c r="AB75" s="54"/>
      <c r="AC75" s="54"/>
      <c r="AD75" s="54"/>
      <c r="AE75" s="12"/>
      <c r="AF75" s="12"/>
      <c r="AG75" s="12">
        <v>7718.2</v>
      </c>
      <c r="AH75" s="12">
        <f>AF74+AG75</f>
        <v>80519.599999999991</v>
      </c>
      <c r="AI75" s="67" t="s">
        <v>274</v>
      </c>
      <c r="AJ75" s="67" t="s">
        <v>275</v>
      </c>
      <c r="AK75" s="31" t="s">
        <v>245</v>
      </c>
      <c r="AL75" s="59">
        <v>11808</v>
      </c>
      <c r="AM75" s="31"/>
      <c r="AN75" s="31"/>
      <c r="AO75" s="31"/>
      <c r="AP75" s="31"/>
      <c r="AQ75" s="32"/>
      <c r="AR75" s="32"/>
      <c r="AS75" s="54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</row>
    <row r="76" spans="1:56" s="4" customFormat="1" ht="25.5" x14ac:dyDescent="0.2">
      <c r="A76" s="145">
        <v>10</v>
      </c>
      <c r="B76" s="143" t="s">
        <v>278</v>
      </c>
      <c r="C76" s="77" t="s">
        <v>279</v>
      </c>
      <c r="D76" s="77" t="s">
        <v>183</v>
      </c>
      <c r="E76" s="77" t="s">
        <v>184</v>
      </c>
      <c r="F76" s="80" t="s">
        <v>280</v>
      </c>
      <c r="G76" s="81">
        <v>11602</v>
      </c>
      <c r="H76" s="78" t="s">
        <v>281</v>
      </c>
      <c r="I76" s="77" t="s">
        <v>223</v>
      </c>
      <c r="J76" s="77" t="s">
        <v>224</v>
      </c>
      <c r="K76" s="84">
        <v>42571</v>
      </c>
      <c r="L76" s="110">
        <v>228010</v>
      </c>
      <c r="M76" s="81">
        <v>11864</v>
      </c>
      <c r="N76" s="84">
        <v>42571</v>
      </c>
      <c r="O76" s="84">
        <v>42735</v>
      </c>
      <c r="P76" s="77" t="s">
        <v>120</v>
      </c>
      <c r="Q76" s="80"/>
      <c r="R76" s="83"/>
      <c r="S76" s="83"/>
      <c r="T76" s="77" t="s">
        <v>181</v>
      </c>
      <c r="U76" s="53" t="s">
        <v>285</v>
      </c>
      <c r="V76" s="71">
        <v>42732</v>
      </c>
      <c r="W76" s="51">
        <v>12030</v>
      </c>
      <c r="X76" s="53" t="s">
        <v>286</v>
      </c>
      <c r="Y76" s="71">
        <v>42736</v>
      </c>
      <c r="Z76" s="71">
        <v>42825</v>
      </c>
      <c r="AA76" s="53"/>
      <c r="AB76" s="53"/>
      <c r="AC76" s="53"/>
      <c r="AD76" s="53"/>
      <c r="AE76" s="22">
        <v>285012.5</v>
      </c>
      <c r="AF76" s="22">
        <v>92414</v>
      </c>
      <c r="AG76" s="22">
        <v>135596</v>
      </c>
      <c r="AH76" s="12"/>
      <c r="AI76" s="49" t="s">
        <v>282</v>
      </c>
      <c r="AJ76" s="49" t="s">
        <v>283</v>
      </c>
      <c r="AK76" s="13" t="s">
        <v>284</v>
      </c>
      <c r="AL76" s="51">
        <v>11864</v>
      </c>
      <c r="AM76" s="69"/>
      <c r="AN76" s="48"/>
      <c r="AO76" s="49"/>
      <c r="AP76" s="49"/>
      <c r="AQ76" s="112"/>
      <c r="AR76" s="112"/>
      <c r="AS76" s="53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</row>
    <row r="77" spans="1:56" s="4" customFormat="1" ht="25.5" x14ac:dyDescent="0.2">
      <c r="A77" s="145"/>
      <c r="B77" s="143"/>
      <c r="C77" s="77"/>
      <c r="D77" s="77"/>
      <c r="E77" s="77"/>
      <c r="F77" s="80"/>
      <c r="G77" s="81"/>
      <c r="H77" s="78"/>
      <c r="I77" s="77"/>
      <c r="J77" s="77"/>
      <c r="K77" s="84"/>
      <c r="L77" s="110"/>
      <c r="M77" s="81"/>
      <c r="N77" s="84"/>
      <c r="O77" s="84"/>
      <c r="P77" s="77"/>
      <c r="Q77" s="80"/>
      <c r="R77" s="83"/>
      <c r="S77" s="83"/>
      <c r="T77" s="77"/>
      <c r="U77" s="53" t="s">
        <v>123</v>
      </c>
      <c r="V77" s="71">
        <v>42823</v>
      </c>
      <c r="W77" s="51">
        <v>12027</v>
      </c>
      <c r="X77" s="53" t="s">
        <v>485</v>
      </c>
      <c r="Y77" s="71">
        <v>42826</v>
      </c>
      <c r="Z77" s="71">
        <v>42916</v>
      </c>
      <c r="AA77" s="113">
        <v>0.25</v>
      </c>
      <c r="AB77" s="53"/>
      <c r="AC77" s="111">
        <v>57002.5</v>
      </c>
      <c r="AD77" s="53"/>
      <c r="AE77" s="22"/>
      <c r="AF77" s="22"/>
      <c r="AG77" s="22"/>
      <c r="AH77" s="12">
        <f>AF76+AG76</f>
        <v>228010</v>
      </c>
      <c r="AI77" s="49" t="s">
        <v>282</v>
      </c>
      <c r="AJ77" s="49" t="s">
        <v>283</v>
      </c>
      <c r="AK77" s="13" t="s">
        <v>284</v>
      </c>
      <c r="AL77" s="51">
        <v>11864</v>
      </c>
      <c r="AM77" s="69"/>
      <c r="AN77" s="48"/>
      <c r="AO77" s="49"/>
      <c r="AP77" s="49"/>
      <c r="AQ77" s="112"/>
      <c r="AR77" s="112"/>
      <c r="AS77" s="53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</row>
    <row r="78" spans="1:56" s="4" customFormat="1" ht="25.5" x14ac:dyDescent="0.2">
      <c r="A78" s="145">
        <v>11</v>
      </c>
      <c r="B78" s="143" t="s">
        <v>278</v>
      </c>
      <c r="C78" s="77" t="s">
        <v>279</v>
      </c>
      <c r="D78" s="77" t="s">
        <v>183</v>
      </c>
      <c r="E78" s="77" t="s">
        <v>184</v>
      </c>
      <c r="F78" s="80" t="s">
        <v>280</v>
      </c>
      <c r="G78" s="81">
        <v>11602</v>
      </c>
      <c r="H78" s="78" t="s">
        <v>287</v>
      </c>
      <c r="I78" s="77" t="s">
        <v>288</v>
      </c>
      <c r="J78" s="77" t="s">
        <v>289</v>
      </c>
      <c r="K78" s="84">
        <v>42571</v>
      </c>
      <c r="L78" s="110">
        <v>128160</v>
      </c>
      <c r="M78" s="81">
        <v>11864</v>
      </c>
      <c r="N78" s="84">
        <v>42571</v>
      </c>
      <c r="O78" s="84">
        <v>42735</v>
      </c>
      <c r="P78" s="77" t="s">
        <v>120</v>
      </c>
      <c r="Q78" s="80"/>
      <c r="R78" s="83"/>
      <c r="S78" s="83"/>
      <c r="T78" s="77" t="s">
        <v>181</v>
      </c>
      <c r="U78" s="77" t="s">
        <v>285</v>
      </c>
      <c r="V78" s="84">
        <v>42732</v>
      </c>
      <c r="W78" s="77"/>
      <c r="X78" s="77" t="s">
        <v>290</v>
      </c>
      <c r="Y78" s="84">
        <v>42736</v>
      </c>
      <c r="Z78" s="84">
        <v>42825</v>
      </c>
      <c r="AA78" s="114">
        <v>0.25</v>
      </c>
      <c r="AB78" s="77"/>
      <c r="AC78" s="115">
        <v>32040</v>
      </c>
      <c r="AD78" s="77"/>
      <c r="AE78" s="116">
        <f>AC78+L78</f>
        <v>160200</v>
      </c>
      <c r="AF78" s="22">
        <v>128160</v>
      </c>
      <c r="AG78" s="22"/>
      <c r="AH78" s="12"/>
      <c r="AI78" s="49" t="s">
        <v>282</v>
      </c>
      <c r="AJ78" s="49" t="s">
        <v>283</v>
      </c>
      <c r="AK78" s="13" t="s">
        <v>284</v>
      </c>
      <c r="AL78" s="51">
        <v>11864</v>
      </c>
      <c r="AM78" s="69"/>
      <c r="AN78" s="48"/>
      <c r="AO78" s="49"/>
      <c r="AP78" s="49"/>
      <c r="AQ78" s="112"/>
      <c r="AR78" s="112"/>
      <c r="AS78" s="53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</row>
    <row r="79" spans="1:56" s="4" customFormat="1" ht="25.5" x14ac:dyDescent="0.2">
      <c r="A79" s="145"/>
      <c r="B79" s="143"/>
      <c r="C79" s="77"/>
      <c r="D79" s="77"/>
      <c r="E79" s="77"/>
      <c r="F79" s="80"/>
      <c r="G79" s="81"/>
      <c r="H79" s="78"/>
      <c r="I79" s="77"/>
      <c r="J79" s="77"/>
      <c r="K79" s="84"/>
      <c r="L79" s="110"/>
      <c r="M79" s="81"/>
      <c r="N79" s="84"/>
      <c r="O79" s="84"/>
      <c r="P79" s="77"/>
      <c r="Q79" s="80"/>
      <c r="R79" s="83"/>
      <c r="S79" s="83"/>
      <c r="T79" s="77"/>
      <c r="U79" s="77"/>
      <c r="V79" s="84"/>
      <c r="W79" s="77"/>
      <c r="X79" s="77"/>
      <c r="Y79" s="84"/>
      <c r="Z79" s="84"/>
      <c r="AA79" s="114"/>
      <c r="AB79" s="77"/>
      <c r="AC79" s="115"/>
      <c r="AD79" s="77"/>
      <c r="AE79" s="116"/>
      <c r="AF79" s="22">
        <v>0</v>
      </c>
      <c r="AG79" s="22">
        <v>32130</v>
      </c>
      <c r="AH79" s="12">
        <f>AF78+AG79</f>
        <v>160290</v>
      </c>
      <c r="AI79" s="49" t="s">
        <v>282</v>
      </c>
      <c r="AJ79" s="49" t="s">
        <v>283</v>
      </c>
      <c r="AK79" s="13" t="s">
        <v>284</v>
      </c>
      <c r="AL79" s="51">
        <v>11864</v>
      </c>
      <c r="AM79" s="69"/>
      <c r="AN79" s="48"/>
      <c r="AO79" s="49"/>
      <c r="AP79" s="49"/>
      <c r="AQ79" s="112"/>
      <c r="AR79" s="112"/>
      <c r="AS79" s="53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</row>
    <row r="80" spans="1:56" s="4" customFormat="1" ht="25.5" x14ac:dyDescent="0.2">
      <c r="A80" s="146">
        <v>12</v>
      </c>
      <c r="B80" s="143" t="s">
        <v>291</v>
      </c>
      <c r="C80" s="77" t="s">
        <v>292</v>
      </c>
      <c r="D80" s="77" t="s">
        <v>293</v>
      </c>
      <c r="E80" s="77" t="s">
        <v>184</v>
      </c>
      <c r="F80" s="80" t="s">
        <v>294</v>
      </c>
      <c r="G80" s="78" t="s">
        <v>295</v>
      </c>
      <c r="H80" s="78" t="s">
        <v>296</v>
      </c>
      <c r="I80" s="73" t="s">
        <v>219</v>
      </c>
      <c r="J80" s="77" t="s">
        <v>220</v>
      </c>
      <c r="K80" s="84">
        <v>42492</v>
      </c>
      <c r="L80" s="117">
        <v>296636</v>
      </c>
      <c r="M80" s="78" t="s">
        <v>297</v>
      </c>
      <c r="N80" s="78" t="s">
        <v>298</v>
      </c>
      <c r="O80" s="78" t="s">
        <v>299</v>
      </c>
      <c r="P80" s="77" t="s">
        <v>120</v>
      </c>
      <c r="Q80" s="80"/>
      <c r="R80" s="83"/>
      <c r="S80" s="83"/>
      <c r="T80" s="77" t="s">
        <v>181</v>
      </c>
      <c r="U80" s="53"/>
      <c r="V80" s="53"/>
      <c r="W80" s="48"/>
      <c r="X80" s="53"/>
      <c r="Y80" s="53"/>
      <c r="Z80" s="53"/>
      <c r="AA80" s="53"/>
      <c r="AB80" s="53"/>
      <c r="AC80" s="53"/>
      <c r="AD80" s="53"/>
      <c r="AE80" s="22"/>
      <c r="AF80" s="22">
        <v>28464</v>
      </c>
      <c r="AG80" s="22"/>
      <c r="AH80" s="12"/>
      <c r="AI80" s="49" t="s">
        <v>300</v>
      </c>
      <c r="AJ80" s="49"/>
      <c r="AK80" s="13" t="s">
        <v>301</v>
      </c>
      <c r="AL80" s="49" t="s">
        <v>297</v>
      </c>
      <c r="AM80" s="13"/>
      <c r="AN80" s="13"/>
      <c r="AO80" s="13"/>
      <c r="AP80" s="13"/>
      <c r="AQ80" s="17"/>
      <c r="AR80" s="17"/>
      <c r="AS80" s="53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</row>
    <row r="81" spans="1:56" s="4" customFormat="1" ht="25.5" x14ac:dyDescent="0.2">
      <c r="A81" s="146"/>
      <c r="B81" s="143"/>
      <c r="C81" s="77"/>
      <c r="D81" s="77"/>
      <c r="E81" s="77"/>
      <c r="F81" s="80"/>
      <c r="G81" s="78"/>
      <c r="H81" s="78"/>
      <c r="I81" s="73"/>
      <c r="J81" s="77"/>
      <c r="K81" s="84"/>
      <c r="L81" s="117"/>
      <c r="M81" s="78"/>
      <c r="N81" s="78"/>
      <c r="O81" s="78"/>
      <c r="P81" s="77"/>
      <c r="Q81" s="80"/>
      <c r="R81" s="83"/>
      <c r="S81" s="83"/>
      <c r="T81" s="77"/>
      <c r="U81" s="53" t="s">
        <v>285</v>
      </c>
      <c r="V81" s="58">
        <v>42733</v>
      </c>
      <c r="W81" s="51">
        <v>12001</v>
      </c>
      <c r="X81" s="53" t="s">
        <v>302</v>
      </c>
      <c r="Y81" s="58">
        <v>42736</v>
      </c>
      <c r="Z81" s="58">
        <v>42825</v>
      </c>
      <c r="AA81" s="53"/>
      <c r="AB81" s="53"/>
      <c r="AC81" s="53"/>
      <c r="AD81" s="53"/>
      <c r="AE81" s="22"/>
      <c r="AF81" s="22"/>
      <c r="AG81" s="22">
        <v>8149</v>
      </c>
      <c r="AH81" s="12">
        <f>AF80+AG81</f>
        <v>36613</v>
      </c>
      <c r="AI81" s="49" t="s">
        <v>300</v>
      </c>
      <c r="AJ81" s="49"/>
      <c r="AK81" s="13" t="s">
        <v>301</v>
      </c>
      <c r="AL81" s="49" t="s">
        <v>297</v>
      </c>
      <c r="AM81" s="13"/>
      <c r="AN81" s="13"/>
      <c r="AO81" s="13"/>
      <c r="AP81" s="13"/>
      <c r="AQ81" s="17"/>
      <c r="AR81" s="17"/>
      <c r="AS81" s="53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</row>
    <row r="82" spans="1:56" s="4" customFormat="1" ht="25.5" x14ac:dyDescent="0.2">
      <c r="A82" s="149">
        <v>13</v>
      </c>
      <c r="B82" s="72" t="s">
        <v>350</v>
      </c>
      <c r="C82" s="48" t="s">
        <v>303</v>
      </c>
      <c r="D82" s="48" t="s">
        <v>183</v>
      </c>
      <c r="E82" s="48" t="s">
        <v>117</v>
      </c>
      <c r="F82" s="53" t="s">
        <v>387</v>
      </c>
      <c r="G82" s="51">
        <v>11744</v>
      </c>
      <c r="H82" s="49" t="s">
        <v>388</v>
      </c>
      <c r="I82" s="48" t="s">
        <v>389</v>
      </c>
      <c r="J82" s="48" t="s">
        <v>390</v>
      </c>
      <c r="K82" s="58">
        <v>42667</v>
      </c>
      <c r="L82" s="28">
        <v>2949</v>
      </c>
      <c r="M82" s="51">
        <v>11970</v>
      </c>
      <c r="N82" s="58">
        <v>42667</v>
      </c>
      <c r="O82" s="58">
        <v>42735</v>
      </c>
      <c r="P82" s="48" t="s">
        <v>120</v>
      </c>
      <c r="Q82" s="53"/>
      <c r="R82" s="56"/>
      <c r="S82" s="56"/>
      <c r="T82" s="48" t="s">
        <v>391</v>
      </c>
      <c r="U82" s="53"/>
      <c r="V82" s="53"/>
      <c r="W82" s="48"/>
      <c r="X82" s="53"/>
      <c r="Y82" s="53"/>
      <c r="Z82" s="53"/>
      <c r="AA82" s="53"/>
      <c r="AB82" s="53"/>
      <c r="AC82" s="53"/>
      <c r="AD82" s="53"/>
      <c r="AE82" s="22"/>
      <c r="AF82" s="22">
        <v>0</v>
      </c>
      <c r="AG82" s="22">
        <v>2949</v>
      </c>
      <c r="AH82" s="12">
        <f t="shared" ref="AH82" si="2">SUM(AF82:AG82)</f>
        <v>2949</v>
      </c>
      <c r="AI82" s="49" t="s">
        <v>251</v>
      </c>
      <c r="AJ82" s="49" t="s">
        <v>392</v>
      </c>
      <c r="AK82" s="13" t="s">
        <v>393</v>
      </c>
      <c r="AL82" s="49" t="s">
        <v>394</v>
      </c>
      <c r="AM82" s="13"/>
      <c r="AN82" s="13"/>
      <c r="AO82" s="49"/>
      <c r="AP82" s="49"/>
      <c r="AQ82" s="112"/>
      <c r="AR82" s="112"/>
      <c r="AS82" s="53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</row>
    <row r="83" spans="1:56" s="4" customFormat="1" ht="38.25" x14ac:dyDescent="0.2">
      <c r="A83" s="149">
        <v>14</v>
      </c>
      <c r="B83" s="72" t="s">
        <v>304</v>
      </c>
      <c r="C83" s="48" t="s">
        <v>305</v>
      </c>
      <c r="D83" s="48" t="s">
        <v>183</v>
      </c>
      <c r="E83" s="48" t="s">
        <v>117</v>
      </c>
      <c r="F83" s="53" t="s">
        <v>306</v>
      </c>
      <c r="G83" s="51">
        <v>11515</v>
      </c>
      <c r="H83" s="49" t="s">
        <v>303</v>
      </c>
      <c r="I83" s="48" t="s">
        <v>185</v>
      </c>
      <c r="J83" s="48" t="s">
        <v>186</v>
      </c>
      <c r="K83" s="58">
        <v>42565</v>
      </c>
      <c r="L83" s="28">
        <v>43920</v>
      </c>
      <c r="M83" s="51">
        <v>11968</v>
      </c>
      <c r="N83" s="58">
        <v>42565</v>
      </c>
      <c r="O83" s="58">
        <v>42930</v>
      </c>
      <c r="P83" s="48" t="s">
        <v>120</v>
      </c>
      <c r="Q83" s="53"/>
      <c r="R83" s="56"/>
      <c r="S83" s="56"/>
      <c r="T83" s="48" t="s">
        <v>181</v>
      </c>
      <c r="U83" s="53" t="s">
        <v>436</v>
      </c>
      <c r="V83" s="71">
        <v>42837</v>
      </c>
      <c r="W83" s="51">
        <v>12045</v>
      </c>
      <c r="X83" s="53" t="s">
        <v>437</v>
      </c>
      <c r="Y83" s="53"/>
      <c r="Z83" s="53"/>
      <c r="AA83" s="53"/>
      <c r="AB83" s="53"/>
      <c r="AC83" s="111">
        <v>2836.5</v>
      </c>
      <c r="AD83" s="53"/>
      <c r="AE83" s="22">
        <v>46756.5</v>
      </c>
      <c r="AF83" s="22"/>
      <c r="AG83" s="22">
        <v>35349.5</v>
      </c>
      <c r="AH83" s="12">
        <f t="shared" ref="AH83:AH84" si="3">SUM(AF83:AG83)</f>
        <v>35349.5</v>
      </c>
      <c r="AI83" s="49" t="s">
        <v>307</v>
      </c>
      <c r="AJ83" s="49" t="s">
        <v>308</v>
      </c>
      <c r="AK83" s="13" t="s">
        <v>309</v>
      </c>
      <c r="AL83" s="49" t="s">
        <v>310</v>
      </c>
      <c r="AM83" s="13"/>
      <c r="AN83" s="13"/>
      <c r="AO83" s="49"/>
      <c r="AP83" s="49"/>
      <c r="AQ83" s="49"/>
      <c r="AR83" s="49"/>
      <c r="AS83" s="48"/>
      <c r="AT83" s="14"/>
      <c r="AU83" s="14"/>
      <c r="AV83" s="14"/>
      <c r="AW83" s="14"/>
      <c r="AX83" s="7"/>
      <c r="AY83" s="7"/>
      <c r="AZ83" s="7"/>
      <c r="BA83" s="7"/>
      <c r="BB83" s="7"/>
      <c r="BC83" s="7"/>
      <c r="BD83" s="7"/>
    </row>
    <row r="84" spans="1:56" s="4" customFormat="1" ht="25.5" x14ac:dyDescent="0.2">
      <c r="A84" s="149">
        <v>15</v>
      </c>
      <c r="B84" s="72" t="s">
        <v>395</v>
      </c>
      <c r="C84" s="48" t="s">
        <v>396</v>
      </c>
      <c r="D84" s="48" t="s">
        <v>397</v>
      </c>
      <c r="E84" s="48" t="s">
        <v>184</v>
      </c>
      <c r="F84" s="53" t="s">
        <v>398</v>
      </c>
      <c r="G84" s="133" t="s">
        <v>399</v>
      </c>
      <c r="H84" s="49" t="s">
        <v>400</v>
      </c>
      <c r="I84" s="48" t="s">
        <v>401</v>
      </c>
      <c r="J84" s="48" t="s">
        <v>402</v>
      </c>
      <c r="K84" s="58">
        <v>42705</v>
      </c>
      <c r="L84" s="28">
        <v>9100</v>
      </c>
      <c r="M84" s="51">
        <v>11973</v>
      </c>
      <c r="N84" s="58">
        <v>42705</v>
      </c>
      <c r="O84" s="58">
        <v>42793</v>
      </c>
      <c r="P84" s="48" t="s">
        <v>120</v>
      </c>
      <c r="Q84" s="53"/>
      <c r="R84" s="56"/>
      <c r="S84" s="56"/>
      <c r="T84" s="48" t="s">
        <v>391</v>
      </c>
      <c r="U84" s="53"/>
      <c r="V84" s="53"/>
      <c r="W84" s="48"/>
      <c r="X84" s="53"/>
      <c r="Y84" s="53"/>
      <c r="Z84" s="53"/>
      <c r="AA84" s="53"/>
      <c r="AB84" s="53"/>
      <c r="AC84" s="53"/>
      <c r="AD84" s="53"/>
      <c r="AE84" s="22">
        <v>9100</v>
      </c>
      <c r="AF84" s="22">
        <v>3100</v>
      </c>
      <c r="AG84" s="22">
        <v>6000</v>
      </c>
      <c r="AH84" s="12">
        <f t="shared" si="3"/>
        <v>9100</v>
      </c>
      <c r="AI84" s="49" t="s">
        <v>403</v>
      </c>
      <c r="AJ84" s="49" t="s">
        <v>404</v>
      </c>
      <c r="AK84" s="13" t="s">
        <v>405</v>
      </c>
      <c r="AL84" s="49" t="s">
        <v>406</v>
      </c>
      <c r="AM84" s="13"/>
      <c r="AN84" s="13"/>
      <c r="AO84" s="49"/>
      <c r="AP84" s="49"/>
      <c r="AQ84" s="49"/>
      <c r="AR84" s="49"/>
      <c r="AS84" s="48"/>
      <c r="AT84" s="14"/>
      <c r="AU84" s="14"/>
      <c r="AV84" s="14"/>
      <c r="AW84" s="14"/>
      <c r="AX84" s="7"/>
      <c r="AY84" s="7"/>
      <c r="AZ84" s="7"/>
      <c r="BA84" s="7"/>
      <c r="BB84" s="7"/>
      <c r="BC84" s="7"/>
      <c r="BD84" s="7"/>
    </row>
    <row r="85" spans="1:56" s="4" customFormat="1" ht="25.5" x14ac:dyDescent="0.2">
      <c r="A85" s="149">
        <v>16</v>
      </c>
      <c r="B85" s="72" t="s">
        <v>317</v>
      </c>
      <c r="C85" s="118" t="s">
        <v>318</v>
      </c>
      <c r="D85" s="48" t="s">
        <v>183</v>
      </c>
      <c r="E85" s="48" t="s">
        <v>184</v>
      </c>
      <c r="F85" s="53" t="s">
        <v>319</v>
      </c>
      <c r="G85" s="51">
        <v>143</v>
      </c>
      <c r="H85" s="49" t="s">
        <v>320</v>
      </c>
      <c r="I85" s="48" t="s">
        <v>321</v>
      </c>
      <c r="J85" s="48" t="s">
        <v>322</v>
      </c>
      <c r="K85" s="58">
        <v>42745</v>
      </c>
      <c r="L85" s="28">
        <v>17400</v>
      </c>
      <c r="M85" s="51">
        <v>11789</v>
      </c>
      <c r="N85" s="58">
        <v>42745</v>
      </c>
      <c r="O85" s="58">
        <v>43100</v>
      </c>
      <c r="P85" s="48" t="s">
        <v>120</v>
      </c>
      <c r="Q85" s="53"/>
      <c r="R85" s="56"/>
      <c r="S85" s="56"/>
      <c r="T85" s="48" t="s">
        <v>181</v>
      </c>
      <c r="U85" s="53"/>
      <c r="V85" s="53"/>
      <c r="W85" s="48"/>
      <c r="X85" s="53"/>
      <c r="Y85" s="53"/>
      <c r="Z85" s="53"/>
      <c r="AA85" s="53"/>
      <c r="AB85" s="53"/>
      <c r="AC85" s="53"/>
      <c r="AD85" s="53"/>
      <c r="AE85" s="22"/>
      <c r="AF85" s="22"/>
      <c r="AG85" s="22">
        <v>8850</v>
      </c>
      <c r="AH85" s="12">
        <v>8850</v>
      </c>
      <c r="AI85" s="49" t="s">
        <v>323</v>
      </c>
      <c r="AJ85" s="49" t="s">
        <v>324</v>
      </c>
      <c r="AK85" s="13" t="s">
        <v>325</v>
      </c>
      <c r="AL85" s="49" t="s">
        <v>326</v>
      </c>
      <c r="AM85" s="13"/>
      <c r="AN85" s="13"/>
      <c r="AO85" s="49"/>
      <c r="AP85" s="49"/>
      <c r="AQ85" s="49"/>
      <c r="AR85" s="49"/>
      <c r="AS85" s="48"/>
      <c r="AT85" s="14"/>
      <c r="AU85" s="14"/>
      <c r="AV85" s="14"/>
      <c r="AW85" s="14"/>
      <c r="AX85" s="7"/>
      <c r="AY85" s="7"/>
      <c r="AZ85" s="7"/>
      <c r="BA85" s="7"/>
      <c r="BB85" s="7"/>
      <c r="BC85" s="7"/>
      <c r="BD85" s="7"/>
    </row>
    <row r="86" spans="1:56" s="4" customFormat="1" ht="38.25" x14ac:dyDescent="0.2">
      <c r="A86" s="149">
        <v>17</v>
      </c>
      <c r="B86" s="72" t="s">
        <v>296</v>
      </c>
      <c r="C86" s="118" t="s">
        <v>350</v>
      </c>
      <c r="D86" s="48" t="s">
        <v>183</v>
      </c>
      <c r="E86" s="48" t="s">
        <v>353</v>
      </c>
      <c r="F86" s="53" t="s">
        <v>351</v>
      </c>
      <c r="G86" s="51" t="s">
        <v>352</v>
      </c>
      <c r="H86" s="49" t="s">
        <v>354</v>
      </c>
      <c r="I86" s="48" t="s">
        <v>356</v>
      </c>
      <c r="J86" s="48" t="s">
        <v>355</v>
      </c>
      <c r="K86" s="58">
        <v>42773</v>
      </c>
      <c r="L86" s="28">
        <v>1298</v>
      </c>
      <c r="M86" s="51"/>
      <c r="N86" s="58">
        <v>42773</v>
      </c>
      <c r="O86" s="58">
        <v>42832</v>
      </c>
      <c r="P86" s="48" t="s">
        <v>120</v>
      </c>
      <c r="Q86" s="53"/>
      <c r="R86" s="56"/>
      <c r="S86" s="56"/>
      <c r="T86" s="48" t="s">
        <v>357</v>
      </c>
      <c r="U86" s="53"/>
      <c r="V86" s="53"/>
      <c r="W86" s="48"/>
      <c r="X86" s="53"/>
      <c r="Y86" s="53"/>
      <c r="Z86" s="53"/>
      <c r="AA86" s="53"/>
      <c r="AB86" s="53"/>
      <c r="AC86" s="53"/>
      <c r="AD86" s="53"/>
      <c r="AE86" s="22"/>
      <c r="AF86" s="22"/>
      <c r="AG86" s="22">
        <v>1298</v>
      </c>
      <c r="AH86" s="12">
        <v>1298</v>
      </c>
      <c r="AI86" s="49"/>
      <c r="AJ86" s="49"/>
      <c r="AK86" s="13"/>
      <c r="AL86" s="49"/>
      <c r="AM86" s="13"/>
      <c r="AN86" s="13"/>
      <c r="AO86" s="49"/>
      <c r="AP86" s="49"/>
      <c r="AQ86" s="49"/>
      <c r="AR86" s="49"/>
      <c r="AS86" s="48"/>
      <c r="AT86" s="14"/>
      <c r="AU86" s="14"/>
      <c r="AV86" s="14"/>
      <c r="AW86" s="14"/>
      <c r="AX86" s="7"/>
      <c r="AY86" s="7"/>
      <c r="AZ86" s="7"/>
      <c r="BA86" s="7"/>
      <c r="BB86" s="7"/>
      <c r="BC86" s="7"/>
      <c r="BD86" s="7"/>
    </row>
    <row r="87" spans="1:56" s="4" customFormat="1" ht="51" x14ac:dyDescent="0.2">
      <c r="A87" s="149">
        <v>18</v>
      </c>
      <c r="B87" s="72" t="s">
        <v>327</v>
      </c>
      <c r="C87" s="48" t="s">
        <v>328</v>
      </c>
      <c r="D87" s="48" t="s">
        <v>192</v>
      </c>
      <c r="E87" s="48" t="s">
        <v>328</v>
      </c>
      <c r="F87" s="53" t="s">
        <v>329</v>
      </c>
      <c r="G87" s="51">
        <v>11996</v>
      </c>
      <c r="H87" s="49" t="s">
        <v>330</v>
      </c>
      <c r="I87" s="48" t="s">
        <v>331</v>
      </c>
      <c r="J87" s="48" t="s">
        <v>332</v>
      </c>
      <c r="K87" s="58">
        <v>42776</v>
      </c>
      <c r="L87" s="28">
        <v>9000</v>
      </c>
      <c r="M87" s="51">
        <v>11996</v>
      </c>
      <c r="N87" s="58">
        <v>42776</v>
      </c>
      <c r="O87" s="58">
        <v>43141</v>
      </c>
      <c r="P87" s="48" t="s">
        <v>120</v>
      </c>
      <c r="Q87" s="53"/>
      <c r="R87" s="56"/>
      <c r="S87" s="56"/>
      <c r="T87" s="48" t="s">
        <v>181</v>
      </c>
      <c r="U87" s="53"/>
      <c r="V87" s="53"/>
      <c r="W87" s="48"/>
      <c r="X87" s="53"/>
      <c r="Y87" s="53"/>
      <c r="Z87" s="53"/>
      <c r="AA87" s="53"/>
      <c r="AB87" s="53"/>
      <c r="AC87" s="53"/>
      <c r="AD87" s="53"/>
      <c r="AE87" s="22"/>
      <c r="AF87" s="22"/>
      <c r="AG87" s="22">
        <v>9000</v>
      </c>
      <c r="AH87" s="12">
        <v>9000</v>
      </c>
      <c r="AI87" s="49"/>
      <c r="AJ87" s="49"/>
      <c r="AK87" s="13"/>
      <c r="AL87" s="49"/>
      <c r="AM87" s="69" t="s">
        <v>333</v>
      </c>
      <c r="AN87" s="48" t="s">
        <v>334</v>
      </c>
      <c r="AO87" s="49" t="s">
        <v>335</v>
      </c>
      <c r="AP87" s="49" t="s">
        <v>336</v>
      </c>
      <c r="AQ87" s="49" t="s">
        <v>335</v>
      </c>
      <c r="AR87" s="49" t="s">
        <v>336</v>
      </c>
      <c r="AS87" s="48"/>
      <c r="AT87" s="14"/>
      <c r="AU87" s="14"/>
      <c r="AV87" s="14"/>
      <c r="AW87" s="14"/>
      <c r="AX87" s="7"/>
      <c r="AY87" s="7"/>
      <c r="AZ87" s="7"/>
      <c r="BA87" s="7"/>
      <c r="BB87" s="7"/>
      <c r="BC87" s="7"/>
      <c r="BD87" s="7"/>
    </row>
    <row r="88" spans="1:56" s="4" customFormat="1" ht="51" x14ac:dyDescent="0.2">
      <c r="A88" s="149">
        <v>19</v>
      </c>
      <c r="B88" s="72" t="s">
        <v>327</v>
      </c>
      <c r="C88" s="48" t="s">
        <v>328</v>
      </c>
      <c r="D88" s="48" t="s">
        <v>192</v>
      </c>
      <c r="E88" s="48" t="s">
        <v>328</v>
      </c>
      <c r="F88" s="53" t="s">
        <v>329</v>
      </c>
      <c r="G88" s="51">
        <v>11996</v>
      </c>
      <c r="H88" s="49" t="s">
        <v>337</v>
      </c>
      <c r="I88" s="48" t="s">
        <v>338</v>
      </c>
      <c r="J88" s="48" t="s">
        <v>339</v>
      </c>
      <c r="K88" s="58">
        <v>42776</v>
      </c>
      <c r="L88" s="28">
        <v>9000</v>
      </c>
      <c r="M88" s="51">
        <v>11996</v>
      </c>
      <c r="N88" s="58">
        <v>42776</v>
      </c>
      <c r="O88" s="58" t="s">
        <v>340</v>
      </c>
      <c r="P88" s="48" t="s">
        <v>120</v>
      </c>
      <c r="Q88" s="53"/>
      <c r="R88" s="56"/>
      <c r="S88" s="56"/>
      <c r="T88" s="48" t="s">
        <v>181</v>
      </c>
      <c r="U88" s="53"/>
      <c r="V88" s="53"/>
      <c r="W88" s="48"/>
      <c r="X88" s="53"/>
      <c r="Y88" s="53"/>
      <c r="Z88" s="53"/>
      <c r="AA88" s="53"/>
      <c r="AB88" s="53"/>
      <c r="AC88" s="53"/>
      <c r="AD88" s="53"/>
      <c r="AE88" s="22"/>
      <c r="AF88" s="22"/>
      <c r="AG88" s="22">
        <v>9000</v>
      </c>
      <c r="AH88" s="12">
        <v>9000</v>
      </c>
      <c r="AI88" s="49"/>
      <c r="AJ88" s="49"/>
      <c r="AK88" s="13"/>
      <c r="AL88" s="49"/>
      <c r="AM88" s="69" t="s">
        <v>333</v>
      </c>
      <c r="AN88" s="48" t="s">
        <v>334</v>
      </c>
      <c r="AO88" s="49" t="s">
        <v>335</v>
      </c>
      <c r="AP88" s="49" t="s">
        <v>336</v>
      </c>
      <c r="AQ88" s="49" t="s">
        <v>335</v>
      </c>
      <c r="AR88" s="49" t="s">
        <v>336</v>
      </c>
      <c r="AS88" s="48"/>
      <c r="AT88" s="14"/>
      <c r="AU88" s="14"/>
      <c r="AV88" s="14"/>
      <c r="AW88" s="14"/>
      <c r="AX88" s="7"/>
      <c r="AY88" s="7"/>
      <c r="AZ88" s="7"/>
      <c r="BA88" s="7"/>
      <c r="BB88" s="7"/>
      <c r="BC88" s="7"/>
      <c r="BD88" s="7"/>
    </row>
    <row r="89" spans="1:56" s="4" customFormat="1" ht="51" x14ac:dyDescent="0.2">
      <c r="A89" s="149">
        <v>20</v>
      </c>
      <c r="B89" s="72" t="s">
        <v>327</v>
      </c>
      <c r="C89" s="48" t="s">
        <v>328</v>
      </c>
      <c r="D89" s="48" t="s">
        <v>192</v>
      </c>
      <c r="E89" s="48" t="s">
        <v>328</v>
      </c>
      <c r="F89" s="53" t="s">
        <v>329</v>
      </c>
      <c r="G89" s="51">
        <v>11996</v>
      </c>
      <c r="H89" s="49" t="s">
        <v>341</v>
      </c>
      <c r="I89" s="48" t="s">
        <v>342</v>
      </c>
      <c r="J89" s="48" t="s">
        <v>343</v>
      </c>
      <c r="K89" s="58">
        <v>42776</v>
      </c>
      <c r="L89" s="28">
        <v>9000</v>
      </c>
      <c r="M89" s="51">
        <v>11996</v>
      </c>
      <c r="N89" s="58">
        <v>42776</v>
      </c>
      <c r="O89" s="58">
        <v>43141</v>
      </c>
      <c r="P89" s="48" t="s">
        <v>120</v>
      </c>
      <c r="Q89" s="53"/>
      <c r="R89" s="56"/>
      <c r="S89" s="56"/>
      <c r="T89" s="48" t="s">
        <v>181</v>
      </c>
      <c r="U89" s="53"/>
      <c r="V89" s="53"/>
      <c r="W89" s="48"/>
      <c r="X89" s="53"/>
      <c r="Y89" s="53"/>
      <c r="Z89" s="53"/>
      <c r="AA89" s="53"/>
      <c r="AB89" s="53"/>
      <c r="AC89" s="53"/>
      <c r="AD89" s="53"/>
      <c r="AE89" s="22"/>
      <c r="AF89" s="22"/>
      <c r="AG89" s="22">
        <v>9000</v>
      </c>
      <c r="AH89" s="12">
        <v>9000</v>
      </c>
      <c r="AI89" s="49"/>
      <c r="AJ89" s="49"/>
      <c r="AK89" s="13"/>
      <c r="AL89" s="49"/>
      <c r="AM89" s="69" t="s">
        <v>333</v>
      </c>
      <c r="AN89" s="48" t="s">
        <v>334</v>
      </c>
      <c r="AO89" s="49" t="s">
        <v>335</v>
      </c>
      <c r="AP89" s="49" t="s">
        <v>336</v>
      </c>
      <c r="AQ89" s="49" t="s">
        <v>335</v>
      </c>
      <c r="AR89" s="49" t="s">
        <v>336</v>
      </c>
      <c r="AS89" s="48"/>
      <c r="AT89" s="14"/>
      <c r="AU89" s="14"/>
      <c r="AV89" s="14"/>
      <c r="AW89" s="14"/>
      <c r="AX89" s="7"/>
      <c r="AY89" s="7"/>
      <c r="AZ89" s="7"/>
      <c r="BA89" s="7"/>
      <c r="BB89" s="7"/>
      <c r="BC89" s="7"/>
      <c r="BD89" s="7"/>
    </row>
    <row r="90" spans="1:56" s="4" customFormat="1" ht="51" x14ac:dyDescent="0.2">
      <c r="A90" s="149">
        <v>21</v>
      </c>
      <c r="B90" s="72" t="s">
        <v>327</v>
      </c>
      <c r="C90" s="48" t="s">
        <v>328</v>
      </c>
      <c r="D90" s="48" t="s">
        <v>192</v>
      </c>
      <c r="E90" s="48" t="s">
        <v>328</v>
      </c>
      <c r="F90" s="53" t="s">
        <v>329</v>
      </c>
      <c r="G90" s="51">
        <v>11996</v>
      </c>
      <c r="H90" s="49" t="s">
        <v>344</v>
      </c>
      <c r="I90" s="48" t="s">
        <v>345</v>
      </c>
      <c r="J90" s="48" t="s">
        <v>346</v>
      </c>
      <c r="K90" s="58">
        <v>42776</v>
      </c>
      <c r="L90" s="28">
        <v>9000</v>
      </c>
      <c r="M90" s="51">
        <v>11996</v>
      </c>
      <c r="N90" s="58">
        <v>42776</v>
      </c>
      <c r="O90" s="58">
        <v>43141</v>
      </c>
      <c r="P90" s="48" t="s">
        <v>120</v>
      </c>
      <c r="Q90" s="53"/>
      <c r="R90" s="56"/>
      <c r="S90" s="56"/>
      <c r="T90" s="48" t="s">
        <v>181</v>
      </c>
      <c r="U90" s="53"/>
      <c r="V90" s="53"/>
      <c r="W90" s="48"/>
      <c r="X90" s="53"/>
      <c r="Y90" s="53"/>
      <c r="Z90" s="53"/>
      <c r="AA90" s="53"/>
      <c r="AB90" s="53"/>
      <c r="AC90" s="53"/>
      <c r="AD90" s="53"/>
      <c r="AE90" s="22"/>
      <c r="AF90" s="22"/>
      <c r="AG90" s="22">
        <v>9000</v>
      </c>
      <c r="AH90" s="12">
        <v>9000</v>
      </c>
      <c r="AI90" s="49"/>
      <c r="AJ90" s="49"/>
      <c r="AK90" s="13"/>
      <c r="AL90" s="49"/>
      <c r="AM90" s="69" t="s">
        <v>333</v>
      </c>
      <c r="AN90" s="48" t="s">
        <v>334</v>
      </c>
      <c r="AO90" s="49" t="s">
        <v>335</v>
      </c>
      <c r="AP90" s="49" t="s">
        <v>336</v>
      </c>
      <c r="AQ90" s="49" t="s">
        <v>335</v>
      </c>
      <c r="AR90" s="49" t="s">
        <v>336</v>
      </c>
      <c r="AS90" s="48"/>
      <c r="AT90" s="14"/>
      <c r="AU90" s="14"/>
      <c r="AV90" s="14"/>
      <c r="AW90" s="14"/>
      <c r="AX90" s="7"/>
      <c r="AY90" s="7"/>
      <c r="AZ90" s="7"/>
      <c r="BA90" s="7"/>
      <c r="BB90" s="7"/>
      <c r="BC90" s="7"/>
      <c r="BD90" s="7"/>
    </row>
    <row r="91" spans="1:56" s="4" customFormat="1" ht="51" x14ac:dyDescent="0.2">
      <c r="A91" s="149">
        <v>22</v>
      </c>
      <c r="B91" s="72" t="s">
        <v>327</v>
      </c>
      <c r="C91" s="48" t="s">
        <v>328</v>
      </c>
      <c r="D91" s="48" t="s">
        <v>192</v>
      </c>
      <c r="E91" s="48" t="s">
        <v>328</v>
      </c>
      <c r="F91" s="53" t="s">
        <v>329</v>
      </c>
      <c r="G91" s="51">
        <v>11996</v>
      </c>
      <c r="H91" s="49" t="s">
        <v>347</v>
      </c>
      <c r="I91" s="48" t="s">
        <v>348</v>
      </c>
      <c r="J91" s="48" t="s">
        <v>349</v>
      </c>
      <c r="K91" s="58">
        <v>42776</v>
      </c>
      <c r="L91" s="28">
        <v>9000</v>
      </c>
      <c r="M91" s="51">
        <v>11996</v>
      </c>
      <c r="N91" s="58">
        <v>42776</v>
      </c>
      <c r="O91" s="58">
        <v>43141</v>
      </c>
      <c r="P91" s="48" t="s">
        <v>120</v>
      </c>
      <c r="Q91" s="53"/>
      <c r="R91" s="56"/>
      <c r="S91" s="56"/>
      <c r="T91" s="48" t="s">
        <v>181</v>
      </c>
      <c r="U91" s="53"/>
      <c r="V91" s="53"/>
      <c r="W91" s="48"/>
      <c r="X91" s="53"/>
      <c r="Y91" s="53"/>
      <c r="Z91" s="53"/>
      <c r="AA91" s="53"/>
      <c r="AB91" s="53"/>
      <c r="AC91" s="53"/>
      <c r="AD91" s="53"/>
      <c r="AE91" s="22"/>
      <c r="AF91" s="22"/>
      <c r="AG91" s="22">
        <v>9000</v>
      </c>
      <c r="AH91" s="12">
        <v>9000</v>
      </c>
      <c r="AI91" s="49"/>
      <c r="AJ91" s="49"/>
      <c r="AK91" s="13"/>
      <c r="AL91" s="49"/>
      <c r="AM91" s="69" t="s">
        <v>333</v>
      </c>
      <c r="AN91" s="48" t="s">
        <v>334</v>
      </c>
      <c r="AO91" s="49" t="s">
        <v>335</v>
      </c>
      <c r="AP91" s="49" t="s">
        <v>336</v>
      </c>
      <c r="AQ91" s="49" t="s">
        <v>335</v>
      </c>
      <c r="AR91" s="49" t="s">
        <v>336</v>
      </c>
      <c r="AS91" s="48"/>
      <c r="AT91" s="14"/>
      <c r="AU91" s="14"/>
      <c r="AV91" s="14"/>
      <c r="AW91" s="14"/>
      <c r="AX91" s="7"/>
      <c r="AY91" s="7"/>
      <c r="AZ91" s="7"/>
      <c r="BA91" s="7"/>
      <c r="BB91" s="7"/>
      <c r="BC91" s="7"/>
      <c r="BD91" s="7"/>
    </row>
    <row r="92" spans="1:56" s="4" customFormat="1" ht="127.5" x14ac:dyDescent="0.2">
      <c r="A92" s="149">
        <v>23</v>
      </c>
      <c r="B92" s="72" t="s">
        <v>365</v>
      </c>
      <c r="C92" s="48" t="s">
        <v>360</v>
      </c>
      <c r="D92" s="48" t="s">
        <v>183</v>
      </c>
      <c r="E92" s="48" t="s">
        <v>184</v>
      </c>
      <c r="F92" s="53" t="s">
        <v>361</v>
      </c>
      <c r="G92" s="51">
        <v>11825</v>
      </c>
      <c r="H92" s="49" t="s">
        <v>358</v>
      </c>
      <c r="I92" s="48" t="s">
        <v>362</v>
      </c>
      <c r="J92" s="48" t="s">
        <v>363</v>
      </c>
      <c r="K92" s="58">
        <v>42783</v>
      </c>
      <c r="L92" s="28">
        <v>19020</v>
      </c>
      <c r="M92" s="51">
        <v>12012</v>
      </c>
      <c r="N92" s="58">
        <v>42783</v>
      </c>
      <c r="O92" s="58">
        <v>43100</v>
      </c>
      <c r="P92" s="48" t="s">
        <v>120</v>
      </c>
      <c r="Q92" s="53"/>
      <c r="R92" s="56"/>
      <c r="S92" s="56"/>
      <c r="T92" s="48" t="s">
        <v>357</v>
      </c>
      <c r="U92" s="53"/>
      <c r="V92" s="53"/>
      <c r="W92" s="48"/>
      <c r="X92" s="53"/>
      <c r="Y92" s="53"/>
      <c r="Z92" s="53"/>
      <c r="AA92" s="53"/>
      <c r="AB92" s="53"/>
      <c r="AC92" s="53"/>
      <c r="AD92" s="53"/>
      <c r="AE92" s="22"/>
      <c r="AF92" s="22"/>
      <c r="AG92" s="22">
        <v>11605.05</v>
      </c>
      <c r="AH92" s="12"/>
      <c r="AI92" s="49" t="s">
        <v>263</v>
      </c>
      <c r="AJ92" s="49" t="s">
        <v>364</v>
      </c>
      <c r="AK92" s="13" t="s">
        <v>188</v>
      </c>
      <c r="AL92" s="49" t="s">
        <v>369</v>
      </c>
      <c r="AM92" s="13"/>
      <c r="AN92" s="13"/>
      <c r="AO92" s="49"/>
      <c r="AP92" s="49"/>
      <c r="AQ92" s="49"/>
      <c r="AR92" s="49"/>
      <c r="AS92" s="48"/>
      <c r="AT92" s="14"/>
      <c r="AU92" s="14"/>
      <c r="AV92" s="14"/>
      <c r="AW92" s="14"/>
      <c r="AX92" s="7"/>
      <c r="AY92" s="7"/>
      <c r="AZ92" s="7"/>
      <c r="BA92" s="7"/>
      <c r="BB92" s="7"/>
      <c r="BC92" s="7"/>
      <c r="BD92" s="7"/>
    </row>
    <row r="93" spans="1:56" s="4" customFormat="1" ht="38.25" x14ac:dyDescent="0.2">
      <c r="A93" s="149">
        <v>24</v>
      </c>
      <c r="B93" s="72" t="s">
        <v>366</v>
      </c>
      <c r="C93" s="48" t="s">
        <v>367</v>
      </c>
      <c r="D93" s="48" t="s">
        <v>183</v>
      </c>
      <c r="E93" s="48" t="s">
        <v>184</v>
      </c>
      <c r="F93" s="53" t="s">
        <v>368</v>
      </c>
      <c r="G93" s="51">
        <v>11940</v>
      </c>
      <c r="H93" s="49" t="s">
        <v>359</v>
      </c>
      <c r="I93" s="48" t="s">
        <v>331</v>
      </c>
      <c r="J93" s="48" t="s">
        <v>332</v>
      </c>
      <c r="K93" s="58">
        <v>42787</v>
      </c>
      <c r="L93" s="28">
        <v>421000</v>
      </c>
      <c r="M93" s="51">
        <v>12008</v>
      </c>
      <c r="N93" s="58">
        <v>42787</v>
      </c>
      <c r="O93" s="58">
        <v>43100</v>
      </c>
      <c r="P93" s="48" t="s">
        <v>120</v>
      </c>
      <c r="Q93" s="53"/>
      <c r="R93" s="56"/>
      <c r="S93" s="56"/>
      <c r="T93" s="48" t="s">
        <v>181</v>
      </c>
      <c r="U93" s="53"/>
      <c r="V93" s="53"/>
      <c r="W93" s="48"/>
      <c r="X93" s="53"/>
      <c r="Y93" s="53"/>
      <c r="Z93" s="53"/>
      <c r="AA93" s="53"/>
      <c r="AB93" s="53"/>
      <c r="AC93" s="53"/>
      <c r="AD93" s="53"/>
      <c r="AE93" s="22"/>
      <c r="AF93" s="22"/>
      <c r="AG93" s="22">
        <v>154740</v>
      </c>
      <c r="AH93" s="12">
        <f>AG93</f>
        <v>154740</v>
      </c>
      <c r="AI93" s="49"/>
      <c r="AJ93" s="49"/>
      <c r="AK93" s="13"/>
      <c r="AL93" s="49"/>
      <c r="AM93" s="13"/>
      <c r="AN93" s="13"/>
      <c r="AO93" s="49"/>
      <c r="AP93" s="49"/>
      <c r="AQ93" s="49"/>
      <c r="AR93" s="49"/>
      <c r="AS93" s="48"/>
      <c r="AT93" s="14"/>
      <c r="AU93" s="14"/>
      <c r="AV93" s="14"/>
      <c r="AW93" s="14"/>
      <c r="AX93" s="7"/>
      <c r="AY93" s="7"/>
      <c r="AZ93" s="7"/>
      <c r="BA93" s="7"/>
      <c r="BB93" s="7"/>
      <c r="BC93" s="7"/>
      <c r="BD93" s="7"/>
    </row>
    <row r="94" spans="1:56" s="4" customFormat="1" ht="25.5" x14ac:dyDescent="0.2">
      <c r="A94" s="149">
        <v>25</v>
      </c>
      <c r="B94" s="72" t="s">
        <v>341</v>
      </c>
      <c r="C94" s="48" t="s">
        <v>378</v>
      </c>
      <c r="D94" s="48" t="s">
        <v>183</v>
      </c>
      <c r="E94" s="48" t="s">
        <v>184</v>
      </c>
      <c r="F94" s="53" t="s">
        <v>371</v>
      </c>
      <c r="G94" s="51">
        <v>11841</v>
      </c>
      <c r="H94" s="49" t="s">
        <v>372</v>
      </c>
      <c r="I94" s="48" t="s">
        <v>373</v>
      </c>
      <c r="J94" s="48" t="s">
        <v>374</v>
      </c>
      <c r="K94" s="58">
        <v>42795</v>
      </c>
      <c r="L94" s="28">
        <v>30406</v>
      </c>
      <c r="M94" s="51">
        <v>12017</v>
      </c>
      <c r="N94" s="58">
        <v>42795</v>
      </c>
      <c r="O94" s="58">
        <v>43100</v>
      </c>
      <c r="P94" s="48" t="s">
        <v>120</v>
      </c>
      <c r="Q94" s="53"/>
      <c r="R94" s="56"/>
      <c r="S94" s="56"/>
      <c r="T94" s="48" t="s">
        <v>357</v>
      </c>
      <c r="U94" s="53"/>
      <c r="V94" s="53"/>
      <c r="W94" s="48"/>
      <c r="X94" s="53"/>
      <c r="Y94" s="53"/>
      <c r="Z94" s="53"/>
      <c r="AA94" s="53"/>
      <c r="AB94" s="53"/>
      <c r="AC94" s="53"/>
      <c r="AD94" s="53"/>
      <c r="AE94" s="22"/>
      <c r="AF94" s="22"/>
      <c r="AG94" s="22">
        <v>10584.4</v>
      </c>
      <c r="AH94" s="12"/>
      <c r="AI94" s="49" t="s">
        <v>370</v>
      </c>
      <c r="AJ94" s="49" t="s">
        <v>375</v>
      </c>
      <c r="AK94" s="13" t="s">
        <v>376</v>
      </c>
      <c r="AL94" s="49" t="s">
        <v>377</v>
      </c>
      <c r="AM94" s="13"/>
      <c r="AN94" s="13"/>
      <c r="AO94" s="49"/>
      <c r="AP94" s="49"/>
      <c r="AQ94" s="49"/>
      <c r="AR94" s="49"/>
      <c r="AS94" s="48"/>
      <c r="AT94" s="14"/>
      <c r="AU94" s="14"/>
      <c r="AV94" s="14"/>
      <c r="AW94" s="14"/>
      <c r="AX94" s="7"/>
      <c r="AY94" s="7"/>
      <c r="AZ94" s="7"/>
      <c r="BA94" s="7"/>
      <c r="BB94" s="7"/>
      <c r="BC94" s="7"/>
      <c r="BD94" s="7"/>
    </row>
    <row r="95" spans="1:56" s="4" customFormat="1" ht="25.5" x14ac:dyDescent="0.2">
      <c r="A95" s="149">
        <v>26</v>
      </c>
      <c r="B95" s="72" t="s">
        <v>380</v>
      </c>
      <c r="C95" s="48" t="s">
        <v>379</v>
      </c>
      <c r="D95" s="48" t="s">
        <v>183</v>
      </c>
      <c r="E95" s="48" t="s">
        <v>184</v>
      </c>
      <c r="F95" s="53" t="s">
        <v>381</v>
      </c>
      <c r="G95" s="51">
        <v>11921</v>
      </c>
      <c r="H95" s="49" t="s">
        <v>380</v>
      </c>
      <c r="I95" s="48" t="s">
        <v>382</v>
      </c>
      <c r="J95" s="48" t="s">
        <v>383</v>
      </c>
      <c r="K95" s="58">
        <v>42795</v>
      </c>
      <c r="L95" s="28">
        <v>75000</v>
      </c>
      <c r="M95" s="51">
        <v>12017</v>
      </c>
      <c r="N95" s="58">
        <v>42795</v>
      </c>
      <c r="O95" s="58">
        <v>43100</v>
      </c>
      <c r="P95" s="48" t="s">
        <v>120</v>
      </c>
      <c r="Q95" s="53"/>
      <c r="R95" s="56"/>
      <c r="S95" s="56"/>
      <c r="T95" s="48" t="s">
        <v>357</v>
      </c>
      <c r="U95" s="53"/>
      <c r="V95" s="53"/>
      <c r="W95" s="48"/>
      <c r="X95" s="53"/>
      <c r="Y95" s="53"/>
      <c r="Z95" s="53"/>
      <c r="AA95" s="53"/>
      <c r="AB95" s="53"/>
      <c r="AC95" s="53"/>
      <c r="AD95" s="53"/>
      <c r="AE95" s="22"/>
      <c r="AF95" s="22"/>
      <c r="AG95" s="22">
        <v>5625</v>
      </c>
      <c r="AH95" s="12"/>
      <c r="AI95" s="49" t="s">
        <v>384</v>
      </c>
      <c r="AJ95" s="49" t="s">
        <v>385</v>
      </c>
      <c r="AK95" s="13" t="s">
        <v>386</v>
      </c>
      <c r="AL95" s="49" t="s">
        <v>377</v>
      </c>
      <c r="AM95" s="13"/>
      <c r="AN95" s="13"/>
      <c r="AO95" s="49"/>
      <c r="AP95" s="49"/>
      <c r="AQ95" s="49"/>
      <c r="AR95" s="49"/>
      <c r="AS95" s="48"/>
      <c r="AT95" s="14"/>
      <c r="AU95" s="14"/>
      <c r="AV95" s="14"/>
      <c r="AW95" s="14"/>
      <c r="AX95" s="7"/>
      <c r="AY95" s="7"/>
      <c r="AZ95" s="7"/>
      <c r="BA95" s="7"/>
      <c r="BB95" s="7"/>
      <c r="BC95" s="7"/>
      <c r="BD95" s="7"/>
    </row>
    <row r="96" spans="1:56" s="107" customFormat="1" ht="25.5" x14ac:dyDescent="0.2">
      <c r="A96" s="150">
        <v>27</v>
      </c>
      <c r="B96" s="144" t="s">
        <v>457</v>
      </c>
      <c r="C96" s="61"/>
      <c r="D96" s="61" t="s">
        <v>458</v>
      </c>
      <c r="E96" s="61" t="s">
        <v>184</v>
      </c>
      <c r="F96" s="54" t="s">
        <v>459</v>
      </c>
      <c r="G96" s="59">
        <v>12027</v>
      </c>
      <c r="H96" s="67" t="s">
        <v>453</v>
      </c>
      <c r="I96" s="61" t="s">
        <v>260</v>
      </c>
      <c r="J96" s="61" t="s">
        <v>460</v>
      </c>
      <c r="K96" s="60">
        <v>42815</v>
      </c>
      <c r="L96" s="62">
        <v>7103</v>
      </c>
      <c r="M96" s="59">
        <v>12027</v>
      </c>
      <c r="N96" s="60">
        <v>42815</v>
      </c>
      <c r="O96" s="60">
        <v>42876</v>
      </c>
      <c r="P96" s="61" t="s">
        <v>120</v>
      </c>
      <c r="Q96" s="54"/>
      <c r="R96" s="55"/>
      <c r="S96" s="55"/>
      <c r="T96" s="61" t="s">
        <v>357</v>
      </c>
      <c r="U96" s="54"/>
      <c r="V96" s="54"/>
      <c r="W96" s="61"/>
      <c r="X96" s="54"/>
      <c r="Y96" s="54"/>
      <c r="Z96" s="54"/>
      <c r="AA96" s="54"/>
      <c r="AB96" s="54"/>
      <c r="AC96" s="54"/>
      <c r="AD96" s="54"/>
      <c r="AE96" s="12"/>
      <c r="AF96" s="12"/>
      <c r="AG96" s="12">
        <v>7103</v>
      </c>
      <c r="AH96" s="12"/>
      <c r="AI96" s="67"/>
      <c r="AJ96" s="67"/>
      <c r="AK96" s="31"/>
      <c r="AL96" s="67"/>
      <c r="AM96" s="31"/>
      <c r="AN96" s="61" t="s">
        <v>465</v>
      </c>
      <c r="AO96" s="67"/>
      <c r="AP96" s="67"/>
      <c r="AQ96" s="67"/>
      <c r="AR96" s="67"/>
      <c r="AS96" s="61"/>
      <c r="AT96" s="16"/>
      <c r="AU96" s="16"/>
      <c r="AV96" s="16"/>
      <c r="AW96" s="16"/>
      <c r="AX96" s="6"/>
      <c r="AY96" s="6"/>
      <c r="AZ96" s="6"/>
      <c r="BA96" s="6"/>
      <c r="BB96" s="6"/>
      <c r="BC96" s="6"/>
      <c r="BD96" s="6"/>
    </row>
    <row r="97" spans="1:56" s="107" customFormat="1" ht="38.25" x14ac:dyDescent="0.2">
      <c r="A97" s="150">
        <v>28</v>
      </c>
      <c r="B97" s="144" t="s">
        <v>461</v>
      </c>
      <c r="C97" s="61"/>
      <c r="D97" s="61" t="s">
        <v>458</v>
      </c>
      <c r="E97" s="61" t="s">
        <v>184</v>
      </c>
      <c r="F97" s="54" t="s">
        <v>462</v>
      </c>
      <c r="G97" s="59">
        <v>12022</v>
      </c>
      <c r="H97" s="67" t="s">
        <v>454</v>
      </c>
      <c r="I97" s="61" t="s">
        <v>464</v>
      </c>
      <c r="J97" s="61" t="s">
        <v>463</v>
      </c>
      <c r="K97" s="60">
        <v>42817</v>
      </c>
      <c r="L97" s="62">
        <v>2626.98</v>
      </c>
      <c r="M97" s="59">
        <v>12029</v>
      </c>
      <c r="N97" s="60">
        <v>42817</v>
      </c>
      <c r="O97" s="60">
        <v>42878</v>
      </c>
      <c r="P97" s="61" t="s">
        <v>120</v>
      </c>
      <c r="Q97" s="54"/>
      <c r="R97" s="55"/>
      <c r="S97" s="55"/>
      <c r="T97" s="61" t="s">
        <v>181</v>
      </c>
      <c r="U97" s="54"/>
      <c r="V97" s="54"/>
      <c r="W97" s="61"/>
      <c r="X97" s="54"/>
      <c r="Y97" s="54"/>
      <c r="Z97" s="54"/>
      <c r="AA97" s="54"/>
      <c r="AB97" s="54"/>
      <c r="AC97" s="54"/>
      <c r="AD97" s="54"/>
      <c r="AE97" s="12"/>
      <c r="AF97" s="12"/>
      <c r="AG97" s="12">
        <v>2626.98</v>
      </c>
      <c r="AH97" s="12"/>
      <c r="AI97" s="67"/>
      <c r="AJ97" s="67"/>
      <c r="AK97" s="31"/>
      <c r="AL97" s="67"/>
      <c r="AM97" s="31"/>
      <c r="AN97" s="61" t="s">
        <v>469</v>
      </c>
      <c r="AO97" s="67"/>
      <c r="AP97" s="67"/>
      <c r="AQ97" s="67"/>
      <c r="AR97" s="67"/>
      <c r="AS97" s="61"/>
      <c r="AT97" s="16"/>
      <c r="AU97" s="16"/>
      <c r="AV97" s="16"/>
      <c r="AW97" s="16"/>
      <c r="AX97" s="6"/>
      <c r="AY97" s="6"/>
      <c r="AZ97" s="6"/>
      <c r="BA97" s="6"/>
      <c r="BB97" s="6"/>
      <c r="BC97" s="6"/>
      <c r="BD97" s="6"/>
    </row>
    <row r="98" spans="1:56" s="107" customFormat="1" ht="38.25" x14ac:dyDescent="0.2">
      <c r="A98" s="150">
        <v>29</v>
      </c>
      <c r="B98" s="144" t="s">
        <v>466</v>
      </c>
      <c r="C98" s="61"/>
      <c r="D98" s="61" t="s">
        <v>458</v>
      </c>
      <c r="E98" s="61" t="s">
        <v>184</v>
      </c>
      <c r="F98" s="54" t="s">
        <v>467</v>
      </c>
      <c r="G98" s="59">
        <v>12027</v>
      </c>
      <c r="H98" s="67" t="s">
        <v>455</v>
      </c>
      <c r="I98" s="61" t="s">
        <v>412</v>
      </c>
      <c r="J98" s="61" t="s">
        <v>413</v>
      </c>
      <c r="K98" s="60">
        <v>42817</v>
      </c>
      <c r="L98" s="62">
        <v>3570</v>
      </c>
      <c r="M98" s="59">
        <v>12029</v>
      </c>
      <c r="N98" s="60">
        <v>42817</v>
      </c>
      <c r="O98" s="60">
        <v>42878</v>
      </c>
      <c r="P98" s="60" t="s">
        <v>120</v>
      </c>
      <c r="Q98" s="54"/>
      <c r="R98" s="55"/>
      <c r="S98" s="55"/>
      <c r="T98" s="61" t="s">
        <v>468</v>
      </c>
      <c r="U98" s="54"/>
      <c r="V98" s="54"/>
      <c r="W98" s="61"/>
      <c r="X98" s="54"/>
      <c r="Y98" s="54"/>
      <c r="Z98" s="54"/>
      <c r="AA98" s="54"/>
      <c r="AB98" s="54"/>
      <c r="AC98" s="54"/>
      <c r="AD98" s="54"/>
      <c r="AE98" s="12"/>
      <c r="AF98" s="12"/>
      <c r="AG98" s="12">
        <v>3570</v>
      </c>
      <c r="AH98" s="12"/>
      <c r="AI98" s="67"/>
      <c r="AJ98" s="67"/>
      <c r="AK98" s="31"/>
      <c r="AL98" s="67"/>
      <c r="AM98" s="31"/>
      <c r="AN98" s="61" t="s">
        <v>470</v>
      </c>
      <c r="AO98" s="67"/>
      <c r="AP98" s="67"/>
      <c r="AQ98" s="67"/>
      <c r="AR98" s="67"/>
      <c r="AS98" s="61"/>
      <c r="AT98" s="16"/>
      <c r="AU98" s="16"/>
      <c r="AV98" s="16"/>
      <c r="AW98" s="16"/>
      <c r="AX98" s="6"/>
      <c r="AY98" s="6"/>
      <c r="AZ98" s="6"/>
      <c r="BA98" s="6"/>
      <c r="BB98" s="6"/>
      <c r="BC98" s="6"/>
      <c r="BD98" s="6"/>
    </row>
    <row r="99" spans="1:56" s="107" customFormat="1" ht="51" x14ac:dyDescent="0.2">
      <c r="A99" s="150">
        <v>30</v>
      </c>
      <c r="B99" s="45" t="s">
        <v>451</v>
      </c>
      <c r="C99" s="61" t="s">
        <v>452</v>
      </c>
      <c r="D99" s="61" t="s">
        <v>183</v>
      </c>
      <c r="E99" s="61" t="s">
        <v>184</v>
      </c>
      <c r="F99" s="54" t="s">
        <v>415</v>
      </c>
      <c r="G99" s="59">
        <v>11515</v>
      </c>
      <c r="H99" s="67" t="s">
        <v>407</v>
      </c>
      <c r="I99" s="44" t="s">
        <v>419</v>
      </c>
      <c r="J99" s="44" t="s">
        <v>414</v>
      </c>
      <c r="K99" s="60">
        <v>42817</v>
      </c>
      <c r="L99" s="46">
        <v>3212469.39</v>
      </c>
      <c r="M99" s="59">
        <v>12025</v>
      </c>
      <c r="N99" s="60">
        <v>42817</v>
      </c>
      <c r="O99" s="60">
        <v>43100</v>
      </c>
      <c r="P99" s="61" t="s">
        <v>417</v>
      </c>
      <c r="Q99" s="54"/>
      <c r="R99" s="55"/>
      <c r="S99" s="55"/>
      <c r="T99" s="61" t="s">
        <v>416</v>
      </c>
      <c r="U99" s="54"/>
      <c r="V99" s="54"/>
      <c r="W99" s="61"/>
      <c r="X99" s="54"/>
      <c r="Y99" s="54"/>
      <c r="Z99" s="54"/>
      <c r="AA99" s="54"/>
      <c r="AB99" s="54"/>
      <c r="AC99" s="54"/>
      <c r="AD99" s="54"/>
      <c r="AE99" s="12"/>
      <c r="AF99" s="12"/>
      <c r="AG99" s="12"/>
      <c r="AH99" s="12"/>
      <c r="AI99" s="67"/>
      <c r="AJ99" s="67"/>
      <c r="AK99" s="31"/>
      <c r="AL99" s="67"/>
      <c r="AM99" s="31"/>
      <c r="AN99" s="31"/>
      <c r="AO99" s="67"/>
      <c r="AP99" s="67"/>
      <c r="AQ99" s="67"/>
      <c r="AR99" s="67"/>
      <c r="AS99" s="61"/>
      <c r="AT99" s="16"/>
      <c r="AU99" s="16"/>
      <c r="AV99" s="16"/>
      <c r="AW99" s="16"/>
      <c r="AX99" s="6"/>
      <c r="AY99" s="6"/>
      <c r="AZ99" s="6"/>
      <c r="BA99" s="6"/>
      <c r="BB99" s="6"/>
      <c r="BC99" s="6"/>
      <c r="BD99" s="6"/>
    </row>
    <row r="100" spans="1:56" s="107" customFormat="1" ht="102" x14ac:dyDescent="0.2">
      <c r="A100" s="150">
        <v>31</v>
      </c>
      <c r="B100" s="144" t="s">
        <v>438</v>
      </c>
      <c r="C100" s="61" t="s">
        <v>439</v>
      </c>
      <c r="D100" s="61" t="s">
        <v>183</v>
      </c>
      <c r="E100" s="61" t="s">
        <v>184</v>
      </c>
      <c r="F100" s="54" t="s">
        <v>420</v>
      </c>
      <c r="G100" s="59">
        <v>11893</v>
      </c>
      <c r="H100" s="67" t="s">
        <v>408</v>
      </c>
      <c r="I100" s="61" t="s">
        <v>418</v>
      </c>
      <c r="J100" s="44" t="s">
        <v>421</v>
      </c>
      <c r="K100" s="60">
        <v>42822</v>
      </c>
      <c r="L100" s="62">
        <v>28500</v>
      </c>
      <c r="M100" s="59">
        <v>12040</v>
      </c>
      <c r="N100" s="60">
        <v>42822</v>
      </c>
      <c r="O100" s="60">
        <v>43100</v>
      </c>
      <c r="P100" s="61" t="s">
        <v>120</v>
      </c>
      <c r="Q100" s="54"/>
      <c r="R100" s="55"/>
      <c r="S100" s="55"/>
      <c r="T100" s="61" t="s">
        <v>357</v>
      </c>
      <c r="U100" s="54"/>
      <c r="V100" s="54"/>
      <c r="W100" s="61"/>
      <c r="X100" s="54"/>
      <c r="Y100" s="54"/>
      <c r="Z100" s="54"/>
      <c r="AA100" s="54"/>
      <c r="AB100" s="54"/>
      <c r="AC100" s="54"/>
      <c r="AD100" s="54"/>
      <c r="AE100" s="12"/>
      <c r="AF100" s="12"/>
      <c r="AG100" s="12">
        <v>28500</v>
      </c>
      <c r="AH100" s="12"/>
      <c r="AI100" s="67" t="s">
        <v>422</v>
      </c>
      <c r="AJ100" s="67" t="s">
        <v>442</v>
      </c>
      <c r="AK100" s="31" t="s">
        <v>441</v>
      </c>
      <c r="AL100" s="67" t="s">
        <v>440</v>
      </c>
      <c r="AM100" s="31"/>
      <c r="AN100" s="31" t="s">
        <v>443</v>
      </c>
      <c r="AO100" s="67"/>
      <c r="AP100" s="67"/>
      <c r="AQ100" s="67"/>
      <c r="AR100" s="67"/>
      <c r="AS100" s="61"/>
      <c r="AT100" s="16"/>
      <c r="AU100" s="16"/>
      <c r="AV100" s="16"/>
      <c r="AW100" s="16"/>
      <c r="AX100" s="6"/>
      <c r="AY100" s="6"/>
      <c r="AZ100" s="6"/>
      <c r="BA100" s="6"/>
      <c r="BB100" s="6"/>
      <c r="BC100" s="6"/>
      <c r="BD100" s="6"/>
    </row>
    <row r="101" spans="1:56" s="107" customFormat="1" ht="38.25" x14ac:dyDescent="0.2">
      <c r="A101" s="150">
        <v>32</v>
      </c>
      <c r="B101" s="144" t="s">
        <v>471</v>
      </c>
      <c r="C101" s="61"/>
      <c r="D101" s="61" t="s">
        <v>458</v>
      </c>
      <c r="E101" s="61" t="s">
        <v>184</v>
      </c>
      <c r="F101" s="54" t="s">
        <v>472</v>
      </c>
      <c r="G101" s="59">
        <v>12028</v>
      </c>
      <c r="H101" s="67" t="s">
        <v>456</v>
      </c>
      <c r="I101" s="61" t="s">
        <v>473</v>
      </c>
      <c r="J101" s="44" t="s">
        <v>474</v>
      </c>
      <c r="K101" s="60">
        <v>42822</v>
      </c>
      <c r="L101" s="62">
        <v>7827.5</v>
      </c>
      <c r="M101" s="59">
        <v>12028</v>
      </c>
      <c r="N101" s="60">
        <v>42822</v>
      </c>
      <c r="O101" s="60">
        <v>42883</v>
      </c>
      <c r="P101" s="61" t="s">
        <v>475</v>
      </c>
      <c r="Q101" s="54"/>
      <c r="R101" s="55"/>
      <c r="S101" s="55"/>
      <c r="T101" s="61" t="s">
        <v>468</v>
      </c>
      <c r="U101" s="54"/>
      <c r="V101" s="54"/>
      <c r="W101" s="61"/>
      <c r="X101" s="54"/>
      <c r="Y101" s="54"/>
      <c r="Z101" s="54"/>
      <c r="AA101" s="54"/>
      <c r="AB101" s="54"/>
      <c r="AC101" s="54"/>
      <c r="AD101" s="54"/>
      <c r="AE101" s="12"/>
      <c r="AF101" s="12"/>
      <c r="AG101" s="12">
        <v>7827.5</v>
      </c>
      <c r="AH101" s="12"/>
      <c r="AI101" s="67"/>
      <c r="AJ101" s="67"/>
      <c r="AK101" s="31"/>
      <c r="AL101" s="67"/>
      <c r="AM101" s="31"/>
      <c r="AN101" s="61" t="s">
        <v>476</v>
      </c>
      <c r="AO101" s="67"/>
      <c r="AP101" s="67"/>
      <c r="AQ101" s="67"/>
      <c r="AR101" s="67"/>
      <c r="AS101" s="61"/>
      <c r="AT101" s="16"/>
      <c r="AU101" s="16"/>
      <c r="AV101" s="16"/>
      <c r="AW101" s="16"/>
      <c r="AX101" s="6"/>
      <c r="AY101" s="6"/>
      <c r="AZ101" s="6"/>
      <c r="BA101" s="6"/>
      <c r="BB101" s="6"/>
      <c r="BC101" s="6"/>
      <c r="BD101" s="6"/>
    </row>
    <row r="102" spans="1:56" s="108" customFormat="1" ht="102" x14ac:dyDescent="0.25">
      <c r="A102" s="150">
        <v>33</v>
      </c>
      <c r="B102" s="144" t="s">
        <v>430</v>
      </c>
      <c r="C102" s="61" t="s">
        <v>431</v>
      </c>
      <c r="D102" s="61" t="s">
        <v>183</v>
      </c>
      <c r="E102" s="61" t="s">
        <v>184</v>
      </c>
      <c r="F102" s="44" t="s">
        <v>425</v>
      </c>
      <c r="G102" s="59">
        <v>11868</v>
      </c>
      <c r="H102" s="67" t="s">
        <v>409</v>
      </c>
      <c r="I102" s="44" t="s">
        <v>423</v>
      </c>
      <c r="J102" s="44" t="s">
        <v>424</v>
      </c>
      <c r="K102" s="119">
        <v>42842</v>
      </c>
      <c r="L102" s="62">
        <v>26950</v>
      </c>
      <c r="M102" s="59">
        <v>12041</v>
      </c>
      <c r="N102" s="60">
        <v>42842</v>
      </c>
      <c r="O102" s="60">
        <v>43207</v>
      </c>
      <c r="P102" s="61" t="s">
        <v>120</v>
      </c>
      <c r="Q102" s="61"/>
      <c r="R102" s="62"/>
      <c r="S102" s="62"/>
      <c r="T102" s="61" t="s">
        <v>181</v>
      </c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2"/>
      <c r="AF102" s="62"/>
      <c r="AG102" s="42">
        <v>26950</v>
      </c>
      <c r="AH102" s="62"/>
      <c r="AI102" s="67" t="s">
        <v>426</v>
      </c>
      <c r="AJ102" s="67" t="s">
        <v>432</v>
      </c>
      <c r="AK102" s="31" t="s">
        <v>433</v>
      </c>
      <c r="AL102" s="67" t="s">
        <v>434</v>
      </c>
      <c r="AM102" s="31"/>
      <c r="AN102" s="31" t="s">
        <v>435</v>
      </c>
      <c r="AO102" s="67"/>
      <c r="AP102" s="67"/>
      <c r="AQ102" s="67"/>
      <c r="AR102" s="67"/>
      <c r="AS102" s="61"/>
      <c r="AT102" s="120"/>
      <c r="AU102" s="120"/>
      <c r="AV102" s="120"/>
      <c r="AW102" s="120"/>
      <c r="AX102" s="120"/>
      <c r="AY102" s="120"/>
      <c r="AZ102" s="120"/>
      <c r="BA102" s="120"/>
      <c r="BB102" s="120"/>
      <c r="BC102" s="120"/>
      <c r="BD102" s="120"/>
    </row>
    <row r="103" spans="1:56" s="107" customFormat="1" ht="102" x14ac:dyDescent="0.2">
      <c r="A103" s="150">
        <v>34</v>
      </c>
      <c r="B103" s="144" t="s">
        <v>438</v>
      </c>
      <c r="C103" s="61" t="s">
        <v>439</v>
      </c>
      <c r="D103" s="61" t="s">
        <v>183</v>
      </c>
      <c r="E103" s="61" t="s">
        <v>184</v>
      </c>
      <c r="F103" s="54" t="s">
        <v>444</v>
      </c>
      <c r="G103" s="59">
        <v>11893</v>
      </c>
      <c r="H103" s="67" t="s">
        <v>410</v>
      </c>
      <c r="I103" s="61" t="s">
        <v>418</v>
      </c>
      <c r="J103" s="44" t="s">
        <v>421</v>
      </c>
      <c r="K103" s="60">
        <v>42850</v>
      </c>
      <c r="L103" s="62">
        <v>18876.599999999999</v>
      </c>
      <c r="M103" s="59">
        <v>12047</v>
      </c>
      <c r="N103" s="60">
        <v>42850</v>
      </c>
      <c r="O103" s="60">
        <v>43100</v>
      </c>
      <c r="P103" s="61" t="s">
        <v>120</v>
      </c>
      <c r="Q103" s="54"/>
      <c r="R103" s="55"/>
      <c r="S103" s="55"/>
      <c r="T103" s="61" t="s">
        <v>357</v>
      </c>
      <c r="U103" s="54"/>
      <c r="V103" s="54"/>
      <c r="W103" s="61"/>
      <c r="X103" s="54"/>
      <c r="Y103" s="54"/>
      <c r="Z103" s="54"/>
      <c r="AA103" s="54"/>
      <c r="AB103" s="54"/>
      <c r="AC103" s="54"/>
      <c r="AD103" s="54"/>
      <c r="AE103" s="12"/>
      <c r="AF103" s="12"/>
      <c r="AG103" s="12">
        <v>9414</v>
      </c>
      <c r="AH103" s="12"/>
      <c r="AI103" s="67" t="s">
        <v>422</v>
      </c>
      <c r="AJ103" s="67" t="s">
        <v>442</v>
      </c>
      <c r="AK103" s="31" t="s">
        <v>441</v>
      </c>
      <c r="AL103" s="67" t="s">
        <v>440</v>
      </c>
      <c r="AM103" s="31"/>
      <c r="AN103" s="31" t="s">
        <v>443</v>
      </c>
      <c r="AO103" s="67"/>
      <c r="AP103" s="67"/>
      <c r="AQ103" s="67"/>
      <c r="AR103" s="67"/>
      <c r="AS103" s="61"/>
      <c r="AT103" s="16"/>
      <c r="AU103" s="16"/>
      <c r="AV103" s="16"/>
      <c r="AW103" s="16"/>
      <c r="AX103" s="6"/>
      <c r="AY103" s="6"/>
      <c r="AZ103" s="6"/>
      <c r="BA103" s="6"/>
      <c r="BB103" s="6"/>
      <c r="BC103" s="6"/>
      <c r="BD103" s="6"/>
    </row>
    <row r="104" spans="1:56" s="107" customFormat="1" ht="102" x14ac:dyDescent="0.2">
      <c r="A104" s="150">
        <v>35</v>
      </c>
      <c r="B104" s="144" t="s">
        <v>445</v>
      </c>
      <c r="C104" s="61" t="s">
        <v>446</v>
      </c>
      <c r="D104" s="61" t="s">
        <v>183</v>
      </c>
      <c r="E104" s="61" t="s">
        <v>184</v>
      </c>
      <c r="F104" s="54" t="s">
        <v>427</v>
      </c>
      <c r="G104" s="59">
        <v>11821</v>
      </c>
      <c r="H104" s="67" t="s">
        <v>411</v>
      </c>
      <c r="I104" s="61" t="s">
        <v>412</v>
      </c>
      <c r="J104" s="44" t="s">
        <v>413</v>
      </c>
      <c r="K104" s="60">
        <v>42850</v>
      </c>
      <c r="L104" s="62">
        <v>10050</v>
      </c>
      <c r="M104" s="59">
        <v>12045</v>
      </c>
      <c r="N104" s="60">
        <v>42850</v>
      </c>
      <c r="O104" s="60">
        <v>43100</v>
      </c>
      <c r="P104" s="61" t="s">
        <v>120</v>
      </c>
      <c r="Q104" s="54"/>
      <c r="R104" s="55"/>
      <c r="S104" s="55"/>
      <c r="T104" s="61" t="s">
        <v>357</v>
      </c>
      <c r="U104" s="54"/>
      <c r="V104" s="54"/>
      <c r="W104" s="61"/>
      <c r="X104" s="54"/>
      <c r="Y104" s="54"/>
      <c r="Z104" s="54"/>
      <c r="AA104" s="54"/>
      <c r="AB104" s="54"/>
      <c r="AC104" s="54"/>
      <c r="AD104" s="54"/>
      <c r="AE104" s="12"/>
      <c r="AF104" s="12"/>
      <c r="AG104" s="12">
        <v>10050</v>
      </c>
      <c r="AH104" s="12"/>
      <c r="AI104" s="67" t="s">
        <v>446</v>
      </c>
      <c r="AJ104" s="67" t="s">
        <v>447</v>
      </c>
      <c r="AK104" s="31" t="s">
        <v>448</v>
      </c>
      <c r="AL104" s="67" t="s">
        <v>449</v>
      </c>
      <c r="AM104" s="31"/>
      <c r="AN104" s="31" t="s">
        <v>450</v>
      </c>
      <c r="AO104" s="67"/>
      <c r="AP104" s="67"/>
      <c r="AQ104" s="67"/>
      <c r="AR104" s="67"/>
      <c r="AS104" s="61"/>
      <c r="AT104" s="16"/>
      <c r="AU104" s="16"/>
      <c r="AV104" s="16"/>
      <c r="AW104" s="16"/>
      <c r="AX104" s="6"/>
      <c r="AY104" s="6"/>
      <c r="AZ104" s="6"/>
      <c r="BA104" s="6"/>
      <c r="BB104" s="6"/>
      <c r="BC104" s="6"/>
      <c r="BD104" s="6"/>
    </row>
    <row r="105" spans="1:56" s="107" customFormat="1" ht="63.75" x14ac:dyDescent="0.2">
      <c r="A105" s="150">
        <v>36</v>
      </c>
      <c r="B105" s="144" t="s">
        <v>514</v>
      </c>
      <c r="C105" s="61" t="s">
        <v>347</v>
      </c>
      <c r="D105" s="61" t="s">
        <v>183</v>
      </c>
      <c r="E105" s="61" t="s">
        <v>184</v>
      </c>
      <c r="F105" s="54" t="s">
        <v>489</v>
      </c>
      <c r="G105" s="59">
        <v>11980</v>
      </c>
      <c r="H105" s="67" t="s">
        <v>477</v>
      </c>
      <c r="I105" s="61" t="s">
        <v>488</v>
      </c>
      <c r="J105" s="44" t="s">
        <v>490</v>
      </c>
      <c r="K105" s="60">
        <v>42857</v>
      </c>
      <c r="L105" s="62">
        <v>6034.5</v>
      </c>
      <c r="M105" s="59">
        <v>12061</v>
      </c>
      <c r="N105" s="60">
        <v>42857</v>
      </c>
      <c r="O105" s="60">
        <v>43100</v>
      </c>
      <c r="P105" s="61" t="s">
        <v>120</v>
      </c>
      <c r="Q105" s="54"/>
      <c r="R105" s="55"/>
      <c r="S105" s="55"/>
      <c r="T105" s="61" t="s">
        <v>357</v>
      </c>
      <c r="U105" s="54"/>
      <c r="V105" s="54"/>
      <c r="W105" s="61"/>
      <c r="X105" s="54"/>
      <c r="Y105" s="54"/>
      <c r="Z105" s="54"/>
      <c r="AA105" s="54"/>
      <c r="AB105" s="54"/>
      <c r="AC105" s="54"/>
      <c r="AD105" s="54"/>
      <c r="AE105" s="12"/>
      <c r="AF105" s="12"/>
      <c r="AG105" s="12">
        <v>6034.5</v>
      </c>
      <c r="AH105" s="12"/>
      <c r="AI105" s="67" t="s">
        <v>347</v>
      </c>
      <c r="AJ105" s="67" t="s">
        <v>335</v>
      </c>
      <c r="AK105" s="31" t="s">
        <v>515</v>
      </c>
      <c r="AL105" s="67" t="s">
        <v>449</v>
      </c>
      <c r="AM105" s="31"/>
      <c r="AN105" s="31" t="s">
        <v>518</v>
      </c>
      <c r="AO105" s="67"/>
      <c r="AP105" s="67"/>
      <c r="AQ105" s="67"/>
      <c r="AR105" s="67"/>
      <c r="AS105" s="61"/>
      <c r="AT105" s="16"/>
      <c r="AU105" s="16"/>
      <c r="AV105" s="16"/>
      <c r="AW105" s="16"/>
      <c r="AX105" s="6"/>
      <c r="AY105" s="6"/>
      <c r="AZ105" s="6"/>
      <c r="BA105" s="6"/>
      <c r="BB105" s="6"/>
      <c r="BC105" s="6"/>
      <c r="BD105" s="6"/>
    </row>
    <row r="106" spans="1:56" s="107" customFormat="1" ht="89.25" x14ac:dyDescent="0.2">
      <c r="A106" s="150">
        <v>37</v>
      </c>
      <c r="B106" s="144" t="s">
        <v>520</v>
      </c>
      <c r="C106" s="61" t="s">
        <v>521</v>
      </c>
      <c r="D106" s="61" t="s">
        <v>183</v>
      </c>
      <c r="E106" s="61" t="s">
        <v>184</v>
      </c>
      <c r="F106" s="54" t="s">
        <v>493</v>
      </c>
      <c r="G106" s="59">
        <v>11603</v>
      </c>
      <c r="H106" s="67" t="s">
        <v>478</v>
      </c>
      <c r="I106" s="44" t="s">
        <v>491</v>
      </c>
      <c r="J106" s="44" t="s">
        <v>492</v>
      </c>
      <c r="K106" s="60">
        <v>42857</v>
      </c>
      <c r="L106" s="62">
        <v>44979.03</v>
      </c>
      <c r="M106" s="59">
        <v>12060</v>
      </c>
      <c r="N106" s="60">
        <v>42857</v>
      </c>
      <c r="O106" s="60">
        <v>43100</v>
      </c>
      <c r="P106" s="61" t="s">
        <v>497</v>
      </c>
      <c r="Q106" s="54"/>
      <c r="R106" s="55"/>
      <c r="S106" s="55"/>
      <c r="T106" s="61" t="s">
        <v>181</v>
      </c>
      <c r="U106" s="54"/>
      <c r="V106" s="54"/>
      <c r="W106" s="61"/>
      <c r="X106" s="54"/>
      <c r="Y106" s="54"/>
      <c r="Z106" s="54"/>
      <c r="AA106" s="54"/>
      <c r="AB106" s="54"/>
      <c r="AC106" s="54"/>
      <c r="AD106" s="54"/>
      <c r="AE106" s="12"/>
      <c r="AF106" s="12"/>
      <c r="AG106" s="12">
        <v>44979.03</v>
      </c>
      <c r="AH106" s="12"/>
      <c r="AI106" s="67" t="s">
        <v>522</v>
      </c>
      <c r="AJ106" s="67" t="s">
        <v>523</v>
      </c>
      <c r="AK106" s="31" t="s">
        <v>524</v>
      </c>
      <c r="AL106" s="67" t="s">
        <v>525</v>
      </c>
      <c r="AM106" s="31"/>
      <c r="AN106" s="31" t="s">
        <v>526</v>
      </c>
      <c r="AO106" s="67"/>
      <c r="AP106" s="67"/>
      <c r="AQ106" s="67"/>
      <c r="AR106" s="67"/>
      <c r="AS106" s="61"/>
      <c r="AT106" s="16"/>
      <c r="AU106" s="16"/>
      <c r="AV106" s="16"/>
      <c r="AW106" s="16"/>
      <c r="AX106" s="6"/>
      <c r="AY106" s="6"/>
      <c r="AZ106" s="6"/>
      <c r="BA106" s="6"/>
      <c r="BB106" s="6"/>
      <c r="BC106" s="6"/>
      <c r="BD106" s="6"/>
    </row>
    <row r="107" spans="1:56" s="107" customFormat="1" ht="102" x14ac:dyDescent="0.2">
      <c r="A107" s="150">
        <v>38</v>
      </c>
      <c r="B107" s="144" t="s">
        <v>527</v>
      </c>
      <c r="C107" s="61" t="s">
        <v>528</v>
      </c>
      <c r="D107" s="61" t="s">
        <v>183</v>
      </c>
      <c r="E107" s="61" t="s">
        <v>184</v>
      </c>
      <c r="F107" s="54" t="s">
        <v>513</v>
      </c>
      <c r="G107" s="59">
        <v>11789</v>
      </c>
      <c r="H107" s="67" t="s">
        <v>479</v>
      </c>
      <c r="I107" s="61" t="s">
        <v>511</v>
      </c>
      <c r="J107" s="44" t="s">
        <v>512</v>
      </c>
      <c r="K107" s="60">
        <v>42857</v>
      </c>
      <c r="L107" s="62">
        <v>13633</v>
      </c>
      <c r="M107" s="59">
        <v>12060</v>
      </c>
      <c r="N107" s="60">
        <v>42857</v>
      </c>
      <c r="O107" s="60">
        <v>43100</v>
      </c>
      <c r="P107" s="61" t="s">
        <v>120</v>
      </c>
      <c r="Q107" s="54"/>
      <c r="R107" s="55"/>
      <c r="S107" s="55"/>
      <c r="T107" s="61" t="s">
        <v>391</v>
      </c>
      <c r="U107" s="54"/>
      <c r="V107" s="54"/>
      <c r="W107" s="61"/>
      <c r="X107" s="54"/>
      <c r="Y107" s="54"/>
      <c r="Z107" s="54"/>
      <c r="AA107" s="54"/>
      <c r="AB107" s="54"/>
      <c r="AC107" s="54"/>
      <c r="AD107" s="54"/>
      <c r="AE107" s="12"/>
      <c r="AF107" s="12"/>
      <c r="AG107" s="12">
        <v>13633</v>
      </c>
      <c r="AH107" s="12"/>
      <c r="AI107" s="67" t="s">
        <v>254</v>
      </c>
      <c r="AJ107" s="67" t="s">
        <v>529</v>
      </c>
      <c r="AK107" s="31" t="s">
        <v>530</v>
      </c>
      <c r="AL107" s="67" t="s">
        <v>525</v>
      </c>
      <c r="AM107" s="31"/>
      <c r="AN107" s="31" t="s">
        <v>531</v>
      </c>
      <c r="AO107" s="67"/>
      <c r="AP107" s="67"/>
      <c r="AQ107" s="67"/>
      <c r="AR107" s="67"/>
      <c r="AS107" s="61"/>
      <c r="AT107" s="16"/>
      <c r="AU107" s="16"/>
      <c r="AV107" s="16"/>
      <c r="AW107" s="16"/>
      <c r="AX107" s="6"/>
      <c r="AY107" s="6"/>
      <c r="AZ107" s="6"/>
      <c r="BA107" s="6"/>
      <c r="BB107" s="6"/>
      <c r="BC107" s="6"/>
      <c r="BD107" s="6"/>
    </row>
    <row r="108" spans="1:56" s="107" customFormat="1" ht="89.25" x14ac:dyDescent="0.2">
      <c r="A108" s="150">
        <v>39</v>
      </c>
      <c r="B108" s="144" t="s">
        <v>539</v>
      </c>
      <c r="C108" s="61" t="s">
        <v>540</v>
      </c>
      <c r="D108" s="61" t="s">
        <v>183</v>
      </c>
      <c r="E108" s="61" t="s">
        <v>184</v>
      </c>
      <c r="F108" s="54" t="s">
        <v>496</v>
      </c>
      <c r="G108" s="59">
        <v>11796</v>
      </c>
      <c r="H108" s="67" t="s">
        <v>480</v>
      </c>
      <c r="I108" s="61" t="s">
        <v>494</v>
      </c>
      <c r="J108" s="44" t="s">
        <v>495</v>
      </c>
      <c r="K108" s="60">
        <v>42857</v>
      </c>
      <c r="L108" s="62">
        <v>3835</v>
      </c>
      <c r="M108" s="59">
        <v>12060</v>
      </c>
      <c r="N108" s="60">
        <v>42857</v>
      </c>
      <c r="O108" s="60">
        <v>43100</v>
      </c>
      <c r="P108" s="61" t="s">
        <v>120</v>
      </c>
      <c r="Q108" s="54"/>
      <c r="R108" s="55"/>
      <c r="S108" s="55"/>
      <c r="T108" s="61" t="s">
        <v>391</v>
      </c>
      <c r="U108" s="54"/>
      <c r="V108" s="54"/>
      <c r="W108" s="61"/>
      <c r="X108" s="54"/>
      <c r="Y108" s="54"/>
      <c r="Z108" s="54"/>
      <c r="AA108" s="54"/>
      <c r="AB108" s="54"/>
      <c r="AC108" s="54"/>
      <c r="AD108" s="54"/>
      <c r="AE108" s="12"/>
      <c r="AF108" s="12"/>
      <c r="AG108" s="12">
        <v>3835</v>
      </c>
      <c r="AH108" s="12"/>
      <c r="AI108" s="67" t="s">
        <v>370</v>
      </c>
      <c r="AJ108" s="67" t="s">
        <v>541</v>
      </c>
      <c r="AK108" s="31" t="s">
        <v>524</v>
      </c>
      <c r="AL108" s="67" t="s">
        <v>525</v>
      </c>
      <c r="AM108" s="31"/>
      <c r="AN108" s="31" t="s">
        <v>542</v>
      </c>
      <c r="AO108" s="67"/>
      <c r="AP108" s="67"/>
      <c r="AQ108" s="67"/>
      <c r="AR108" s="67"/>
      <c r="AS108" s="61"/>
      <c r="AT108" s="16"/>
      <c r="AU108" s="16"/>
      <c r="AV108" s="16"/>
      <c r="AW108" s="16"/>
      <c r="AX108" s="6"/>
      <c r="AY108" s="6"/>
      <c r="AZ108" s="6"/>
      <c r="BA108" s="6"/>
      <c r="BB108" s="6"/>
      <c r="BC108" s="6"/>
      <c r="BD108" s="6"/>
    </row>
    <row r="109" spans="1:56" s="107" customFormat="1" ht="89.25" x14ac:dyDescent="0.2">
      <c r="A109" s="150">
        <v>40</v>
      </c>
      <c r="B109" s="144" t="s">
        <v>539</v>
      </c>
      <c r="C109" s="61" t="s">
        <v>540</v>
      </c>
      <c r="D109" s="61" t="s">
        <v>183</v>
      </c>
      <c r="E109" s="61" t="s">
        <v>184</v>
      </c>
      <c r="F109" s="54" t="s">
        <v>496</v>
      </c>
      <c r="G109" s="59">
        <v>11796</v>
      </c>
      <c r="H109" s="67" t="s">
        <v>481</v>
      </c>
      <c r="I109" s="61" t="s">
        <v>498</v>
      </c>
      <c r="J109" s="44" t="s">
        <v>499</v>
      </c>
      <c r="K109" s="60">
        <v>42857</v>
      </c>
      <c r="L109" s="62">
        <v>1464</v>
      </c>
      <c r="M109" s="59">
        <v>12060</v>
      </c>
      <c r="N109" s="60">
        <v>42857</v>
      </c>
      <c r="O109" s="60">
        <v>43100</v>
      </c>
      <c r="P109" s="61" t="s">
        <v>120</v>
      </c>
      <c r="Q109" s="54"/>
      <c r="R109" s="55"/>
      <c r="S109" s="55"/>
      <c r="T109" s="61" t="s">
        <v>500</v>
      </c>
      <c r="U109" s="54"/>
      <c r="V109" s="54"/>
      <c r="W109" s="61"/>
      <c r="X109" s="54"/>
      <c r="Y109" s="54"/>
      <c r="Z109" s="54"/>
      <c r="AA109" s="54"/>
      <c r="AB109" s="54"/>
      <c r="AC109" s="54"/>
      <c r="AD109" s="54"/>
      <c r="AE109" s="12"/>
      <c r="AF109" s="12"/>
      <c r="AG109" s="12">
        <v>1464</v>
      </c>
      <c r="AH109" s="12"/>
      <c r="AI109" s="67" t="s">
        <v>370</v>
      </c>
      <c r="AJ109" s="67" t="s">
        <v>541</v>
      </c>
      <c r="AK109" s="31" t="s">
        <v>524</v>
      </c>
      <c r="AL109" s="67" t="s">
        <v>525</v>
      </c>
      <c r="AM109" s="31"/>
      <c r="AN109" s="31" t="s">
        <v>542</v>
      </c>
      <c r="AO109" s="67"/>
      <c r="AP109" s="67"/>
      <c r="AQ109" s="67"/>
      <c r="AR109" s="67"/>
      <c r="AS109" s="61"/>
      <c r="AT109" s="16"/>
      <c r="AU109" s="16"/>
      <c r="AV109" s="16"/>
      <c r="AW109" s="16"/>
      <c r="AX109" s="6"/>
      <c r="AY109" s="6"/>
      <c r="AZ109" s="6"/>
      <c r="BA109" s="6"/>
      <c r="BB109" s="6"/>
      <c r="BC109" s="6"/>
      <c r="BD109" s="6"/>
    </row>
    <row r="110" spans="1:56" s="107" customFormat="1" ht="38.25" x14ac:dyDescent="0.2">
      <c r="A110" s="150">
        <v>41</v>
      </c>
      <c r="B110" s="144" t="s">
        <v>532</v>
      </c>
      <c r="C110" s="61" t="s">
        <v>533</v>
      </c>
      <c r="D110" s="61" t="s">
        <v>183</v>
      </c>
      <c r="E110" s="61" t="s">
        <v>184</v>
      </c>
      <c r="F110" s="54" t="s">
        <v>501</v>
      </c>
      <c r="G110" s="59">
        <v>11895</v>
      </c>
      <c r="H110" s="67" t="s">
        <v>482</v>
      </c>
      <c r="I110" s="61" t="s">
        <v>331</v>
      </c>
      <c r="J110" s="44" t="s">
        <v>332</v>
      </c>
      <c r="K110" s="60">
        <v>42857</v>
      </c>
      <c r="L110" s="62">
        <v>593100</v>
      </c>
      <c r="M110" s="59">
        <v>12060</v>
      </c>
      <c r="N110" s="60">
        <v>42857</v>
      </c>
      <c r="O110" s="60">
        <v>43100</v>
      </c>
      <c r="P110" s="61" t="s">
        <v>120</v>
      </c>
      <c r="Q110" s="54"/>
      <c r="R110" s="55"/>
      <c r="S110" s="55"/>
      <c r="T110" s="61" t="s">
        <v>181</v>
      </c>
      <c r="U110" s="54"/>
      <c r="V110" s="54"/>
      <c r="W110" s="61"/>
      <c r="X110" s="54"/>
      <c r="Y110" s="54"/>
      <c r="Z110" s="54"/>
      <c r="AA110" s="54"/>
      <c r="AB110" s="54"/>
      <c r="AC110" s="54"/>
      <c r="AD110" s="54"/>
      <c r="AE110" s="12"/>
      <c r="AF110" s="12"/>
      <c r="AG110" s="12">
        <v>65100</v>
      </c>
      <c r="AH110" s="12"/>
      <c r="AI110" s="67" t="s">
        <v>341</v>
      </c>
      <c r="AJ110" s="67" t="s">
        <v>377</v>
      </c>
      <c r="AK110" s="31" t="s">
        <v>534</v>
      </c>
      <c r="AL110" s="67" t="s">
        <v>525</v>
      </c>
      <c r="AM110" s="31"/>
      <c r="AN110" s="31"/>
      <c r="AO110" s="67"/>
      <c r="AP110" s="67"/>
      <c r="AQ110" s="67"/>
      <c r="AR110" s="67"/>
      <c r="AS110" s="61"/>
      <c r="AT110" s="16"/>
      <c r="AU110" s="16"/>
      <c r="AV110" s="16"/>
      <c r="AW110" s="16"/>
      <c r="AX110" s="6"/>
      <c r="AY110" s="6"/>
      <c r="AZ110" s="6"/>
      <c r="BA110" s="6"/>
      <c r="BB110" s="6"/>
      <c r="BC110" s="6"/>
      <c r="BD110" s="6"/>
    </row>
    <row r="111" spans="1:56" s="107" customFormat="1" ht="38.25" x14ac:dyDescent="0.2">
      <c r="A111" s="150">
        <v>42</v>
      </c>
      <c r="B111" s="144" t="s">
        <v>535</v>
      </c>
      <c r="C111" s="61" t="s">
        <v>533</v>
      </c>
      <c r="D111" s="61" t="s">
        <v>183</v>
      </c>
      <c r="E111" s="61" t="s">
        <v>184</v>
      </c>
      <c r="F111" s="54" t="s">
        <v>501</v>
      </c>
      <c r="G111" s="59">
        <v>11895</v>
      </c>
      <c r="H111" s="67" t="s">
        <v>483</v>
      </c>
      <c r="I111" s="61" t="s">
        <v>502</v>
      </c>
      <c r="J111" s="44" t="s">
        <v>503</v>
      </c>
      <c r="K111" s="60">
        <v>42857</v>
      </c>
      <c r="L111" s="62">
        <v>69400</v>
      </c>
      <c r="M111" s="59">
        <v>12060</v>
      </c>
      <c r="N111" s="60">
        <v>42857</v>
      </c>
      <c r="O111" s="60">
        <v>43100</v>
      </c>
      <c r="P111" s="61" t="s">
        <v>120</v>
      </c>
      <c r="Q111" s="54"/>
      <c r="R111" s="55"/>
      <c r="S111" s="55"/>
      <c r="T111" s="61" t="s">
        <v>181</v>
      </c>
      <c r="U111" s="54"/>
      <c r="V111" s="54"/>
      <c r="W111" s="61"/>
      <c r="X111" s="54"/>
      <c r="Y111" s="54"/>
      <c r="Z111" s="54"/>
      <c r="AA111" s="54"/>
      <c r="AB111" s="54"/>
      <c r="AC111" s="54"/>
      <c r="AD111" s="54"/>
      <c r="AE111" s="12"/>
      <c r="AF111" s="12"/>
      <c r="AG111" s="12"/>
      <c r="AH111" s="12"/>
      <c r="AI111" s="67" t="s">
        <v>341</v>
      </c>
      <c r="AJ111" s="67" t="s">
        <v>377</v>
      </c>
      <c r="AK111" s="31" t="s">
        <v>534</v>
      </c>
      <c r="AL111" s="67" t="s">
        <v>525</v>
      </c>
      <c r="AM111" s="31"/>
      <c r="AN111" s="31"/>
      <c r="AO111" s="67"/>
      <c r="AP111" s="67"/>
      <c r="AQ111" s="67"/>
      <c r="AR111" s="67"/>
      <c r="AS111" s="61"/>
      <c r="AT111" s="16"/>
      <c r="AU111" s="16"/>
      <c r="AV111" s="16"/>
      <c r="AW111" s="16"/>
      <c r="AX111" s="6"/>
      <c r="AY111" s="6"/>
      <c r="AZ111" s="6"/>
      <c r="BA111" s="6"/>
      <c r="BB111" s="6"/>
      <c r="BC111" s="6"/>
      <c r="BD111" s="6"/>
    </row>
    <row r="112" spans="1:56" s="107" customFormat="1" ht="38.25" x14ac:dyDescent="0.2">
      <c r="A112" s="150">
        <v>43</v>
      </c>
      <c r="B112" s="144" t="s">
        <v>536</v>
      </c>
      <c r="C112" s="61" t="s">
        <v>533</v>
      </c>
      <c r="D112" s="61" t="s">
        <v>183</v>
      </c>
      <c r="E112" s="61" t="s">
        <v>184</v>
      </c>
      <c r="F112" s="54" t="s">
        <v>501</v>
      </c>
      <c r="G112" s="59">
        <v>11895</v>
      </c>
      <c r="H112" s="67" t="s">
        <v>365</v>
      </c>
      <c r="I112" s="61" t="s">
        <v>223</v>
      </c>
      <c r="J112" s="44" t="s">
        <v>224</v>
      </c>
      <c r="K112" s="60">
        <v>42857</v>
      </c>
      <c r="L112" s="62">
        <v>65000</v>
      </c>
      <c r="M112" s="59">
        <v>12060</v>
      </c>
      <c r="N112" s="60">
        <v>42857</v>
      </c>
      <c r="O112" s="60">
        <v>43100</v>
      </c>
      <c r="P112" s="61" t="s">
        <v>120</v>
      </c>
      <c r="Q112" s="54"/>
      <c r="R112" s="55"/>
      <c r="S112" s="55"/>
      <c r="T112" s="61" t="s">
        <v>181</v>
      </c>
      <c r="U112" s="54"/>
      <c r="V112" s="54"/>
      <c r="W112" s="61"/>
      <c r="X112" s="54"/>
      <c r="Y112" s="54"/>
      <c r="Z112" s="54"/>
      <c r="AA112" s="54"/>
      <c r="AB112" s="54"/>
      <c r="AC112" s="54"/>
      <c r="AD112" s="54"/>
      <c r="AE112" s="12"/>
      <c r="AF112" s="12"/>
      <c r="AG112" s="12"/>
      <c r="AH112" s="12"/>
      <c r="AI112" s="67" t="s">
        <v>341</v>
      </c>
      <c r="AJ112" s="67" t="s">
        <v>377</v>
      </c>
      <c r="AK112" s="31" t="s">
        <v>534</v>
      </c>
      <c r="AL112" s="67" t="s">
        <v>525</v>
      </c>
      <c r="AM112" s="31"/>
      <c r="AN112" s="31"/>
      <c r="AO112" s="67"/>
      <c r="AP112" s="67"/>
      <c r="AQ112" s="67"/>
      <c r="AR112" s="67"/>
      <c r="AS112" s="61"/>
      <c r="AT112" s="16"/>
      <c r="AU112" s="16"/>
      <c r="AV112" s="16"/>
      <c r="AW112" s="16"/>
      <c r="AX112" s="6"/>
      <c r="AY112" s="6"/>
      <c r="AZ112" s="6"/>
      <c r="BA112" s="6"/>
      <c r="BB112" s="6"/>
      <c r="BC112" s="6"/>
      <c r="BD112" s="6"/>
    </row>
    <row r="113" spans="1:56" s="107" customFormat="1" ht="89.25" x14ac:dyDescent="0.2">
      <c r="A113" s="150">
        <v>44</v>
      </c>
      <c r="B113" s="144" t="s">
        <v>516</v>
      </c>
      <c r="C113" s="61" t="s">
        <v>439</v>
      </c>
      <c r="D113" s="61" t="s">
        <v>183</v>
      </c>
      <c r="E113" s="61" t="s">
        <v>184</v>
      </c>
      <c r="F113" s="54" t="s">
        <v>506</v>
      </c>
      <c r="G113" s="59">
        <v>11720</v>
      </c>
      <c r="H113" s="67" t="s">
        <v>484</v>
      </c>
      <c r="I113" s="61" t="s">
        <v>504</v>
      </c>
      <c r="J113" s="44" t="s">
        <v>505</v>
      </c>
      <c r="K113" s="60">
        <v>42857</v>
      </c>
      <c r="L113" s="62">
        <v>33931.1</v>
      </c>
      <c r="M113" s="59">
        <v>12061</v>
      </c>
      <c r="N113" s="60">
        <v>42857</v>
      </c>
      <c r="O113" s="60">
        <v>43100</v>
      </c>
      <c r="P113" s="61" t="s">
        <v>120</v>
      </c>
      <c r="Q113" s="54"/>
      <c r="R113" s="55"/>
      <c r="S113" s="55"/>
      <c r="T113" s="61" t="s">
        <v>357</v>
      </c>
      <c r="U113" s="54"/>
      <c r="V113" s="54"/>
      <c r="W113" s="61"/>
      <c r="X113" s="54"/>
      <c r="Y113" s="54"/>
      <c r="Z113" s="54"/>
      <c r="AA113" s="54"/>
      <c r="AB113" s="54"/>
      <c r="AC113" s="54"/>
      <c r="AD113" s="54"/>
      <c r="AE113" s="12"/>
      <c r="AF113" s="12"/>
      <c r="AG113" s="12">
        <v>33931.1</v>
      </c>
      <c r="AH113" s="12"/>
      <c r="AI113" s="67" t="s">
        <v>517</v>
      </c>
      <c r="AJ113" s="67" t="s">
        <v>442</v>
      </c>
      <c r="AK113" s="31" t="s">
        <v>441</v>
      </c>
      <c r="AL113" s="67" t="s">
        <v>440</v>
      </c>
      <c r="AM113" s="31"/>
      <c r="AN113" s="31" t="s">
        <v>519</v>
      </c>
      <c r="AO113" s="67"/>
      <c r="AP113" s="67"/>
      <c r="AQ113" s="67"/>
      <c r="AR113" s="67"/>
      <c r="AS113" s="61"/>
      <c r="AT113" s="16"/>
      <c r="AU113" s="16"/>
      <c r="AV113" s="16"/>
      <c r="AW113" s="16"/>
      <c r="AX113" s="6"/>
      <c r="AY113" s="6"/>
      <c r="AZ113" s="6"/>
      <c r="BA113" s="6"/>
      <c r="BB113" s="6"/>
      <c r="BC113" s="6"/>
      <c r="BD113" s="6"/>
    </row>
    <row r="114" spans="1:56" s="107" customFormat="1" ht="38.25" x14ac:dyDescent="0.2">
      <c r="A114" s="150">
        <v>45</v>
      </c>
      <c r="B114" s="144" t="s">
        <v>543</v>
      </c>
      <c r="C114" s="61"/>
      <c r="D114" s="61" t="s">
        <v>507</v>
      </c>
      <c r="E114" s="61" t="s">
        <v>184</v>
      </c>
      <c r="F114" s="54" t="s">
        <v>508</v>
      </c>
      <c r="G114" s="59">
        <v>12063</v>
      </c>
      <c r="H114" s="67" t="s">
        <v>486</v>
      </c>
      <c r="I114" s="61" t="s">
        <v>509</v>
      </c>
      <c r="J114" s="44" t="s">
        <v>510</v>
      </c>
      <c r="K114" s="60">
        <v>42879</v>
      </c>
      <c r="L114" s="62">
        <v>4200</v>
      </c>
      <c r="M114" s="59">
        <v>12063</v>
      </c>
      <c r="N114" s="60">
        <v>42879</v>
      </c>
      <c r="O114" s="60">
        <v>42971</v>
      </c>
      <c r="P114" s="61" t="s">
        <v>120</v>
      </c>
      <c r="Q114" s="54"/>
      <c r="R114" s="55"/>
      <c r="S114" s="55"/>
      <c r="T114" s="61" t="s">
        <v>181</v>
      </c>
      <c r="U114" s="54"/>
      <c r="V114" s="54"/>
      <c r="W114" s="61"/>
      <c r="X114" s="54"/>
      <c r="Y114" s="54"/>
      <c r="Z114" s="54"/>
      <c r="AA114" s="54"/>
      <c r="AB114" s="54"/>
      <c r="AC114" s="54"/>
      <c r="AD114" s="54"/>
      <c r="AE114" s="12"/>
      <c r="AF114" s="12"/>
      <c r="AG114" s="12">
        <v>4200</v>
      </c>
      <c r="AH114" s="12"/>
      <c r="AI114" s="67"/>
      <c r="AJ114" s="67"/>
      <c r="AK114" s="31"/>
      <c r="AL114" s="67"/>
      <c r="AM114" s="31"/>
      <c r="AN114" s="61" t="s">
        <v>544</v>
      </c>
      <c r="AO114" s="67"/>
      <c r="AP114" s="67"/>
      <c r="AQ114" s="67"/>
      <c r="AR114" s="67"/>
      <c r="AS114" s="61"/>
      <c r="AT114" s="16"/>
      <c r="AU114" s="16"/>
      <c r="AV114" s="16"/>
      <c r="AW114" s="16"/>
      <c r="AX114" s="6"/>
      <c r="AY114" s="6"/>
      <c r="AZ114" s="6"/>
      <c r="BA114" s="6"/>
      <c r="BB114" s="6"/>
      <c r="BC114" s="6"/>
      <c r="BD114" s="6"/>
    </row>
    <row r="115" spans="1:56" s="107" customFormat="1" ht="102" x14ac:dyDescent="0.2">
      <c r="A115" s="150">
        <v>47</v>
      </c>
      <c r="B115" s="144" t="s">
        <v>438</v>
      </c>
      <c r="C115" s="61" t="s">
        <v>439</v>
      </c>
      <c r="D115" s="61" t="s">
        <v>183</v>
      </c>
      <c r="E115" s="61" t="s">
        <v>184</v>
      </c>
      <c r="F115" s="54" t="s">
        <v>420</v>
      </c>
      <c r="G115" s="59">
        <v>11893</v>
      </c>
      <c r="H115" s="67" t="s">
        <v>487</v>
      </c>
      <c r="I115" s="61" t="s">
        <v>418</v>
      </c>
      <c r="J115" s="44" t="s">
        <v>421</v>
      </c>
      <c r="K115" s="60">
        <v>42881</v>
      </c>
      <c r="L115" s="62">
        <v>9500</v>
      </c>
      <c r="M115" s="59">
        <v>12005</v>
      </c>
      <c r="N115" s="60">
        <v>42881</v>
      </c>
      <c r="O115" s="60">
        <v>43100</v>
      </c>
      <c r="P115" s="61" t="s">
        <v>120</v>
      </c>
      <c r="Q115" s="54"/>
      <c r="R115" s="55"/>
      <c r="S115" s="55"/>
      <c r="T115" s="61" t="s">
        <v>357</v>
      </c>
      <c r="U115" s="54"/>
      <c r="V115" s="54"/>
      <c r="W115" s="61"/>
      <c r="X115" s="54"/>
      <c r="Y115" s="54"/>
      <c r="Z115" s="54"/>
      <c r="AA115" s="54"/>
      <c r="AB115" s="54"/>
      <c r="AC115" s="54"/>
      <c r="AD115" s="54"/>
      <c r="AE115" s="12"/>
      <c r="AF115" s="12"/>
      <c r="AG115" s="12">
        <v>9500</v>
      </c>
      <c r="AH115" s="12"/>
      <c r="AI115" s="67" t="s">
        <v>422</v>
      </c>
      <c r="AJ115" s="67" t="s">
        <v>442</v>
      </c>
      <c r="AK115" s="31" t="s">
        <v>441</v>
      </c>
      <c r="AL115" s="67" t="s">
        <v>440</v>
      </c>
      <c r="AM115" s="31"/>
      <c r="AN115" s="31" t="s">
        <v>443</v>
      </c>
      <c r="AO115" s="67"/>
      <c r="AP115" s="67"/>
      <c r="AQ115" s="67"/>
      <c r="AR115" s="67"/>
      <c r="AS115" s="61"/>
      <c r="AT115" s="16"/>
      <c r="AU115" s="16"/>
      <c r="AV115" s="16"/>
      <c r="AW115" s="16"/>
      <c r="AX115" s="6"/>
      <c r="AY115" s="6"/>
      <c r="AZ115" s="6"/>
      <c r="BA115" s="6"/>
      <c r="BB115" s="6"/>
      <c r="BC115" s="6"/>
      <c r="BD115" s="6"/>
    </row>
    <row r="116" spans="1:56" s="107" customFormat="1" ht="89.25" x14ac:dyDescent="0.2">
      <c r="A116" s="150">
        <v>48</v>
      </c>
      <c r="B116" s="144" t="s">
        <v>549</v>
      </c>
      <c r="C116" s="61" t="s">
        <v>318</v>
      </c>
      <c r="D116" s="61" t="s">
        <v>183</v>
      </c>
      <c r="E116" s="61" t="s">
        <v>184</v>
      </c>
      <c r="F116" s="54" t="s">
        <v>550</v>
      </c>
      <c r="G116" s="59">
        <v>11808</v>
      </c>
      <c r="H116" s="67" t="s">
        <v>545</v>
      </c>
      <c r="I116" s="61" t="s">
        <v>551</v>
      </c>
      <c r="J116" s="44" t="s">
        <v>552</v>
      </c>
      <c r="K116" s="60">
        <v>42887</v>
      </c>
      <c r="L116" s="62">
        <v>84900</v>
      </c>
      <c r="M116" s="59">
        <v>12084</v>
      </c>
      <c r="N116" s="60">
        <v>42887</v>
      </c>
      <c r="O116" s="60">
        <v>43100</v>
      </c>
      <c r="P116" s="61" t="s">
        <v>120</v>
      </c>
      <c r="Q116" s="54"/>
      <c r="R116" s="55"/>
      <c r="S116" s="55"/>
      <c r="T116" s="61" t="s">
        <v>357</v>
      </c>
      <c r="U116" s="54"/>
      <c r="V116" s="54"/>
      <c r="W116" s="61"/>
      <c r="X116" s="54"/>
      <c r="Y116" s="54"/>
      <c r="Z116" s="54"/>
      <c r="AA116" s="54"/>
      <c r="AB116" s="54"/>
      <c r="AC116" s="54"/>
      <c r="AD116" s="54"/>
      <c r="AE116" s="12"/>
      <c r="AF116" s="12"/>
      <c r="AG116" s="12">
        <v>69835</v>
      </c>
      <c r="AH116" s="12"/>
      <c r="AI116" s="67" t="s">
        <v>553</v>
      </c>
      <c r="AJ116" s="67" t="s">
        <v>554</v>
      </c>
      <c r="AK116" s="31" t="s">
        <v>188</v>
      </c>
      <c r="AL116" s="67" t="s">
        <v>555</v>
      </c>
      <c r="AM116" s="31"/>
      <c r="AN116" s="31" t="s">
        <v>556</v>
      </c>
      <c r="AO116" s="67"/>
      <c r="AP116" s="67"/>
      <c r="AQ116" s="67"/>
      <c r="AR116" s="67"/>
      <c r="AS116" s="61"/>
      <c r="AT116" s="16"/>
      <c r="AU116" s="16"/>
      <c r="AV116" s="16"/>
      <c r="AW116" s="16"/>
      <c r="AX116" s="6"/>
      <c r="AY116" s="6"/>
      <c r="AZ116" s="6"/>
      <c r="BA116" s="6"/>
      <c r="BB116" s="6"/>
      <c r="BC116" s="6"/>
      <c r="BD116" s="6"/>
    </row>
    <row r="117" spans="1:56" s="107" customFormat="1" ht="38.25" x14ac:dyDescent="0.2">
      <c r="A117" s="150">
        <v>49</v>
      </c>
      <c r="B117" s="144" t="s">
        <v>557</v>
      </c>
      <c r="C117" s="61"/>
      <c r="D117" s="61" t="s">
        <v>507</v>
      </c>
      <c r="E117" s="61" t="s">
        <v>184</v>
      </c>
      <c r="F117" s="54" t="s">
        <v>558</v>
      </c>
      <c r="G117" s="59">
        <v>12080</v>
      </c>
      <c r="H117" s="67" t="s">
        <v>546</v>
      </c>
      <c r="I117" s="61" t="s">
        <v>559</v>
      </c>
      <c r="J117" s="44" t="s">
        <v>560</v>
      </c>
      <c r="K117" s="60">
        <v>42894</v>
      </c>
      <c r="L117" s="62">
        <v>7960</v>
      </c>
      <c r="M117" s="59">
        <v>12080</v>
      </c>
      <c r="N117" s="60">
        <v>42894</v>
      </c>
      <c r="O117" s="60">
        <v>42955</v>
      </c>
      <c r="P117" s="61" t="s">
        <v>120</v>
      </c>
      <c r="Q117" s="54"/>
      <c r="R117" s="55"/>
      <c r="S117" s="55"/>
      <c r="T117" s="61" t="s">
        <v>181</v>
      </c>
      <c r="U117" s="54"/>
      <c r="V117" s="54"/>
      <c r="W117" s="61"/>
      <c r="X117" s="54"/>
      <c r="Y117" s="54"/>
      <c r="Z117" s="54"/>
      <c r="AA117" s="54"/>
      <c r="AB117" s="54"/>
      <c r="AC117" s="54"/>
      <c r="AD117" s="54"/>
      <c r="AE117" s="12"/>
      <c r="AF117" s="12"/>
      <c r="AG117" s="12">
        <v>7960</v>
      </c>
      <c r="AH117" s="12"/>
      <c r="AI117" s="67"/>
      <c r="AJ117" s="67"/>
      <c r="AK117" s="31"/>
      <c r="AL117" s="67"/>
      <c r="AM117" s="31"/>
      <c r="AN117" s="61" t="s">
        <v>544</v>
      </c>
      <c r="AO117" s="67"/>
      <c r="AP117" s="67"/>
      <c r="AQ117" s="67"/>
      <c r="AR117" s="67"/>
      <c r="AS117" s="61"/>
      <c r="AT117" s="16"/>
      <c r="AU117" s="16"/>
      <c r="AV117" s="16"/>
      <c r="AW117" s="16"/>
      <c r="AX117" s="6"/>
      <c r="AY117" s="6"/>
      <c r="AZ117" s="6"/>
      <c r="BA117" s="6"/>
      <c r="BB117" s="6"/>
      <c r="BC117" s="6"/>
      <c r="BD117" s="6"/>
    </row>
    <row r="118" spans="1:56" s="107" customFormat="1" ht="89.25" x14ac:dyDescent="0.2">
      <c r="A118" s="150">
        <v>50</v>
      </c>
      <c r="B118" s="144" t="s">
        <v>516</v>
      </c>
      <c r="C118" s="61" t="s">
        <v>439</v>
      </c>
      <c r="D118" s="61" t="s">
        <v>183</v>
      </c>
      <c r="E118" s="61" t="s">
        <v>184</v>
      </c>
      <c r="F118" s="54" t="s">
        <v>561</v>
      </c>
      <c r="G118" s="59">
        <v>11720</v>
      </c>
      <c r="H118" s="67" t="s">
        <v>547</v>
      </c>
      <c r="I118" s="61" t="s">
        <v>504</v>
      </c>
      <c r="J118" s="1" t="s">
        <v>505</v>
      </c>
      <c r="K118" s="60">
        <v>42894</v>
      </c>
      <c r="L118" s="62">
        <v>13617.9</v>
      </c>
      <c r="M118" s="59">
        <v>12060</v>
      </c>
      <c r="N118" s="60">
        <v>42894</v>
      </c>
      <c r="O118" s="60">
        <v>43100</v>
      </c>
      <c r="P118" s="61" t="s">
        <v>120</v>
      </c>
      <c r="Q118" s="54"/>
      <c r="R118" s="55"/>
      <c r="S118" s="55"/>
      <c r="T118" s="61" t="s">
        <v>357</v>
      </c>
      <c r="U118" s="54"/>
      <c r="V118" s="54"/>
      <c r="W118" s="61"/>
      <c r="X118" s="54"/>
      <c r="Y118" s="54"/>
      <c r="Z118" s="54"/>
      <c r="AA118" s="54"/>
      <c r="AB118" s="54"/>
      <c r="AC118" s="54"/>
      <c r="AD118" s="54"/>
      <c r="AE118" s="12"/>
      <c r="AF118" s="12"/>
      <c r="AG118" s="12">
        <v>13617.9</v>
      </c>
      <c r="AH118" s="12"/>
      <c r="AI118" s="67" t="s">
        <v>517</v>
      </c>
      <c r="AJ118" s="67" t="s">
        <v>442</v>
      </c>
      <c r="AK118" s="31" t="s">
        <v>441</v>
      </c>
      <c r="AL118" s="67" t="s">
        <v>440</v>
      </c>
      <c r="AM118" s="31"/>
      <c r="AN118" s="31" t="s">
        <v>519</v>
      </c>
      <c r="AO118" s="67"/>
      <c r="AP118" s="67"/>
      <c r="AQ118" s="67"/>
      <c r="AR118" s="67"/>
      <c r="AS118" s="61"/>
      <c r="AT118" s="16"/>
      <c r="AU118" s="16"/>
      <c r="AV118" s="16"/>
      <c r="AW118" s="16"/>
      <c r="AX118" s="6"/>
      <c r="AY118" s="6"/>
      <c r="AZ118" s="6"/>
      <c r="BA118" s="6"/>
      <c r="BB118" s="6"/>
      <c r="BC118" s="6"/>
      <c r="BD118" s="6"/>
    </row>
    <row r="119" spans="1:56" s="107" customFormat="1" ht="102" x14ac:dyDescent="0.2">
      <c r="A119" s="150">
        <v>51</v>
      </c>
      <c r="B119" s="144" t="s">
        <v>438</v>
      </c>
      <c r="C119" s="61" t="s">
        <v>439</v>
      </c>
      <c r="D119" s="61" t="s">
        <v>183</v>
      </c>
      <c r="E119" s="61" t="s">
        <v>184</v>
      </c>
      <c r="F119" s="54" t="s">
        <v>444</v>
      </c>
      <c r="G119" s="59">
        <v>11893</v>
      </c>
      <c r="H119" s="67" t="s">
        <v>461</v>
      </c>
      <c r="I119" s="61" t="s">
        <v>412</v>
      </c>
      <c r="J119" s="44" t="s">
        <v>413</v>
      </c>
      <c r="K119" s="60">
        <v>42894</v>
      </c>
      <c r="L119" s="62">
        <v>7950</v>
      </c>
      <c r="M119" s="59">
        <v>12084</v>
      </c>
      <c r="N119" s="60">
        <v>42894</v>
      </c>
      <c r="O119" s="60">
        <v>43100</v>
      </c>
      <c r="P119" s="61" t="s">
        <v>120</v>
      </c>
      <c r="Q119" s="54"/>
      <c r="R119" s="55"/>
      <c r="S119" s="55"/>
      <c r="T119" s="61" t="s">
        <v>357</v>
      </c>
      <c r="U119" s="54"/>
      <c r="V119" s="54"/>
      <c r="W119" s="61"/>
      <c r="X119" s="54"/>
      <c r="Y119" s="54"/>
      <c r="Z119" s="54"/>
      <c r="AA119" s="54"/>
      <c r="AB119" s="54"/>
      <c r="AC119" s="54"/>
      <c r="AD119" s="54"/>
      <c r="AE119" s="12"/>
      <c r="AF119" s="12"/>
      <c r="AG119" s="12">
        <v>7950</v>
      </c>
      <c r="AH119" s="12"/>
      <c r="AI119" s="67" t="s">
        <v>446</v>
      </c>
      <c r="AJ119" s="67" t="s">
        <v>447</v>
      </c>
      <c r="AK119" s="31" t="s">
        <v>448</v>
      </c>
      <c r="AL119" s="67" t="s">
        <v>449</v>
      </c>
      <c r="AM119" s="31"/>
      <c r="AN119" s="31" t="s">
        <v>450</v>
      </c>
      <c r="AO119" s="67"/>
      <c r="AP119" s="67"/>
      <c r="AQ119" s="67"/>
      <c r="AR119" s="67"/>
      <c r="AS119" s="61"/>
      <c r="AT119" s="16"/>
      <c r="AU119" s="16"/>
      <c r="AV119" s="16"/>
      <c r="AW119" s="16"/>
      <c r="AX119" s="6"/>
      <c r="AY119" s="6"/>
      <c r="AZ119" s="6"/>
      <c r="BA119" s="6"/>
      <c r="BB119" s="6"/>
      <c r="BC119" s="6"/>
      <c r="BD119" s="6"/>
    </row>
    <row r="120" spans="1:56" s="107" customFormat="1" ht="89.25" x14ac:dyDescent="0.2">
      <c r="A120" s="150">
        <v>52</v>
      </c>
      <c r="B120" s="144" t="s">
        <v>527</v>
      </c>
      <c r="C120" s="61" t="s">
        <v>528</v>
      </c>
      <c r="D120" s="61" t="s">
        <v>183</v>
      </c>
      <c r="E120" s="61" t="s">
        <v>184</v>
      </c>
      <c r="F120" s="54" t="s">
        <v>513</v>
      </c>
      <c r="G120" s="59">
        <v>11789</v>
      </c>
      <c r="H120" s="67" t="s">
        <v>548</v>
      </c>
      <c r="I120" s="61" t="s">
        <v>491</v>
      </c>
      <c r="J120" s="44" t="s">
        <v>492</v>
      </c>
      <c r="K120" s="60">
        <v>42894</v>
      </c>
      <c r="L120" s="62">
        <v>25386.18</v>
      </c>
      <c r="M120" s="59">
        <v>12084</v>
      </c>
      <c r="N120" s="60">
        <v>42894</v>
      </c>
      <c r="O120" s="60">
        <v>43100</v>
      </c>
      <c r="P120" s="61" t="s">
        <v>120</v>
      </c>
      <c r="Q120" s="54"/>
      <c r="R120" s="55"/>
      <c r="S120" s="55"/>
      <c r="T120" s="61" t="s">
        <v>181</v>
      </c>
      <c r="U120" s="54"/>
      <c r="V120" s="54"/>
      <c r="W120" s="61"/>
      <c r="X120" s="54"/>
      <c r="Y120" s="54"/>
      <c r="Z120" s="54"/>
      <c r="AA120" s="54"/>
      <c r="AB120" s="54"/>
      <c r="AC120" s="54"/>
      <c r="AD120" s="54"/>
      <c r="AE120" s="12"/>
      <c r="AF120" s="12"/>
      <c r="AG120" s="12">
        <v>25386.18</v>
      </c>
      <c r="AH120" s="12"/>
      <c r="AI120" s="67" t="s">
        <v>522</v>
      </c>
      <c r="AJ120" s="67" t="s">
        <v>523</v>
      </c>
      <c r="AK120" s="31" t="s">
        <v>524</v>
      </c>
      <c r="AL120" s="67" t="s">
        <v>525</v>
      </c>
      <c r="AM120" s="31"/>
      <c r="AN120" s="31" t="s">
        <v>526</v>
      </c>
      <c r="AO120" s="67"/>
      <c r="AP120" s="67"/>
      <c r="AQ120" s="67"/>
      <c r="AR120" s="67"/>
      <c r="AS120" s="61"/>
      <c r="AT120" s="16"/>
      <c r="AU120" s="16"/>
      <c r="AV120" s="16"/>
      <c r="AW120" s="16"/>
      <c r="AX120" s="6"/>
      <c r="AY120" s="6"/>
      <c r="AZ120" s="6"/>
      <c r="BA120" s="6"/>
      <c r="BB120" s="6"/>
      <c r="BC120" s="6"/>
      <c r="BD120" s="6"/>
    </row>
    <row r="121" spans="1:56" s="107" customFormat="1" ht="89.25" x14ac:dyDescent="0.2">
      <c r="A121" s="150">
        <v>53</v>
      </c>
      <c r="B121" s="144" t="s">
        <v>520</v>
      </c>
      <c r="C121" s="61" t="s">
        <v>528</v>
      </c>
      <c r="D121" s="61" t="s">
        <v>183</v>
      </c>
      <c r="E121" s="61" t="s">
        <v>184</v>
      </c>
      <c r="F121" s="54" t="s">
        <v>513</v>
      </c>
      <c r="G121" s="59">
        <v>11789</v>
      </c>
      <c r="H121" s="67" t="s">
        <v>562</v>
      </c>
      <c r="I121" s="61" t="s">
        <v>491</v>
      </c>
      <c r="J121" s="44" t="s">
        <v>492</v>
      </c>
      <c r="K121" s="60">
        <v>42906</v>
      </c>
      <c r="L121" s="62">
        <v>40568.22</v>
      </c>
      <c r="M121" s="59"/>
      <c r="N121" s="60">
        <v>42906</v>
      </c>
      <c r="O121" s="60">
        <v>43100</v>
      </c>
      <c r="P121" s="61" t="s">
        <v>120</v>
      </c>
      <c r="Q121" s="54"/>
      <c r="R121" s="55"/>
      <c r="S121" s="55"/>
      <c r="T121" s="61" t="s">
        <v>181</v>
      </c>
      <c r="U121" s="54"/>
      <c r="V121" s="54"/>
      <c r="W121" s="61"/>
      <c r="X121" s="54"/>
      <c r="Y121" s="54"/>
      <c r="Z121" s="54"/>
      <c r="AA121" s="54"/>
      <c r="AB121" s="54"/>
      <c r="AC121" s="54"/>
      <c r="AD121" s="54"/>
      <c r="AE121" s="12"/>
      <c r="AF121" s="12"/>
      <c r="AG121" s="12">
        <v>40568.22</v>
      </c>
      <c r="AH121" s="12"/>
      <c r="AI121" s="67" t="s">
        <v>522</v>
      </c>
      <c r="AJ121" s="67" t="s">
        <v>523</v>
      </c>
      <c r="AK121" s="31" t="s">
        <v>524</v>
      </c>
      <c r="AL121" s="67" t="s">
        <v>525</v>
      </c>
      <c r="AM121" s="31"/>
      <c r="AN121" s="31" t="s">
        <v>526</v>
      </c>
      <c r="AO121" s="67"/>
      <c r="AP121" s="67"/>
      <c r="AQ121" s="67"/>
      <c r="AR121" s="67"/>
      <c r="AS121" s="61"/>
      <c r="AT121" s="16"/>
      <c r="AU121" s="16"/>
      <c r="AV121" s="16"/>
      <c r="AW121" s="16"/>
      <c r="AX121" s="6"/>
      <c r="AY121" s="6"/>
      <c r="AZ121" s="6"/>
      <c r="BA121" s="6"/>
      <c r="BB121" s="6"/>
      <c r="BC121" s="6"/>
      <c r="BD121" s="6"/>
    </row>
    <row r="122" spans="1:56" s="107" customFormat="1" ht="89.25" x14ac:dyDescent="0.2">
      <c r="A122" s="150">
        <v>54</v>
      </c>
      <c r="B122" s="144" t="s">
        <v>584</v>
      </c>
      <c r="C122" s="61" t="s">
        <v>585</v>
      </c>
      <c r="D122" s="61" t="s">
        <v>183</v>
      </c>
      <c r="E122" s="61" t="s">
        <v>184</v>
      </c>
      <c r="F122" s="54" t="s">
        <v>586</v>
      </c>
      <c r="G122" s="59">
        <v>11473</v>
      </c>
      <c r="H122" s="67" t="s">
        <v>520</v>
      </c>
      <c r="I122" s="61" t="s">
        <v>563</v>
      </c>
      <c r="J122" s="1" t="s">
        <v>564</v>
      </c>
      <c r="K122" s="60">
        <v>42906</v>
      </c>
      <c r="L122" s="62">
        <v>120000</v>
      </c>
      <c r="M122" s="59">
        <v>12101</v>
      </c>
      <c r="N122" s="60">
        <v>42906</v>
      </c>
      <c r="O122" s="60">
        <v>43100</v>
      </c>
      <c r="P122" s="61" t="s">
        <v>120</v>
      </c>
      <c r="Q122" s="54"/>
      <c r="R122" s="55"/>
      <c r="S122" s="55"/>
      <c r="T122" s="61" t="s">
        <v>181</v>
      </c>
      <c r="U122" s="54"/>
      <c r="V122" s="54"/>
      <c r="W122" s="61"/>
      <c r="X122" s="54"/>
      <c r="Y122" s="54"/>
      <c r="Z122" s="54"/>
      <c r="AA122" s="54"/>
      <c r="AB122" s="54"/>
      <c r="AC122" s="54"/>
      <c r="AD122" s="54"/>
      <c r="AE122" s="12"/>
      <c r="AF122" s="12"/>
      <c r="AG122" s="12">
        <v>145117.62</v>
      </c>
      <c r="AH122" s="12"/>
      <c r="AI122" s="67" t="s">
        <v>370</v>
      </c>
      <c r="AJ122" s="67" t="s">
        <v>587</v>
      </c>
      <c r="AK122" s="31" t="s">
        <v>588</v>
      </c>
      <c r="AL122" s="67" t="s">
        <v>589</v>
      </c>
      <c r="AM122" s="31"/>
      <c r="AN122" s="31" t="s">
        <v>526</v>
      </c>
      <c r="AO122" s="67"/>
      <c r="AP122" s="67"/>
      <c r="AQ122" s="67"/>
      <c r="AR122" s="67"/>
      <c r="AS122" s="61"/>
      <c r="AT122" s="16"/>
      <c r="AU122" s="16"/>
      <c r="AV122" s="16"/>
      <c r="AW122" s="16"/>
      <c r="AX122" s="6"/>
      <c r="AY122" s="6"/>
      <c r="AZ122" s="6"/>
      <c r="BA122" s="6"/>
      <c r="BB122" s="6"/>
      <c r="BC122" s="6"/>
      <c r="BD122" s="6"/>
    </row>
    <row r="123" spans="1:56" s="107" customFormat="1" ht="89.25" x14ac:dyDescent="0.2">
      <c r="A123" s="150">
        <v>55</v>
      </c>
      <c r="B123" s="144" t="s">
        <v>347</v>
      </c>
      <c r="C123" s="61" t="s">
        <v>396</v>
      </c>
      <c r="D123" s="61" t="s">
        <v>183</v>
      </c>
      <c r="E123" s="61" t="s">
        <v>184</v>
      </c>
      <c r="F123" s="54" t="s">
        <v>398</v>
      </c>
      <c r="G123" s="59">
        <v>11473</v>
      </c>
      <c r="H123" s="67" t="s">
        <v>565</v>
      </c>
      <c r="I123" s="61" t="s">
        <v>498</v>
      </c>
      <c r="J123" s="1" t="s">
        <v>402</v>
      </c>
      <c r="K123" s="60">
        <v>42907</v>
      </c>
      <c r="L123" s="62">
        <v>9100</v>
      </c>
      <c r="M123" s="59">
        <v>11973</v>
      </c>
      <c r="N123" s="60">
        <v>42907</v>
      </c>
      <c r="O123" s="60">
        <v>43100</v>
      </c>
      <c r="P123" s="61" t="s">
        <v>573</v>
      </c>
      <c r="Q123" s="54"/>
      <c r="R123" s="55"/>
      <c r="S123" s="55"/>
      <c r="T123" s="61" t="s">
        <v>391</v>
      </c>
      <c r="U123" s="54"/>
      <c r="V123" s="54"/>
      <c r="W123" s="61"/>
      <c r="X123" s="54"/>
      <c r="Y123" s="54"/>
      <c r="Z123" s="54"/>
      <c r="AA123" s="54"/>
      <c r="AB123" s="54"/>
      <c r="AC123" s="54"/>
      <c r="AD123" s="54"/>
      <c r="AE123" s="12"/>
      <c r="AF123" s="12"/>
      <c r="AG123" s="12"/>
      <c r="AH123" s="12"/>
      <c r="AI123" s="67" t="s">
        <v>403</v>
      </c>
      <c r="AJ123" s="67" t="s">
        <v>404</v>
      </c>
      <c r="AK123" s="31" t="s">
        <v>595</v>
      </c>
      <c r="AL123" s="67" t="s">
        <v>406</v>
      </c>
      <c r="AM123" s="31"/>
      <c r="AN123" s="31" t="s">
        <v>526</v>
      </c>
      <c r="AO123" s="67"/>
      <c r="AP123" s="67"/>
      <c r="AQ123" s="67"/>
      <c r="AR123" s="67"/>
      <c r="AS123" s="61"/>
      <c r="AT123" s="16"/>
      <c r="AU123" s="16"/>
      <c r="AV123" s="16"/>
      <c r="AW123" s="16"/>
      <c r="AX123" s="6"/>
      <c r="AY123" s="6"/>
      <c r="AZ123" s="6"/>
      <c r="BA123" s="6"/>
      <c r="BB123" s="6"/>
      <c r="BC123" s="6"/>
      <c r="BD123" s="6"/>
    </row>
    <row r="124" spans="1:56" s="107" customFormat="1" ht="89.25" x14ac:dyDescent="0.2">
      <c r="A124" s="150">
        <v>56</v>
      </c>
      <c r="B124" s="144" t="s">
        <v>609</v>
      </c>
      <c r="C124" s="61" t="s">
        <v>610</v>
      </c>
      <c r="D124" s="61" t="s">
        <v>183</v>
      </c>
      <c r="E124" s="61" t="s">
        <v>184</v>
      </c>
      <c r="F124" s="54" t="s">
        <v>611</v>
      </c>
      <c r="G124" s="59">
        <v>11838</v>
      </c>
      <c r="H124" s="67" t="s">
        <v>466</v>
      </c>
      <c r="I124" s="61" t="s">
        <v>574</v>
      </c>
      <c r="J124" s="1" t="s">
        <v>575</v>
      </c>
      <c r="K124" s="60">
        <v>42912</v>
      </c>
      <c r="L124" s="62">
        <v>29107</v>
      </c>
      <c r="M124" s="59">
        <v>12100</v>
      </c>
      <c r="N124" s="60">
        <v>42912</v>
      </c>
      <c r="O124" s="60">
        <v>43100</v>
      </c>
      <c r="P124" s="61" t="s">
        <v>576</v>
      </c>
      <c r="Q124" s="54"/>
      <c r="R124" s="55"/>
      <c r="S124" s="55"/>
      <c r="T124" s="61" t="s">
        <v>391</v>
      </c>
      <c r="U124" s="54"/>
      <c r="V124" s="54"/>
      <c r="W124" s="61"/>
      <c r="X124" s="54"/>
      <c r="Y124" s="54"/>
      <c r="Z124" s="54"/>
      <c r="AA124" s="54"/>
      <c r="AB124" s="54"/>
      <c r="AC124" s="54"/>
      <c r="AD124" s="54"/>
      <c r="AE124" s="12"/>
      <c r="AF124" s="12"/>
      <c r="AG124" s="12"/>
      <c r="AH124" s="12"/>
      <c r="AI124" s="67" t="s">
        <v>370</v>
      </c>
      <c r="AJ124" s="67" t="s">
        <v>612</v>
      </c>
      <c r="AK124" s="31" t="s">
        <v>448</v>
      </c>
      <c r="AL124" s="67" t="s">
        <v>613</v>
      </c>
      <c r="AM124" s="31"/>
      <c r="AN124" s="31" t="s">
        <v>526</v>
      </c>
      <c r="AO124" s="67"/>
      <c r="AP124" s="67"/>
      <c r="AQ124" s="67"/>
      <c r="AR124" s="67"/>
      <c r="AS124" s="61"/>
      <c r="AT124" s="16"/>
      <c r="AU124" s="16"/>
      <c r="AV124" s="16"/>
      <c r="AW124" s="16"/>
      <c r="AX124" s="6"/>
      <c r="AY124" s="6"/>
      <c r="AZ124" s="6"/>
      <c r="BA124" s="6"/>
      <c r="BB124" s="6"/>
      <c r="BC124" s="6"/>
      <c r="BD124" s="6"/>
    </row>
    <row r="125" spans="1:56" s="107" customFormat="1" ht="89.25" x14ac:dyDescent="0.2">
      <c r="A125" s="150">
        <v>57</v>
      </c>
      <c r="B125" s="144" t="s">
        <v>614</v>
      </c>
      <c r="C125" s="61" t="s">
        <v>407</v>
      </c>
      <c r="D125" s="61" t="s">
        <v>183</v>
      </c>
      <c r="E125" s="61" t="s">
        <v>184</v>
      </c>
      <c r="F125" s="54" t="s">
        <v>615</v>
      </c>
      <c r="G125" s="59">
        <v>11969</v>
      </c>
      <c r="H125" s="67" t="s">
        <v>566</v>
      </c>
      <c r="I125" s="61" t="s">
        <v>418</v>
      </c>
      <c r="J125" s="1" t="s">
        <v>577</v>
      </c>
      <c r="K125" s="60">
        <v>42921</v>
      </c>
      <c r="L125" s="62">
        <v>6342.6</v>
      </c>
      <c r="M125" s="59">
        <v>12094</v>
      </c>
      <c r="N125" s="60">
        <v>42921</v>
      </c>
      <c r="O125" s="60">
        <v>43100</v>
      </c>
      <c r="P125" s="61" t="s">
        <v>576</v>
      </c>
      <c r="Q125" s="54"/>
      <c r="R125" s="55"/>
      <c r="S125" s="55"/>
      <c r="T125" s="61" t="s">
        <v>357</v>
      </c>
      <c r="U125" s="54"/>
      <c r="V125" s="54"/>
      <c r="W125" s="61"/>
      <c r="X125" s="54"/>
      <c r="Y125" s="54"/>
      <c r="Z125" s="54"/>
      <c r="AA125" s="54"/>
      <c r="AB125" s="54"/>
      <c r="AC125" s="54"/>
      <c r="AD125" s="54"/>
      <c r="AE125" s="12"/>
      <c r="AF125" s="12"/>
      <c r="AG125" s="12">
        <v>6342.6</v>
      </c>
      <c r="AH125" s="12"/>
      <c r="AI125" s="67" t="s">
        <v>411</v>
      </c>
      <c r="AJ125" s="67" t="s">
        <v>617</v>
      </c>
      <c r="AK125" s="31" t="s">
        <v>618</v>
      </c>
      <c r="AL125" s="67" t="s">
        <v>616</v>
      </c>
      <c r="AM125" s="31"/>
      <c r="AN125" s="31" t="s">
        <v>526</v>
      </c>
      <c r="AO125" s="67"/>
      <c r="AP125" s="67"/>
      <c r="AQ125" s="67"/>
      <c r="AR125" s="67"/>
      <c r="AS125" s="61"/>
      <c r="AT125" s="16"/>
      <c r="AU125" s="16"/>
      <c r="AV125" s="16"/>
      <c r="AW125" s="16"/>
      <c r="AX125" s="6"/>
      <c r="AY125" s="6"/>
      <c r="AZ125" s="6"/>
      <c r="BA125" s="6"/>
      <c r="BB125" s="6"/>
      <c r="BC125" s="6"/>
      <c r="BD125" s="6"/>
    </row>
    <row r="126" spans="1:56" s="107" customFormat="1" ht="89.25" x14ac:dyDescent="0.2">
      <c r="A126" s="150">
        <v>58</v>
      </c>
      <c r="B126" s="144" t="s">
        <v>624</v>
      </c>
      <c r="C126" s="61" t="s">
        <v>354</v>
      </c>
      <c r="D126" s="61" t="s">
        <v>183</v>
      </c>
      <c r="E126" s="61" t="s">
        <v>184</v>
      </c>
      <c r="F126" s="54" t="s">
        <v>630</v>
      </c>
      <c r="G126" s="59">
        <v>15</v>
      </c>
      <c r="H126" s="67" t="s">
        <v>567</v>
      </c>
      <c r="I126" s="61" t="s">
        <v>574</v>
      </c>
      <c r="J126" s="1" t="s">
        <v>575</v>
      </c>
      <c r="K126" s="60">
        <v>42922</v>
      </c>
      <c r="L126" s="62">
        <v>18944.560000000001</v>
      </c>
      <c r="M126" s="59">
        <v>12096</v>
      </c>
      <c r="N126" s="60">
        <v>42922</v>
      </c>
      <c r="O126" s="60">
        <v>43100</v>
      </c>
      <c r="P126" s="61" t="s">
        <v>120</v>
      </c>
      <c r="Q126" s="54"/>
      <c r="R126" s="55"/>
      <c r="S126" s="55"/>
      <c r="T126" s="61" t="s">
        <v>391</v>
      </c>
      <c r="U126" s="54"/>
      <c r="V126" s="54"/>
      <c r="W126" s="61"/>
      <c r="X126" s="54"/>
      <c r="Y126" s="54"/>
      <c r="Z126" s="54"/>
      <c r="AA126" s="54"/>
      <c r="AB126" s="54"/>
      <c r="AC126" s="54"/>
      <c r="AD126" s="54"/>
      <c r="AE126" s="12"/>
      <c r="AF126" s="12"/>
      <c r="AG126" s="12"/>
      <c r="AH126" s="12"/>
      <c r="AI126" s="67" t="s">
        <v>330</v>
      </c>
      <c r="AJ126" s="67" t="s">
        <v>612</v>
      </c>
      <c r="AK126" s="31" t="s">
        <v>448</v>
      </c>
      <c r="AL126" s="67" t="s">
        <v>613</v>
      </c>
      <c r="AM126" s="31"/>
      <c r="AN126" s="31" t="s">
        <v>526</v>
      </c>
      <c r="AO126" s="67"/>
      <c r="AP126" s="67"/>
      <c r="AQ126" s="67"/>
      <c r="AR126" s="67"/>
      <c r="AS126" s="61"/>
      <c r="AT126" s="16"/>
      <c r="AU126" s="16"/>
      <c r="AV126" s="16"/>
      <c r="AW126" s="16"/>
      <c r="AX126" s="6"/>
      <c r="AY126" s="6"/>
      <c r="AZ126" s="6"/>
      <c r="BA126" s="6"/>
      <c r="BB126" s="6"/>
      <c r="BC126" s="6"/>
      <c r="BD126" s="6"/>
    </row>
    <row r="127" spans="1:56" s="107" customFormat="1" ht="25.5" x14ac:dyDescent="0.2">
      <c r="A127" s="150">
        <v>59</v>
      </c>
      <c r="B127" s="144" t="s">
        <v>626</v>
      </c>
      <c r="C127" s="61" t="s">
        <v>627</v>
      </c>
      <c r="D127" s="61" t="s">
        <v>628</v>
      </c>
      <c r="E127" s="61" t="s">
        <v>184</v>
      </c>
      <c r="F127" s="54" t="s">
        <v>629</v>
      </c>
      <c r="G127" s="59">
        <v>11963</v>
      </c>
      <c r="H127" s="67" t="s">
        <v>568</v>
      </c>
      <c r="I127" s="61" t="s">
        <v>578</v>
      </c>
      <c r="J127" s="1" t="s">
        <v>579</v>
      </c>
      <c r="K127" s="60">
        <v>42926</v>
      </c>
      <c r="L127" s="62">
        <v>3000000</v>
      </c>
      <c r="M127" s="59">
        <v>12100</v>
      </c>
      <c r="N127" s="60">
        <v>42926</v>
      </c>
      <c r="O127" s="60">
        <v>43291</v>
      </c>
      <c r="P127" s="61" t="s">
        <v>120</v>
      </c>
      <c r="Q127" s="54"/>
      <c r="R127" s="55"/>
      <c r="S127" s="55"/>
      <c r="T127" s="61" t="s">
        <v>181</v>
      </c>
      <c r="U127" s="54"/>
      <c r="V127" s="54"/>
      <c r="W127" s="61"/>
      <c r="X127" s="54"/>
      <c r="Y127" s="54"/>
      <c r="Z127" s="54"/>
      <c r="AA127" s="54"/>
      <c r="AB127" s="54"/>
      <c r="AC127" s="54"/>
      <c r="AD127" s="54"/>
      <c r="AE127" s="12"/>
      <c r="AF127" s="12"/>
      <c r="AG127" s="12">
        <v>831285.95</v>
      </c>
      <c r="AH127" s="12"/>
      <c r="AI127" s="67"/>
      <c r="AJ127" s="67"/>
      <c r="AK127" s="31"/>
      <c r="AL127" s="67"/>
      <c r="AM127" s="31"/>
      <c r="AN127" s="31"/>
      <c r="AO127" s="67"/>
      <c r="AP127" s="67"/>
      <c r="AQ127" s="67"/>
      <c r="AR127" s="67"/>
      <c r="AS127" s="61"/>
      <c r="AT127" s="16"/>
      <c r="AU127" s="16"/>
      <c r="AV127" s="16"/>
      <c r="AW127" s="16"/>
      <c r="AX127" s="6"/>
      <c r="AY127" s="6"/>
      <c r="AZ127" s="6"/>
      <c r="BA127" s="6"/>
      <c r="BB127" s="6"/>
      <c r="BC127" s="6"/>
      <c r="BD127" s="6"/>
    </row>
    <row r="128" spans="1:56" s="107" customFormat="1" ht="89.25" x14ac:dyDescent="0.2">
      <c r="A128" s="150">
        <v>60</v>
      </c>
      <c r="B128" s="144" t="s">
        <v>619</v>
      </c>
      <c r="C128" s="61" t="s">
        <v>344</v>
      </c>
      <c r="D128" s="61" t="s">
        <v>183</v>
      </c>
      <c r="E128" s="61" t="s">
        <v>184</v>
      </c>
      <c r="F128" s="54" t="s">
        <v>620</v>
      </c>
      <c r="G128" s="59">
        <v>11996</v>
      </c>
      <c r="H128" s="67" t="s">
        <v>569</v>
      </c>
      <c r="I128" s="61" t="s">
        <v>580</v>
      </c>
      <c r="J128" s="1" t="s">
        <v>621</v>
      </c>
      <c r="K128" s="60" t="s">
        <v>622</v>
      </c>
      <c r="L128" s="62">
        <v>6535</v>
      </c>
      <c r="M128" s="59">
        <v>12104</v>
      </c>
      <c r="N128" s="60">
        <v>42926</v>
      </c>
      <c r="O128" s="60">
        <v>43100</v>
      </c>
      <c r="P128" s="61" t="s">
        <v>120</v>
      </c>
      <c r="Q128" s="54"/>
      <c r="R128" s="55"/>
      <c r="S128" s="55"/>
      <c r="T128" s="61" t="s">
        <v>357</v>
      </c>
      <c r="U128" s="54"/>
      <c r="V128" s="54"/>
      <c r="W128" s="61"/>
      <c r="X128" s="54"/>
      <c r="Y128" s="54"/>
      <c r="Z128" s="54"/>
      <c r="AA128" s="54"/>
      <c r="AB128" s="54"/>
      <c r="AC128" s="54"/>
      <c r="AD128" s="54"/>
      <c r="AE128" s="12"/>
      <c r="AF128" s="12"/>
      <c r="AG128" s="12">
        <v>6535</v>
      </c>
      <c r="AH128" s="12"/>
      <c r="AI128" s="67" t="s">
        <v>344</v>
      </c>
      <c r="AJ128" s="67"/>
      <c r="AK128" s="31" t="s">
        <v>623</v>
      </c>
      <c r="AL128" s="67" t="s">
        <v>596</v>
      </c>
      <c r="AM128" s="31"/>
      <c r="AN128" s="31" t="s">
        <v>526</v>
      </c>
      <c r="AO128" s="67"/>
      <c r="AP128" s="67"/>
      <c r="AQ128" s="67"/>
      <c r="AR128" s="67"/>
      <c r="AS128" s="61"/>
      <c r="AT128" s="16"/>
      <c r="AU128" s="16"/>
      <c r="AV128" s="16"/>
      <c r="AW128" s="16"/>
      <c r="AX128" s="6"/>
      <c r="AY128" s="6"/>
      <c r="AZ128" s="6"/>
      <c r="BA128" s="6"/>
      <c r="BB128" s="6"/>
      <c r="BC128" s="6"/>
      <c r="BD128" s="6"/>
    </row>
    <row r="129" spans="1:56" s="107" customFormat="1" ht="89.25" x14ac:dyDescent="0.2">
      <c r="A129" s="150">
        <v>61</v>
      </c>
      <c r="B129" s="144" t="s">
        <v>624</v>
      </c>
      <c r="C129" s="61" t="s">
        <v>410</v>
      </c>
      <c r="D129" s="61" t="s">
        <v>183</v>
      </c>
      <c r="E129" s="61" t="s">
        <v>184</v>
      </c>
      <c r="F129" s="54" t="s">
        <v>625</v>
      </c>
      <c r="G129" s="59">
        <v>15</v>
      </c>
      <c r="H129" s="67" t="s">
        <v>570</v>
      </c>
      <c r="I129" s="61" t="s">
        <v>581</v>
      </c>
      <c r="J129" s="1" t="s">
        <v>512</v>
      </c>
      <c r="K129" s="60">
        <v>42926</v>
      </c>
      <c r="L129" s="62">
        <v>26020</v>
      </c>
      <c r="M129" s="59">
        <v>12101</v>
      </c>
      <c r="N129" s="60">
        <v>42926</v>
      </c>
      <c r="O129" s="60">
        <v>43100</v>
      </c>
      <c r="P129" s="61" t="s">
        <v>120</v>
      </c>
      <c r="Q129" s="54"/>
      <c r="R129" s="55"/>
      <c r="S129" s="55"/>
      <c r="T129" s="61" t="s">
        <v>391</v>
      </c>
      <c r="U129" s="54"/>
      <c r="V129" s="54"/>
      <c r="W129" s="61"/>
      <c r="X129" s="54"/>
      <c r="Y129" s="54"/>
      <c r="Z129" s="54"/>
      <c r="AA129" s="54"/>
      <c r="AB129" s="54"/>
      <c r="AC129" s="54"/>
      <c r="AD129" s="54"/>
      <c r="AE129" s="12"/>
      <c r="AF129" s="12"/>
      <c r="AG129" s="12">
        <v>26020</v>
      </c>
      <c r="AH129" s="12"/>
      <c r="AI129" s="67" t="s">
        <v>330</v>
      </c>
      <c r="AJ129" s="67"/>
      <c r="AK129" s="31" t="s">
        <v>623</v>
      </c>
      <c r="AL129" s="67" t="s">
        <v>589</v>
      </c>
      <c r="AM129" s="31"/>
      <c r="AN129" s="31" t="s">
        <v>526</v>
      </c>
      <c r="AO129" s="67"/>
      <c r="AP129" s="67"/>
      <c r="AQ129" s="67"/>
      <c r="AR129" s="67"/>
      <c r="AS129" s="61"/>
      <c r="AT129" s="16"/>
      <c r="AU129" s="16"/>
      <c r="AV129" s="16"/>
      <c r="AW129" s="16"/>
      <c r="AX129" s="6"/>
      <c r="AY129" s="6"/>
      <c r="AZ129" s="6"/>
      <c r="BA129" s="6"/>
      <c r="BB129" s="6"/>
      <c r="BC129" s="6"/>
      <c r="BD129" s="6"/>
    </row>
    <row r="130" spans="1:56" s="107" customFormat="1" ht="38.25" x14ac:dyDescent="0.2">
      <c r="A130" s="150">
        <v>62</v>
      </c>
      <c r="B130" s="144" t="s">
        <v>631</v>
      </c>
      <c r="C130" s="61"/>
      <c r="D130" s="61" t="s">
        <v>507</v>
      </c>
      <c r="E130" s="61" t="s">
        <v>184</v>
      </c>
      <c r="F130" s="54" t="s">
        <v>632</v>
      </c>
      <c r="G130" s="59">
        <v>12116</v>
      </c>
      <c r="H130" s="67" t="s">
        <v>571</v>
      </c>
      <c r="I130" s="61" t="s">
        <v>633</v>
      </c>
      <c r="J130" s="59" t="s">
        <v>634</v>
      </c>
      <c r="K130" s="60">
        <v>42930</v>
      </c>
      <c r="L130" s="62">
        <v>6000</v>
      </c>
      <c r="M130" s="59">
        <v>12116</v>
      </c>
      <c r="N130" s="60">
        <v>42930</v>
      </c>
      <c r="O130" s="60">
        <v>43100</v>
      </c>
      <c r="P130" s="61" t="s">
        <v>120</v>
      </c>
      <c r="Q130" s="54"/>
      <c r="R130" s="55"/>
      <c r="S130" s="55"/>
      <c r="T130" s="61" t="s">
        <v>357</v>
      </c>
      <c r="U130" s="54"/>
      <c r="V130" s="54"/>
      <c r="W130" s="61"/>
      <c r="X130" s="54"/>
      <c r="Y130" s="54"/>
      <c r="Z130" s="54"/>
      <c r="AA130" s="54"/>
      <c r="AB130" s="54"/>
      <c r="AC130" s="54"/>
      <c r="AD130" s="54"/>
      <c r="AE130" s="12"/>
      <c r="AF130" s="12"/>
      <c r="AG130" s="12"/>
      <c r="AH130" s="12"/>
      <c r="AI130" s="67"/>
      <c r="AJ130" s="67"/>
      <c r="AK130" s="31"/>
      <c r="AL130" s="67"/>
      <c r="AM130" s="31"/>
      <c r="AN130" s="31"/>
      <c r="AO130" s="67"/>
      <c r="AP130" s="67"/>
      <c r="AQ130" s="67"/>
      <c r="AR130" s="67"/>
      <c r="AS130" s="61"/>
      <c r="AT130" s="16"/>
      <c r="AU130" s="16"/>
      <c r="AV130" s="16"/>
      <c r="AW130" s="16"/>
      <c r="AX130" s="6"/>
      <c r="AY130" s="6"/>
      <c r="AZ130" s="6"/>
      <c r="BA130" s="6"/>
      <c r="BB130" s="6"/>
      <c r="BC130" s="6"/>
      <c r="BD130" s="6"/>
    </row>
    <row r="131" spans="1:56" s="107" customFormat="1" ht="89.25" x14ac:dyDescent="0.2">
      <c r="A131" s="150">
        <v>63</v>
      </c>
      <c r="B131" s="144" t="s">
        <v>605</v>
      </c>
      <c r="C131" s="61" t="s">
        <v>409</v>
      </c>
      <c r="D131" s="61" t="s">
        <v>183</v>
      </c>
      <c r="E131" s="61" t="s">
        <v>184</v>
      </c>
      <c r="F131" s="54" t="s">
        <v>606</v>
      </c>
      <c r="G131" s="59">
        <v>11985</v>
      </c>
      <c r="H131" s="67" t="s">
        <v>572</v>
      </c>
      <c r="I131" s="61" t="s">
        <v>118</v>
      </c>
      <c r="J131" s="1" t="s">
        <v>119</v>
      </c>
      <c r="K131" s="60">
        <v>42940</v>
      </c>
      <c r="L131" s="62">
        <v>133647.84</v>
      </c>
      <c r="M131" s="59">
        <v>12104</v>
      </c>
      <c r="N131" s="60">
        <v>42948</v>
      </c>
      <c r="O131" s="60">
        <v>43312</v>
      </c>
      <c r="P131" s="61" t="s">
        <v>120</v>
      </c>
      <c r="Q131" s="54"/>
      <c r="R131" s="55"/>
      <c r="S131" s="55"/>
      <c r="T131" s="61" t="s">
        <v>121</v>
      </c>
      <c r="U131" s="54"/>
      <c r="V131" s="54"/>
      <c r="W131" s="61"/>
      <c r="X131" s="54"/>
      <c r="Y131" s="54"/>
      <c r="Z131" s="54"/>
      <c r="AA131" s="54"/>
      <c r="AB131" s="54"/>
      <c r="AC131" s="54"/>
      <c r="AD131" s="54"/>
      <c r="AE131" s="12"/>
      <c r="AF131" s="12"/>
      <c r="AG131" s="12">
        <v>22274.639999999999</v>
      </c>
      <c r="AH131" s="12"/>
      <c r="AI131" s="67" t="s">
        <v>344</v>
      </c>
      <c r="AJ131" s="67" t="s">
        <v>607</v>
      </c>
      <c r="AK131" s="31" t="s">
        <v>608</v>
      </c>
      <c r="AL131" s="67" t="s">
        <v>596</v>
      </c>
      <c r="AM131" s="31"/>
      <c r="AN131" s="31" t="s">
        <v>526</v>
      </c>
      <c r="AO131" s="67"/>
      <c r="AP131" s="67"/>
      <c r="AQ131" s="67"/>
      <c r="AR131" s="67"/>
      <c r="AS131" s="61"/>
      <c r="AT131" s="16"/>
      <c r="AU131" s="16"/>
      <c r="AV131" s="16"/>
      <c r="AW131" s="16"/>
      <c r="AX131" s="6"/>
      <c r="AY131" s="6"/>
      <c r="AZ131" s="6"/>
      <c r="BA131" s="6"/>
      <c r="BB131" s="6"/>
      <c r="BC131" s="6"/>
      <c r="BD131" s="6"/>
    </row>
    <row r="132" spans="1:56" s="107" customFormat="1" ht="89.25" x14ac:dyDescent="0.2">
      <c r="A132" s="150">
        <v>64</v>
      </c>
      <c r="B132" s="144" t="s">
        <v>591</v>
      </c>
      <c r="C132" s="61" t="s">
        <v>592</v>
      </c>
      <c r="D132" s="61" t="s">
        <v>183</v>
      </c>
      <c r="E132" s="61" t="s">
        <v>184</v>
      </c>
      <c r="F132" s="54" t="s">
        <v>593</v>
      </c>
      <c r="G132" s="59">
        <v>11670</v>
      </c>
      <c r="H132" s="67" t="s">
        <v>527</v>
      </c>
      <c r="I132" s="61" t="s">
        <v>582</v>
      </c>
      <c r="J132" s="1" t="s">
        <v>583</v>
      </c>
      <c r="K132" s="60">
        <v>42940</v>
      </c>
      <c r="L132" s="62">
        <v>8850</v>
      </c>
      <c r="M132" s="59">
        <v>12104</v>
      </c>
      <c r="N132" s="60">
        <v>42940</v>
      </c>
      <c r="O132" s="60">
        <v>43100</v>
      </c>
      <c r="P132" s="61" t="s">
        <v>120</v>
      </c>
      <c r="Q132" s="54"/>
      <c r="R132" s="55"/>
      <c r="S132" s="55"/>
      <c r="T132" s="61" t="s">
        <v>391</v>
      </c>
      <c r="U132" s="54"/>
      <c r="V132" s="54"/>
      <c r="W132" s="61"/>
      <c r="X132" s="54"/>
      <c r="Y132" s="54"/>
      <c r="Z132" s="54"/>
      <c r="AA132" s="54"/>
      <c r="AB132" s="54"/>
      <c r="AC132" s="54"/>
      <c r="AD132" s="54"/>
      <c r="AE132" s="12"/>
      <c r="AF132" s="12"/>
      <c r="AG132" s="12"/>
      <c r="AH132" s="12"/>
      <c r="AI132" s="67" t="s">
        <v>594</v>
      </c>
      <c r="AJ132" s="67"/>
      <c r="AK132" s="31" t="s">
        <v>595</v>
      </c>
      <c r="AL132" s="67" t="s">
        <v>596</v>
      </c>
      <c r="AM132" s="31"/>
      <c r="AN132" s="31" t="s">
        <v>526</v>
      </c>
      <c r="AO132" s="67"/>
      <c r="AP132" s="67"/>
      <c r="AQ132" s="67"/>
      <c r="AR132" s="67"/>
      <c r="AS132" s="61"/>
      <c r="AT132" s="16"/>
      <c r="AU132" s="16"/>
      <c r="AV132" s="16"/>
      <c r="AW132" s="16"/>
      <c r="AX132" s="6"/>
      <c r="AY132" s="6"/>
      <c r="AZ132" s="6"/>
      <c r="BA132" s="6"/>
      <c r="BB132" s="6"/>
      <c r="BC132" s="6"/>
      <c r="BD132" s="6"/>
    </row>
    <row r="133" spans="1:56" s="107" customFormat="1" ht="89.25" x14ac:dyDescent="0.2">
      <c r="A133" s="150">
        <v>65</v>
      </c>
      <c r="B133" s="144" t="s">
        <v>602</v>
      </c>
      <c r="C133" s="61" t="s">
        <v>603</v>
      </c>
      <c r="D133" s="61" t="s">
        <v>183</v>
      </c>
      <c r="E133" s="61" t="s">
        <v>184</v>
      </c>
      <c r="F133" s="54" t="s">
        <v>604</v>
      </c>
      <c r="G133" s="59">
        <v>11719</v>
      </c>
      <c r="H133" s="67" t="s">
        <v>445</v>
      </c>
      <c r="I133" s="61" t="s">
        <v>597</v>
      </c>
      <c r="J133" s="1" t="s">
        <v>598</v>
      </c>
      <c r="K133" s="60">
        <v>42941</v>
      </c>
      <c r="L133" s="62">
        <v>219900</v>
      </c>
      <c r="M133" s="59">
        <v>12104</v>
      </c>
      <c r="N133" s="60">
        <v>42941</v>
      </c>
      <c r="O133" s="60">
        <v>43100</v>
      </c>
      <c r="P133" s="61" t="s">
        <v>120</v>
      </c>
      <c r="Q133" s="54"/>
      <c r="R133" s="55"/>
      <c r="S133" s="55"/>
      <c r="T133" s="61" t="s">
        <v>599</v>
      </c>
      <c r="U133" s="54"/>
      <c r="V133" s="54"/>
      <c r="W133" s="61"/>
      <c r="X133" s="54"/>
      <c r="Y133" s="54"/>
      <c r="Z133" s="54"/>
      <c r="AA133" s="54"/>
      <c r="AB133" s="54"/>
      <c r="AC133" s="54"/>
      <c r="AD133" s="54"/>
      <c r="AE133" s="12"/>
      <c r="AF133" s="12"/>
      <c r="AG133" s="12">
        <v>20000</v>
      </c>
      <c r="AH133" s="12"/>
      <c r="AI133" s="67" t="s">
        <v>330</v>
      </c>
      <c r="AJ133" s="67" t="s">
        <v>601</v>
      </c>
      <c r="AK133" s="31" t="s">
        <v>600</v>
      </c>
      <c r="AL133" s="67" t="s">
        <v>596</v>
      </c>
      <c r="AM133" s="31"/>
      <c r="AN133" s="31" t="s">
        <v>526</v>
      </c>
      <c r="AO133" s="67"/>
      <c r="AP133" s="67"/>
      <c r="AQ133" s="67"/>
      <c r="AR133" s="67"/>
      <c r="AS133" s="61"/>
      <c r="AT133" s="16"/>
      <c r="AU133" s="16"/>
      <c r="AV133" s="16"/>
      <c r="AW133" s="16"/>
      <c r="AX133" s="6"/>
      <c r="AY133" s="6"/>
      <c r="AZ133" s="6"/>
      <c r="BA133" s="6"/>
      <c r="BB133" s="6"/>
      <c r="BC133" s="6"/>
      <c r="BD133" s="6"/>
    </row>
    <row r="134" spans="1:56" s="107" customFormat="1" ht="89.25" x14ac:dyDescent="0.2">
      <c r="A134" s="150">
        <v>66</v>
      </c>
      <c r="B134" s="144" t="s">
        <v>689</v>
      </c>
      <c r="C134" s="61" t="s">
        <v>380</v>
      </c>
      <c r="D134" s="61" t="s">
        <v>183</v>
      </c>
      <c r="E134" s="61" t="s">
        <v>184</v>
      </c>
      <c r="F134" s="54" t="s">
        <v>641</v>
      </c>
      <c r="G134" s="59">
        <v>11901</v>
      </c>
      <c r="H134" s="67" t="s">
        <v>539</v>
      </c>
      <c r="I134" s="61" t="s">
        <v>639</v>
      </c>
      <c r="J134" s="1" t="s">
        <v>640</v>
      </c>
      <c r="K134" s="60">
        <v>42941</v>
      </c>
      <c r="L134" s="62">
        <v>2842</v>
      </c>
      <c r="M134" s="59">
        <v>12104</v>
      </c>
      <c r="N134" s="60">
        <v>42941</v>
      </c>
      <c r="O134" s="60">
        <v>43100</v>
      </c>
      <c r="P134" s="61" t="s">
        <v>120</v>
      </c>
      <c r="Q134" s="54"/>
      <c r="R134" s="55"/>
      <c r="S134" s="55"/>
      <c r="T134" s="61" t="s">
        <v>391</v>
      </c>
      <c r="U134" s="54"/>
      <c r="V134" s="54"/>
      <c r="W134" s="61"/>
      <c r="X134" s="54"/>
      <c r="Y134" s="54"/>
      <c r="Z134" s="54"/>
      <c r="AA134" s="54"/>
      <c r="AB134" s="54"/>
      <c r="AC134" s="54"/>
      <c r="AD134" s="54"/>
      <c r="AE134" s="12"/>
      <c r="AF134" s="12"/>
      <c r="AG134" s="12">
        <v>2842</v>
      </c>
      <c r="AH134" s="12"/>
      <c r="AI134" s="67" t="s">
        <v>454</v>
      </c>
      <c r="AJ134" s="67" t="s">
        <v>687</v>
      </c>
      <c r="AK134" s="31" t="s">
        <v>448</v>
      </c>
      <c r="AL134" s="67"/>
      <c r="AM134" s="31"/>
      <c r="AN134" s="31" t="s">
        <v>526</v>
      </c>
      <c r="AO134" s="67"/>
      <c r="AP134" s="67"/>
      <c r="AQ134" s="67"/>
      <c r="AR134" s="67"/>
      <c r="AS134" s="61"/>
      <c r="AT134" s="16"/>
      <c r="AU134" s="16"/>
      <c r="AV134" s="16"/>
      <c r="AW134" s="16"/>
      <c r="AX134" s="6"/>
      <c r="AY134" s="6"/>
      <c r="AZ134" s="6"/>
      <c r="BA134" s="6"/>
      <c r="BB134" s="6"/>
      <c r="BC134" s="6"/>
      <c r="BD134" s="6"/>
    </row>
    <row r="135" spans="1:56" s="107" customFormat="1" ht="89.25" x14ac:dyDescent="0.2">
      <c r="A135" s="150">
        <v>67</v>
      </c>
      <c r="B135" s="144" t="s">
        <v>688</v>
      </c>
      <c r="C135" s="61" t="s">
        <v>354</v>
      </c>
      <c r="D135" s="61" t="s">
        <v>183</v>
      </c>
      <c r="E135" s="61" t="s">
        <v>184</v>
      </c>
      <c r="F135" s="54" t="s">
        <v>642</v>
      </c>
      <c r="G135" s="59">
        <v>11901</v>
      </c>
      <c r="H135" s="67" t="s">
        <v>471</v>
      </c>
      <c r="I135" s="61" t="s">
        <v>574</v>
      </c>
      <c r="J135" s="1" t="s">
        <v>575</v>
      </c>
      <c r="K135" s="60">
        <v>42944</v>
      </c>
      <c r="L135" s="62">
        <v>3184</v>
      </c>
      <c r="M135" s="59">
        <v>12138</v>
      </c>
      <c r="N135" s="60">
        <v>42944</v>
      </c>
      <c r="O135" s="60">
        <v>43100</v>
      </c>
      <c r="P135" s="61" t="s">
        <v>120</v>
      </c>
      <c r="Q135" s="54"/>
      <c r="R135" s="55"/>
      <c r="S135" s="55"/>
      <c r="T135" s="61" t="s">
        <v>391</v>
      </c>
      <c r="U135" s="54"/>
      <c r="V135" s="54"/>
      <c r="W135" s="61"/>
      <c r="X135" s="54"/>
      <c r="Y135" s="54"/>
      <c r="Z135" s="54"/>
      <c r="AA135" s="54"/>
      <c r="AB135" s="54"/>
      <c r="AC135" s="54"/>
      <c r="AD135" s="54"/>
      <c r="AE135" s="12"/>
      <c r="AF135" s="12"/>
      <c r="AG135" s="12"/>
      <c r="AH135" s="12"/>
      <c r="AI135" s="67" t="s">
        <v>330</v>
      </c>
      <c r="AJ135" s="67" t="s">
        <v>601</v>
      </c>
      <c r="AK135" s="31" t="s">
        <v>448</v>
      </c>
      <c r="AL135" s="67" t="s">
        <v>596</v>
      </c>
      <c r="AM135" s="31"/>
      <c r="AN135" s="31" t="s">
        <v>526</v>
      </c>
      <c r="AO135" s="67"/>
      <c r="AP135" s="67"/>
      <c r="AQ135" s="67"/>
      <c r="AR135" s="67"/>
      <c r="AS135" s="61"/>
      <c r="AT135" s="16"/>
      <c r="AU135" s="16"/>
      <c r="AV135" s="16"/>
      <c r="AW135" s="16"/>
      <c r="AX135" s="6"/>
      <c r="AY135" s="6"/>
      <c r="AZ135" s="6"/>
      <c r="BA135" s="6"/>
      <c r="BB135" s="6"/>
      <c r="BC135" s="6"/>
      <c r="BD135" s="6"/>
    </row>
    <row r="136" spans="1:56" s="107" customFormat="1" ht="89.25" x14ac:dyDescent="0.2">
      <c r="A136" s="150">
        <v>68</v>
      </c>
      <c r="B136" s="144" t="s">
        <v>652</v>
      </c>
      <c r="C136" s="61" t="s">
        <v>438</v>
      </c>
      <c r="D136" s="61" t="s">
        <v>183</v>
      </c>
      <c r="E136" s="61" t="s">
        <v>184</v>
      </c>
      <c r="F136" s="54" t="s">
        <v>645</v>
      </c>
      <c r="G136" s="59">
        <v>11901</v>
      </c>
      <c r="H136" s="67" t="s">
        <v>635</v>
      </c>
      <c r="I136" s="61" t="s">
        <v>643</v>
      </c>
      <c r="J136" s="1" t="s">
        <v>644</v>
      </c>
      <c r="K136" s="60">
        <v>42944</v>
      </c>
      <c r="L136" s="62">
        <v>2900</v>
      </c>
      <c r="M136" s="59"/>
      <c r="N136" s="60">
        <v>42944</v>
      </c>
      <c r="O136" s="60" t="s">
        <v>646</v>
      </c>
      <c r="P136" s="61" t="s">
        <v>120</v>
      </c>
      <c r="Q136" s="54"/>
      <c r="R136" s="55"/>
      <c r="S136" s="55"/>
      <c r="T136" s="61" t="s">
        <v>647</v>
      </c>
      <c r="U136" s="54"/>
      <c r="V136" s="54"/>
      <c r="W136" s="61"/>
      <c r="X136" s="54"/>
      <c r="Y136" s="54"/>
      <c r="Z136" s="54"/>
      <c r="AA136" s="54"/>
      <c r="AB136" s="54"/>
      <c r="AC136" s="54"/>
      <c r="AD136" s="54"/>
      <c r="AE136" s="12"/>
      <c r="AF136" s="12"/>
      <c r="AG136" s="12"/>
      <c r="AH136" s="12"/>
      <c r="AI136" s="67" t="s">
        <v>330</v>
      </c>
      <c r="AJ136" s="67" t="s">
        <v>601</v>
      </c>
      <c r="AK136" s="31" t="s">
        <v>600</v>
      </c>
      <c r="AL136" s="67" t="s">
        <v>596</v>
      </c>
      <c r="AM136" s="31"/>
      <c r="AN136" s="31" t="s">
        <v>526</v>
      </c>
      <c r="AO136" s="67"/>
      <c r="AP136" s="67"/>
      <c r="AQ136" s="67"/>
      <c r="AR136" s="67"/>
      <c r="AS136" s="61"/>
      <c r="AT136" s="16"/>
      <c r="AU136" s="16"/>
      <c r="AV136" s="16"/>
      <c r="AW136" s="16"/>
      <c r="AX136" s="6"/>
      <c r="AY136" s="6"/>
      <c r="AZ136" s="6"/>
      <c r="BA136" s="6"/>
      <c r="BB136" s="6"/>
      <c r="BC136" s="6"/>
      <c r="BD136" s="6"/>
    </row>
    <row r="137" spans="1:56" s="107" customFormat="1" ht="25.5" x14ac:dyDescent="0.2">
      <c r="A137" s="150">
        <v>69</v>
      </c>
      <c r="B137" s="144" t="s">
        <v>673</v>
      </c>
      <c r="C137" s="61" t="s">
        <v>651</v>
      </c>
      <c r="D137" s="61" t="s">
        <v>183</v>
      </c>
      <c r="E137" s="61" t="s">
        <v>184</v>
      </c>
      <c r="F137" s="54" t="s">
        <v>648</v>
      </c>
      <c r="G137" s="59">
        <v>12093</v>
      </c>
      <c r="H137" s="67" t="s">
        <v>636</v>
      </c>
      <c r="I137" s="61" t="s">
        <v>643</v>
      </c>
      <c r="J137" s="1" t="s">
        <v>644</v>
      </c>
      <c r="K137" s="60">
        <v>42944</v>
      </c>
      <c r="L137" s="62">
        <v>4450</v>
      </c>
      <c r="M137" s="59">
        <v>12110</v>
      </c>
      <c r="N137" s="60">
        <v>42944</v>
      </c>
      <c r="O137" s="60">
        <v>43100</v>
      </c>
      <c r="P137" s="61" t="s">
        <v>120</v>
      </c>
      <c r="Q137" s="54"/>
      <c r="R137" s="55"/>
      <c r="S137" s="55"/>
      <c r="T137" s="61" t="s">
        <v>391</v>
      </c>
      <c r="U137" s="54"/>
      <c r="V137" s="54"/>
      <c r="W137" s="61"/>
      <c r="X137" s="54"/>
      <c r="Y137" s="54"/>
      <c r="Z137" s="54"/>
      <c r="AA137" s="54"/>
      <c r="AB137" s="54"/>
      <c r="AC137" s="54"/>
      <c r="AD137" s="54"/>
      <c r="AE137" s="12"/>
      <c r="AF137" s="12"/>
      <c r="AG137" s="12"/>
      <c r="AH137" s="12"/>
      <c r="AI137" s="67"/>
      <c r="AJ137" s="67"/>
      <c r="AK137" s="31"/>
      <c r="AL137" s="67"/>
      <c r="AM137" s="31"/>
      <c r="AN137" s="31"/>
      <c r="AO137" s="67"/>
      <c r="AP137" s="67"/>
      <c r="AQ137" s="67"/>
      <c r="AR137" s="67"/>
      <c r="AS137" s="61"/>
      <c r="AT137" s="16"/>
      <c r="AU137" s="16"/>
      <c r="AV137" s="16"/>
      <c r="AW137" s="16"/>
      <c r="AX137" s="6"/>
      <c r="AY137" s="6"/>
      <c r="AZ137" s="6"/>
      <c r="BA137" s="6"/>
      <c r="BB137" s="6"/>
      <c r="BC137" s="6"/>
      <c r="BD137" s="6"/>
    </row>
    <row r="138" spans="1:56" s="107" customFormat="1" ht="25.5" x14ac:dyDescent="0.2">
      <c r="A138" s="150">
        <v>70</v>
      </c>
      <c r="B138" s="144" t="s">
        <v>674</v>
      </c>
      <c r="C138" s="61" t="s">
        <v>650</v>
      </c>
      <c r="D138" s="61" t="s">
        <v>183</v>
      </c>
      <c r="E138" s="61" t="s">
        <v>184</v>
      </c>
      <c r="F138" s="54" t="s">
        <v>649</v>
      </c>
      <c r="G138" s="59">
        <v>12086</v>
      </c>
      <c r="H138" s="67" t="s">
        <v>543</v>
      </c>
      <c r="I138" s="61" t="s">
        <v>643</v>
      </c>
      <c r="J138" s="1" t="s">
        <v>644</v>
      </c>
      <c r="K138" s="60">
        <v>42794</v>
      </c>
      <c r="L138" s="62">
        <v>6547</v>
      </c>
      <c r="M138" s="59">
        <v>12111</v>
      </c>
      <c r="N138" s="60">
        <v>42944</v>
      </c>
      <c r="O138" s="60">
        <v>43100</v>
      </c>
      <c r="P138" s="61" t="s">
        <v>120</v>
      </c>
      <c r="Q138" s="54"/>
      <c r="R138" s="55"/>
      <c r="S138" s="55"/>
      <c r="T138" s="61" t="s">
        <v>391</v>
      </c>
      <c r="U138" s="54"/>
      <c r="V138" s="54"/>
      <c r="W138" s="61"/>
      <c r="X138" s="54"/>
      <c r="Y138" s="54"/>
      <c r="Z138" s="54"/>
      <c r="AA138" s="54"/>
      <c r="AB138" s="54"/>
      <c r="AC138" s="54"/>
      <c r="AD138" s="54"/>
      <c r="AE138" s="12"/>
      <c r="AF138" s="12"/>
      <c r="AG138" s="12"/>
      <c r="AH138" s="12"/>
      <c r="AI138" s="67"/>
      <c r="AJ138" s="67"/>
      <c r="AK138" s="31"/>
      <c r="AL138" s="67"/>
      <c r="AM138" s="31"/>
      <c r="AN138" s="31"/>
      <c r="AO138" s="67"/>
      <c r="AP138" s="67"/>
      <c r="AQ138" s="67"/>
      <c r="AR138" s="67"/>
      <c r="AS138" s="61"/>
      <c r="AT138" s="16"/>
      <c r="AU138" s="16"/>
      <c r="AV138" s="16"/>
      <c r="AW138" s="16"/>
      <c r="AX138" s="6"/>
      <c r="AY138" s="6"/>
      <c r="AZ138" s="6"/>
      <c r="BA138" s="6"/>
      <c r="BB138" s="6"/>
      <c r="BC138" s="6"/>
      <c r="BD138" s="6"/>
    </row>
    <row r="139" spans="1:56" s="107" customFormat="1" ht="25.5" x14ac:dyDescent="0.2">
      <c r="A139" s="150">
        <v>71</v>
      </c>
      <c r="B139" s="144" t="s">
        <v>675</v>
      </c>
      <c r="C139" s="61" t="s">
        <v>651</v>
      </c>
      <c r="D139" s="61" t="s">
        <v>183</v>
      </c>
      <c r="E139" s="61" t="s">
        <v>184</v>
      </c>
      <c r="F139" s="54" t="s">
        <v>655</v>
      </c>
      <c r="G139" s="59">
        <v>12093</v>
      </c>
      <c r="H139" s="67" t="s">
        <v>637</v>
      </c>
      <c r="I139" s="61" t="s">
        <v>653</v>
      </c>
      <c r="J139" s="1" t="s">
        <v>654</v>
      </c>
      <c r="K139" s="60">
        <v>42944</v>
      </c>
      <c r="L139" s="62">
        <v>7900</v>
      </c>
      <c r="M139" s="59">
        <v>12111</v>
      </c>
      <c r="N139" s="60">
        <v>42944</v>
      </c>
      <c r="O139" s="60">
        <v>43100</v>
      </c>
      <c r="P139" s="61" t="s">
        <v>120</v>
      </c>
      <c r="Q139" s="54"/>
      <c r="R139" s="55"/>
      <c r="S139" s="55"/>
      <c r="T139" s="61" t="s">
        <v>391</v>
      </c>
      <c r="U139" s="54"/>
      <c r="V139" s="54"/>
      <c r="W139" s="61"/>
      <c r="X139" s="54"/>
      <c r="Y139" s="54"/>
      <c r="Z139" s="54"/>
      <c r="AA139" s="54"/>
      <c r="AB139" s="54"/>
      <c r="AC139" s="54"/>
      <c r="AD139" s="54"/>
      <c r="AE139" s="12"/>
      <c r="AF139" s="12"/>
      <c r="AG139" s="12"/>
      <c r="AH139" s="12"/>
      <c r="AI139" s="67"/>
      <c r="AJ139" s="67"/>
      <c r="AK139" s="31"/>
      <c r="AL139" s="67"/>
      <c r="AM139" s="31"/>
      <c r="AN139" s="31"/>
      <c r="AO139" s="67"/>
      <c r="AP139" s="67"/>
      <c r="AQ139" s="67"/>
      <c r="AR139" s="67"/>
      <c r="AS139" s="61"/>
      <c r="AT139" s="16"/>
      <c r="AU139" s="16"/>
      <c r="AV139" s="16"/>
      <c r="AW139" s="16"/>
      <c r="AX139" s="6"/>
      <c r="AY139" s="6"/>
      <c r="AZ139" s="6"/>
      <c r="BA139" s="6"/>
      <c r="BB139" s="6"/>
      <c r="BC139" s="6"/>
      <c r="BD139" s="6"/>
    </row>
    <row r="140" spans="1:56" s="107" customFormat="1" ht="89.25" x14ac:dyDescent="0.2">
      <c r="A140" s="150">
        <v>72</v>
      </c>
      <c r="B140" s="144" t="s">
        <v>676</v>
      </c>
      <c r="C140" s="61" t="s">
        <v>677</v>
      </c>
      <c r="D140" s="61" t="s">
        <v>183</v>
      </c>
      <c r="E140" s="61" t="s">
        <v>184</v>
      </c>
      <c r="F140" s="54" t="s">
        <v>656</v>
      </c>
      <c r="G140" s="59">
        <v>11947</v>
      </c>
      <c r="H140" s="67" t="s">
        <v>638</v>
      </c>
      <c r="I140" s="61" t="s">
        <v>229</v>
      </c>
      <c r="J140" s="1" t="s">
        <v>230</v>
      </c>
      <c r="K140" s="60">
        <v>42948</v>
      </c>
      <c r="L140" s="62">
        <v>200000</v>
      </c>
      <c r="M140" s="59">
        <v>12134</v>
      </c>
      <c r="N140" s="60">
        <v>42948</v>
      </c>
      <c r="O140" s="60">
        <v>43313</v>
      </c>
      <c r="P140" s="61" t="s">
        <v>657</v>
      </c>
      <c r="Q140" s="54"/>
      <c r="R140" s="55"/>
      <c r="S140" s="55"/>
      <c r="T140" s="61" t="s">
        <v>658</v>
      </c>
      <c r="U140" s="54"/>
      <c r="V140" s="54"/>
      <c r="W140" s="61"/>
      <c r="X140" s="54"/>
      <c r="Y140" s="54"/>
      <c r="Z140" s="54"/>
      <c r="AA140" s="54"/>
      <c r="AB140" s="54"/>
      <c r="AC140" s="54"/>
      <c r="AD140" s="54"/>
      <c r="AE140" s="12"/>
      <c r="AF140" s="12"/>
      <c r="AG140" s="12">
        <v>52521.24</v>
      </c>
      <c r="AH140" s="12"/>
      <c r="AI140" s="67" t="s">
        <v>354</v>
      </c>
      <c r="AJ140" s="67" t="s">
        <v>680</v>
      </c>
      <c r="AK140" s="31" t="s">
        <v>678</v>
      </c>
      <c r="AL140" s="67" t="s">
        <v>679</v>
      </c>
      <c r="AM140" s="31"/>
      <c r="AN140" s="31" t="s">
        <v>526</v>
      </c>
      <c r="AO140" s="67"/>
      <c r="AP140" s="67"/>
      <c r="AQ140" s="67"/>
      <c r="AR140" s="67"/>
      <c r="AS140" s="61"/>
      <c r="AT140" s="16"/>
      <c r="AU140" s="16"/>
      <c r="AV140" s="16"/>
      <c r="AW140" s="16"/>
      <c r="AX140" s="6"/>
      <c r="AY140" s="6"/>
      <c r="AZ140" s="6"/>
      <c r="BA140" s="6"/>
      <c r="BB140" s="6"/>
      <c r="BC140" s="6"/>
      <c r="BD140" s="6"/>
    </row>
    <row r="141" spans="1:56" s="107" customFormat="1" ht="25.5" x14ac:dyDescent="0.2">
      <c r="A141" s="150">
        <v>73</v>
      </c>
      <c r="B141" s="144" t="s">
        <v>690</v>
      </c>
      <c r="C141" s="61"/>
      <c r="D141" s="61" t="s">
        <v>507</v>
      </c>
      <c r="E141" s="61" t="s">
        <v>184</v>
      </c>
      <c r="F141" s="54" t="s">
        <v>663</v>
      </c>
      <c r="G141" s="59"/>
      <c r="H141" s="67" t="s">
        <v>659</v>
      </c>
      <c r="I141" s="61" t="s">
        <v>661</v>
      </c>
      <c r="J141" s="1" t="s">
        <v>662</v>
      </c>
      <c r="K141" s="60">
        <v>42951</v>
      </c>
      <c r="L141" s="62">
        <v>7910</v>
      </c>
      <c r="M141" s="59">
        <v>12139</v>
      </c>
      <c r="N141" s="60">
        <v>42951</v>
      </c>
      <c r="O141" s="60">
        <v>43100</v>
      </c>
      <c r="P141" s="61" t="s">
        <v>657</v>
      </c>
      <c r="Q141" s="54"/>
      <c r="R141" s="55"/>
      <c r="S141" s="55"/>
      <c r="T141" s="61" t="s">
        <v>181</v>
      </c>
      <c r="U141" s="54"/>
      <c r="V141" s="54"/>
      <c r="W141" s="61"/>
      <c r="X141" s="54"/>
      <c r="Y141" s="54"/>
      <c r="Z141" s="54"/>
      <c r="AA141" s="54"/>
      <c r="AB141" s="54"/>
      <c r="AC141" s="54"/>
      <c r="AD141" s="54"/>
      <c r="AE141" s="12"/>
      <c r="AF141" s="12"/>
      <c r="AG141" s="12">
        <v>7910</v>
      </c>
      <c r="AH141" s="12"/>
      <c r="AI141" s="67"/>
      <c r="AJ141" s="67"/>
      <c r="AK141" s="31"/>
      <c r="AL141" s="67"/>
      <c r="AM141" s="31"/>
      <c r="AN141" s="31"/>
      <c r="AO141" s="67"/>
      <c r="AP141" s="67"/>
      <c r="AQ141" s="67"/>
      <c r="AR141" s="67"/>
      <c r="AS141" s="61"/>
      <c r="AT141" s="16"/>
      <c r="AU141" s="16"/>
      <c r="AV141" s="16"/>
      <c r="AW141" s="16"/>
      <c r="AX141" s="6"/>
      <c r="AY141" s="6"/>
      <c r="AZ141" s="6"/>
      <c r="BA141" s="6"/>
      <c r="BB141" s="6"/>
      <c r="BC141" s="6"/>
      <c r="BD141" s="6"/>
    </row>
    <row r="142" spans="1:56" s="107" customFormat="1" ht="89.25" x14ac:dyDescent="0.2">
      <c r="A142" s="150">
        <v>74</v>
      </c>
      <c r="B142" s="144" t="s">
        <v>681</v>
      </c>
      <c r="C142" s="61" t="s">
        <v>682</v>
      </c>
      <c r="D142" s="61" t="s">
        <v>183</v>
      </c>
      <c r="E142" s="61" t="s">
        <v>184</v>
      </c>
      <c r="F142" s="54" t="s">
        <v>666</v>
      </c>
      <c r="G142" s="59">
        <v>11969</v>
      </c>
      <c r="H142" s="67" t="s">
        <v>660</v>
      </c>
      <c r="I142" s="61" t="s">
        <v>664</v>
      </c>
      <c r="J142" s="1" t="s">
        <v>665</v>
      </c>
      <c r="K142" s="60">
        <v>42979</v>
      </c>
      <c r="L142" s="62">
        <v>46400</v>
      </c>
      <c r="M142" s="59">
        <v>12143</v>
      </c>
      <c r="N142" s="60">
        <v>42979</v>
      </c>
      <c r="O142" s="60">
        <v>43100</v>
      </c>
      <c r="P142" s="61" t="s">
        <v>657</v>
      </c>
      <c r="Q142" s="54"/>
      <c r="R142" s="55"/>
      <c r="S142" s="55"/>
      <c r="T142" s="61" t="s">
        <v>181</v>
      </c>
      <c r="U142" s="54"/>
      <c r="V142" s="54"/>
      <c r="W142" s="61"/>
      <c r="X142" s="54"/>
      <c r="Y142" s="54"/>
      <c r="Z142" s="54"/>
      <c r="AA142" s="54"/>
      <c r="AB142" s="54"/>
      <c r="AC142" s="54"/>
      <c r="AD142" s="54"/>
      <c r="AE142" s="12"/>
      <c r="AF142" s="12"/>
      <c r="AG142" s="12">
        <v>11900</v>
      </c>
      <c r="AH142" s="12"/>
      <c r="AI142" s="67" t="s">
        <v>684</v>
      </c>
      <c r="AJ142" s="67" t="s">
        <v>683</v>
      </c>
      <c r="AK142" s="31" t="s">
        <v>685</v>
      </c>
      <c r="AL142" s="67" t="s">
        <v>686</v>
      </c>
      <c r="AM142" s="31"/>
      <c r="AN142" s="31" t="s">
        <v>526</v>
      </c>
      <c r="AO142" s="67"/>
      <c r="AP142" s="67"/>
      <c r="AQ142" s="67"/>
      <c r="AR142" s="67"/>
      <c r="AS142" s="61"/>
      <c r="AT142" s="16"/>
      <c r="AU142" s="16"/>
      <c r="AV142" s="16"/>
      <c r="AW142" s="16"/>
      <c r="AX142" s="6"/>
      <c r="AY142" s="6"/>
      <c r="AZ142" s="6"/>
      <c r="BA142" s="6"/>
      <c r="BB142" s="6"/>
      <c r="BC142" s="6"/>
      <c r="BD142" s="6"/>
    </row>
    <row r="143" spans="1:56" s="107" customFormat="1" ht="89.25" x14ac:dyDescent="0.2">
      <c r="A143" s="150">
        <v>75</v>
      </c>
      <c r="B143" s="144" t="s">
        <v>614</v>
      </c>
      <c r="C143" s="61" t="s">
        <v>407</v>
      </c>
      <c r="D143" s="61" t="s">
        <v>183</v>
      </c>
      <c r="E143" s="61" t="s">
        <v>184</v>
      </c>
      <c r="F143" s="54" t="s">
        <v>667</v>
      </c>
      <c r="G143" s="59">
        <v>11982</v>
      </c>
      <c r="H143" s="67" t="s">
        <v>366</v>
      </c>
      <c r="I143" s="61" t="s">
        <v>418</v>
      </c>
      <c r="J143" s="1" t="s">
        <v>421</v>
      </c>
      <c r="K143" s="60">
        <v>42996</v>
      </c>
      <c r="L143" s="62">
        <v>2801</v>
      </c>
      <c r="M143" s="59">
        <v>12162</v>
      </c>
      <c r="N143" s="60">
        <v>42996</v>
      </c>
      <c r="O143" s="60">
        <v>43100</v>
      </c>
      <c r="P143" s="61" t="s">
        <v>657</v>
      </c>
      <c r="Q143" s="54"/>
      <c r="R143" s="55"/>
      <c r="S143" s="55"/>
      <c r="T143" s="61" t="s">
        <v>357</v>
      </c>
      <c r="U143" s="54"/>
      <c r="V143" s="54"/>
      <c r="W143" s="61"/>
      <c r="X143" s="54"/>
      <c r="Y143" s="54"/>
      <c r="Z143" s="54"/>
      <c r="AA143" s="54"/>
      <c r="AB143" s="54"/>
      <c r="AC143" s="54"/>
      <c r="AD143" s="54"/>
      <c r="AE143" s="12"/>
      <c r="AF143" s="12"/>
      <c r="AG143" s="12">
        <v>2801</v>
      </c>
      <c r="AH143" s="12"/>
      <c r="AI143" s="67" t="s">
        <v>411</v>
      </c>
      <c r="AJ143" s="67" t="s">
        <v>694</v>
      </c>
      <c r="AK143" s="31" t="s">
        <v>695</v>
      </c>
      <c r="AL143" s="67" t="s">
        <v>616</v>
      </c>
      <c r="AM143" s="31"/>
      <c r="AN143" s="31" t="s">
        <v>526</v>
      </c>
      <c r="AO143" s="67"/>
      <c r="AP143" s="67"/>
      <c r="AQ143" s="67"/>
      <c r="AR143" s="67"/>
      <c r="AS143" s="61"/>
      <c r="AT143" s="16"/>
      <c r="AU143" s="16"/>
      <c r="AV143" s="16"/>
      <c r="AW143" s="16"/>
      <c r="AX143" s="6"/>
      <c r="AY143" s="6"/>
      <c r="AZ143" s="6"/>
      <c r="BA143" s="6"/>
      <c r="BB143" s="6"/>
      <c r="BC143" s="6"/>
      <c r="BD143" s="6"/>
    </row>
    <row r="144" spans="1:56" s="107" customFormat="1" ht="89.25" x14ac:dyDescent="0.2">
      <c r="A144" s="150">
        <v>76</v>
      </c>
      <c r="B144" s="144" t="s">
        <v>692</v>
      </c>
      <c r="C144" s="61" t="s">
        <v>693</v>
      </c>
      <c r="D144" s="61" t="s">
        <v>183</v>
      </c>
      <c r="E144" s="61" t="s">
        <v>184</v>
      </c>
      <c r="F144" s="54" t="s">
        <v>669</v>
      </c>
      <c r="G144" s="59">
        <v>11947</v>
      </c>
      <c r="H144" s="67" t="s">
        <v>516</v>
      </c>
      <c r="I144" s="61" t="s">
        <v>504</v>
      </c>
      <c r="J144" s="1" t="s">
        <v>505</v>
      </c>
      <c r="K144" s="60">
        <v>42979</v>
      </c>
      <c r="L144" s="62">
        <v>17083</v>
      </c>
      <c r="M144" s="59">
        <v>12138</v>
      </c>
      <c r="N144" s="60">
        <v>42979</v>
      </c>
      <c r="O144" s="60">
        <v>43100</v>
      </c>
      <c r="P144" s="61" t="s">
        <v>657</v>
      </c>
      <c r="Q144" s="54"/>
      <c r="R144" s="55"/>
      <c r="S144" s="55"/>
      <c r="T144" s="61" t="s">
        <v>357</v>
      </c>
      <c r="U144" s="54"/>
      <c r="V144" s="54"/>
      <c r="W144" s="61"/>
      <c r="X144" s="54"/>
      <c r="Y144" s="54"/>
      <c r="Z144" s="54"/>
      <c r="AA144" s="54"/>
      <c r="AB144" s="54"/>
      <c r="AC144" s="54"/>
      <c r="AD144" s="54"/>
      <c r="AE144" s="12"/>
      <c r="AF144" s="12"/>
      <c r="AG144" s="12">
        <v>17083</v>
      </c>
      <c r="AH144" s="12"/>
      <c r="AI144" s="67" t="s">
        <v>668</v>
      </c>
      <c r="AJ144" s="67" t="s">
        <v>713</v>
      </c>
      <c r="AK144" s="31" t="s">
        <v>711</v>
      </c>
      <c r="AL144" s="67" t="s">
        <v>712</v>
      </c>
      <c r="AM144" s="31"/>
      <c r="AN144" s="31" t="s">
        <v>526</v>
      </c>
      <c r="AO144" s="67"/>
      <c r="AP144" s="67"/>
      <c r="AQ144" s="67"/>
      <c r="AR144" s="67"/>
      <c r="AS144" s="61"/>
      <c r="AT144" s="16"/>
      <c r="AU144" s="16"/>
      <c r="AV144" s="16"/>
      <c r="AW144" s="16"/>
      <c r="AX144" s="6"/>
      <c r="AY144" s="6"/>
      <c r="AZ144" s="6"/>
      <c r="BA144" s="6"/>
      <c r="BB144" s="6"/>
      <c r="BC144" s="6"/>
      <c r="BD144" s="6"/>
    </row>
    <row r="145" spans="1:56" s="107" customFormat="1" ht="25.5" x14ac:dyDescent="0.2">
      <c r="A145" s="150">
        <v>77</v>
      </c>
      <c r="B145" s="144" t="s">
        <v>691</v>
      </c>
      <c r="C145" s="61"/>
      <c r="D145" s="61" t="s">
        <v>507</v>
      </c>
      <c r="E145" s="61" t="s">
        <v>671</v>
      </c>
      <c r="F145" s="54" t="s">
        <v>672</v>
      </c>
      <c r="G145" s="59"/>
      <c r="H145" s="67" t="s">
        <v>514</v>
      </c>
      <c r="I145" s="61" t="s">
        <v>670</v>
      </c>
      <c r="J145" s="1" t="s">
        <v>474</v>
      </c>
      <c r="K145" s="60">
        <v>42991</v>
      </c>
      <c r="L145" s="62">
        <v>820</v>
      </c>
      <c r="M145" s="59">
        <v>12157</v>
      </c>
      <c r="N145" s="60">
        <v>42991</v>
      </c>
      <c r="O145" s="60">
        <v>43100</v>
      </c>
      <c r="P145" s="61" t="s">
        <v>657</v>
      </c>
      <c r="Q145" s="54"/>
      <c r="R145" s="55"/>
      <c r="S145" s="55"/>
      <c r="T145" s="61" t="s">
        <v>391</v>
      </c>
      <c r="U145" s="54"/>
      <c r="V145" s="54"/>
      <c r="W145" s="61"/>
      <c r="X145" s="54"/>
      <c r="Y145" s="54"/>
      <c r="Z145" s="54"/>
      <c r="AA145" s="54"/>
      <c r="AB145" s="54"/>
      <c r="AC145" s="54"/>
      <c r="AD145" s="54"/>
      <c r="AE145" s="12"/>
      <c r="AF145" s="12"/>
      <c r="AG145" s="12">
        <v>820</v>
      </c>
      <c r="AH145" s="12"/>
      <c r="AI145" s="67"/>
      <c r="AJ145" s="67"/>
      <c r="AK145" s="31"/>
      <c r="AL145" s="67"/>
      <c r="AM145" s="31"/>
      <c r="AN145" s="31"/>
      <c r="AO145" s="67"/>
      <c r="AP145" s="67"/>
      <c r="AQ145" s="67"/>
      <c r="AR145" s="67"/>
      <c r="AS145" s="61"/>
      <c r="AT145" s="16"/>
      <c r="AU145" s="16"/>
      <c r="AV145" s="16"/>
      <c r="AW145" s="16"/>
      <c r="AX145" s="6"/>
      <c r="AY145" s="6"/>
      <c r="AZ145" s="6"/>
      <c r="BA145" s="6"/>
      <c r="BB145" s="6"/>
      <c r="BC145" s="6"/>
      <c r="BD145" s="6"/>
    </row>
    <row r="146" spans="1:56" s="107" customFormat="1" ht="89.25" x14ac:dyDescent="0.2">
      <c r="A146" s="150">
        <v>78</v>
      </c>
      <c r="B146" s="144" t="s">
        <v>691</v>
      </c>
      <c r="C146" s="61" t="s">
        <v>456</v>
      </c>
      <c r="D146" s="61" t="s">
        <v>183</v>
      </c>
      <c r="E146" s="61" t="s">
        <v>184</v>
      </c>
      <c r="F146" s="54" t="s">
        <v>702</v>
      </c>
      <c r="G146" s="59">
        <v>16</v>
      </c>
      <c r="H146" s="67" t="s">
        <v>696</v>
      </c>
      <c r="I146" s="61" t="s">
        <v>700</v>
      </c>
      <c r="J146" s="1" t="s">
        <v>701</v>
      </c>
      <c r="K146" s="60">
        <v>42992</v>
      </c>
      <c r="L146" s="62">
        <v>309600</v>
      </c>
      <c r="M146" s="59">
        <v>12151</v>
      </c>
      <c r="N146" s="60">
        <v>42992</v>
      </c>
      <c r="O146" s="60">
        <v>43100</v>
      </c>
      <c r="P146" s="61" t="s">
        <v>120</v>
      </c>
      <c r="Q146" s="54"/>
      <c r="R146" s="55"/>
      <c r="S146" s="55"/>
      <c r="T146" s="61" t="s">
        <v>181</v>
      </c>
      <c r="U146" s="54"/>
      <c r="V146" s="54"/>
      <c r="W146" s="61"/>
      <c r="X146" s="54"/>
      <c r="Y146" s="54"/>
      <c r="Z146" s="54"/>
      <c r="AA146" s="54"/>
      <c r="AB146" s="54"/>
      <c r="AC146" s="54"/>
      <c r="AD146" s="54"/>
      <c r="AE146" s="12"/>
      <c r="AF146" s="12"/>
      <c r="AG146" s="12"/>
      <c r="AH146" s="12"/>
      <c r="AI146" s="67" t="s">
        <v>456</v>
      </c>
      <c r="AJ146" s="67" t="s">
        <v>717</v>
      </c>
      <c r="AK146" s="31" t="s">
        <v>718</v>
      </c>
      <c r="AL146" s="67" t="s">
        <v>719</v>
      </c>
      <c r="AM146" s="31"/>
      <c r="AN146" s="31" t="s">
        <v>526</v>
      </c>
      <c r="AO146" s="67"/>
      <c r="AP146" s="67"/>
      <c r="AQ146" s="67"/>
      <c r="AR146" s="67"/>
      <c r="AS146" s="61"/>
      <c r="AT146" s="16"/>
      <c r="AU146" s="16"/>
      <c r="AV146" s="16"/>
      <c r="AW146" s="16"/>
      <c r="AX146" s="6"/>
      <c r="AY146" s="6"/>
      <c r="AZ146" s="6"/>
      <c r="BA146" s="6"/>
      <c r="BB146" s="6"/>
      <c r="BC146" s="6"/>
      <c r="BD146" s="6"/>
    </row>
    <row r="147" spans="1:56" s="107" customFormat="1" ht="89.25" x14ac:dyDescent="0.2">
      <c r="A147" s="150">
        <v>79</v>
      </c>
      <c r="B147" s="144" t="s">
        <v>614</v>
      </c>
      <c r="C147" s="61" t="s">
        <v>407</v>
      </c>
      <c r="D147" s="61" t="s">
        <v>183</v>
      </c>
      <c r="E147" s="61" t="s">
        <v>184</v>
      </c>
      <c r="F147" s="54" t="s">
        <v>703</v>
      </c>
      <c r="G147" s="59">
        <v>11982</v>
      </c>
      <c r="H147" s="67" t="s">
        <v>697</v>
      </c>
      <c r="I147" s="61" t="s">
        <v>418</v>
      </c>
      <c r="J147" s="1" t="s">
        <v>421</v>
      </c>
      <c r="K147" s="60">
        <v>42997</v>
      </c>
      <c r="L147" s="62">
        <v>2078</v>
      </c>
      <c r="M147" s="59">
        <v>12162</v>
      </c>
      <c r="N147" s="60">
        <v>42997</v>
      </c>
      <c r="O147" s="60">
        <v>43100</v>
      </c>
      <c r="P147" s="61" t="s">
        <v>120</v>
      </c>
      <c r="Q147" s="54"/>
      <c r="R147" s="55"/>
      <c r="S147" s="55"/>
      <c r="T147" s="61" t="s">
        <v>357</v>
      </c>
      <c r="U147" s="54"/>
      <c r="V147" s="54"/>
      <c r="W147" s="61"/>
      <c r="X147" s="54"/>
      <c r="Y147" s="54"/>
      <c r="Z147" s="54"/>
      <c r="AA147" s="54"/>
      <c r="AB147" s="54"/>
      <c r="AC147" s="54"/>
      <c r="AD147" s="54"/>
      <c r="AE147" s="12"/>
      <c r="AF147" s="12"/>
      <c r="AG147" s="12"/>
      <c r="AH147" s="12"/>
      <c r="AI147" s="67" t="s">
        <v>411</v>
      </c>
      <c r="AJ147" s="67" t="s">
        <v>694</v>
      </c>
      <c r="AK147" s="31" t="s">
        <v>695</v>
      </c>
      <c r="AL147" s="67" t="s">
        <v>616</v>
      </c>
      <c r="AM147" s="31"/>
      <c r="AN147" s="31" t="s">
        <v>526</v>
      </c>
      <c r="AO147" s="67"/>
      <c r="AP147" s="67"/>
      <c r="AQ147" s="67"/>
      <c r="AR147" s="67"/>
      <c r="AS147" s="61"/>
      <c r="AT147" s="16"/>
      <c r="AU147" s="16"/>
      <c r="AV147" s="16"/>
      <c r="AW147" s="16"/>
      <c r="AX147" s="6"/>
      <c r="AY147" s="6"/>
      <c r="AZ147" s="6"/>
      <c r="BA147" s="6"/>
      <c r="BB147" s="6"/>
      <c r="BC147" s="6"/>
      <c r="BD147" s="6"/>
    </row>
    <row r="148" spans="1:56" s="107" customFormat="1" ht="89.25" x14ac:dyDescent="0.2">
      <c r="A148" s="150">
        <v>80</v>
      </c>
      <c r="B148" s="144" t="s">
        <v>721</v>
      </c>
      <c r="C148" s="61" t="s">
        <v>708</v>
      </c>
      <c r="D148" s="61" t="s">
        <v>183</v>
      </c>
      <c r="E148" s="61" t="s">
        <v>184</v>
      </c>
      <c r="F148" s="54" t="s">
        <v>706</v>
      </c>
      <c r="G148" s="59">
        <v>11907</v>
      </c>
      <c r="H148" s="67" t="s">
        <v>698</v>
      </c>
      <c r="I148" s="61" t="s">
        <v>704</v>
      </c>
      <c r="J148" s="1" t="s">
        <v>705</v>
      </c>
      <c r="K148" s="60">
        <v>43010</v>
      </c>
      <c r="L148" s="62">
        <v>42000</v>
      </c>
      <c r="M148" s="59">
        <v>12162</v>
      </c>
      <c r="N148" s="60">
        <v>42767</v>
      </c>
      <c r="O148" s="60" t="s">
        <v>707</v>
      </c>
      <c r="P148" s="61" t="s">
        <v>120</v>
      </c>
      <c r="Q148" s="54"/>
      <c r="R148" s="55"/>
      <c r="S148" s="55"/>
      <c r="T148" s="61" t="s">
        <v>181</v>
      </c>
      <c r="U148" s="54"/>
      <c r="V148" s="54"/>
      <c r="W148" s="61"/>
      <c r="X148" s="54"/>
      <c r="Y148" s="54"/>
      <c r="Z148" s="54"/>
      <c r="AA148" s="54"/>
      <c r="AB148" s="54"/>
      <c r="AC148" s="54"/>
      <c r="AD148" s="54"/>
      <c r="AE148" s="12"/>
      <c r="AF148" s="12"/>
      <c r="AG148" s="12"/>
      <c r="AH148" s="12"/>
      <c r="AI148" s="67" t="s">
        <v>330</v>
      </c>
      <c r="AJ148" s="67" t="s">
        <v>722</v>
      </c>
      <c r="AK148" s="31" t="s">
        <v>723</v>
      </c>
      <c r="AL148" s="67" t="s">
        <v>724</v>
      </c>
      <c r="AM148" s="31"/>
      <c r="AN148" s="31" t="s">
        <v>526</v>
      </c>
      <c r="AO148" s="67"/>
      <c r="AP148" s="67"/>
      <c r="AQ148" s="67"/>
      <c r="AR148" s="67"/>
      <c r="AS148" s="61"/>
      <c r="AT148" s="16"/>
      <c r="AU148" s="16"/>
      <c r="AV148" s="16"/>
      <c r="AW148" s="16"/>
      <c r="AX148" s="6"/>
      <c r="AY148" s="6"/>
      <c r="AZ148" s="6"/>
      <c r="BA148" s="6"/>
      <c r="BB148" s="6"/>
      <c r="BC148" s="6"/>
      <c r="BD148" s="6"/>
    </row>
    <row r="149" spans="1:56" s="107" customFormat="1" ht="89.25" x14ac:dyDescent="0.2">
      <c r="A149" s="150">
        <v>81</v>
      </c>
      <c r="B149" s="144" t="s">
        <v>614</v>
      </c>
      <c r="C149" s="61" t="s">
        <v>407</v>
      </c>
      <c r="D149" s="61" t="s">
        <v>183</v>
      </c>
      <c r="E149" s="61" t="s">
        <v>184</v>
      </c>
      <c r="F149" s="54" t="s">
        <v>703</v>
      </c>
      <c r="G149" s="59">
        <v>11982</v>
      </c>
      <c r="H149" s="67" t="s">
        <v>699</v>
      </c>
      <c r="I149" s="61" t="s">
        <v>418</v>
      </c>
      <c r="J149" s="1" t="s">
        <v>421</v>
      </c>
      <c r="K149" s="60">
        <v>43017</v>
      </c>
      <c r="L149" s="62">
        <v>2801</v>
      </c>
      <c r="M149" s="59">
        <v>12162</v>
      </c>
      <c r="N149" s="60">
        <v>43017</v>
      </c>
      <c r="O149" s="60" t="s">
        <v>707</v>
      </c>
      <c r="P149" s="61" t="s">
        <v>120</v>
      </c>
      <c r="Q149" s="54"/>
      <c r="R149" s="55"/>
      <c r="S149" s="55"/>
      <c r="T149" s="61" t="s">
        <v>357</v>
      </c>
      <c r="U149" s="54"/>
      <c r="V149" s="54"/>
      <c r="W149" s="61"/>
      <c r="X149" s="54"/>
      <c r="Y149" s="54"/>
      <c r="Z149" s="54"/>
      <c r="AA149" s="54"/>
      <c r="AB149" s="54"/>
      <c r="AC149" s="54"/>
      <c r="AD149" s="54"/>
      <c r="AE149" s="12"/>
      <c r="AF149" s="12"/>
      <c r="AG149" s="12"/>
      <c r="AH149" s="12"/>
      <c r="AI149" s="67" t="s">
        <v>411</v>
      </c>
      <c r="AJ149" s="67" t="s">
        <v>694</v>
      </c>
      <c r="AK149" s="31" t="s">
        <v>695</v>
      </c>
      <c r="AL149" s="67" t="s">
        <v>616</v>
      </c>
      <c r="AM149" s="31"/>
      <c r="AN149" s="31" t="s">
        <v>526</v>
      </c>
      <c r="AO149" s="67"/>
      <c r="AP149" s="67"/>
      <c r="AQ149" s="67"/>
      <c r="AR149" s="67"/>
      <c r="AS149" s="61"/>
      <c r="AT149" s="16"/>
      <c r="AU149" s="16"/>
      <c r="AV149" s="16"/>
      <c r="AW149" s="16"/>
      <c r="AX149" s="6"/>
      <c r="AY149" s="6"/>
      <c r="AZ149" s="6"/>
      <c r="BA149" s="6"/>
      <c r="BB149" s="6"/>
      <c r="BC149" s="6"/>
      <c r="BD149" s="6"/>
    </row>
    <row r="150" spans="1:56" s="107" customFormat="1" ht="89.25" x14ac:dyDescent="0.2">
      <c r="A150" s="150">
        <v>82</v>
      </c>
      <c r="B150" s="144" t="s">
        <v>692</v>
      </c>
      <c r="C150" s="61" t="s">
        <v>693</v>
      </c>
      <c r="D150" s="61" t="s">
        <v>183</v>
      </c>
      <c r="E150" s="61" t="s">
        <v>184</v>
      </c>
      <c r="F150" s="54" t="s">
        <v>669</v>
      </c>
      <c r="G150" s="59">
        <v>11947</v>
      </c>
      <c r="H150" s="67" t="s">
        <v>709</v>
      </c>
      <c r="I150" s="61" t="s">
        <v>504</v>
      </c>
      <c r="J150" s="1" t="s">
        <v>505</v>
      </c>
      <c r="K150" s="60">
        <v>43017</v>
      </c>
      <c r="L150" s="62">
        <v>3009.2</v>
      </c>
      <c r="M150" s="59">
        <v>12166</v>
      </c>
      <c r="N150" s="60">
        <v>43017</v>
      </c>
      <c r="O150" s="60">
        <v>43100</v>
      </c>
      <c r="P150" s="61" t="s">
        <v>120</v>
      </c>
      <c r="Q150" s="54"/>
      <c r="R150" s="55"/>
      <c r="S150" s="55"/>
      <c r="T150" s="61" t="s">
        <v>357</v>
      </c>
      <c r="U150" s="54"/>
      <c r="V150" s="54"/>
      <c r="W150" s="61"/>
      <c r="X150" s="54"/>
      <c r="Y150" s="54"/>
      <c r="Z150" s="54"/>
      <c r="AA150" s="54"/>
      <c r="AB150" s="54"/>
      <c r="AC150" s="54"/>
      <c r="AD150" s="54"/>
      <c r="AE150" s="12"/>
      <c r="AF150" s="12"/>
      <c r="AG150" s="12"/>
      <c r="AH150" s="12"/>
      <c r="AI150" s="67" t="s">
        <v>668</v>
      </c>
      <c r="AJ150" s="67" t="s">
        <v>713</v>
      </c>
      <c r="AK150" s="31" t="s">
        <v>711</v>
      </c>
      <c r="AL150" s="67" t="s">
        <v>712</v>
      </c>
      <c r="AM150" s="31"/>
      <c r="AN150" s="31" t="s">
        <v>526</v>
      </c>
      <c r="AO150" s="67"/>
      <c r="AP150" s="67"/>
      <c r="AQ150" s="67"/>
      <c r="AR150" s="67"/>
      <c r="AS150" s="61"/>
      <c r="AT150" s="16"/>
      <c r="AU150" s="16"/>
      <c r="AV150" s="16"/>
      <c r="AW150" s="16"/>
      <c r="AX150" s="6"/>
      <c r="AY150" s="6"/>
      <c r="AZ150" s="6"/>
      <c r="BA150" s="6"/>
      <c r="BB150" s="6"/>
      <c r="BC150" s="6"/>
      <c r="BD150" s="6"/>
    </row>
    <row r="151" spans="1:56" s="107" customFormat="1" ht="26.25" thickBot="1" x14ac:dyDescent="0.25">
      <c r="A151" s="151">
        <v>83</v>
      </c>
      <c r="B151" s="144" t="s">
        <v>720</v>
      </c>
      <c r="C151" s="61" t="s">
        <v>715</v>
      </c>
      <c r="D151" s="61" t="s">
        <v>183</v>
      </c>
      <c r="E151" s="61" t="s">
        <v>184</v>
      </c>
      <c r="F151" s="54" t="s">
        <v>716</v>
      </c>
      <c r="G151" s="59">
        <v>12121</v>
      </c>
      <c r="H151" s="67" t="s">
        <v>710</v>
      </c>
      <c r="I151" s="61" t="s">
        <v>714</v>
      </c>
      <c r="J151" s="1" t="s">
        <v>289</v>
      </c>
      <c r="K151" s="60">
        <v>43026</v>
      </c>
      <c r="L151" s="62">
        <v>99705.19</v>
      </c>
      <c r="M151" s="59">
        <v>12168</v>
      </c>
      <c r="N151" s="60">
        <v>43026</v>
      </c>
      <c r="O151" s="60">
        <v>43100</v>
      </c>
      <c r="P151" s="61" t="s">
        <v>120</v>
      </c>
      <c r="Q151" s="54"/>
      <c r="R151" s="55"/>
      <c r="S151" s="55"/>
      <c r="T151" s="61" t="s">
        <v>181</v>
      </c>
      <c r="U151" s="54"/>
      <c r="V151" s="54"/>
      <c r="W151" s="61"/>
      <c r="X151" s="54"/>
      <c r="Y151" s="54"/>
      <c r="Z151" s="54"/>
      <c r="AA151" s="54"/>
      <c r="AB151" s="54"/>
      <c r="AC151" s="54"/>
      <c r="AD151" s="54"/>
      <c r="AE151" s="12"/>
      <c r="AF151" s="12"/>
      <c r="AG151" s="12"/>
      <c r="AH151" s="12"/>
      <c r="AI151" s="67"/>
      <c r="AJ151" s="67"/>
      <c r="AK151" s="31"/>
      <c r="AL151" s="67"/>
      <c r="AM151" s="31"/>
      <c r="AN151" s="31"/>
      <c r="AO151" s="67"/>
      <c r="AP151" s="67"/>
      <c r="AQ151" s="67"/>
      <c r="AR151" s="67"/>
      <c r="AS151" s="61"/>
      <c r="AT151" s="16"/>
      <c r="AU151" s="16"/>
      <c r="AV151" s="16"/>
      <c r="AW151" s="16"/>
      <c r="AX151" s="6"/>
      <c r="AY151" s="6"/>
      <c r="AZ151" s="6"/>
      <c r="BA151" s="6"/>
      <c r="BB151" s="6"/>
      <c r="BC151" s="6"/>
      <c r="BD151" s="6"/>
    </row>
    <row r="152" spans="1:56" s="134" customFormat="1" ht="15.75" thickBot="1" x14ac:dyDescent="0.3">
      <c r="A152" s="128" t="s">
        <v>726</v>
      </c>
      <c r="B152" s="129"/>
      <c r="C152" s="129"/>
      <c r="D152" s="129"/>
      <c r="E152" s="129"/>
      <c r="F152" s="129"/>
      <c r="G152" s="129"/>
      <c r="H152" s="129"/>
      <c r="I152" s="129"/>
      <c r="J152" s="129"/>
      <c r="K152" s="130"/>
      <c r="L152" s="121">
        <f>SUM(L47:L151)</f>
        <v>14356323.109999999</v>
      </c>
      <c r="M152" s="122"/>
      <c r="N152" s="122"/>
      <c r="O152" s="122"/>
      <c r="P152" s="122"/>
      <c r="Q152" s="123"/>
      <c r="R152" s="123"/>
      <c r="S152" s="123"/>
      <c r="T152" s="122"/>
      <c r="U152" s="123"/>
      <c r="V152" s="123"/>
      <c r="W152" s="122"/>
      <c r="X152" s="123"/>
      <c r="Y152" s="123"/>
      <c r="Z152" s="123"/>
      <c r="AA152" s="123"/>
      <c r="AB152" s="123"/>
      <c r="AC152" s="121">
        <f>SUM(AC47:AC151)</f>
        <v>170199</v>
      </c>
      <c r="AD152" s="121">
        <f>SUM(AD47:AD151)</f>
        <v>0</v>
      </c>
      <c r="AE152" s="121">
        <f>SUM(AE47:AE151)</f>
        <v>4952476.6099999994</v>
      </c>
      <c r="AF152" s="121">
        <f>SUM(AF47:AF151)</f>
        <v>6119185.1900000013</v>
      </c>
      <c r="AG152" s="121">
        <f>SUM(AG20:AG151)</f>
        <v>4858376.1500000004</v>
      </c>
      <c r="AH152" s="121">
        <f>SUM(AH47:AH151)</f>
        <v>10357007.219999999</v>
      </c>
      <c r="AI152" s="124"/>
      <c r="AJ152" s="124"/>
      <c r="AK152" s="124"/>
      <c r="AL152" s="124"/>
      <c r="AM152" s="124"/>
      <c r="AN152" s="124"/>
      <c r="AO152" s="124"/>
      <c r="AP152" s="124"/>
      <c r="AQ152" s="125"/>
      <c r="AR152" s="125"/>
      <c r="AS152" s="123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7"/>
    </row>
    <row r="153" spans="1:56" x14ac:dyDescent="0.2">
      <c r="O153" s="20"/>
      <c r="P153" s="2"/>
      <c r="Q153" s="4"/>
      <c r="W153" s="21"/>
    </row>
    <row r="154" spans="1:56" x14ac:dyDescent="0.2">
      <c r="O154" s="20"/>
      <c r="P154" s="2"/>
      <c r="Q154" s="4"/>
    </row>
    <row r="155" spans="1:56" s="136" customFormat="1" ht="15" x14ac:dyDescent="0.2">
      <c r="A155" s="135" t="s">
        <v>727</v>
      </c>
      <c r="C155" s="135"/>
      <c r="D155" s="135"/>
      <c r="E155" s="135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T155" s="137"/>
      <c r="U155" s="138"/>
      <c r="AE155" s="139"/>
      <c r="AF155" s="139"/>
      <c r="AH155" s="139"/>
    </row>
    <row r="156" spans="1:56" s="136" customFormat="1" ht="14.25" x14ac:dyDescent="0.2">
      <c r="A156" s="135"/>
      <c r="C156" s="135"/>
      <c r="D156" s="135"/>
      <c r="E156" s="135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T156" s="137"/>
      <c r="U156" s="138"/>
      <c r="AE156" s="139"/>
      <c r="AF156" s="139"/>
      <c r="AH156" s="139"/>
    </row>
    <row r="157" spans="1:56" s="136" customFormat="1" ht="15" x14ac:dyDescent="0.2">
      <c r="A157" s="135" t="s">
        <v>728</v>
      </c>
      <c r="C157" s="135"/>
      <c r="D157" s="135"/>
      <c r="E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T157" s="137"/>
      <c r="U157" s="138"/>
      <c r="AE157" s="139"/>
      <c r="AF157" s="139"/>
      <c r="AH157" s="139"/>
    </row>
    <row r="158" spans="1:56" x14ac:dyDescent="0.2">
      <c r="AG158" s="25"/>
    </row>
    <row r="159" spans="1:56" x14ac:dyDescent="0.2">
      <c r="AG159" s="25"/>
    </row>
    <row r="160" spans="1:56" x14ac:dyDescent="0.2">
      <c r="A160" s="3"/>
      <c r="B160" s="15"/>
      <c r="C160" s="15"/>
      <c r="D160" s="15"/>
      <c r="E160" s="15"/>
      <c r="F160" s="30"/>
      <c r="G160" s="15"/>
      <c r="H160" s="15"/>
      <c r="I160" s="15"/>
      <c r="J160" s="15"/>
      <c r="AG160" s="25"/>
    </row>
    <row r="161" spans="1:34" x14ac:dyDescent="0.2">
      <c r="A161" s="3"/>
      <c r="B161" s="15"/>
      <c r="C161" s="15"/>
      <c r="D161" s="15"/>
      <c r="E161" s="15"/>
      <c r="F161" s="3"/>
      <c r="G161" s="15"/>
      <c r="H161" s="15"/>
      <c r="AG161" s="27"/>
    </row>
    <row r="163" spans="1:34" x14ac:dyDescent="0.2">
      <c r="AE163" s="24"/>
      <c r="AF163" s="24"/>
      <c r="AH163" s="24"/>
    </row>
    <row r="164" spans="1:34" x14ac:dyDescent="0.2">
      <c r="C164" s="88"/>
      <c r="D164" s="88"/>
      <c r="E164" s="88"/>
      <c r="F164" s="88"/>
      <c r="G164" s="88"/>
      <c r="AE164" s="24"/>
      <c r="AF164" s="24"/>
      <c r="AH164" s="24"/>
    </row>
    <row r="165" spans="1:34" x14ac:dyDescent="0.2">
      <c r="C165" s="88"/>
      <c r="D165" s="88"/>
      <c r="E165" s="88"/>
      <c r="F165" s="88"/>
      <c r="G165" s="88"/>
      <c r="AE165" s="24"/>
      <c r="AF165" s="24"/>
      <c r="AH165" s="24"/>
    </row>
    <row r="166" spans="1:34" x14ac:dyDescent="0.2">
      <c r="C166" s="88"/>
      <c r="D166" s="88"/>
      <c r="E166" s="88"/>
      <c r="F166" s="88"/>
      <c r="G166" s="88"/>
      <c r="AE166" s="24"/>
      <c r="AF166" s="24"/>
      <c r="AH166" s="24"/>
    </row>
    <row r="167" spans="1:34" x14ac:dyDescent="0.2">
      <c r="C167" s="88"/>
      <c r="D167" s="88"/>
      <c r="E167" s="88"/>
      <c r="F167" s="88"/>
      <c r="G167" s="88"/>
      <c r="AE167" s="24"/>
      <c r="AF167" s="24"/>
      <c r="AH167" s="24"/>
    </row>
    <row r="168" spans="1:34" x14ac:dyDescent="0.2">
      <c r="C168" s="92"/>
      <c r="D168" s="92"/>
      <c r="E168" s="92"/>
      <c r="F168" s="92"/>
      <c r="G168" s="92"/>
      <c r="AE168" s="24"/>
      <c r="AF168" s="24"/>
      <c r="AH168" s="24"/>
    </row>
    <row r="169" spans="1:34" x14ac:dyDescent="0.2">
      <c r="C169" s="92"/>
      <c r="D169" s="92"/>
      <c r="E169" s="92"/>
      <c r="F169" s="92"/>
      <c r="G169" s="92"/>
      <c r="AE169" s="24"/>
      <c r="AF169" s="24"/>
      <c r="AH169" s="24"/>
    </row>
    <row r="170" spans="1:34" x14ac:dyDescent="0.2">
      <c r="B170" s="95"/>
      <c r="C170" s="94"/>
      <c r="D170" s="94"/>
      <c r="E170" s="94"/>
      <c r="F170" s="94"/>
      <c r="G170" s="94"/>
      <c r="AE170" s="24"/>
      <c r="AF170" s="24"/>
      <c r="AH170" s="24"/>
    </row>
    <row r="171" spans="1:34" x14ac:dyDescent="0.2">
      <c r="B171" s="95"/>
      <c r="C171" s="94"/>
      <c r="D171" s="94"/>
      <c r="E171" s="94"/>
      <c r="F171" s="94"/>
      <c r="G171" s="94"/>
      <c r="AE171" s="24"/>
      <c r="AF171" s="24"/>
      <c r="AH171" s="24"/>
    </row>
    <row r="172" spans="1:34" x14ac:dyDescent="0.2">
      <c r="C172" s="94"/>
      <c r="D172" s="94"/>
      <c r="E172" s="94"/>
      <c r="F172" s="94"/>
      <c r="G172" s="94"/>
      <c r="AE172" s="24"/>
      <c r="AF172" s="24"/>
      <c r="AH172" s="24"/>
    </row>
    <row r="173" spans="1:34" x14ac:dyDescent="0.2">
      <c r="C173" s="88"/>
      <c r="D173" s="88"/>
      <c r="E173" s="88"/>
      <c r="F173" s="88"/>
      <c r="G173" s="88"/>
      <c r="AE173" s="24"/>
      <c r="AF173" s="24"/>
      <c r="AH173" s="24"/>
    </row>
    <row r="174" spans="1:34" x14ac:dyDescent="0.2">
      <c r="C174" s="94"/>
      <c r="D174" s="94"/>
      <c r="E174" s="94"/>
      <c r="F174" s="94"/>
      <c r="G174" s="94"/>
      <c r="AE174" s="24"/>
      <c r="AF174" s="24"/>
      <c r="AH174" s="24"/>
    </row>
    <row r="175" spans="1:34" x14ac:dyDescent="0.2">
      <c r="C175" s="88"/>
      <c r="D175" s="88"/>
      <c r="E175" s="88"/>
      <c r="F175" s="88"/>
      <c r="G175" s="88"/>
      <c r="AE175" s="24"/>
      <c r="AF175" s="24"/>
      <c r="AH175" s="24"/>
    </row>
    <row r="176" spans="1:34" x14ac:dyDescent="0.2">
      <c r="B176" s="18"/>
      <c r="C176" s="88"/>
      <c r="D176" s="88"/>
      <c r="E176" s="88"/>
      <c r="F176" s="88"/>
      <c r="G176" s="88"/>
      <c r="AE176" s="24"/>
      <c r="AF176" s="24"/>
      <c r="AH176" s="24"/>
    </row>
    <row r="177" spans="2:34" x14ac:dyDescent="0.2">
      <c r="C177" s="94"/>
      <c r="D177" s="94"/>
      <c r="E177" s="94"/>
      <c r="F177" s="94"/>
      <c r="G177" s="94"/>
      <c r="AE177" s="24"/>
      <c r="AF177" s="24"/>
      <c r="AH177" s="24"/>
    </row>
    <row r="178" spans="2:34" x14ac:dyDescent="0.2">
      <c r="C178" s="88"/>
      <c r="D178" s="88"/>
      <c r="E178" s="88"/>
      <c r="F178" s="88"/>
      <c r="G178" s="88"/>
      <c r="AE178" s="24"/>
      <c r="AF178" s="24"/>
      <c r="AH178" s="24"/>
    </row>
    <row r="179" spans="2:34" x14ac:dyDescent="0.2">
      <c r="C179" s="88"/>
      <c r="D179" s="88"/>
      <c r="E179" s="88"/>
      <c r="F179" s="88"/>
      <c r="G179" s="88"/>
      <c r="AE179" s="24"/>
      <c r="AF179" s="24"/>
      <c r="AH179" s="24"/>
    </row>
    <row r="180" spans="2:34" x14ac:dyDescent="0.2">
      <c r="C180" s="88"/>
      <c r="D180" s="88"/>
      <c r="E180" s="88"/>
      <c r="F180" s="88"/>
      <c r="G180" s="88"/>
      <c r="AE180" s="24"/>
      <c r="AF180" s="24"/>
      <c r="AH180" s="24"/>
    </row>
    <row r="181" spans="2:34" x14ac:dyDescent="0.2">
      <c r="B181" s="95"/>
      <c r="C181" s="92"/>
      <c r="D181" s="92"/>
      <c r="E181" s="92"/>
      <c r="F181" s="92"/>
      <c r="G181" s="92"/>
      <c r="AE181" s="24"/>
      <c r="AF181" s="24"/>
      <c r="AH181" s="24"/>
    </row>
    <row r="182" spans="2:34" x14ac:dyDescent="0.2">
      <c r="B182" s="95"/>
      <c r="C182" s="92"/>
      <c r="D182" s="92"/>
      <c r="E182" s="92"/>
      <c r="F182" s="92"/>
      <c r="G182" s="92"/>
      <c r="AE182" s="24"/>
      <c r="AF182" s="24"/>
      <c r="AH182" s="24"/>
    </row>
    <row r="183" spans="2:34" x14ac:dyDescent="0.2">
      <c r="C183" s="92"/>
      <c r="D183" s="92"/>
      <c r="E183" s="92"/>
      <c r="F183" s="92"/>
      <c r="G183" s="92"/>
      <c r="AE183" s="24"/>
      <c r="AF183" s="24"/>
      <c r="AH183" s="24"/>
    </row>
    <row r="184" spans="2:34" x14ac:dyDescent="0.2">
      <c r="C184" s="92"/>
      <c r="D184" s="92"/>
      <c r="E184" s="92"/>
      <c r="F184" s="92"/>
      <c r="G184" s="92"/>
      <c r="AE184" s="24"/>
      <c r="AF184" s="24"/>
      <c r="AH184" s="24"/>
    </row>
    <row r="185" spans="2:34" x14ac:dyDescent="0.2">
      <c r="AE185" s="24"/>
      <c r="AF185" s="24"/>
      <c r="AH185" s="24"/>
    </row>
    <row r="186" spans="2:34" x14ac:dyDescent="0.2">
      <c r="C186" s="88"/>
      <c r="D186" s="88"/>
      <c r="E186" s="88"/>
      <c r="F186" s="88"/>
      <c r="G186" s="88"/>
      <c r="AE186" s="24"/>
      <c r="AF186" s="24"/>
      <c r="AH186" s="24"/>
    </row>
    <row r="187" spans="2:34" x14ac:dyDescent="0.2">
      <c r="C187" s="88"/>
      <c r="D187" s="88"/>
      <c r="E187" s="88"/>
      <c r="F187" s="88"/>
      <c r="G187" s="88"/>
      <c r="AE187" s="24"/>
      <c r="AF187" s="24"/>
      <c r="AH187" s="24"/>
    </row>
    <row r="188" spans="2:34" x14ac:dyDescent="0.2">
      <c r="C188" s="88"/>
      <c r="D188" s="88"/>
      <c r="E188" s="88"/>
      <c r="F188" s="88"/>
      <c r="G188" s="88"/>
      <c r="AE188" s="24"/>
      <c r="AF188" s="24"/>
      <c r="AH188" s="24"/>
    </row>
    <row r="189" spans="2:34" x14ac:dyDescent="0.2">
      <c r="C189" s="88"/>
      <c r="D189" s="88"/>
      <c r="E189" s="88"/>
      <c r="F189" s="88"/>
      <c r="G189" s="88"/>
      <c r="AE189" s="24"/>
      <c r="AF189" s="24"/>
      <c r="AH189" s="24"/>
    </row>
    <row r="190" spans="2:34" x14ac:dyDescent="0.2">
      <c r="C190" s="88"/>
      <c r="D190" s="88"/>
      <c r="E190" s="88"/>
      <c r="F190" s="88"/>
      <c r="G190" s="88"/>
      <c r="AE190" s="24"/>
      <c r="AF190" s="24"/>
      <c r="AH190" s="24"/>
    </row>
    <row r="191" spans="2:34" x14ac:dyDescent="0.2">
      <c r="C191" s="88"/>
      <c r="D191" s="88"/>
      <c r="E191" s="88"/>
      <c r="F191" s="88"/>
      <c r="G191" s="88"/>
      <c r="AE191" s="24"/>
      <c r="AF191" s="24"/>
      <c r="AH191" s="24"/>
    </row>
    <row r="192" spans="2:34" x14ac:dyDescent="0.2">
      <c r="C192" s="88"/>
      <c r="D192" s="88"/>
      <c r="E192" s="88"/>
      <c r="F192" s="88"/>
      <c r="G192" s="88"/>
      <c r="AE192" s="24"/>
      <c r="AF192" s="24"/>
      <c r="AH192" s="24"/>
    </row>
    <row r="193" spans="2:34" x14ac:dyDescent="0.2">
      <c r="C193" s="88"/>
      <c r="D193" s="88"/>
      <c r="E193" s="88"/>
      <c r="F193" s="88"/>
      <c r="G193" s="88"/>
      <c r="AE193" s="24"/>
      <c r="AF193" s="24"/>
      <c r="AH193" s="24"/>
    </row>
    <row r="194" spans="2:34" x14ac:dyDescent="0.2">
      <c r="C194" s="88"/>
      <c r="D194" s="88"/>
      <c r="E194" s="88"/>
      <c r="F194" s="88"/>
      <c r="G194" s="88"/>
      <c r="AE194" s="24"/>
      <c r="AF194" s="24"/>
      <c r="AH194" s="24"/>
    </row>
    <row r="195" spans="2:34" x14ac:dyDescent="0.2">
      <c r="B195" s="95"/>
      <c r="C195" s="94"/>
      <c r="D195" s="94"/>
      <c r="E195" s="94"/>
      <c r="F195" s="94"/>
      <c r="G195" s="94"/>
      <c r="AE195" s="24"/>
      <c r="AF195" s="24"/>
      <c r="AH195" s="24"/>
    </row>
    <row r="196" spans="2:34" x14ac:dyDescent="0.2">
      <c r="B196" s="95"/>
      <c r="C196" s="94"/>
      <c r="D196" s="94"/>
      <c r="E196" s="94"/>
      <c r="F196" s="94"/>
      <c r="G196" s="94"/>
      <c r="AE196" s="24"/>
      <c r="AF196" s="24"/>
      <c r="AH196" s="24"/>
    </row>
    <row r="197" spans="2:34" x14ac:dyDescent="0.2">
      <c r="C197" s="88"/>
      <c r="D197" s="88"/>
      <c r="E197" s="88"/>
      <c r="F197" s="88"/>
      <c r="G197" s="88"/>
      <c r="AE197" s="24"/>
      <c r="AF197" s="24"/>
      <c r="AH197" s="24"/>
    </row>
    <row r="198" spans="2:34" x14ac:dyDescent="0.2">
      <c r="C198" s="88"/>
      <c r="D198" s="88"/>
      <c r="E198" s="88"/>
      <c r="F198" s="88"/>
      <c r="G198" s="88"/>
      <c r="AE198" s="24"/>
      <c r="AF198" s="24"/>
      <c r="AH198" s="24"/>
    </row>
    <row r="199" spans="2:34" x14ac:dyDescent="0.2">
      <c r="B199" s="19"/>
      <c r="C199" s="96"/>
      <c r="D199" s="96"/>
      <c r="E199" s="96"/>
      <c r="F199" s="96"/>
      <c r="G199" s="96"/>
      <c r="AE199" s="24"/>
      <c r="AF199" s="24"/>
      <c r="AH199" s="24"/>
    </row>
    <row r="200" spans="2:34" x14ac:dyDescent="0.2">
      <c r="C200" s="88"/>
      <c r="D200" s="88"/>
      <c r="E200" s="88"/>
      <c r="F200" s="88"/>
      <c r="G200" s="88"/>
      <c r="AE200" s="24"/>
      <c r="AF200" s="24"/>
      <c r="AH200" s="24"/>
    </row>
    <row r="201" spans="2:34" x14ac:dyDescent="0.2">
      <c r="C201" s="88"/>
      <c r="D201" s="88"/>
      <c r="E201" s="88"/>
      <c r="F201" s="88"/>
      <c r="G201" s="88"/>
      <c r="AE201" s="24"/>
      <c r="AF201" s="24"/>
      <c r="AH201" s="24"/>
    </row>
    <row r="202" spans="2:34" x14ac:dyDescent="0.2">
      <c r="C202" s="88"/>
      <c r="D202" s="88"/>
      <c r="E202" s="88"/>
      <c r="F202" s="88"/>
      <c r="G202" s="88"/>
      <c r="AE202" s="24"/>
      <c r="AF202" s="24"/>
      <c r="AH202" s="24"/>
    </row>
    <row r="203" spans="2:34" x14ac:dyDescent="0.2">
      <c r="C203" s="88"/>
      <c r="D203" s="88"/>
      <c r="E203" s="88"/>
      <c r="F203" s="88"/>
      <c r="G203" s="88"/>
      <c r="AE203" s="24"/>
      <c r="AF203" s="24"/>
      <c r="AH203" s="24"/>
    </row>
    <row r="204" spans="2:34" x14ac:dyDescent="0.2">
      <c r="B204" s="19"/>
      <c r="C204" s="96"/>
      <c r="D204" s="96"/>
      <c r="E204" s="96"/>
      <c r="F204" s="96"/>
      <c r="G204" s="96"/>
      <c r="AE204" s="24"/>
      <c r="AF204" s="24"/>
      <c r="AH204" s="24"/>
    </row>
    <row r="205" spans="2:34" x14ac:dyDescent="0.2">
      <c r="C205" s="88"/>
      <c r="D205" s="88"/>
      <c r="E205" s="88"/>
      <c r="F205" s="88"/>
      <c r="G205" s="88"/>
      <c r="AE205" s="24"/>
      <c r="AF205" s="24"/>
      <c r="AH205" s="24"/>
    </row>
    <row r="206" spans="2:34" x14ac:dyDescent="0.2">
      <c r="C206" s="88"/>
      <c r="D206" s="88"/>
      <c r="E206" s="88"/>
      <c r="F206" s="88"/>
      <c r="G206" s="88"/>
      <c r="AE206" s="24"/>
      <c r="AF206" s="24"/>
      <c r="AH206" s="24"/>
    </row>
    <row r="207" spans="2:34" x14ac:dyDescent="0.2">
      <c r="C207" s="88"/>
      <c r="D207" s="88"/>
      <c r="E207" s="88"/>
      <c r="F207" s="88"/>
      <c r="G207" s="88"/>
      <c r="AE207" s="24"/>
      <c r="AF207" s="24"/>
      <c r="AH207" s="24"/>
    </row>
    <row r="208" spans="2:34" x14ac:dyDescent="0.2">
      <c r="C208" s="88"/>
      <c r="D208" s="88"/>
      <c r="E208" s="88"/>
      <c r="F208" s="88"/>
      <c r="G208" s="88"/>
      <c r="AE208" s="24"/>
      <c r="AF208" s="24"/>
      <c r="AH208" s="24"/>
    </row>
    <row r="209" spans="2:34" x14ac:dyDescent="0.2">
      <c r="C209" s="88"/>
      <c r="D209" s="88"/>
      <c r="E209" s="88"/>
      <c r="F209" s="88"/>
      <c r="G209" s="88"/>
      <c r="AE209" s="24"/>
      <c r="AF209" s="24"/>
      <c r="AH209" s="24"/>
    </row>
    <row r="210" spans="2:34" x14ac:dyDescent="0.2">
      <c r="C210" s="88"/>
      <c r="D210" s="88"/>
      <c r="E210" s="88"/>
      <c r="F210" s="88"/>
      <c r="G210" s="88"/>
      <c r="AE210" s="24"/>
      <c r="AF210" s="24"/>
      <c r="AH210" s="24"/>
    </row>
    <row r="211" spans="2:34" x14ac:dyDescent="0.2">
      <c r="B211" s="19"/>
      <c r="C211" s="96"/>
      <c r="D211" s="96"/>
      <c r="E211" s="96"/>
      <c r="F211" s="96"/>
      <c r="G211" s="96"/>
      <c r="AE211" s="24"/>
      <c r="AF211" s="24"/>
      <c r="AH211" s="24"/>
    </row>
    <row r="212" spans="2:34" x14ac:dyDescent="0.2">
      <c r="B212" s="95"/>
      <c r="C212" s="97"/>
      <c r="D212" s="97"/>
      <c r="E212" s="97"/>
      <c r="F212" s="97"/>
      <c r="G212" s="97"/>
      <c r="AE212" s="24"/>
      <c r="AF212" s="24"/>
      <c r="AH212" s="24"/>
    </row>
    <row r="213" spans="2:34" x14ac:dyDescent="0.2">
      <c r="B213" s="95"/>
      <c r="C213" s="97"/>
      <c r="D213" s="97"/>
      <c r="E213" s="97"/>
      <c r="F213" s="97"/>
      <c r="G213" s="97"/>
      <c r="AE213" s="24"/>
      <c r="AF213" s="24"/>
      <c r="AH213" s="24"/>
    </row>
    <row r="214" spans="2:34" x14ac:dyDescent="0.2">
      <c r="C214" s="88"/>
      <c r="D214" s="88"/>
      <c r="E214" s="88"/>
      <c r="F214" s="88"/>
      <c r="G214" s="88"/>
      <c r="AE214" s="24"/>
      <c r="AF214" s="24"/>
      <c r="AH214" s="24"/>
    </row>
    <row r="215" spans="2:34" x14ac:dyDescent="0.2">
      <c r="C215" s="88"/>
      <c r="D215" s="88"/>
      <c r="E215" s="88"/>
      <c r="F215" s="88"/>
      <c r="G215" s="88"/>
      <c r="AE215" s="24"/>
      <c r="AF215" s="24"/>
      <c r="AH215" s="24"/>
    </row>
    <row r="216" spans="2:34" x14ac:dyDescent="0.2">
      <c r="C216" s="88"/>
      <c r="D216" s="88"/>
      <c r="E216" s="88"/>
      <c r="F216" s="88"/>
      <c r="G216" s="88"/>
      <c r="AE216" s="24"/>
      <c r="AF216" s="24"/>
      <c r="AH216" s="24"/>
    </row>
    <row r="217" spans="2:34" x14ac:dyDescent="0.2">
      <c r="C217" s="88"/>
      <c r="D217" s="88"/>
      <c r="E217" s="88"/>
      <c r="F217" s="88"/>
      <c r="G217" s="88"/>
      <c r="AE217" s="24"/>
      <c r="AF217" s="24"/>
      <c r="AH217" s="24"/>
    </row>
    <row r="218" spans="2:34" x14ac:dyDescent="0.2">
      <c r="C218" s="88"/>
      <c r="D218" s="88"/>
      <c r="E218" s="88"/>
      <c r="F218" s="88"/>
      <c r="G218" s="88"/>
      <c r="AE218" s="24"/>
      <c r="AF218" s="24"/>
      <c r="AH218" s="24"/>
    </row>
    <row r="219" spans="2:34" x14ac:dyDescent="0.2">
      <c r="C219" s="88"/>
      <c r="D219" s="88"/>
      <c r="E219" s="88"/>
      <c r="F219" s="88"/>
      <c r="G219" s="88"/>
      <c r="AE219" s="24"/>
      <c r="AF219" s="24"/>
      <c r="AH219" s="24"/>
    </row>
    <row r="220" spans="2:34" x14ac:dyDescent="0.2">
      <c r="C220" s="88"/>
      <c r="D220" s="88"/>
      <c r="E220" s="88"/>
      <c r="F220" s="88"/>
      <c r="G220" s="88"/>
      <c r="AE220" s="24"/>
      <c r="AF220" s="24"/>
      <c r="AH220" s="24"/>
    </row>
    <row r="222" spans="2:34" x14ac:dyDescent="0.2">
      <c r="B222" s="18"/>
      <c r="C222" s="94"/>
      <c r="D222" s="94"/>
      <c r="E222" s="94"/>
      <c r="F222" s="94"/>
      <c r="G222" s="94"/>
      <c r="AE222" s="24"/>
      <c r="AF222" s="24"/>
      <c r="AH222" s="24"/>
    </row>
    <row r="223" spans="2:34" x14ac:dyDescent="0.2">
      <c r="C223" s="88"/>
      <c r="D223" s="88"/>
      <c r="E223" s="88"/>
      <c r="F223" s="88"/>
      <c r="G223" s="88"/>
      <c r="AE223" s="24"/>
      <c r="AF223" s="24"/>
      <c r="AH223" s="24"/>
    </row>
  </sheetData>
  <mergeCells count="336">
    <mergeCell ref="AB78:AB79"/>
    <mergeCell ref="AC78:AC79"/>
    <mergeCell ref="AD78:AD79"/>
    <mergeCell ref="AE78:AE79"/>
    <mergeCell ref="X78:X79"/>
    <mergeCell ref="U78:U79"/>
    <mergeCell ref="V78:V79"/>
    <mergeCell ref="W78:W79"/>
    <mergeCell ref="Y78:Y79"/>
    <mergeCell ref="Z78:Z79"/>
    <mergeCell ref="AA78:AA79"/>
    <mergeCell ref="A69:A70"/>
    <mergeCell ref="Q69:Q70"/>
    <mergeCell ref="R69:R70"/>
    <mergeCell ref="S69:S70"/>
    <mergeCell ref="J69:J70"/>
    <mergeCell ref="I69:I70"/>
    <mergeCell ref="H69:H70"/>
    <mergeCell ref="G69:G70"/>
    <mergeCell ref="F69:F70"/>
    <mergeCell ref="E69:E70"/>
    <mergeCell ref="D69:D70"/>
    <mergeCell ref="C69:C70"/>
    <mergeCell ref="B69:B70"/>
    <mergeCell ref="B58:B63"/>
    <mergeCell ref="A58:A63"/>
    <mergeCell ref="A64:A67"/>
    <mergeCell ref="B64:B67"/>
    <mergeCell ref="C64:C67"/>
    <mergeCell ref="D64:D67"/>
    <mergeCell ref="H58:H63"/>
    <mergeCell ref="G58:G63"/>
    <mergeCell ref="F58:F63"/>
    <mergeCell ref="E58:E63"/>
    <mergeCell ref="D58:D63"/>
    <mergeCell ref="C58:C63"/>
    <mergeCell ref="E64:E67"/>
    <mergeCell ref="F64:F67"/>
    <mergeCell ref="G64:G67"/>
    <mergeCell ref="H64:H67"/>
    <mergeCell ref="Q73:Q75"/>
    <mergeCell ref="R73:R75"/>
    <mergeCell ref="S73:S75"/>
    <mergeCell ref="T73:T75"/>
    <mergeCell ref="S47:S51"/>
    <mergeCell ref="T47:T51"/>
    <mergeCell ref="T71:T72"/>
    <mergeCell ref="S71:S72"/>
    <mergeCell ref="R71:R72"/>
    <mergeCell ref="Q71:Q72"/>
    <mergeCell ref="T52:T57"/>
    <mergeCell ref="Q64:Q67"/>
    <mergeCell ref="R64:R67"/>
    <mergeCell ref="S64:S67"/>
    <mergeCell ref="T64:T67"/>
    <mergeCell ref="T58:T63"/>
    <mergeCell ref="S52:S57"/>
    <mergeCell ref="S58:S63"/>
    <mergeCell ref="R47:R51"/>
    <mergeCell ref="R58:R63"/>
    <mergeCell ref="Q58:Q63"/>
    <mergeCell ref="T69:T70"/>
    <mergeCell ref="P58:P63"/>
    <mergeCell ref="O58:O63"/>
    <mergeCell ref="O71:O72"/>
    <mergeCell ref="N58:N63"/>
    <mergeCell ref="M58:M63"/>
    <mergeCell ref="L58:L63"/>
    <mergeCell ref="N71:N72"/>
    <mergeCell ref="M64:M67"/>
    <mergeCell ref="M71:M72"/>
    <mergeCell ref="L71:L72"/>
    <mergeCell ref="P69:P70"/>
    <mergeCell ref="N69:N70"/>
    <mergeCell ref="O69:O70"/>
    <mergeCell ref="M69:M70"/>
    <mergeCell ref="L69:L70"/>
    <mergeCell ref="N73:N75"/>
    <mergeCell ref="O73:O75"/>
    <mergeCell ref="P73:P75"/>
    <mergeCell ref="K73:K75"/>
    <mergeCell ref="L73:L75"/>
    <mergeCell ref="N64:N67"/>
    <mergeCell ref="O64:O67"/>
    <mergeCell ref="P64:P67"/>
    <mergeCell ref="P71:P72"/>
    <mergeCell ref="K69:K70"/>
    <mergeCell ref="P52:P57"/>
    <mergeCell ref="O52:O57"/>
    <mergeCell ref="N52:N57"/>
    <mergeCell ref="M52:M57"/>
    <mergeCell ref="L52:L57"/>
    <mergeCell ref="K52:K57"/>
    <mergeCell ref="J52:J57"/>
    <mergeCell ref="R52:R57"/>
    <mergeCell ref="Q52:Q57"/>
    <mergeCell ref="A20:A46"/>
    <mergeCell ref="B20:B46"/>
    <mergeCell ref="C20:C46"/>
    <mergeCell ref="D20:D46"/>
    <mergeCell ref="E20:E46"/>
    <mergeCell ref="F20:F46"/>
    <mergeCell ref="O47:O51"/>
    <mergeCell ref="P47:P51"/>
    <mergeCell ref="Q47:Q51"/>
    <mergeCell ref="B212:B213"/>
    <mergeCell ref="C203:G203"/>
    <mergeCell ref="C204:G204"/>
    <mergeCell ref="C205:G205"/>
    <mergeCell ref="C206:G206"/>
    <mergeCell ref="C207:G207"/>
    <mergeCell ref="C208:G208"/>
    <mergeCell ref="C197:G197"/>
    <mergeCell ref="C198:G198"/>
    <mergeCell ref="C199:G199"/>
    <mergeCell ref="C200:G200"/>
    <mergeCell ref="C201:G201"/>
    <mergeCell ref="C202:G202"/>
    <mergeCell ref="C223:G223"/>
    <mergeCell ref="C215:G215"/>
    <mergeCell ref="C216:G216"/>
    <mergeCell ref="C217:G217"/>
    <mergeCell ref="C218:G218"/>
    <mergeCell ref="C219:G219"/>
    <mergeCell ref="C220:G220"/>
    <mergeCell ref="C209:G209"/>
    <mergeCell ref="C210:G210"/>
    <mergeCell ref="C211:G211"/>
    <mergeCell ref="C212:G213"/>
    <mergeCell ref="C214:G214"/>
    <mergeCell ref="C222:G222"/>
    <mergeCell ref="C192:G192"/>
    <mergeCell ref="C193:G193"/>
    <mergeCell ref="C194:G194"/>
    <mergeCell ref="B195:B196"/>
    <mergeCell ref="C195:G196"/>
    <mergeCell ref="C183:G183"/>
    <mergeCell ref="C184:G184"/>
    <mergeCell ref="C186:G186"/>
    <mergeCell ref="C187:G187"/>
    <mergeCell ref="C188:G188"/>
    <mergeCell ref="C189:G189"/>
    <mergeCell ref="C190:G190"/>
    <mergeCell ref="C191:G191"/>
    <mergeCell ref="C176:G176"/>
    <mergeCell ref="C177:G177"/>
    <mergeCell ref="C178:G178"/>
    <mergeCell ref="C179:G179"/>
    <mergeCell ref="C180:G180"/>
    <mergeCell ref="B181:B182"/>
    <mergeCell ref="C181:G182"/>
    <mergeCell ref="B170:B171"/>
    <mergeCell ref="C170:G171"/>
    <mergeCell ref="C172:G172"/>
    <mergeCell ref="C173:G173"/>
    <mergeCell ref="C174:G174"/>
    <mergeCell ref="C175:G175"/>
    <mergeCell ref="C166:G166"/>
    <mergeCell ref="C167:G167"/>
    <mergeCell ref="C168:G169"/>
    <mergeCell ref="A152:K152"/>
    <mergeCell ref="K64:K67"/>
    <mergeCell ref="L64:L67"/>
    <mergeCell ref="G47:G51"/>
    <mergeCell ref="H47:H51"/>
    <mergeCell ref="I47:I51"/>
    <mergeCell ref="J47:J51"/>
    <mergeCell ref="K47:K51"/>
    <mergeCell ref="L47:L51"/>
    <mergeCell ref="B71:B72"/>
    <mergeCell ref="A71:A72"/>
    <mergeCell ref="A78:A79"/>
    <mergeCell ref="B78:B79"/>
    <mergeCell ref="C78:C79"/>
    <mergeCell ref="D78:D79"/>
    <mergeCell ref="H71:H72"/>
    <mergeCell ref="G71:G72"/>
    <mergeCell ref="F71:F72"/>
    <mergeCell ref="F73:F75"/>
    <mergeCell ref="A47:A51"/>
    <mergeCell ref="B47:B51"/>
    <mergeCell ref="A73:A75"/>
    <mergeCell ref="B73:B75"/>
    <mergeCell ref="C73:C75"/>
    <mergeCell ref="AT17:AT18"/>
    <mergeCell ref="AU17:AW17"/>
    <mergeCell ref="AX17:AY17"/>
    <mergeCell ref="AZ17:AZ18"/>
    <mergeCell ref="C164:G164"/>
    <mergeCell ref="C165:G165"/>
    <mergeCell ref="C47:C51"/>
    <mergeCell ref="D47:D51"/>
    <mergeCell ref="B52:B57"/>
    <mergeCell ref="E47:E51"/>
    <mergeCell ref="F47:F51"/>
    <mergeCell ref="A52:A57"/>
    <mergeCell ref="I64:I67"/>
    <mergeCell ref="J64:J67"/>
    <mergeCell ref="K58:K63"/>
    <mergeCell ref="J58:J63"/>
    <mergeCell ref="F52:F57"/>
    <mergeCell ref="E52:E57"/>
    <mergeCell ref="I58:I63"/>
    <mergeCell ref="D52:D57"/>
    <mergeCell ref="C52:C57"/>
    <mergeCell ref="BA17:BA18"/>
    <mergeCell ref="BB17:BD17"/>
    <mergeCell ref="AN17:AN18"/>
    <mergeCell ref="AO17:AO18"/>
    <mergeCell ref="M47:M51"/>
    <mergeCell ref="N47:N51"/>
    <mergeCell ref="AR17:AR18"/>
    <mergeCell ref="AS17:AS18"/>
    <mergeCell ref="W37:W40"/>
    <mergeCell ref="X37:X40"/>
    <mergeCell ref="U42:U45"/>
    <mergeCell ref="Y42:Y45"/>
    <mergeCell ref="Q20:Q46"/>
    <mergeCell ref="V42:V45"/>
    <mergeCell ref="W42:W45"/>
    <mergeCell ref="X42:X45"/>
    <mergeCell ref="R20:R46"/>
    <mergeCell ref="S20:S46"/>
    <mergeCell ref="T20:T46"/>
    <mergeCell ref="U37:U40"/>
    <mergeCell ref="M20:M46"/>
    <mergeCell ref="N20:N46"/>
    <mergeCell ref="O20:O46"/>
    <mergeCell ref="P20:P46"/>
    <mergeCell ref="A1:AH4"/>
    <mergeCell ref="A7:AS7"/>
    <mergeCell ref="A8:J8"/>
    <mergeCell ref="A9:E9"/>
    <mergeCell ref="A11:AI11"/>
    <mergeCell ref="A12:AI12"/>
    <mergeCell ref="AE17:AH17"/>
    <mergeCell ref="AI17:AI18"/>
    <mergeCell ref="AD42:AD45"/>
    <mergeCell ref="K20:K46"/>
    <mergeCell ref="AJ17:AJ18"/>
    <mergeCell ref="AK17:AK18"/>
    <mergeCell ref="AL17:AL18"/>
    <mergeCell ref="AM17:AM18"/>
    <mergeCell ref="A13:AI13"/>
    <mergeCell ref="A15:BD15"/>
    <mergeCell ref="A16:A19"/>
    <mergeCell ref="B16:G17"/>
    <mergeCell ref="H16:AH16"/>
    <mergeCell ref="AI16:AL16"/>
    <mergeCell ref="AM16:AR16"/>
    <mergeCell ref="AS16:BD16"/>
    <mergeCell ref="H17:T17"/>
    <mergeCell ref="U17:AD17"/>
    <mergeCell ref="F80:F81"/>
    <mergeCell ref="G80:G81"/>
    <mergeCell ref="I76:I77"/>
    <mergeCell ref="J76:J77"/>
    <mergeCell ref="H80:H81"/>
    <mergeCell ref="I80:I81"/>
    <mergeCell ref="J80:J81"/>
    <mergeCell ref="AP17:AP18"/>
    <mergeCell ref="AQ17:AQ18"/>
    <mergeCell ref="G20:G46"/>
    <mergeCell ref="H20:H46"/>
    <mergeCell ref="I20:I46"/>
    <mergeCell ref="J20:J46"/>
    <mergeCell ref="V37:V40"/>
    <mergeCell ref="Z42:Z45"/>
    <mergeCell ref="AA42:AA45"/>
    <mergeCell ref="AB42:AB45"/>
    <mergeCell ref="K71:K72"/>
    <mergeCell ref="J71:J72"/>
    <mergeCell ref="I71:I72"/>
    <mergeCell ref="I52:I57"/>
    <mergeCell ref="H52:H57"/>
    <mergeCell ref="G52:G57"/>
    <mergeCell ref="L20:L46"/>
    <mergeCell ref="H78:H79"/>
    <mergeCell ref="I78:I79"/>
    <mergeCell ref="L76:L77"/>
    <mergeCell ref="M76:M77"/>
    <mergeCell ref="D73:D75"/>
    <mergeCell ref="E73:E75"/>
    <mergeCell ref="E71:E72"/>
    <mergeCell ref="D71:D72"/>
    <mergeCell ref="C71:C72"/>
    <mergeCell ref="G73:G75"/>
    <mergeCell ref="H73:H75"/>
    <mergeCell ref="I73:I75"/>
    <mergeCell ref="J73:J75"/>
    <mergeCell ref="M73:M75"/>
    <mergeCell ref="K80:K81"/>
    <mergeCell ref="L80:L81"/>
    <mergeCell ref="M80:M81"/>
    <mergeCell ref="A76:A77"/>
    <mergeCell ref="B76:B77"/>
    <mergeCell ref="C76:C77"/>
    <mergeCell ref="D76:D77"/>
    <mergeCell ref="E76:E77"/>
    <mergeCell ref="K78:K79"/>
    <mergeCell ref="F76:F77"/>
    <mergeCell ref="G76:G77"/>
    <mergeCell ref="H76:H77"/>
    <mergeCell ref="L78:L79"/>
    <mergeCell ref="M78:M79"/>
    <mergeCell ref="A80:A81"/>
    <mergeCell ref="B80:B81"/>
    <mergeCell ref="C80:C81"/>
    <mergeCell ref="D80:D81"/>
    <mergeCell ref="E80:E81"/>
    <mergeCell ref="K76:K77"/>
    <mergeCell ref="J78:J79"/>
    <mergeCell ref="E78:E79"/>
    <mergeCell ref="F78:F79"/>
    <mergeCell ref="G78:G79"/>
    <mergeCell ref="T80:T81"/>
    <mergeCell ref="O80:O81"/>
    <mergeCell ref="P80:P81"/>
    <mergeCell ref="N80:N81"/>
    <mergeCell ref="Q80:Q81"/>
    <mergeCell ref="R80:R81"/>
    <mergeCell ref="S80:S81"/>
    <mergeCell ref="R76:R77"/>
    <mergeCell ref="S76:S77"/>
    <mergeCell ref="S78:S79"/>
    <mergeCell ref="T78:T79"/>
    <mergeCell ref="N76:N77"/>
    <mergeCell ref="O76:O77"/>
    <mergeCell ref="P76:P77"/>
    <mergeCell ref="Q76:Q77"/>
    <mergeCell ref="T76:T77"/>
    <mergeCell ref="O78:O79"/>
    <mergeCell ref="P78:P79"/>
    <mergeCell ref="Q78:Q79"/>
    <mergeCell ref="R78:R79"/>
    <mergeCell ref="N78:N79"/>
  </mergeCells>
  <hyperlinks>
    <hyperlink ref="G84" r:id="rId1"/>
  </hyperlinks>
  <pageMargins left="0.51181102362204722" right="0.51181102362204722" top="0.78740157480314965" bottom="0.78740157480314965" header="0.31496062992125984" footer="0.31496062992125984"/>
  <pageSetup scale="93" orientation="landscape" r:id="rId2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- LICITAÇÕES-CONTRATOS NOV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2017-12-13T16:21:58Z</dcterms:modified>
  <cp:category/>
  <cp:contentStatus/>
</cp:coreProperties>
</file>