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20490" windowHeight="7530" tabRatio="876"/>
  </bookViews>
  <sheets>
    <sheet name="SMCC FEV 2016" sheetId="9" r:id="rId1"/>
  </sheets>
  <definedNames>
    <definedName name="_xlnm._FilterDatabase" localSheetId="0" hidden="1">'SMCC FEV 2016'!$A$17:$BD$87</definedName>
  </definedNames>
  <calcPr calcId="145621"/>
</workbook>
</file>

<file path=xl/calcChain.xml><?xml version="1.0" encoding="utf-8"?>
<calcChain xmlns="http://schemas.openxmlformats.org/spreadsheetml/2006/main">
  <c r="AH77" i="9" l="1"/>
  <c r="AH35" i="9"/>
  <c r="AH74" i="9" l="1"/>
  <c r="AH72" i="9"/>
  <c r="AH70" i="9"/>
  <c r="AH60" i="9"/>
  <c r="AH63" i="9"/>
  <c r="AH67" i="9"/>
  <c r="AH56" i="9" l="1"/>
  <c r="AF87" i="9"/>
  <c r="AG87" i="9"/>
  <c r="AD87" i="9"/>
  <c r="AC87" i="9"/>
  <c r="L87" i="9"/>
  <c r="AE62" i="9"/>
  <c r="AH50" i="9" l="1"/>
  <c r="AH45" i="9" l="1"/>
  <c r="AE74" i="9"/>
  <c r="AE69" i="9"/>
  <c r="AE49" i="9"/>
  <c r="AH68" i="9"/>
  <c r="AH64" i="9"/>
  <c r="AH65" i="9"/>
  <c r="AE19" i="9"/>
  <c r="AE22" i="9"/>
  <c r="AE24" i="9"/>
  <c r="AE25" i="9" s="1"/>
  <c r="AE26" i="9" s="1"/>
  <c r="AE27" i="9" s="1"/>
  <c r="AC36" i="9"/>
  <c r="AC37" i="9"/>
  <c r="AC38" i="9"/>
  <c r="AC39" i="9"/>
  <c r="AC41" i="9"/>
  <c r="AC42" i="9"/>
  <c r="AC43" i="9"/>
  <c r="AC44" i="9"/>
  <c r="AE51" i="9"/>
  <c r="AE87" i="9" l="1"/>
  <c r="AH87" i="9"/>
  <c r="AE28" i="9"/>
  <c r="AE30" i="9" s="1"/>
  <c r="AE32" i="9" s="1"/>
  <c r="AE36" i="9" s="1"/>
  <c r="AE37" i="9" s="1"/>
  <c r="AE38" i="9" s="1"/>
  <c r="AE39" i="9" s="1"/>
  <c r="AE40" i="9" s="1"/>
  <c r="AE41" i="9" s="1"/>
  <c r="AE42" i="9" s="1"/>
  <c r="AE43" i="9" s="1"/>
  <c r="AE44" i="9" s="1"/>
  <c r="AE29" i="9"/>
  <c r="AE31" i="9" s="1"/>
</calcChain>
</file>

<file path=xl/sharedStrings.xml><?xml version="1.0" encoding="utf-8"?>
<sst xmlns="http://schemas.openxmlformats.org/spreadsheetml/2006/main" count="565" uniqueCount="377">
  <si>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</si>
  <si>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</si>
  <si>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</si>
  <si>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</si>
  <si>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</si>
  <si>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</si>
  <si>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</si>
  <si>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</si>
  <si>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</si>
  <si>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</si>
  <si>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</si>
  <si>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</si>
  <si>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</si>
  <si>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</si>
  <si>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</si>
  <si>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</si>
  <si>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</si>
  <si>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</si>
  <si>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</si>
  <si>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</si>
  <si>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</si>
  <si>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</si>
  <si>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</si>
  <si>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</si>
  <si>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</si>
  <si>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</si>
  <si>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</si>
  <si>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</si>
  <si>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</si>
  <si>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</si>
  <si>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</si>
  <si>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</si>
  <si>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</si>
  <si>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</si>
  <si>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</si>
  <si>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</si>
  <si>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</si>
  <si>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</si>
  <si>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</si>
  <si>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</si>
  <si>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</si>
  <si>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</si>
  <si>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</si>
  <si>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</si>
  <si>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</si>
  <si>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</si>
  <si>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</si>
  <si>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</si>
  <si>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</si>
  <si>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</si>
  <si>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</si>
  <si>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</si>
  <si>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</si>
  <si>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</si>
  <si>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</si>
  <si>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</si>
  <si>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</si>
  <si>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</si>
  <si>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</si>
  <si>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</si>
  <si>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</si>
  <si>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</si>
  <si>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</si>
  <si>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</si>
  <si>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</si>
  <si>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</si>
  <si>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</si>
  <si>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</si>
  <si>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</si>
  <si>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</si>
  <si>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</si>
  <si>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</si>
  <si>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</si>
  <si>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</si>
  <si>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</si>
  <si>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</si>
  <si>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</si>
  <si>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</si>
  <si>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</si>
  <si>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</si>
  <si>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</si>
  <si>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</si>
  <si>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</si>
  <si>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</si>
  <si>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</si>
  <si>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</si>
  <si>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</si>
  <si>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</si>
  <si>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</si>
  <si>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</si>
  <si>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</si>
  <si>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</si>
  <si>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</si>
  <si>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</si>
  <si>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</si>
  <si>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</si>
  <si>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</si>
  <si>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</si>
  <si>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</si>
  <si>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</si>
  <si>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</si>
  <si>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</si>
  <si>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</si>
  <si>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</si>
  <si>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</si>
  <si>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</si>
  <si>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</si>
  <si>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</si>
  <si>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</si>
  <si>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</si>
  <si>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</si>
  <si>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</si>
  <si>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</si>
  <si>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</si>
  <si>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</si>
  <si>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</si>
  <si>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</si>
  <si>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</si>
  <si>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</si>
  <si>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</si>
  <si>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</si>
  <si>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</si>
  <si>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</si>
  <si>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Segundo termo</t>
  </si>
  <si>
    <t>Quarto Termo</t>
  </si>
  <si>
    <t>250/2010</t>
  </si>
  <si>
    <t>008/2010</t>
  </si>
  <si>
    <t>CONCORRENCIA</t>
  </si>
  <si>
    <t xml:space="preserve">técnica e preço 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</si>
  <si>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</si>
  <si>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</si>
  <si>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</si>
  <si>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</si>
  <si>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01- Recurso Proprio  e 08 - Operação de Crédito</t>
  </si>
  <si>
    <t>Primeiro Termo Aditivo</t>
  </si>
  <si>
    <t>Segundo Termo Aditivo</t>
  </si>
  <si>
    <t>10.874/10.819</t>
  </si>
  <si>
    <t>Alteração de prazo: Implantação - será prorrogado em 06 (seis) meses a partir de 27/01/2012; Manutenção - será de 12 (doze) meses contados a partir do término do contrato de implantação e emissão do Termo de Recebimento Definitivo; Alteração de forma de pagamento: Implantação: O pagamento remanescente  no valor de R$ 483.559,98 será pago em duas parcelas de R$ 241.779,99, mediante entrega do objeto e/ou emissão do Termo de Recebimento Definitivo da Implantação; Manutenção: será 12 (doze) parcelas no valor de R$ 90.964,14, de acordo com a quantidade de técnicos disponibilizados e, em atendimento à planilha orçamentária que serviu de base para elaboração da proposta de preços.</t>
  </si>
  <si>
    <t>Terceiro Termo Aditivo</t>
  </si>
  <si>
    <t>Quarto Termo Aditivo</t>
  </si>
  <si>
    <t>Alteração do objeto do contrato: Fica acrescido ao objeto do Contrato o desenvolvimento e a manutenção do módulo de Nota Fiscal Avulsa e Fiscalização de Secretarias; Aditivo de valor ao contrato: aditiva-se o contrato em 8,30% que corresponde ao valor de R$ 251.142,19, dividido da seguinte forma: R$ 160.178,11 referente a implantação dos subsistemas de Nota Fiscal Avulsa e Fiscalização de Secretarias e R$ 90.964,08 referente a manutenção dos subsistemas Nota Fiscal Avulsa e Fiscalização de Secretarias; Prorrogação  do prazo - Fica prorrogado o prazo de vigência e execução do contrato de implantação em 6 (seis) meses contados de 27/01/2013 à 26/07/2013; e o prazo de vigência e execução do contrato de garantia, manutenção  e suporte técnico será de 12 (doze) meses contdos a partir do término do contrato de implantação e emissão do Termo de Recebimento definitivo; Reajuste - Fica corrigido os preços dos serviços em 12,429% pelo IGP-DI para o período de fevereiro/2011 à dezembro/2012 sobre a parcela vincenda de R$ 161.186,66 referente ao contrato de implantação que  corresponde ao valor de R$ 20.034,55; Alteração da forma de pagamento - a parcela reajustada para R$ 181.221,21 será pago na data de emissão do Termo de Recebimento Definitivo da Implantação; o valor de R$ 160.000,00 referente ao desenvolvimento dos subsistemas Nota Fiscal Avulsa e Fiscalização de Secretaria será pago até o dia 15/02/2013; o valor de R$ 90.964,08 referente a manutenção e suporte técnico para os subsistemas Nota Fiscal Avulsa e Fiscalização de Secretarias, será pago em 12 parcelas de R$ 7.580,34 de acordo com a quantidade de técnicos disponibilizados.</t>
  </si>
  <si>
    <t xml:space="preserve">aditivo 8,3% </t>
  </si>
  <si>
    <t>Quinto Termo Aditivo</t>
  </si>
  <si>
    <t>Alteração do objeto do contrato - Fica acrescido ao objeto do contrato novos sub-módulos e funcionalidades no módulos orçamentário, financeiro e contábil, recursos humanos e tributário; Do valor - Implantação: aditiva-se o contrato no percentual de 12,59% que corresponde ao valor de R$ 243.520,74; Manutenção: aditiva-se o contrato de manutenção e suporte técnico num percentual de 12,50% que corresponde ao valor de R$ 136.446,18;  Do prazo - Implantação: 06 (seis) meses contados a partir de 26/07/2013 até 25/01/2014; Manutenção:  será de 12 (doze) meses contados a partir do término do contrato de implantação e emissão do Termo de Recebimento Definitivo; Do pagamento - Implantação: R$ 243.520,64 será pago em parcela única até o dia 10/08/2013; Manutenção: R$ 136.446,18 será pago em 12 parcelas de R$ 11.370,51 , pelo Programa de Trabalho: 004.004.20080.000 - Implantação e Manutenção da Prefeitura Virtual - Secretaria Municipal da Casa Civil</t>
  </si>
  <si>
    <t xml:space="preserve">aditivo 12,50% </t>
  </si>
  <si>
    <t>Sexto Termo Aditivo</t>
  </si>
  <si>
    <t>Do Prazo - Implantação: fica prorrogado o prazo de vigência e execução em 03 (três) meses contados a partir de 27/01/2014 até 27/04/2014. Manutenção: Será de 12 (doze) meses contados a partir do término do contrato de implantação e emissão doTermo de Recebimento Definitivo.</t>
  </si>
  <si>
    <t>Sétimo Termo Aditivo</t>
  </si>
  <si>
    <t>*Do valor - Aditiva-se o contrato de implantação dos subsistemas: tributário financeiro, orçamentário e contábil, administrativo e recursos humanos em R$ 616.121,64 referente aos custos adicionais com os trabalhos de tratamento, organização e saneamento dos dados da base atual dos sistemas da Prefeitura Municipal de Rio Branco;  Da forma de pagamento - o valor aditivado que corresponde a R$ 616.121,64 será pago em 3 parcelas de R$ 205.373,88 nos meses de: fevereiro, março e abril/2014 pelo Programa de Trabalho: 010.001.1066.0000 - Programa de Modernização da Informação e Gestão - Fonte 01 - RP.</t>
  </si>
  <si>
    <t>Oitavo Termo Aditivo</t>
  </si>
  <si>
    <t>Nono Termo Aditivo</t>
  </si>
  <si>
    <t>Decimo Termo Aditivo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</si>
  <si>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</si>
  <si>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Decimo Primeiro Termo Aditivo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</si>
  <si>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</si>
  <si>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Decimo Segundo Termo Aditivo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</si>
  <si>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</si>
  <si>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>Décimo Terceiro Termo Aditivo</t>
  </si>
  <si>
    <t>Décimo Quarto Termo Aditivo</t>
  </si>
  <si>
    <t>Décimo Quinto Termo Aditivo</t>
  </si>
  <si>
    <t>Décimo Sexto Termo Aditivo</t>
  </si>
  <si>
    <t>Décimo Sétimo Termo Aditivo</t>
  </si>
  <si>
    <t>Termo Aditivo: fica prorrogado o prazo de vigência e execução do contrato nº 02/2011 referente à implantação em 180 (cento e oitenta) dias contatos  a partir de 01 de janeiro de 2017o prazo de vigencia e execução do contrato de garantia, manutenção e suporte técnico será de 12 (doze) meses contados a partir do término do contrato de implantação e emissão do término do contrato de implantação e emissão do termo de recebimento definitivo</t>
  </si>
  <si>
    <t>Primeiro Termo Apostilamento</t>
  </si>
  <si>
    <t>Apostilamento ao contrato alterando a dotação orçamentária - a Cláusula Terceira passa a vigorar com a seguinte redação:  a despesa com a execução dos serviços objeto deste contrato no valor de R$ 191.238,68 referente a implantação do Sistema Web Público, corre à conta do Programa de Trabalho: 010.001.1066.0000 – Modernização da Informação da Gestão, Fonte de Recursos: 08, Elemento Orçamentário: 44903900 (Outros Serviços de Terceiros); e o valor de R$ 1.596.836,78  referente  a garantia, manutenção e suporte técnico, corre à conta do Programa de Trabalho: 006.003.2208.0000 – Manutenção do Departamento de Tecnologia da Informação, Fonte de Recursos: 01, Elemento Orçamentário 44903900 (Outros Serviços de Terceiros); Do Reajuste de valores do contrato através do IGP-DI no , percentual de 13,6674300% para o período de 03/2012 a 12/2013 que corresponde ao valor de R$ 518,02 valor mensal para manutenção do módulo de protocolo,  percentual de 5,5277600% para o período de 001/2013 a 12/2013 que corresponde ao valor de R$ 419,02 valor mensal para manutenção do módulo de nota fiscal avulsa e fiscalização de secretaria,  percentual de 3,6085300% para o período de 07/2013 a 12/2013 que corresponde ao valor de R$ 410,31 valor mensal para manutenção do módulo de inclusão de diversas funcionalidades ; Da forma de pagamento - Implantação: o valor da parcela referente a implantação dos subsistemas, reajustada neste termo de apostilamento para R$ 191.238,68 será pago na data de emissão do Termo de Recebimento Definitivo da Implantação; Manutenção: o valor da parcela referente aos serviços de manutenção e suporte técnico dos subsistemas R$ 133.069,73 será pago em doze parcelas, com início no mês subsequente ao do Recebimento Definitivo da Implantação do Sistema</t>
  </si>
  <si>
    <t>Segundo Termo Apostilamento</t>
  </si>
  <si>
    <t>Terceiro Termo Apostilamento</t>
  </si>
  <si>
    <t>Apostilamento ao contrato alterando a Cláusula Décima Nona -     Do Reajuste de valores do contrato através do IGP-DI no , percentual de 3,7800000% para o período de 01/2014 a 12/2014 que corresponde ao valor de R$ 4.119,50 valor mensal para manutenção de todos os subsistemas, percentual de 3,7800000% para o período de 01/2014 a 12/2014 que corresponde ao valor de 162,85 valor mensal para manutenção do módulo de protocolo,  percentual de 37800000% para o período de 001/2014 a 12/2014 que corresponde ao valor de R$ 302,38 valor mensal para manutenção do módulo de nota fiscal avulsa e fiscalização de secretaria,  percentual de37800000% para o período de 01/2014 à 12/2014 que corresponde ao valor de R$ 445,31 valor mensal para manutenção do módulo de inclusão de diversas funcionalidades ; Da forma de pagamento - Implantação: o valor da parcela referente a implantação dos subsistemas, reajustada neste termo de apostilamento para R$ 198.467,50 será pago na data de emissão do Termo de Recebimento Definitivo da Implantação; Manutenção: o valor da parcela referente aos serviços de manutenção e suporte técnico dos subsistemas R$ 138.099,77 será pago em doze parcelas, com início no mês subsequente ao do Recebimento da Implantação do Sistema</t>
  </si>
  <si>
    <t xml:space="preserve">IGP-DI 3,78% </t>
  </si>
  <si>
    <t>Quarto Termo Apostilamento</t>
  </si>
  <si>
    <t>Apostilamento: alteração da Clausula Décima Nona -  do Reajuste do contrato 02/2011. a clausula décima nona do contrato passa a vigorar com a seguinte redação: Ficam corriidos os preços dos serviços deste contrato pleo Índice Geral de Preços - Disponibilidade Interna - IGP-DI, no Pecentual de 10,67%</t>
  </si>
  <si>
    <t>IGP-DI 10,67%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</si>
  <si>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</si>
  <si>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</si>
  <si>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</si>
  <si>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</si>
  <si>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</si>
  <si>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</si>
  <si>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</si>
  <si>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Tribunal de Contas do Estado do Acre</t>
  </si>
  <si>
    <t>Primeiro Termo</t>
  </si>
  <si>
    <t>010.240/2014</t>
  </si>
  <si>
    <t>s/n</t>
  </si>
  <si>
    <t>Inexigibilidade de Licitação</t>
  </si>
  <si>
    <t>Serviços de desenvolvimento das integrações do Sistema WebPúblico desenvolvido pela empresa MGA Com. De Prod. E Manut. De informática ltda com o Sistema de informação territorial (SIT).</t>
  </si>
  <si>
    <t>002/2014</t>
  </si>
  <si>
    <t xml:space="preserve">MGA Comércio de Produtos e Manutenção de Informática Ltda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</si>
  <si>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Termo de apostilamento alterando a fonte de recursos para cobertura da despesa com serviços de integração dos sistemas, indicada na Cláusula  Quinta do Contrato nº 002/2014 - Da Despesa</t>
  </si>
  <si>
    <t>Termo Aditivo ao contrato prorrogando o prazo de vigência e execução do contrato de implantação em 02 (dois) meses, de 25/12/2014 até 23/02/2015; e o prazo de vigência e execução do contrato de garantia, manutenção e suporte técnico será de 12 (doze) meses contados a partir do término do contrato de implantação e emissão do termo de recebimento definitivo.</t>
  </si>
  <si>
    <t>Termo aditivo, fica prorrogados os prazos de vigencia e execução do contrato nº 002/2014 referente a manutenção e suporte técnico da integração dos Sistemas: NFSe, SIT e Webpúblico, em 06 (seis) meses contados a partir de 24 de fevereiro de 2016 até 24 de agosto de 2016</t>
  </si>
  <si>
    <t xml:space="preserve">Termo de apostilamento alterando a clausula sexta - do reajuste - do contrato passa a vigorar com a seguinte redação: ficam corrigidos os preços dos serviços deste contrato pelo indice geral de preços - disponibilidade interna - IGP - DI no percentual de 10,6786100%. </t>
  </si>
  <si>
    <t xml:space="preserve">            </t>
  </si>
  <si>
    <t>IGP-DI10,6786100%</t>
  </si>
  <si>
    <t>Termo aditivo, Fica prorrogado o prazo de vigência e execução do contrato nº02/2014 referente à manutenção e suporte técnico em 06 (seis) meses, contados a partir de 24 de agosto de 2016 até 24 de fevereiro de 2017</t>
  </si>
  <si>
    <t>3416/2013</t>
  </si>
  <si>
    <t>06/2013</t>
  </si>
  <si>
    <t>Pregão SRP Eletrônico</t>
  </si>
  <si>
    <t>Contratação de serviços de apoio administrativo para revisão do eleitorado de Rio Branco/AC, mediante coleta de dados biométrico, por meio de ativação de 31 (trinta e um) postos de operação de equipamentos de 6 (seis)  postos de recepção.</t>
  </si>
  <si>
    <t>D.O.U       Nº 93, 16/05/2013</t>
  </si>
  <si>
    <t>02/2014</t>
  </si>
  <si>
    <t>Vieira e Gomes Ltda</t>
  </si>
  <si>
    <t>11.223.797/0001-02</t>
  </si>
  <si>
    <t>11.236  Errata 11.451</t>
  </si>
  <si>
    <t>55/2013</t>
  </si>
  <si>
    <t>DOU 153</t>
  </si>
  <si>
    <t>Truibunal Regional Eleitoral do Acre</t>
  </si>
  <si>
    <t>Aditamento do prazo pelo período de 06 (seis) meses.</t>
  </si>
  <si>
    <t xml:space="preserve">Repactuação de valor  </t>
  </si>
  <si>
    <t xml:space="preserve">Acrescimo de 25% e dilatação do prazo pelo período de 12 (doze) meses, </t>
  </si>
  <si>
    <t>O presente Termo Aditivo tem por objetivo ao repactuação dos preços, conforme cláusula quarta do Contrato Casa Civil Nº 02/2014 e dilatação do prazo pelo período de 12 (doze) meses</t>
  </si>
  <si>
    <t>K &amp; Y Refrigeração</t>
  </si>
  <si>
    <t>07.243.095/0001-13</t>
  </si>
  <si>
    <t xml:space="preserve">Primeiro Termo </t>
  </si>
  <si>
    <t>Segundo Termo</t>
  </si>
  <si>
    <t>F. Almeida da Silva ME</t>
  </si>
  <si>
    <t>06.886.449/0001-85</t>
  </si>
  <si>
    <t>001101-3/2014</t>
  </si>
  <si>
    <t>69/2013</t>
  </si>
  <si>
    <t>Contratação de pessoa jurídicapara prestação dos serviços de agenciamento de viangens, que compreende a cotação, reserva, marcaçao, emissão e cancelamento de bilhetes de passagens aéreas nacionais.</t>
  </si>
  <si>
    <t>18/2015</t>
  </si>
  <si>
    <t>H &amp; P Importação E Exportação Ltda</t>
  </si>
  <si>
    <t>11.668.363/0001-16</t>
  </si>
  <si>
    <t xml:space="preserve">33.90.33.00 </t>
  </si>
  <si>
    <t>11.302</t>
  </si>
  <si>
    <t>Gabinete do vice Governador do Estado do Acre</t>
  </si>
  <si>
    <t>Contrato originário fica prorrogado por mais 08 (oito) meses, com início em 29 de dezembro de 2015 e vencimento em 29 de agosto de 2016</t>
  </si>
  <si>
    <t>Contrato originário fica prorrogado Pelo período de 29 de agosto de 2016 e vencimento em 31 de dezembro de 2016.</t>
  </si>
  <si>
    <t>Terceiro Termo</t>
  </si>
  <si>
    <t>O prazo estipulado na cláusula quarta do Contrato originário fica prorrogado Pelo período de 01 de Janeiro de 2017 e vencimento em 31 de março de 2017</t>
  </si>
  <si>
    <t>20/2015</t>
  </si>
  <si>
    <t>M. Carlota da Silva - ME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</si>
  <si>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</si>
  <si>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</si>
  <si>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</si>
  <si>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</si>
  <si>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</si>
  <si>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</si>
  <si>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Aditivar 11,43% da quantidade ( 4 Unidade - postos de trabalho)</t>
  </si>
  <si>
    <t>35.001.2015-76</t>
  </si>
  <si>
    <t>014/2015</t>
  </si>
  <si>
    <t>Visa à futura e eventual contratação sob demanda de empresa especializada na prestação de serviços de hospedagem e refeições.</t>
  </si>
  <si>
    <t>Endereço Eletronico: www.tce.ac.gov.br/portal/index.php/licitacoes/2015</t>
  </si>
  <si>
    <t>08/2016</t>
  </si>
  <si>
    <t>Norte Business Hotelaria e Turismo LTDA</t>
  </si>
  <si>
    <t>14.361.411/0001-17</t>
  </si>
  <si>
    <t>014/2016</t>
  </si>
  <si>
    <t>DEC  nº 284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</si>
  <si>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</si>
  <si>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</si>
  <si>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</si>
  <si>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</si>
  <si>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</si>
  <si>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</si>
  <si>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</si>
  <si>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</si>
  <si>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</si>
  <si>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</si>
  <si>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</si>
  <si>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</si>
  <si>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</si>
  <si>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0014324-5/2015</t>
  </si>
  <si>
    <t>433/2015</t>
  </si>
  <si>
    <t>Contratação de empresa visando o fornecimento de REFEIÇÃO PRONTA acondicionadas em embalagens EPS para produtos a granel alimentares</t>
  </si>
  <si>
    <t>15/2016</t>
  </si>
  <si>
    <t>12.979.426/0001-18</t>
  </si>
  <si>
    <t>26/2016</t>
  </si>
  <si>
    <t>11.613</t>
  </si>
  <si>
    <t>Supressão de R$ 375.585,50 (trezentos e setenta e cinco quinhentos e oitenta e cinco reais e cinquenta centavos). O valor total do contrato após a supressão é de R$ 71.147,50 (setenta e um mil cento e quareta e sete reais e cinquenta centavos)</t>
  </si>
  <si>
    <t xml:space="preserve">Termo Aditivo tem por objetivo a prorrogação do prazo pelo período de 30 dias </t>
  </si>
  <si>
    <t>216/2015</t>
  </si>
  <si>
    <t>076/2015</t>
  </si>
  <si>
    <t>Contratatação de Empresa para a prestação de serviços de restauração de plancas em bronze e confecção, entregue e instalação de elementos de comunicação visual para diversos prédios e espaços públicos</t>
  </si>
  <si>
    <t>23/2016</t>
  </si>
  <si>
    <t>01/2015</t>
  </si>
  <si>
    <t>11.631</t>
  </si>
  <si>
    <t>Secretaria Municipal de Obras Públicas</t>
  </si>
  <si>
    <t xml:space="preserve">Primeiro termo </t>
  </si>
  <si>
    <t>Dilatação do prazo pelo período de 03 (tres) meses</t>
  </si>
  <si>
    <t>24/2016</t>
  </si>
  <si>
    <t>D.C da Silva Milanin</t>
  </si>
  <si>
    <t>02.629.212/0001-68</t>
  </si>
  <si>
    <t>Tem o objetivo de acréscimo de 25% sobre o valor do contrato 24/2016 Valor do contrato R$ 128.160,00(cento e vinte e oito mil cento e sessenta reais) valor do aditivo R$ 32.040,00 (trinta e dois mil e quarenta reais) e a dilatação do prazo pelo período de 03 (tres) meses</t>
  </si>
  <si>
    <t>64045006334201548</t>
  </si>
  <si>
    <t>19/2015</t>
  </si>
  <si>
    <t>Pregão Eletrônico</t>
  </si>
  <si>
    <t>Contratação de Serviço de manutenção de ar condicionado,</t>
  </si>
  <si>
    <t>D.O.U Nº 28, 12/02/2016</t>
  </si>
  <si>
    <t>27/2016</t>
  </si>
  <si>
    <t>11.880</t>
  </si>
  <si>
    <t>02/05/2016</t>
  </si>
  <si>
    <t>31/12/2016</t>
  </si>
  <si>
    <t>230/2015</t>
  </si>
  <si>
    <t xml:space="preserve">7º Batalhão De Engenharia de Construção Batalhão de Rio Branco  </t>
  </si>
  <si>
    <t xml:space="preserve"> Dilatação do prazo pelo período de 03 (tres) meses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</si>
  <si>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</si>
  <si>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</si>
  <si>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</si>
  <si>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</si>
  <si>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</si>
  <si>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</si>
  <si>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</si>
  <si>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</si>
  <si>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 xml:space="preserve"> Executado até Exercício 2016</t>
  </si>
  <si>
    <t xml:space="preserve"> Executado no Exercício 2017</t>
  </si>
  <si>
    <t>Aditamento do prazo pelo período de 12 (doze) meses.</t>
  </si>
  <si>
    <t>Aditamento de prazo 12 (doze) meses</t>
  </si>
  <si>
    <t>Aditamento de prazo 12(doze) meses</t>
  </si>
  <si>
    <t>Repactuação de valor  referente ao periodo de maio a dezembro/2016</t>
  </si>
  <si>
    <t>25033.00344/2015-57</t>
  </si>
  <si>
    <t>008/2016</t>
  </si>
  <si>
    <t>Contração de empresa serviço de lavagem, lubirificação e pulverização de veículos</t>
  </si>
  <si>
    <t>001/2017</t>
  </si>
  <si>
    <t>J. M. da Silva Rodrigues - Me</t>
  </si>
  <si>
    <t>07.462.185/0001-03</t>
  </si>
  <si>
    <t>047/2016</t>
  </si>
  <si>
    <t>143</t>
  </si>
  <si>
    <t>Secretaria Especial de Saúde Indígenea</t>
  </si>
  <si>
    <t>11.768</t>
  </si>
  <si>
    <t>Processo nº 2017.02.00735</t>
  </si>
  <si>
    <t>-</t>
  </si>
  <si>
    <t>Contratação de anuidade de assinatura de jornal que circula em Rio Branco</t>
  </si>
  <si>
    <t>003/2017</t>
  </si>
  <si>
    <t>Acre Publicidade Ltda</t>
  </si>
  <si>
    <t>02.787.053/0001-20</t>
  </si>
  <si>
    <t xml:space="preserve">Inexibilidade </t>
  </si>
  <si>
    <t>Art. 25 Lei 8666/1993 Parecer Jurídico nº 2015.02.0000286 de 20 de fevereiro de 2015</t>
  </si>
  <si>
    <t>11.996</t>
  </si>
  <si>
    <t>15/02/2017</t>
  </si>
  <si>
    <t>004/2017</t>
  </si>
  <si>
    <t>Rede de Comunicação da Floresta Ltda</t>
  </si>
  <si>
    <t>06.226.994/0001-45</t>
  </si>
  <si>
    <t>102/02/2018</t>
  </si>
  <si>
    <t>005/2017</t>
  </si>
  <si>
    <t>Souzacre Agencia de Publicidade Ltda</t>
  </si>
  <si>
    <t>23.814.712/0001-40</t>
  </si>
  <si>
    <t>006/2017</t>
  </si>
  <si>
    <t>T. M. Martinello</t>
  </si>
  <si>
    <t>13.494.006/0001-04</t>
  </si>
  <si>
    <t>007/2017</t>
  </si>
  <si>
    <t>S. O. Carvalho Me</t>
  </si>
  <si>
    <t>09.351.773/0001-97</t>
  </si>
  <si>
    <t>038/2016</t>
  </si>
  <si>
    <t>Contração de empresa para fornecimento de material de consumo (bandeiras do Brasil, Estado do Acre e Município de Rio Branco)</t>
  </si>
  <si>
    <t>D. O. U Nº 11.780, 12/04/2016</t>
  </si>
  <si>
    <t>Menors Preço</t>
  </si>
  <si>
    <t>002/2017</t>
  </si>
  <si>
    <t>14.413.439/0001-50</t>
  </si>
  <si>
    <t>Calurino Ferraz Miranda</t>
  </si>
  <si>
    <t>33.90.30.00</t>
  </si>
  <si>
    <t>008/2017</t>
  </si>
  <si>
    <t>009/2017</t>
  </si>
  <si>
    <t>017/2016</t>
  </si>
  <si>
    <t>Contratação de empresa especializada na prestação de serviços de cópias de chaves, abertura e conserto de fechaduras, confecção de carimbos e substituição de borrachas, refil, feltro, tinta e acessórios para carimbos, confecção de crachás e fornecimento de suporte e cordão para crachás, serviços de reprografia incluindo impressões, fotocópias, encadernações e plastificações, confecção de banners informativos e magnetos para veículos</t>
  </si>
  <si>
    <t>Digicópias Ltda</t>
  </si>
  <si>
    <t>06.234.024/0001-91</t>
  </si>
  <si>
    <t>529 Diario Eletronico de Contas</t>
  </si>
  <si>
    <t>028/2017</t>
  </si>
  <si>
    <t>059/2017</t>
  </si>
  <si>
    <t>076/2016</t>
  </si>
  <si>
    <t>Contratação de empresa para prestação de serviços de impressão e veiculação em busdoor (traseira de ônibus</t>
  </si>
  <si>
    <t>12.012</t>
  </si>
  <si>
    <r>
      <t xml:space="preserve">Do Prazo - </t>
    </r>
    <r>
      <rPr>
        <b/>
        <sz val="10"/>
        <rFont val="Calibri"/>
        <family val="2"/>
        <scheme val="minor"/>
      </rPr>
      <t xml:space="preserve">Implantação: </t>
    </r>
    <r>
      <rPr>
        <sz val="10"/>
        <rFont val="Calibri"/>
        <family val="2"/>
        <scheme val="minor"/>
      </rPr>
      <t xml:space="preserve">fica prorrogado o prazo de vigência e execução em 05 (cinco) meses contados a partir de 25/07/2014 até 25/12/2014. </t>
    </r>
    <r>
      <rPr>
        <b/>
        <sz val="10"/>
        <rFont val="Calibri"/>
        <family val="2"/>
        <scheme val="minor"/>
      </rPr>
      <t xml:space="preserve">Manutenção: </t>
    </r>
    <r>
      <rPr>
        <sz val="10"/>
        <rFont val="Calibri"/>
        <family val="2"/>
        <scheme val="minor"/>
      </rPr>
      <t>Será de 12 (doze) meses contados a partir do término do contrato de implantação e emissão doTermo de Recebimento Definitivo.</t>
    </r>
  </si>
  <si>
    <r>
      <t xml:space="preserve">Do Prazo - </t>
    </r>
    <r>
      <rPr>
        <b/>
        <sz val="10"/>
        <rFont val="Calibri"/>
        <family val="2"/>
        <scheme val="minor"/>
      </rPr>
      <t xml:space="preserve">Implantação: </t>
    </r>
    <r>
      <rPr>
        <sz val="10"/>
        <rFont val="Calibri"/>
        <family val="2"/>
        <scheme val="minor"/>
      </rPr>
      <t xml:space="preserve">fica prorrogado o prazo de vigência e execução em 06 (seis) meses contados a partir de 23/04/2015 até 20/10/2015. </t>
    </r>
    <r>
      <rPr>
        <b/>
        <sz val="10"/>
        <rFont val="Calibri"/>
        <family val="2"/>
        <scheme val="minor"/>
      </rPr>
      <t xml:space="preserve">Manutenção: </t>
    </r>
    <r>
      <rPr>
        <sz val="10"/>
        <rFont val="Calibri"/>
        <family val="2"/>
        <scheme val="minor"/>
      </rPr>
      <t>Será de 12 (doze) meses contados a partir do término do contrato de implantação e emissão doTermo de Recebimento Definitivo.</t>
    </r>
  </si>
  <si>
    <r>
      <t xml:space="preserve">Do Prazo - </t>
    </r>
    <r>
      <rPr>
        <b/>
        <sz val="10"/>
        <rFont val="Calibri"/>
        <family val="2"/>
        <scheme val="minor"/>
      </rPr>
      <t xml:space="preserve">Implantação: </t>
    </r>
    <r>
      <rPr>
        <sz val="10"/>
        <rFont val="Calibri"/>
        <family val="2"/>
        <scheme val="minor"/>
      </rPr>
      <t xml:space="preserve">fica prorrogado o prazo de vigência e execução em 90 (noventa)  dias contados a partir de 20/10/2015 até 18/01/2016. </t>
    </r>
    <r>
      <rPr>
        <b/>
        <sz val="10"/>
        <rFont val="Calibri"/>
        <family val="2"/>
        <scheme val="minor"/>
      </rPr>
      <t xml:space="preserve">Manutenção: </t>
    </r>
    <r>
      <rPr>
        <sz val="10"/>
        <rFont val="Calibri"/>
        <family val="2"/>
        <scheme val="minor"/>
      </rPr>
      <t>Será de 12 (doze) meses contados a partir do término do contrato de implantação e emissão doTermo de Recebimento Definitivo.</t>
    </r>
  </si>
  <si>
    <r>
      <t xml:space="preserve">Do Prazo - </t>
    </r>
    <r>
      <rPr>
        <b/>
        <sz val="10"/>
        <rFont val="Calibri"/>
        <family val="2"/>
        <scheme val="minor"/>
      </rPr>
      <t xml:space="preserve">Implantação: </t>
    </r>
    <r>
      <rPr>
        <sz val="10"/>
        <rFont val="Calibri"/>
        <family val="2"/>
        <scheme val="minor"/>
      </rPr>
      <t xml:space="preserve">fica prorrogado o prazo de vigência e execução em 180 (cento e oitenta)  dias contados a partir de 19/01/2016 até 17/07/2016. </t>
    </r>
    <r>
      <rPr>
        <b/>
        <sz val="10"/>
        <rFont val="Calibri"/>
        <family val="2"/>
        <scheme val="minor"/>
      </rPr>
      <t xml:space="preserve">Manutenção: </t>
    </r>
    <r>
      <rPr>
        <sz val="10"/>
        <rFont val="Calibri"/>
        <family val="2"/>
        <scheme val="minor"/>
      </rPr>
      <t>Será de 12 (doze) meses contados a partir do término do contrato de implantação e emissão doTermo de Recebimento Definitivo.</t>
    </r>
  </si>
  <si>
    <r>
      <t xml:space="preserve">Do Prazo - </t>
    </r>
    <r>
      <rPr>
        <b/>
        <sz val="10"/>
        <rFont val="Calibri"/>
        <family val="2"/>
        <scheme val="minor"/>
      </rPr>
      <t xml:space="preserve">Implantação: </t>
    </r>
    <r>
      <rPr>
        <sz val="10"/>
        <rFont val="Calibri"/>
        <family val="2"/>
        <scheme val="minor"/>
      </rPr>
      <t xml:space="preserve">fica prorrogado o prazo de vigência e execução em 167 (cento e sessenta e sete)  dias contados a partir de 17/07/2016 até 31/12/2016. </t>
    </r>
    <r>
      <rPr>
        <b/>
        <sz val="10"/>
        <rFont val="Calibri"/>
        <family val="2"/>
        <scheme val="minor"/>
      </rPr>
      <t xml:space="preserve">Manutenção: </t>
    </r>
    <r>
      <rPr>
        <sz val="10"/>
        <rFont val="Calibri"/>
        <family val="2"/>
        <scheme val="minor"/>
      </rPr>
      <t>Será de 12 (doze) meses contados a partir do término do contrato de implantação e emissão doTermo de Recebimento Definitivo.</t>
    </r>
  </si>
  <si>
    <r>
      <t>Alteração de prazo</t>
    </r>
    <r>
      <rPr>
        <b/>
        <sz val="10"/>
        <rFont val="Calibri"/>
        <family val="2"/>
        <scheme val="minor"/>
      </rPr>
      <t>: Implantação</t>
    </r>
    <r>
      <rPr>
        <sz val="10"/>
        <rFont val="Calibri"/>
        <family val="2"/>
        <scheme val="minor"/>
      </rPr>
      <t xml:space="preserve"> - será prorrogado em 06 (seis) meses a partir de 27/01/2012; </t>
    </r>
    <r>
      <rPr>
        <b/>
        <sz val="10"/>
        <rFont val="Calibri"/>
        <family val="2"/>
        <scheme val="minor"/>
      </rPr>
      <t>Manutenção</t>
    </r>
    <r>
      <rPr>
        <sz val="10"/>
        <rFont val="Calibri"/>
        <family val="2"/>
        <scheme val="minor"/>
      </rPr>
      <t xml:space="preserve"> - será de 12 (doze) meses contados a partir do término do contrato de implantação e emissão do Termo de Recebimento Definitivo; Alteração de forma de pagamento: </t>
    </r>
    <r>
      <rPr>
        <b/>
        <sz val="10"/>
        <rFont val="Calibri"/>
        <family val="2"/>
        <scheme val="minor"/>
      </rPr>
      <t>Implantaçã</t>
    </r>
    <r>
      <rPr>
        <sz val="10"/>
        <rFont val="Calibri"/>
        <family val="2"/>
        <scheme val="minor"/>
      </rPr>
      <t xml:space="preserve">o: O pagamento remanescente  no valor de R$ 483.559,98 será pago em duas parcelas de R$ 241.779,99, mediante entrega do objeto e/ou emissão do Termo de Recebimento Definitivo da Implantação; </t>
    </r>
    <r>
      <rPr>
        <b/>
        <sz val="10"/>
        <rFont val="Calibri"/>
        <family val="2"/>
        <scheme val="minor"/>
      </rPr>
      <t>Manutenção</t>
    </r>
    <r>
      <rPr>
        <sz val="10"/>
        <rFont val="Calibri"/>
        <family val="2"/>
        <scheme val="minor"/>
      </rPr>
      <t>: será 12 (doze) parcelas no valor de R$ 90.964,14, de acordo com a quantidade de técnicos disponibilizados e, em atendimento à planilha orçamentária que serviu de base para elaboração da proposta de preços.</t>
    </r>
  </si>
  <si>
    <r>
      <t xml:space="preserve">Prazo: </t>
    </r>
    <r>
      <rPr>
        <b/>
        <sz val="10"/>
        <rFont val="Calibri"/>
        <family val="2"/>
        <scheme val="minor"/>
      </rPr>
      <t>Implantação</t>
    </r>
    <r>
      <rPr>
        <sz val="10"/>
        <rFont val="Calibri"/>
        <family val="2"/>
        <scheme val="minor"/>
      </rPr>
      <t xml:space="preserve"> - será prorrogado em 06 (seis) meses a partir de 27/07/2012; </t>
    </r>
    <r>
      <rPr>
        <b/>
        <sz val="10"/>
        <rFont val="Calibri"/>
        <family val="2"/>
        <scheme val="minor"/>
      </rPr>
      <t>Manutenção</t>
    </r>
    <r>
      <rPr>
        <sz val="10"/>
        <rFont val="Calibri"/>
        <family val="2"/>
        <scheme val="minor"/>
      </rPr>
      <t xml:space="preserve"> - será de 12 (doze) meses contados a partir do término do contrato de implantação e emissão do Termo de Recebimento Definitivo; Alteração de forma de pagamento:</t>
    </r>
    <r>
      <rPr>
        <b/>
        <sz val="10"/>
        <rFont val="Calibri"/>
        <family val="2"/>
        <scheme val="minor"/>
      </rPr>
      <t xml:space="preserve"> Implantação</t>
    </r>
    <r>
      <rPr>
        <sz val="10"/>
        <rFont val="Calibri"/>
        <family val="2"/>
        <scheme val="minor"/>
      </rPr>
      <t xml:space="preserve">: O pagamento remanescente  no valor de R$ 322.373,32 será pago em duas parcelas de R$ 161.186,66, sendo: no mês de agosto, mediante a apresentação de relatórios dos produtos, em conformidade com as atividades discriminadas no cronograma físico e ainda as condições estabelecidas na minuta do contrato; R$ 161.186,66 na data de  emissão do Termo de Recebimento Definitivo da Implantação; </t>
    </r>
    <r>
      <rPr>
        <b/>
        <sz val="10"/>
        <rFont val="Calibri"/>
        <family val="2"/>
        <scheme val="minor"/>
      </rPr>
      <t>Manutenção</t>
    </r>
    <r>
      <rPr>
        <sz val="10"/>
        <rFont val="Calibri"/>
        <family val="2"/>
        <scheme val="minor"/>
      </rPr>
      <t>: será 12 (doze) parcelas no valor de R$ 94.754,31, de acordo com a quantidade de técnicos disponibilizados e, em atendimento à planilha orçamentária que serviu de base para elaboração da proposta de preços</t>
    </r>
  </si>
  <si>
    <r>
      <t xml:space="preserve">Do Prazo - </t>
    </r>
    <r>
      <rPr>
        <b/>
        <sz val="10"/>
        <rFont val="Calibri"/>
        <family val="2"/>
        <scheme val="minor"/>
      </rPr>
      <t xml:space="preserve">Implantação: </t>
    </r>
    <r>
      <rPr>
        <sz val="10"/>
        <rFont val="Calibri"/>
        <family val="2"/>
        <scheme val="minor"/>
      </rPr>
      <t xml:space="preserve">fica prorrogado o prazo de vigência e execução em 03 (três) meses contados a partir de 25/04/2014 até 23/07/2014. </t>
    </r>
    <r>
      <rPr>
        <b/>
        <sz val="10"/>
        <rFont val="Calibri"/>
        <family val="2"/>
        <scheme val="minor"/>
      </rPr>
      <t xml:space="preserve">Manutenção: </t>
    </r>
    <r>
      <rPr>
        <sz val="10"/>
        <rFont val="Calibri"/>
        <family val="2"/>
        <scheme val="minor"/>
      </rPr>
      <t>Será de 12 (doze) meses contados a partir do término do contrato de implantação e emissão doTermo de Recebimento Definitivo.</t>
    </r>
  </si>
  <si>
    <r>
      <t xml:space="preserve">Apostilamento ao contrato prorrogando o prazo de vigência e execução - </t>
    </r>
    <r>
      <rPr>
        <b/>
        <sz val="10"/>
        <rFont val="Calibri"/>
        <family val="2"/>
        <scheme val="minor"/>
      </rPr>
      <t>TORNADO SEM EFEITO EM 25/07/2014</t>
    </r>
  </si>
  <si>
    <t>PRESTAÇÃO DE CONTAS MENSAL - EXERCÍCIO 2017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</si>
  <si>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</si>
  <si>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>MÊS/ANO:</t>
    </r>
    <r>
      <rPr>
        <b/>
        <sz val="11"/>
        <rFont val="Calibri"/>
        <family val="2"/>
        <scheme val="minor"/>
      </rPr>
      <t xml:space="preserve"> JANEIRO A FEVEREIRO/2017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</si>
  <si>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28/02/2017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</si>
  <si>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</si>
  <si>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NUBIA BESSA DE ARAUJO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</si>
  <si>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ANDRÉ KAMAI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</si>
</sst>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6">
    <xf numFmtId="0" fontId="0" fillId="0" borderId="0" xfId="0"/>
    <xf numFmtId="4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4" fontId="2" fillId="0" borderId="11" xfId="0" applyNumberFormat="1" applyFont="1" applyFill="1" applyBorder="1" applyAlignment="1">
      <alignment horizontal="left" vertical="center" wrapText="1"/>
    </xf>
    <xf numFmtId="4" fontId="2" fillId="0" borderId="1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4" fontId="2" fillId="0" borderId="10" xfId="0" applyNumberFormat="1" applyFont="1" applyFill="1" applyBorder="1" applyAlignment="1">
      <alignment horizontal="left" vertical="center" wrapText="1"/>
    </xf>
    <xf numFmtId="4" fontId="2" fillId="0" borderId="10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vertical="center" wrapText="1"/>
    </xf>
    <xf numFmtId="4" fontId="2" fillId="0" borderId="13" xfId="0" applyNumberFormat="1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19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4" fontId="2" fillId="0" borderId="16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right" vertical="center" wrapText="1"/>
    </xf>
    <xf numFmtId="43" fontId="2" fillId="0" borderId="11" xfId="1" applyFont="1" applyFill="1" applyBorder="1" applyAlignment="1">
      <alignment vertical="center" wrapText="1"/>
    </xf>
    <xf numFmtId="0" fontId="2" fillId="0" borderId="11" xfId="0" applyNumberFormat="1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0" fontId="2" fillId="0" borderId="2" xfId="0" applyNumberFormat="1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14" fontId="2" fillId="0" borderId="16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14" fontId="2" fillId="0" borderId="19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10" fontId="2" fillId="0" borderId="9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 wrapText="1"/>
    </xf>
    <xf numFmtId="14" fontId="2" fillId="0" borderId="15" xfId="0" applyNumberFormat="1" applyFont="1" applyFill="1" applyBorder="1" applyAlignment="1">
      <alignment horizontal="left" vertical="center" wrapText="1"/>
    </xf>
    <xf numFmtId="14" fontId="2" fillId="0" borderId="13" xfId="0" applyNumberFormat="1" applyFont="1" applyFill="1" applyBorder="1" applyAlignment="1">
      <alignment horizontal="left" vertical="center" wrapText="1"/>
    </xf>
    <xf numFmtId="10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left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14" fontId="2" fillId="0" borderId="16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" fontId="2" fillId="0" borderId="16" xfId="1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" fontId="2" fillId="0" borderId="19" xfId="1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4" fontId="2" fillId="0" borderId="16" xfId="0" applyNumberFormat="1" applyFont="1" applyFill="1" applyBorder="1" applyAlignment="1">
      <alignment horizontal="left" vertical="center" wrapText="1"/>
    </xf>
    <xf numFmtId="2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17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4" fontId="3" fillId="0" borderId="2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571500</xdr:colOff>
      <xdr:row>2</xdr:row>
      <xdr:rowOff>161925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5725"/>
          <a:ext cx="447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57"/>
  <sheetViews>
    <sheetView tabSelected="1" zoomScaleSheetLayoutView="80" workbookViewId="0">
      <selection activeCell="E93" sqref="E93"/>
    </sheetView>
  </sheetViews>
  <sheetFormatPr defaultRowHeight="12.75" x14ac:dyDescent="0.25"/>
  <cols>
    <col min="1" max="1" width="5.5703125" style="71" customWidth="1"/>
    <col min="2" max="2" width="16.42578125" style="64" customWidth="1"/>
    <col min="3" max="3" width="11.5703125" style="64" customWidth="1"/>
    <col min="4" max="4" width="29.85546875" style="64" customWidth="1"/>
    <col min="5" max="5" width="13.7109375" style="64" customWidth="1"/>
    <col min="6" max="6" width="44.140625" style="71" customWidth="1"/>
    <col min="7" max="7" width="25.28515625" style="64" customWidth="1"/>
    <col min="8" max="8" width="12.7109375" style="64" customWidth="1"/>
    <col min="9" max="9" width="42.28515625" style="64" customWidth="1"/>
    <col min="10" max="10" width="21.5703125" style="64" customWidth="1"/>
    <col min="11" max="11" width="13" style="64" customWidth="1"/>
    <col min="12" max="12" width="14.85546875" style="64" customWidth="1"/>
    <col min="13" max="13" width="10.5703125" style="64" customWidth="1"/>
    <col min="14" max="14" width="11.5703125" style="64" customWidth="1"/>
    <col min="15" max="15" width="12" style="64" customWidth="1"/>
    <col min="16" max="16" width="12.5703125" style="64" customWidth="1"/>
    <col min="17" max="17" width="19.85546875" style="71" customWidth="1"/>
    <col min="18" max="18" width="13" style="71" customWidth="1"/>
    <col min="19" max="19" width="14.42578125" style="71" customWidth="1"/>
    <col min="20" max="20" width="15.7109375" style="64" customWidth="1"/>
    <col min="21" max="21" width="14.85546875" style="76" customWidth="1"/>
    <col min="22" max="22" width="12.42578125" style="71" customWidth="1"/>
    <col min="23" max="23" width="13.28515625" style="64" customWidth="1"/>
    <col min="24" max="24" width="51.5703125" style="71" customWidth="1"/>
    <col min="25" max="25" width="12" style="71" customWidth="1"/>
    <col min="26" max="26" width="10.7109375" style="71" customWidth="1"/>
    <col min="27" max="28" width="10.5703125" style="71" customWidth="1"/>
    <col min="29" max="29" width="12" style="71" customWidth="1"/>
    <col min="30" max="30" width="12.28515625" style="71" customWidth="1"/>
    <col min="31" max="32" width="21" style="77" customWidth="1"/>
    <col min="33" max="33" width="16.140625" style="78" customWidth="1"/>
    <col min="34" max="34" width="20.85546875" style="77" customWidth="1"/>
    <col min="35" max="35" width="11.5703125" style="64" customWidth="1"/>
    <col min="36" max="36" width="13.85546875" style="64" customWidth="1"/>
    <col min="37" max="37" width="33.140625" style="64" customWidth="1"/>
    <col min="38" max="38" width="13.140625" style="64" customWidth="1"/>
    <col min="39" max="39" width="22" style="64" customWidth="1"/>
    <col min="40" max="40" width="21" style="64" customWidth="1"/>
    <col min="41" max="41" width="13.85546875" style="64" customWidth="1"/>
    <col min="42" max="42" width="13.7109375" style="64" customWidth="1"/>
    <col min="43" max="43" width="13.28515625" style="71" customWidth="1"/>
    <col min="44" max="44" width="12.28515625" style="71" customWidth="1"/>
    <col min="45" max="45" width="9.140625" style="71"/>
    <col min="46" max="46" width="10.140625" style="71" customWidth="1"/>
    <col min="47" max="51" width="9.140625" style="71"/>
    <col min="52" max="52" width="10.28515625" style="71" customWidth="1"/>
    <col min="53" max="53" width="11.28515625" style="71" customWidth="1"/>
    <col min="54" max="55" width="9.140625" style="71"/>
    <col min="56" max="56" width="55.28515625" style="71" customWidth="1"/>
    <col min="57" max="16384" width="9.140625" style="71"/>
  </cols>
  <sheetData>
    <row r="1" spans="1:56" s="213" customFormat="1" ht="15" x14ac:dyDescent="0.25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2"/>
      <c r="AJ1" s="212"/>
      <c r="AK1" s="212"/>
      <c r="AL1" s="212"/>
      <c r="AM1" s="212"/>
      <c r="AN1" s="212"/>
      <c r="AO1" s="212"/>
      <c r="AP1" s="212"/>
    </row>
    <row r="2" spans="1:56" s="213" customFormat="1" ht="15" x14ac:dyDescent="0.2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2"/>
      <c r="AJ2" s="212"/>
      <c r="AK2" s="212"/>
      <c r="AL2" s="212"/>
      <c r="AM2" s="212"/>
      <c r="AN2" s="212"/>
      <c r="AO2" s="212"/>
      <c r="AP2" s="212"/>
    </row>
    <row r="3" spans="1:56" s="213" customFormat="1" ht="15" x14ac:dyDescent="0.25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2"/>
      <c r="AJ3" s="212"/>
      <c r="AK3" s="212"/>
      <c r="AL3" s="212"/>
      <c r="AM3" s="212"/>
      <c r="AN3" s="212"/>
      <c r="AO3" s="212"/>
      <c r="AP3" s="212"/>
    </row>
    <row r="4" spans="1:56" s="217" customFormat="1" ht="15" x14ac:dyDescent="0.25">
      <c r="A4" s="217" t="s">
        <v>0</v>
      </c>
      <c r="B4" s="218"/>
      <c r="C4" s="218"/>
      <c r="D4" s="218"/>
      <c r="E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T4" s="218"/>
      <c r="U4" s="219"/>
      <c r="W4" s="218"/>
      <c r="AE4" s="220"/>
      <c r="AF4" s="220"/>
      <c r="AG4" s="221"/>
      <c r="AH4" s="220"/>
      <c r="AI4" s="218"/>
      <c r="AJ4" s="218"/>
      <c r="AK4" s="218"/>
      <c r="AL4" s="218"/>
      <c r="AM4" s="218"/>
      <c r="AN4" s="218"/>
      <c r="AO4" s="218"/>
      <c r="AP4" s="218"/>
    </row>
    <row r="5" spans="1:56" s="213" customFormat="1" ht="15" x14ac:dyDescent="0.25">
      <c r="B5" s="212"/>
      <c r="C5" s="212"/>
      <c r="D5" s="212"/>
      <c r="E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T5" s="212"/>
      <c r="U5" s="214"/>
      <c r="W5" s="212"/>
      <c r="AE5" s="215"/>
      <c r="AF5" s="215"/>
      <c r="AG5" s="216"/>
      <c r="AH5" s="215"/>
      <c r="AI5" s="212"/>
      <c r="AJ5" s="212"/>
      <c r="AK5" s="212"/>
      <c r="AL5" s="212"/>
      <c r="AM5" s="212"/>
      <c r="AN5" s="212"/>
      <c r="AO5" s="212"/>
      <c r="AP5" s="212"/>
    </row>
    <row r="6" spans="1:56" s="217" customFormat="1" ht="15" x14ac:dyDescent="0.25">
      <c r="A6" s="222" t="s">
        <v>370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</row>
    <row r="7" spans="1:56" s="213" customFormat="1" ht="15" x14ac:dyDescent="0.25">
      <c r="A7" s="211" t="s">
        <v>1</v>
      </c>
      <c r="B7" s="211"/>
      <c r="C7" s="211"/>
      <c r="D7" s="211"/>
      <c r="E7" s="211"/>
      <c r="F7" s="211"/>
      <c r="G7" s="211"/>
      <c r="H7" s="211"/>
      <c r="I7" s="211"/>
      <c r="J7" s="211"/>
      <c r="K7" s="212"/>
      <c r="L7" s="212"/>
      <c r="M7" s="212"/>
      <c r="N7" s="212"/>
      <c r="O7" s="212"/>
      <c r="P7" s="212"/>
      <c r="T7" s="212"/>
      <c r="U7" s="214"/>
      <c r="W7" s="212"/>
      <c r="AE7" s="215"/>
      <c r="AF7" s="215"/>
      <c r="AG7" s="216"/>
      <c r="AH7" s="215"/>
      <c r="AI7" s="212"/>
      <c r="AJ7" s="212"/>
      <c r="AK7" s="212"/>
      <c r="AL7" s="212"/>
      <c r="AM7" s="212"/>
      <c r="AN7" s="212"/>
      <c r="AO7" s="212"/>
      <c r="AP7" s="212"/>
    </row>
    <row r="8" spans="1:56" s="213" customFormat="1" ht="15" x14ac:dyDescent="0.25">
      <c r="A8" s="211" t="s">
        <v>2</v>
      </c>
      <c r="B8" s="211"/>
      <c r="C8" s="211"/>
      <c r="D8" s="211"/>
      <c r="E8" s="211"/>
      <c r="G8" s="212"/>
      <c r="H8" s="212"/>
      <c r="I8" s="212"/>
      <c r="J8" s="212"/>
      <c r="K8" s="212"/>
      <c r="L8" s="212"/>
      <c r="M8" s="212"/>
      <c r="N8" s="212"/>
      <c r="O8" s="212"/>
      <c r="P8" s="212"/>
      <c r="T8" s="212"/>
      <c r="U8" s="214"/>
      <c r="W8" s="212"/>
      <c r="AE8" s="215"/>
      <c r="AF8" s="215"/>
      <c r="AG8" s="216"/>
      <c r="AH8" s="215"/>
      <c r="AI8" s="212"/>
      <c r="AJ8" s="212"/>
      <c r="AK8" s="212"/>
      <c r="AL8" s="212"/>
      <c r="AM8" s="212"/>
      <c r="AN8" s="212"/>
      <c r="AO8" s="212"/>
      <c r="AP8" s="212"/>
    </row>
    <row r="9" spans="1:56" s="213" customFormat="1" ht="15" x14ac:dyDescent="0.25">
      <c r="B9" s="212"/>
      <c r="C9" s="212"/>
      <c r="D9" s="212"/>
      <c r="E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T9" s="212"/>
      <c r="U9" s="214"/>
      <c r="W9" s="212"/>
      <c r="AE9" s="215"/>
      <c r="AF9" s="215"/>
      <c r="AG9" s="216"/>
      <c r="AH9" s="215"/>
      <c r="AI9" s="212"/>
      <c r="AJ9" s="212"/>
      <c r="AK9" s="212"/>
      <c r="AL9" s="212"/>
      <c r="AM9" s="212"/>
      <c r="AN9" s="212"/>
      <c r="AO9" s="212"/>
      <c r="AP9" s="212"/>
    </row>
    <row r="10" spans="1:56" s="213" customFormat="1" ht="15" x14ac:dyDescent="0.25">
      <c r="A10" s="211" t="s">
        <v>371</v>
      </c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2"/>
      <c r="AK10" s="212"/>
      <c r="AL10" s="212"/>
      <c r="AM10" s="212"/>
      <c r="AN10" s="212"/>
      <c r="AO10" s="212"/>
      <c r="AP10" s="212"/>
    </row>
    <row r="11" spans="1:56" s="213" customFormat="1" ht="15" x14ac:dyDescent="0.25">
      <c r="A11" s="211" t="s">
        <v>372</v>
      </c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2"/>
      <c r="AK11" s="212"/>
      <c r="AL11" s="212"/>
      <c r="AM11" s="212"/>
      <c r="AN11" s="212"/>
      <c r="AO11" s="212"/>
      <c r="AP11" s="212"/>
    </row>
    <row r="12" spans="1:56" s="213" customFormat="1" ht="15" x14ac:dyDescent="0.25">
      <c r="A12" s="211" t="s">
        <v>373</v>
      </c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2"/>
      <c r="AK12" s="212"/>
      <c r="AL12" s="212"/>
      <c r="AM12" s="212"/>
      <c r="AN12" s="212"/>
      <c r="AO12" s="212"/>
      <c r="AP12" s="212"/>
    </row>
    <row r="14" spans="1:56" ht="15.75" customHeight="1" thickBot="1" x14ac:dyDescent="0.3">
      <c r="A14" s="223" t="s">
        <v>3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</row>
    <row r="15" spans="1:56" s="64" customFormat="1" ht="15.75" customHeight="1" x14ac:dyDescent="0.25">
      <c r="A15" s="251" t="s">
        <v>4</v>
      </c>
      <c r="B15" s="233" t="s">
        <v>5</v>
      </c>
      <c r="C15" s="224"/>
      <c r="D15" s="224"/>
      <c r="E15" s="224"/>
      <c r="F15" s="224"/>
      <c r="G15" s="224"/>
      <c r="H15" s="224" t="s">
        <v>6</v>
      </c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 t="s">
        <v>7</v>
      </c>
      <c r="AJ15" s="224"/>
      <c r="AK15" s="224"/>
      <c r="AL15" s="224"/>
      <c r="AM15" s="224" t="s">
        <v>8</v>
      </c>
      <c r="AN15" s="224"/>
      <c r="AO15" s="224"/>
      <c r="AP15" s="224"/>
      <c r="AQ15" s="224"/>
      <c r="AR15" s="224"/>
      <c r="AS15" s="224" t="s">
        <v>9</v>
      </c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5"/>
    </row>
    <row r="16" spans="1:56" s="64" customFormat="1" ht="15.75" customHeight="1" x14ac:dyDescent="0.25">
      <c r="A16" s="252"/>
      <c r="B16" s="234"/>
      <c r="C16" s="79"/>
      <c r="D16" s="79"/>
      <c r="E16" s="79"/>
      <c r="F16" s="79"/>
      <c r="G16" s="79"/>
      <c r="H16" s="79" t="s">
        <v>10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 t="s">
        <v>11</v>
      </c>
      <c r="V16" s="79"/>
      <c r="W16" s="79"/>
      <c r="X16" s="79"/>
      <c r="Y16" s="79"/>
      <c r="Z16" s="79"/>
      <c r="AA16" s="79"/>
      <c r="AB16" s="79"/>
      <c r="AC16" s="79"/>
      <c r="AD16" s="79"/>
      <c r="AE16" s="79" t="s">
        <v>12</v>
      </c>
      <c r="AF16" s="79"/>
      <c r="AG16" s="79"/>
      <c r="AH16" s="79"/>
      <c r="AI16" s="79" t="s">
        <v>13</v>
      </c>
      <c r="AJ16" s="79" t="s">
        <v>14</v>
      </c>
      <c r="AK16" s="79" t="s">
        <v>15</v>
      </c>
      <c r="AL16" s="79" t="s">
        <v>16</v>
      </c>
      <c r="AM16" s="79" t="s">
        <v>17</v>
      </c>
      <c r="AN16" s="79" t="s">
        <v>18</v>
      </c>
      <c r="AO16" s="79" t="s">
        <v>19</v>
      </c>
      <c r="AP16" s="79" t="s">
        <v>20</v>
      </c>
      <c r="AQ16" s="79" t="s">
        <v>21</v>
      </c>
      <c r="AR16" s="79" t="s">
        <v>20</v>
      </c>
      <c r="AS16" s="79" t="s">
        <v>22</v>
      </c>
      <c r="AT16" s="79" t="s">
        <v>23</v>
      </c>
      <c r="AU16" s="80" t="s">
        <v>24</v>
      </c>
      <c r="AV16" s="80"/>
      <c r="AW16" s="80"/>
      <c r="AX16" s="80" t="s">
        <v>25</v>
      </c>
      <c r="AY16" s="80"/>
      <c r="AZ16" s="79" t="s">
        <v>26</v>
      </c>
      <c r="BA16" s="79" t="s">
        <v>27</v>
      </c>
      <c r="BB16" s="80" t="s">
        <v>28</v>
      </c>
      <c r="BC16" s="80"/>
      <c r="BD16" s="226"/>
    </row>
    <row r="17" spans="1:62" s="64" customFormat="1" ht="51" customHeight="1" x14ac:dyDescent="0.25">
      <c r="A17" s="252"/>
      <c r="B17" s="235" t="s">
        <v>29</v>
      </c>
      <c r="C17" s="81" t="s">
        <v>30</v>
      </c>
      <c r="D17" s="81" t="s">
        <v>31</v>
      </c>
      <c r="E17" s="81" t="s">
        <v>22</v>
      </c>
      <c r="F17" s="81" t="s">
        <v>32</v>
      </c>
      <c r="G17" s="81" t="s">
        <v>33</v>
      </c>
      <c r="H17" s="82" t="s">
        <v>34</v>
      </c>
      <c r="I17" s="81" t="s">
        <v>35</v>
      </c>
      <c r="J17" s="81" t="s">
        <v>36</v>
      </c>
      <c r="K17" s="81" t="s">
        <v>37</v>
      </c>
      <c r="L17" s="81" t="s">
        <v>38</v>
      </c>
      <c r="M17" s="81" t="s">
        <v>39</v>
      </c>
      <c r="N17" s="81" t="s">
        <v>40</v>
      </c>
      <c r="O17" s="81" t="s">
        <v>41</v>
      </c>
      <c r="P17" s="81" t="s">
        <v>42</v>
      </c>
      <c r="Q17" s="81" t="s">
        <v>43</v>
      </c>
      <c r="R17" s="81" t="s">
        <v>44</v>
      </c>
      <c r="S17" s="81" t="s">
        <v>45</v>
      </c>
      <c r="T17" s="81" t="s">
        <v>46</v>
      </c>
      <c r="U17" s="81" t="s">
        <v>47</v>
      </c>
      <c r="V17" s="81" t="s">
        <v>37</v>
      </c>
      <c r="W17" s="81" t="s">
        <v>39</v>
      </c>
      <c r="X17" s="81" t="s">
        <v>48</v>
      </c>
      <c r="Y17" s="81" t="s">
        <v>40</v>
      </c>
      <c r="Z17" s="81" t="s">
        <v>41</v>
      </c>
      <c r="AA17" s="81" t="s">
        <v>49</v>
      </c>
      <c r="AB17" s="81" t="s">
        <v>50</v>
      </c>
      <c r="AC17" s="81" t="s">
        <v>51</v>
      </c>
      <c r="AD17" s="81" t="s">
        <v>52</v>
      </c>
      <c r="AE17" s="83" t="s">
        <v>53</v>
      </c>
      <c r="AF17" s="81" t="s">
        <v>302</v>
      </c>
      <c r="AG17" s="81" t="s">
        <v>303</v>
      </c>
      <c r="AH17" s="83" t="s">
        <v>54</v>
      </c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4" t="s">
        <v>55</v>
      </c>
      <c r="AV17" s="84" t="s">
        <v>56</v>
      </c>
      <c r="AW17" s="84" t="s">
        <v>57</v>
      </c>
      <c r="AX17" s="84" t="s">
        <v>58</v>
      </c>
      <c r="AY17" s="81" t="s">
        <v>59</v>
      </c>
      <c r="AZ17" s="79"/>
      <c r="BA17" s="79"/>
      <c r="BB17" s="84" t="s">
        <v>55</v>
      </c>
      <c r="BC17" s="84" t="s">
        <v>60</v>
      </c>
      <c r="BD17" s="227" t="s">
        <v>61</v>
      </c>
    </row>
    <row r="18" spans="1:62" s="64" customFormat="1" ht="24.75" customHeight="1" thickBot="1" x14ac:dyDescent="0.3">
      <c r="A18" s="253"/>
      <c r="B18" s="236" t="s">
        <v>62</v>
      </c>
      <c r="C18" s="228" t="s">
        <v>63</v>
      </c>
      <c r="D18" s="229" t="s">
        <v>64</v>
      </c>
      <c r="E18" s="228" t="s">
        <v>65</v>
      </c>
      <c r="F18" s="228" t="s">
        <v>66</v>
      </c>
      <c r="G18" s="228" t="s">
        <v>67</v>
      </c>
      <c r="H18" s="229" t="s">
        <v>68</v>
      </c>
      <c r="I18" s="228" t="s">
        <v>69</v>
      </c>
      <c r="J18" s="228" t="s">
        <v>70</v>
      </c>
      <c r="K18" s="228" t="s">
        <v>71</v>
      </c>
      <c r="L18" s="230" t="s">
        <v>72</v>
      </c>
      <c r="M18" s="228" t="s">
        <v>73</v>
      </c>
      <c r="N18" s="228" t="s">
        <v>74</v>
      </c>
      <c r="O18" s="228" t="s">
        <v>75</v>
      </c>
      <c r="P18" s="228" t="s">
        <v>76</v>
      </c>
      <c r="Q18" s="228" t="s">
        <v>77</v>
      </c>
      <c r="R18" s="228" t="s">
        <v>78</v>
      </c>
      <c r="S18" s="228" t="s">
        <v>79</v>
      </c>
      <c r="T18" s="228" t="s">
        <v>80</v>
      </c>
      <c r="U18" s="228" t="s">
        <v>81</v>
      </c>
      <c r="V18" s="228" t="s">
        <v>82</v>
      </c>
      <c r="W18" s="228" t="s">
        <v>83</v>
      </c>
      <c r="X18" s="228" t="s">
        <v>84</v>
      </c>
      <c r="Y18" s="228" t="s">
        <v>85</v>
      </c>
      <c r="Z18" s="228" t="s">
        <v>86</v>
      </c>
      <c r="AA18" s="228" t="s">
        <v>87</v>
      </c>
      <c r="AB18" s="228" t="s">
        <v>88</v>
      </c>
      <c r="AC18" s="228" t="s">
        <v>89</v>
      </c>
      <c r="AD18" s="228" t="s">
        <v>90</v>
      </c>
      <c r="AE18" s="230" t="s">
        <v>91</v>
      </c>
      <c r="AF18" s="230" t="s">
        <v>92</v>
      </c>
      <c r="AG18" s="228" t="s">
        <v>93</v>
      </c>
      <c r="AH18" s="230" t="s">
        <v>94</v>
      </c>
      <c r="AI18" s="228" t="s">
        <v>95</v>
      </c>
      <c r="AJ18" s="228" t="s">
        <v>96</v>
      </c>
      <c r="AK18" s="228" t="s">
        <v>97</v>
      </c>
      <c r="AL18" s="228" t="s">
        <v>98</v>
      </c>
      <c r="AM18" s="231" t="s">
        <v>99</v>
      </c>
      <c r="AN18" s="231" t="s">
        <v>100</v>
      </c>
      <c r="AO18" s="231" t="s">
        <v>101</v>
      </c>
      <c r="AP18" s="231" t="s">
        <v>102</v>
      </c>
      <c r="AQ18" s="231" t="s">
        <v>103</v>
      </c>
      <c r="AR18" s="231" t="s">
        <v>104</v>
      </c>
      <c r="AS18" s="231" t="s">
        <v>105</v>
      </c>
      <c r="AT18" s="231" t="s">
        <v>106</v>
      </c>
      <c r="AU18" s="231" t="s">
        <v>107</v>
      </c>
      <c r="AV18" s="231" t="s">
        <v>108</v>
      </c>
      <c r="AW18" s="231" t="s">
        <v>109</v>
      </c>
      <c r="AX18" s="231" t="s">
        <v>110</v>
      </c>
      <c r="AY18" s="231" t="s">
        <v>111</v>
      </c>
      <c r="AZ18" s="231" t="s">
        <v>112</v>
      </c>
      <c r="BA18" s="231" t="s">
        <v>113</v>
      </c>
      <c r="BB18" s="231" t="s">
        <v>114</v>
      </c>
      <c r="BC18" s="231" t="s">
        <v>115</v>
      </c>
      <c r="BD18" s="232" t="s">
        <v>116</v>
      </c>
    </row>
    <row r="19" spans="1:62" ht="193.5" customHeight="1" x14ac:dyDescent="0.25">
      <c r="A19" s="251">
        <v>1</v>
      </c>
      <c r="B19" s="237" t="s">
        <v>125</v>
      </c>
      <c r="C19" s="4" t="s">
        <v>126</v>
      </c>
      <c r="D19" s="4" t="s">
        <v>127</v>
      </c>
      <c r="E19" s="4" t="s">
        <v>128</v>
      </c>
      <c r="F19" s="35" t="s">
        <v>129</v>
      </c>
      <c r="G19" s="4"/>
      <c r="H19" s="34" t="s">
        <v>130</v>
      </c>
      <c r="I19" s="4" t="s">
        <v>131</v>
      </c>
      <c r="J19" s="4" t="s">
        <v>132</v>
      </c>
      <c r="K19" s="3">
        <v>40569</v>
      </c>
      <c r="L19" s="1">
        <v>1091569.6399999999</v>
      </c>
      <c r="M19" s="2">
        <v>10472</v>
      </c>
      <c r="N19" s="3">
        <v>40569</v>
      </c>
      <c r="O19" s="3">
        <v>40934</v>
      </c>
      <c r="P19" s="4" t="s">
        <v>133</v>
      </c>
      <c r="Q19" s="4"/>
      <c r="R19" s="4"/>
      <c r="S19" s="4"/>
      <c r="T19" s="4">
        <v>33903900</v>
      </c>
      <c r="U19" s="40" t="s">
        <v>134</v>
      </c>
      <c r="V19" s="85">
        <v>40934</v>
      </c>
      <c r="W19" s="43">
        <v>10735</v>
      </c>
      <c r="X19" s="17" t="s">
        <v>366</v>
      </c>
      <c r="Y19" s="39">
        <v>40935</v>
      </c>
      <c r="Z19" s="39">
        <v>41117</v>
      </c>
      <c r="AA19" s="17"/>
      <c r="AB19" s="17"/>
      <c r="AC19" s="86"/>
      <c r="AD19" s="86"/>
      <c r="AE19" s="87">
        <f>L19-AD19+AC19</f>
        <v>1091569.6399999999</v>
      </c>
      <c r="AF19" s="19"/>
      <c r="AG19" s="88"/>
      <c r="AH19" s="19"/>
      <c r="AI19" s="40"/>
      <c r="AJ19" s="40"/>
      <c r="AK19" s="40"/>
      <c r="AL19" s="40"/>
      <c r="AM19" s="89"/>
      <c r="AN19" s="89"/>
      <c r="AO19" s="90"/>
      <c r="AP19" s="90"/>
      <c r="AQ19" s="91"/>
      <c r="AR19" s="91"/>
      <c r="AS19" s="92"/>
      <c r="AT19" s="92"/>
      <c r="AU19" s="92"/>
      <c r="AV19" s="89"/>
      <c r="AW19" s="89"/>
      <c r="AX19" s="89"/>
      <c r="AY19" s="89"/>
      <c r="AZ19" s="89"/>
      <c r="BA19" s="89"/>
      <c r="BB19" s="89"/>
      <c r="BC19" s="89"/>
      <c r="BD19" s="93"/>
      <c r="BE19" s="64"/>
      <c r="BF19" s="64"/>
      <c r="BG19" s="64"/>
      <c r="BH19" s="64"/>
      <c r="BI19" s="64"/>
      <c r="BJ19" s="64"/>
    </row>
    <row r="20" spans="1:62" ht="179.25" customHeight="1" x14ac:dyDescent="0.25">
      <c r="A20" s="252"/>
      <c r="B20" s="238"/>
      <c r="C20" s="8"/>
      <c r="D20" s="8"/>
      <c r="E20" s="8"/>
      <c r="F20" s="46"/>
      <c r="G20" s="8"/>
      <c r="H20" s="45"/>
      <c r="I20" s="8"/>
      <c r="J20" s="8"/>
      <c r="K20" s="7"/>
      <c r="L20" s="5"/>
      <c r="M20" s="6"/>
      <c r="N20" s="7"/>
      <c r="O20" s="7"/>
      <c r="P20" s="8"/>
      <c r="Q20" s="8"/>
      <c r="R20" s="8"/>
      <c r="S20" s="8"/>
      <c r="T20" s="8"/>
      <c r="U20" s="25" t="s">
        <v>135</v>
      </c>
      <c r="V20" s="26">
        <v>41018</v>
      </c>
      <c r="W20" s="25" t="s">
        <v>136</v>
      </c>
      <c r="X20" s="10" t="s">
        <v>137</v>
      </c>
      <c r="Y20" s="28"/>
      <c r="Z20" s="28"/>
      <c r="AA20" s="25">
        <v>4.1500000000000004</v>
      </c>
      <c r="AB20" s="10"/>
      <c r="AC20" s="9">
        <v>45482.04</v>
      </c>
      <c r="AD20" s="9"/>
      <c r="AE20" s="20">
        <v>1137051.68</v>
      </c>
      <c r="AF20" s="20"/>
      <c r="AG20" s="20"/>
      <c r="AH20" s="20"/>
      <c r="AI20" s="25"/>
      <c r="AJ20" s="25"/>
      <c r="AK20" s="25"/>
      <c r="AL20" s="25"/>
      <c r="AM20" s="65"/>
      <c r="AN20" s="65"/>
      <c r="AO20" s="65"/>
      <c r="AP20" s="65"/>
      <c r="AQ20" s="94"/>
      <c r="AR20" s="94"/>
      <c r="AS20" s="94"/>
      <c r="AT20" s="94"/>
      <c r="AU20" s="94"/>
      <c r="AV20" s="66"/>
      <c r="AW20" s="66"/>
      <c r="AX20" s="66"/>
      <c r="AY20" s="66"/>
      <c r="AZ20" s="66"/>
      <c r="BA20" s="66"/>
      <c r="BB20" s="66"/>
      <c r="BC20" s="66"/>
      <c r="BD20" s="67"/>
    </row>
    <row r="21" spans="1:62" ht="234" customHeight="1" x14ac:dyDescent="0.25">
      <c r="A21" s="252"/>
      <c r="B21" s="238"/>
      <c r="C21" s="8"/>
      <c r="D21" s="8"/>
      <c r="E21" s="8"/>
      <c r="F21" s="46"/>
      <c r="G21" s="8"/>
      <c r="H21" s="45"/>
      <c r="I21" s="8"/>
      <c r="J21" s="8"/>
      <c r="K21" s="7"/>
      <c r="L21" s="5"/>
      <c r="M21" s="6"/>
      <c r="N21" s="7"/>
      <c r="O21" s="7"/>
      <c r="P21" s="8"/>
      <c r="Q21" s="8"/>
      <c r="R21" s="8"/>
      <c r="S21" s="8"/>
      <c r="T21" s="8"/>
      <c r="U21" s="10" t="s">
        <v>138</v>
      </c>
      <c r="V21" s="28">
        <v>41116</v>
      </c>
      <c r="W21" s="25"/>
      <c r="X21" s="10" t="s">
        <v>367</v>
      </c>
      <c r="Y21" s="28">
        <v>41117</v>
      </c>
      <c r="Z21" s="28">
        <v>41301</v>
      </c>
      <c r="AA21" s="10"/>
      <c r="AB21" s="10"/>
      <c r="AC21" s="9"/>
      <c r="AD21" s="9"/>
      <c r="AE21" s="20">
        <v>1137051.68</v>
      </c>
      <c r="AF21" s="20"/>
      <c r="AG21" s="20"/>
      <c r="AH21" s="20"/>
      <c r="AI21" s="25"/>
      <c r="AJ21" s="25"/>
      <c r="AK21" s="25"/>
      <c r="AL21" s="25"/>
      <c r="AM21" s="65"/>
      <c r="AN21" s="65"/>
      <c r="AO21" s="65"/>
      <c r="AP21" s="65"/>
      <c r="AQ21" s="94"/>
      <c r="AR21" s="94"/>
      <c r="AS21" s="94"/>
      <c r="AT21" s="94"/>
      <c r="AU21" s="94"/>
      <c r="AV21" s="66"/>
      <c r="AW21" s="66"/>
      <c r="AX21" s="66"/>
      <c r="AY21" s="66"/>
      <c r="AZ21" s="66"/>
      <c r="BA21" s="66"/>
      <c r="BB21" s="66"/>
      <c r="BC21" s="66"/>
      <c r="BD21" s="67"/>
    </row>
    <row r="22" spans="1:62" ht="408.75" customHeight="1" x14ac:dyDescent="0.25">
      <c r="A22" s="252"/>
      <c r="B22" s="238"/>
      <c r="C22" s="8"/>
      <c r="D22" s="8"/>
      <c r="E22" s="8"/>
      <c r="F22" s="46"/>
      <c r="G22" s="8"/>
      <c r="H22" s="45"/>
      <c r="I22" s="8"/>
      <c r="J22" s="8"/>
      <c r="K22" s="7"/>
      <c r="L22" s="5"/>
      <c r="M22" s="6"/>
      <c r="N22" s="7"/>
      <c r="O22" s="7"/>
      <c r="P22" s="8"/>
      <c r="Q22" s="8"/>
      <c r="R22" s="8"/>
      <c r="S22" s="8"/>
      <c r="T22" s="8"/>
      <c r="U22" s="10" t="s">
        <v>139</v>
      </c>
      <c r="V22" s="26">
        <v>41298</v>
      </c>
      <c r="W22" s="27">
        <v>10978</v>
      </c>
      <c r="X22" s="10" t="s">
        <v>140</v>
      </c>
      <c r="Y22" s="28">
        <v>41301</v>
      </c>
      <c r="Z22" s="28">
        <v>41481</v>
      </c>
      <c r="AA22" s="95" t="s">
        <v>141</v>
      </c>
      <c r="AB22" s="10"/>
      <c r="AC22" s="9">
        <v>90964.08</v>
      </c>
      <c r="AD22" s="9"/>
      <c r="AE22" s="20">
        <f>AE20+AC22</f>
        <v>1228015.76</v>
      </c>
      <c r="AF22" s="20"/>
      <c r="AG22" s="20"/>
      <c r="AH22" s="20"/>
      <c r="AI22" s="25"/>
      <c r="AJ22" s="25"/>
      <c r="AK22" s="25"/>
      <c r="AL22" s="25"/>
      <c r="AM22" s="65"/>
      <c r="AN22" s="65"/>
      <c r="AO22" s="65"/>
      <c r="AP22" s="65"/>
      <c r="AQ22" s="94"/>
      <c r="AR22" s="94"/>
      <c r="AS22" s="94"/>
      <c r="AT22" s="94"/>
      <c r="AU22" s="94"/>
      <c r="AV22" s="66"/>
      <c r="AW22" s="66"/>
      <c r="AX22" s="66"/>
      <c r="AY22" s="66"/>
      <c r="AZ22" s="66"/>
      <c r="BA22" s="66"/>
      <c r="BB22" s="66"/>
      <c r="BC22" s="66"/>
      <c r="BD22" s="67"/>
    </row>
    <row r="23" spans="1:62" ht="299.25" customHeight="1" x14ac:dyDescent="0.25">
      <c r="A23" s="252"/>
      <c r="B23" s="238"/>
      <c r="C23" s="8"/>
      <c r="D23" s="8"/>
      <c r="E23" s="8"/>
      <c r="F23" s="46"/>
      <c r="G23" s="8"/>
      <c r="H23" s="45"/>
      <c r="I23" s="8"/>
      <c r="J23" s="8"/>
      <c r="K23" s="7"/>
      <c r="L23" s="5"/>
      <c r="M23" s="6"/>
      <c r="N23" s="7"/>
      <c r="O23" s="7"/>
      <c r="P23" s="8"/>
      <c r="Q23" s="8"/>
      <c r="R23" s="8"/>
      <c r="S23" s="8"/>
      <c r="T23" s="8"/>
      <c r="U23" s="10" t="s">
        <v>142</v>
      </c>
      <c r="V23" s="28">
        <v>41480</v>
      </c>
      <c r="W23" s="27">
        <v>11099</v>
      </c>
      <c r="X23" s="10" t="s">
        <v>143</v>
      </c>
      <c r="Y23" s="28">
        <v>41846</v>
      </c>
      <c r="Z23" s="28">
        <v>41664</v>
      </c>
      <c r="AA23" s="25" t="s">
        <v>144</v>
      </c>
      <c r="AB23" s="10"/>
      <c r="AC23" s="9">
        <v>136446.18</v>
      </c>
      <c r="AD23" s="9"/>
      <c r="AE23" s="20">
        <v>1364461.94</v>
      </c>
      <c r="AF23" s="20"/>
      <c r="AG23" s="20"/>
      <c r="AH23" s="20"/>
      <c r="AI23" s="25"/>
      <c r="AJ23" s="25"/>
      <c r="AK23" s="25"/>
      <c r="AL23" s="25"/>
      <c r="AM23" s="65"/>
      <c r="AN23" s="65"/>
      <c r="AO23" s="65"/>
      <c r="AP23" s="65"/>
      <c r="AQ23" s="94"/>
      <c r="AR23" s="94"/>
      <c r="AS23" s="94"/>
      <c r="AT23" s="94"/>
      <c r="AU23" s="94"/>
      <c r="AV23" s="66"/>
      <c r="AW23" s="66"/>
      <c r="AX23" s="66"/>
      <c r="AY23" s="66"/>
      <c r="AZ23" s="66"/>
      <c r="BA23" s="66"/>
      <c r="BB23" s="66"/>
      <c r="BC23" s="66"/>
      <c r="BD23" s="67"/>
    </row>
    <row r="24" spans="1:62" ht="104.25" customHeight="1" x14ac:dyDescent="0.25">
      <c r="A24" s="252"/>
      <c r="B24" s="238"/>
      <c r="C24" s="8"/>
      <c r="D24" s="8"/>
      <c r="E24" s="8"/>
      <c r="F24" s="46"/>
      <c r="G24" s="8"/>
      <c r="H24" s="45"/>
      <c r="I24" s="8"/>
      <c r="J24" s="8"/>
      <c r="K24" s="7"/>
      <c r="L24" s="5"/>
      <c r="M24" s="6"/>
      <c r="N24" s="7"/>
      <c r="O24" s="7"/>
      <c r="P24" s="8"/>
      <c r="Q24" s="8"/>
      <c r="R24" s="8"/>
      <c r="S24" s="8"/>
      <c r="T24" s="8"/>
      <c r="U24" s="10" t="s">
        <v>145</v>
      </c>
      <c r="V24" s="28">
        <v>41666</v>
      </c>
      <c r="W24" s="27">
        <v>11231</v>
      </c>
      <c r="X24" s="10" t="s">
        <v>146</v>
      </c>
      <c r="Y24" s="28">
        <v>41666</v>
      </c>
      <c r="Z24" s="28">
        <v>41756</v>
      </c>
      <c r="AA24" s="10"/>
      <c r="AB24" s="10"/>
      <c r="AC24" s="9"/>
      <c r="AD24" s="9"/>
      <c r="AE24" s="20">
        <f>AE23+AC24</f>
        <v>1364461.94</v>
      </c>
      <c r="AF24" s="20"/>
      <c r="AG24" s="20"/>
      <c r="AH24" s="20"/>
      <c r="AI24" s="25"/>
      <c r="AJ24" s="25"/>
      <c r="AK24" s="25"/>
      <c r="AL24" s="25"/>
      <c r="AM24" s="65"/>
      <c r="AN24" s="65"/>
      <c r="AO24" s="65"/>
      <c r="AP24" s="65"/>
      <c r="AQ24" s="94"/>
      <c r="AR24" s="94"/>
      <c r="AS24" s="94"/>
      <c r="AT24" s="94"/>
      <c r="AU24" s="94"/>
      <c r="AV24" s="66"/>
      <c r="AW24" s="66"/>
      <c r="AX24" s="66"/>
      <c r="AY24" s="66"/>
      <c r="AZ24" s="66"/>
      <c r="BA24" s="66"/>
      <c r="BB24" s="66"/>
      <c r="BC24" s="66"/>
      <c r="BD24" s="67"/>
    </row>
    <row r="25" spans="1:62" ht="171.75" customHeight="1" x14ac:dyDescent="0.25">
      <c r="A25" s="252"/>
      <c r="B25" s="238"/>
      <c r="C25" s="8"/>
      <c r="D25" s="8"/>
      <c r="E25" s="8"/>
      <c r="F25" s="46"/>
      <c r="G25" s="8"/>
      <c r="H25" s="45"/>
      <c r="I25" s="8"/>
      <c r="J25" s="8"/>
      <c r="K25" s="7"/>
      <c r="L25" s="5"/>
      <c r="M25" s="6"/>
      <c r="N25" s="7"/>
      <c r="O25" s="7"/>
      <c r="P25" s="8"/>
      <c r="Q25" s="8"/>
      <c r="R25" s="8"/>
      <c r="S25" s="8"/>
      <c r="T25" s="8"/>
      <c r="U25" s="10" t="s">
        <v>147</v>
      </c>
      <c r="V25" s="28">
        <v>41674</v>
      </c>
      <c r="W25" s="27">
        <v>11237</v>
      </c>
      <c r="X25" s="10" t="s">
        <v>148</v>
      </c>
      <c r="Y25" s="28"/>
      <c r="Z25" s="10"/>
      <c r="AA25" s="10"/>
      <c r="AB25" s="10"/>
      <c r="AC25" s="9"/>
      <c r="AD25" s="9"/>
      <c r="AE25" s="20">
        <f>AE24</f>
        <v>1364461.94</v>
      </c>
      <c r="AF25" s="20"/>
      <c r="AG25" s="20"/>
      <c r="AH25" s="20"/>
      <c r="AI25" s="25"/>
      <c r="AJ25" s="25"/>
      <c r="AK25" s="25"/>
      <c r="AL25" s="25"/>
      <c r="AM25" s="65"/>
      <c r="AN25" s="65"/>
      <c r="AO25" s="65"/>
      <c r="AP25" s="65"/>
      <c r="AQ25" s="94"/>
      <c r="AR25" s="94"/>
      <c r="AS25" s="94"/>
      <c r="AT25" s="94"/>
      <c r="AU25" s="94"/>
      <c r="AV25" s="66"/>
      <c r="AW25" s="66"/>
      <c r="AX25" s="66"/>
      <c r="AY25" s="66"/>
      <c r="AZ25" s="66"/>
      <c r="BA25" s="66"/>
      <c r="BB25" s="66"/>
      <c r="BC25" s="66"/>
      <c r="BD25" s="67"/>
    </row>
    <row r="26" spans="1:62" ht="98.25" customHeight="1" x14ac:dyDescent="0.25">
      <c r="A26" s="252"/>
      <c r="B26" s="238"/>
      <c r="C26" s="8"/>
      <c r="D26" s="8"/>
      <c r="E26" s="8"/>
      <c r="F26" s="46"/>
      <c r="G26" s="8"/>
      <c r="H26" s="45"/>
      <c r="I26" s="8"/>
      <c r="J26" s="8"/>
      <c r="K26" s="7"/>
      <c r="L26" s="5"/>
      <c r="M26" s="6"/>
      <c r="N26" s="7"/>
      <c r="O26" s="7"/>
      <c r="P26" s="8"/>
      <c r="Q26" s="8"/>
      <c r="R26" s="8"/>
      <c r="S26" s="8"/>
      <c r="T26" s="8"/>
      <c r="U26" s="10" t="s">
        <v>149</v>
      </c>
      <c r="V26" s="28">
        <v>41754</v>
      </c>
      <c r="W26" s="27">
        <v>11294</v>
      </c>
      <c r="X26" s="10" t="s">
        <v>368</v>
      </c>
      <c r="Y26" s="28">
        <v>41754</v>
      </c>
      <c r="Z26" s="28">
        <v>41843</v>
      </c>
      <c r="AA26" s="10"/>
      <c r="AB26" s="10"/>
      <c r="AC26" s="9"/>
      <c r="AD26" s="9"/>
      <c r="AE26" s="20">
        <f>AE25</f>
        <v>1364461.94</v>
      </c>
      <c r="AF26" s="20"/>
      <c r="AG26" s="20"/>
      <c r="AH26" s="20"/>
      <c r="AI26" s="25"/>
      <c r="AJ26" s="25"/>
      <c r="AK26" s="25"/>
      <c r="AL26" s="25"/>
      <c r="AM26" s="65"/>
      <c r="AN26" s="65"/>
      <c r="AO26" s="65"/>
      <c r="AP26" s="65"/>
      <c r="AQ26" s="94"/>
      <c r="AR26" s="94"/>
      <c r="AS26" s="94"/>
      <c r="AT26" s="94"/>
      <c r="AU26" s="94"/>
      <c r="AV26" s="66"/>
      <c r="AW26" s="66"/>
      <c r="AX26" s="66"/>
      <c r="AY26" s="66"/>
      <c r="AZ26" s="66"/>
      <c r="BA26" s="66"/>
      <c r="BB26" s="66"/>
      <c r="BC26" s="66"/>
      <c r="BD26" s="67"/>
    </row>
    <row r="27" spans="1:62" ht="99.75" customHeight="1" x14ac:dyDescent="0.25">
      <c r="A27" s="252"/>
      <c r="B27" s="238"/>
      <c r="C27" s="8"/>
      <c r="D27" s="8"/>
      <c r="E27" s="8"/>
      <c r="F27" s="46"/>
      <c r="G27" s="8"/>
      <c r="H27" s="45"/>
      <c r="I27" s="8"/>
      <c r="J27" s="8"/>
      <c r="K27" s="7"/>
      <c r="L27" s="5"/>
      <c r="M27" s="6"/>
      <c r="N27" s="7"/>
      <c r="O27" s="7"/>
      <c r="P27" s="8"/>
      <c r="Q27" s="8"/>
      <c r="R27" s="8"/>
      <c r="S27" s="8"/>
      <c r="T27" s="8"/>
      <c r="U27" s="10" t="s">
        <v>150</v>
      </c>
      <c r="V27" s="28">
        <v>41845</v>
      </c>
      <c r="W27" s="27">
        <v>11372</v>
      </c>
      <c r="X27" s="10" t="s">
        <v>361</v>
      </c>
      <c r="Y27" s="28">
        <v>41845</v>
      </c>
      <c r="Z27" s="28">
        <v>41998</v>
      </c>
      <c r="AA27" s="10"/>
      <c r="AB27" s="10"/>
      <c r="AC27" s="96"/>
      <c r="AD27" s="96"/>
      <c r="AE27" s="20">
        <f>AE26</f>
        <v>1364461.94</v>
      </c>
      <c r="AF27" s="20"/>
      <c r="AG27" s="97"/>
      <c r="AH27" s="20"/>
      <c r="AI27" s="25"/>
      <c r="AJ27" s="25"/>
      <c r="AK27" s="25"/>
      <c r="AL27" s="25"/>
      <c r="AM27" s="65"/>
      <c r="AN27" s="65"/>
      <c r="AO27" s="65"/>
      <c r="AP27" s="65"/>
      <c r="AQ27" s="94"/>
      <c r="AR27" s="94"/>
      <c r="AS27" s="94"/>
      <c r="AT27" s="94"/>
      <c r="AU27" s="94"/>
      <c r="AV27" s="66"/>
      <c r="AW27" s="66"/>
      <c r="AX27" s="66"/>
      <c r="AY27" s="66"/>
      <c r="AZ27" s="66"/>
      <c r="BA27" s="66"/>
      <c r="BB27" s="66"/>
      <c r="BC27" s="66"/>
      <c r="BD27" s="67"/>
    </row>
    <row r="28" spans="1:62" ht="236.25" customHeight="1" x14ac:dyDescent="0.25">
      <c r="A28" s="252"/>
      <c r="B28" s="238"/>
      <c r="C28" s="8"/>
      <c r="D28" s="8"/>
      <c r="E28" s="8"/>
      <c r="F28" s="46"/>
      <c r="G28" s="8"/>
      <c r="H28" s="45"/>
      <c r="I28" s="8"/>
      <c r="J28" s="8"/>
      <c r="K28" s="7"/>
      <c r="L28" s="5"/>
      <c r="M28" s="6"/>
      <c r="N28" s="7"/>
      <c r="O28" s="7"/>
      <c r="P28" s="8"/>
      <c r="Q28" s="8"/>
      <c r="R28" s="8"/>
      <c r="S28" s="8"/>
      <c r="T28" s="8"/>
      <c r="U28" s="10" t="s">
        <v>151</v>
      </c>
      <c r="V28" s="28">
        <v>41953</v>
      </c>
      <c r="W28" s="27">
        <v>11433</v>
      </c>
      <c r="X28" s="10" t="s">
        <v>152</v>
      </c>
      <c r="Y28" s="28"/>
      <c r="Z28" s="28"/>
      <c r="AA28" s="10"/>
      <c r="AB28" s="10"/>
      <c r="AC28" s="96"/>
      <c r="AD28" s="96"/>
      <c r="AE28" s="20">
        <f>AE27</f>
        <v>1364461.94</v>
      </c>
      <c r="AF28" s="20"/>
      <c r="AG28" s="97"/>
      <c r="AH28" s="20"/>
      <c r="AI28" s="25"/>
      <c r="AJ28" s="25"/>
      <c r="AK28" s="25"/>
      <c r="AL28" s="25"/>
      <c r="AM28" s="65"/>
      <c r="AN28" s="65"/>
      <c r="AO28" s="65"/>
      <c r="AP28" s="65"/>
      <c r="AQ28" s="94"/>
      <c r="AR28" s="94"/>
      <c r="AS28" s="94"/>
      <c r="AT28" s="94"/>
      <c r="AU28" s="94"/>
      <c r="AV28" s="66"/>
      <c r="AW28" s="66"/>
      <c r="AX28" s="66"/>
      <c r="AY28" s="66"/>
      <c r="AZ28" s="66"/>
      <c r="BA28" s="66"/>
      <c r="BB28" s="66"/>
      <c r="BC28" s="66"/>
      <c r="BD28" s="67"/>
    </row>
    <row r="29" spans="1:62" ht="134.25" customHeight="1" x14ac:dyDescent="0.25">
      <c r="A29" s="252"/>
      <c r="B29" s="238"/>
      <c r="C29" s="8"/>
      <c r="D29" s="8"/>
      <c r="E29" s="8"/>
      <c r="F29" s="46"/>
      <c r="G29" s="8"/>
      <c r="H29" s="45"/>
      <c r="I29" s="8"/>
      <c r="J29" s="8"/>
      <c r="K29" s="7"/>
      <c r="L29" s="5"/>
      <c r="M29" s="6"/>
      <c r="N29" s="7"/>
      <c r="O29" s="7"/>
      <c r="P29" s="8"/>
      <c r="Q29" s="8"/>
      <c r="R29" s="8"/>
      <c r="S29" s="8"/>
      <c r="T29" s="8"/>
      <c r="U29" s="10" t="s">
        <v>153</v>
      </c>
      <c r="V29" s="28">
        <v>41995</v>
      </c>
      <c r="W29" s="27">
        <v>11468</v>
      </c>
      <c r="X29" s="10" t="s">
        <v>154</v>
      </c>
      <c r="Y29" s="98">
        <v>41998</v>
      </c>
      <c r="Z29" s="98">
        <v>42117</v>
      </c>
      <c r="AA29" s="66"/>
      <c r="AB29" s="66"/>
      <c r="AC29" s="94"/>
      <c r="AD29" s="94"/>
      <c r="AE29" s="11">
        <f>AE27</f>
        <v>1364461.94</v>
      </c>
      <c r="AF29" s="11"/>
      <c r="AG29" s="99"/>
      <c r="AH29" s="20"/>
      <c r="AI29" s="25"/>
      <c r="AJ29" s="25"/>
      <c r="AK29" s="25"/>
      <c r="AL29" s="25"/>
      <c r="AM29" s="65"/>
      <c r="AN29" s="65"/>
      <c r="AO29" s="65"/>
      <c r="AP29" s="65"/>
      <c r="AQ29" s="94"/>
      <c r="AR29" s="94"/>
      <c r="AS29" s="94"/>
      <c r="AT29" s="94"/>
      <c r="AU29" s="94"/>
      <c r="AV29" s="66"/>
      <c r="AW29" s="66"/>
      <c r="AX29" s="66"/>
      <c r="AY29" s="66"/>
      <c r="AZ29" s="66"/>
      <c r="BA29" s="66"/>
      <c r="BB29" s="66"/>
      <c r="BC29" s="66"/>
      <c r="BD29" s="67"/>
    </row>
    <row r="30" spans="1:62" ht="308.25" customHeight="1" x14ac:dyDescent="0.25">
      <c r="A30" s="252"/>
      <c r="B30" s="238"/>
      <c r="C30" s="8"/>
      <c r="D30" s="8"/>
      <c r="E30" s="8"/>
      <c r="F30" s="46"/>
      <c r="G30" s="8"/>
      <c r="H30" s="45"/>
      <c r="I30" s="8"/>
      <c r="J30" s="8"/>
      <c r="K30" s="7"/>
      <c r="L30" s="5"/>
      <c r="M30" s="6"/>
      <c r="N30" s="7"/>
      <c r="O30" s="7"/>
      <c r="P30" s="8"/>
      <c r="Q30" s="8"/>
      <c r="R30" s="8"/>
      <c r="S30" s="8"/>
      <c r="T30" s="8"/>
      <c r="U30" s="10" t="s">
        <v>155</v>
      </c>
      <c r="V30" s="28">
        <v>42073</v>
      </c>
      <c r="W30" s="27">
        <v>11513</v>
      </c>
      <c r="X30" s="10" t="s">
        <v>156</v>
      </c>
      <c r="Y30" s="66"/>
      <c r="Z30" s="66"/>
      <c r="AA30" s="66"/>
      <c r="AB30" s="66"/>
      <c r="AC30" s="94"/>
      <c r="AD30" s="94"/>
      <c r="AE30" s="11">
        <f>AE28</f>
        <v>1364461.94</v>
      </c>
      <c r="AF30" s="11"/>
      <c r="AG30" s="99"/>
      <c r="AH30" s="20"/>
      <c r="AI30" s="25"/>
      <c r="AJ30" s="25"/>
      <c r="AK30" s="25"/>
      <c r="AL30" s="25"/>
      <c r="AM30" s="65"/>
      <c r="AN30" s="65"/>
      <c r="AO30" s="65"/>
      <c r="AP30" s="65"/>
      <c r="AQ30" s="94"/>
      <c r="AR30" s="94"/>
      <c r="AS30" s="94"/>
      <c r="AT30" s="94"/>
      <c r="AU30" s="94"/>
      <c r="AV30" s="66"/>
      <c r="AW30" s="66"/>
      <c r="AX30" s="66"/>
      <c r="AY30" s="66"/>
      <c r="AZ30" s="66"/>
      <c r="BA30" s="66"/>
      <c r="BB30" s="66"/>
      <c r="BC30" s="66"/>
      <c r="BD30" s="67"/>
    </row>
    <row r="31" spans="1:62" ht="93" customHeight="1" x14ac:dyDescent="0.25">
      <c r="A31" s="252"/>
      <c r="B31" s="238"/>
      <c r="C31" s="8"/>
      <c r="D31" s="8"/>
      <c r="E31" s="8"/>
      <c r="F31" s="46"/>
      <c r="G31" s="8"/>
      <c r="H31" s="45"/>
      <c r="I31" s="8"/>
      <c r="J31" s="8"/>
      <c r="K31" s="7"/>
      <c r="L31" s="5"/>
      <c r="M31" s="6"/>
      <c r="N31" s="7"/>
      <c r="O31" s="7"/>
      <c r="P31" s="8"/>
      <c r="Q31" s="8"/>
      <c r="R31" s="8"/>
      <c r="S31" s="8"/>
      <c r="T31" s="8"/>
      <c r="U31" s="10" t="s">
        <v>157</v>
      </c>
      <c r="V31" s="28">
        <v>42116</v>
      </c>
      <c r="W31" s="27">
        <v>11541</v>
      </c>
      <c r="X31" s="10" t="s">
        <v>362</v>
      </c>
      <c r="Y31" s="98">
        <v>42117</v>
      </c>
      <c r="Z31" s="98">
        <v>42297</v>
      </c>
      <c r="AA31" s="66"/>
      <c r="AB31" s="66"/>
      <c r="AC31" s="66"/>
      <c r="AD31" s="66"/>
      <c r="AE31" s="11">
        <f>AE29</f>
        <v>1364461.94</v>
      </c>
      <c r="AF31" s="11"/>
      <c r="AG31" s="99"/>
      <c r="AH31" s="20"/>
      <c r="AI31" s="25"/>
      <c r="AJ31" s="25"/>
      <c r="AK31" s="25"/>
      <c r="AL31" s="25"/>
      <c r="AM31" s="65"/>
      <c r="AN31" s="65"/>
      <c r="AO31" s="65"/>
      <c r="AP31" s="65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7"/>
    </row>
    <row r="32" spans="1:62" ht="94.5" customHeight="1" x14ac:dyDescent="0.25">
      <c r="A32" s="252"/>
      <c r="B32" s="238"/>
      <c r="C32" s="8"/>
      <c r="D32" s="8"/>
      <c r="E32" s="8"/>
      <c r="F32" s="46"/>
      <c r="G32" s="8"/>
      <c r="H32" s="45"/>
      <c r="I32" s="8"/>
      <c r="J32" s="8"/>
      <c r="K32" s="7"/>
      <c r="L32" s="5"/>
      <c r="M32" s="6"/>
      <c r="N32" s="7"/>
      <c r="O32" s="7"/>
      <c r="P32" s="8"/>
      <c r="Q32" s="8"/>
      <c r="R32" s="8"/>
      <c r="S32" s="8"/>
      <c r="T32" s="8"/>
      <c r="U32" s="10" t="s">
        <v>158</v>
      </c>
      <c r="V32" s="28">
        <v>42297</v>
      </c>
      <c r="W32" s="27">
        <v>11668</v>
      </c>
      <c r="X32" s="10" t="s">
        <v>363</v>
      </c>
      <c r="Y32" s="98">
        <v>42297</v>
      </c>
      <c r="Z32" s="98">
        <v>42387</v>
      </c>
      <c r="AA32" s="66"/>
      <c r="AB32" s="66"/>
      <c r="AC32" s="66"/>
      <c r="AD32" s="66"/>
      <c r="AE32" s="11">
        <f>AE30</f>
        <v>1364461.94</v>
      </c>
      <c r="AF32" s="11"/>
      <c r="AG32" s="99"/>
      <c r="AH32" s="20"/>
      <c r="AI32" s="25"/>
      <c r="AJ32" s="25"/>
      <c r="AK32" s="25"/>
      <c r="AL32" s="25"/>
      <c r="AM32" s="65"/>
      <c r="AN32" s="65"/>
      <c r="AO32" s="65"/>
      <c r="AP32" s="65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7"/>
    </row>
    <row r="33" spans="1:56" ht="87" customHeight="1" x14ac:dyDescent="0.25">
      <c r="A33" s="252"/>
      <c r="B33" s="238"/>
      <c r="C33" s="8"/>
      <c r="D33" s="8"/>
      <c r="E33" s="8"/>
      <c r="F33" s="46"/>
      <c r="G33" s="8"/>
      <c r="H33" s="45"/>
      <c r="I33" s="8"/>
      <c r="J33" s="8"/>
      <c r="K33" s="7"/>
      <c r="L33" s="5"/>
      <c r="M33" s="6"/>
      <c r="N33" s="7"/>
      <c r="O33" s="7"/>
      <c r="P33" s="8"/>
      <c r="Q33" s="8"/>
      <c r="R33" s="8"/>
      <c r="S33" s="8"/>
      <c r="T33" s="8"/>
      <c r="U33" s="10" t="s">
        <v>159</v>
      </c>
      <c r="V33" s="28">
        <v>42384</v>
      </c>
      <c r="W33" s="27">
        <v>11725</v>
      </c>
      <c r="X33" s="10" t="s">
        <v>364</v>
      </c>
      <c r="Y33" s="98">
        <v>42388</v>
      </c>
      <c r="Z33" s="98">
        <v>42568</v>
      </c>
      <c r="AA33" s="66"/>
      <c r="AB33" s="66"/>
      <c r="AC33" s="66"/>
      <c r="AD33" s="66"/>
      <c r="AE33" s="11"/>
      <c r="AF33" s="11"/>
      <c r="AG33" s="99"/>
      <c r="AH33" s="20"/>
      <c r="AI33" s="25"/>
      <c r="AJ33" s="25"/>
      <c r="AK33" s="25"/>
      <c r="AL33" s="25"/>
      <c r="AM33" s="65"/>
      <c r="AN33" s="65"/>
      <c r="AO33" s="65"/>
      <c r="AP33" s="65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7"/>
    </row>
    <row r="34" spans="1:56" ht="87" customHeight="1" x14ac:dyDescent="0.25">
      <c r="A34" s="252"/>
      <c r="B34" s="238"/>
      <c r="C34" s="8"/>
      <c r="D34" s="8"/>
      <c r="E34" s="8"/>
      <c r="F34" s="46"/>
      <c r="G34" s="8"/>
      <c r="H34" s="45"/>
      <c r="I34" s="8"/>
      <c r="J34" s="8"/>
      <c r="K34" s="7"/>
      <c r="L34" s="5"/>
      <c r="M34" s="6"/>
      <c r="N34" s="7"/>
      <c r="O34" s="7"/>
      <c r="P34" s="8"/>
      <c r="Q34" s="8"/>
      <c r="R34" s="8"/>
      <c r="S34" s="8"/>
      <c r="T34" s="8"/>
      <c r="U34" s="10" t="s">
        <v>160</v>
      </c>
      <c r="V34" s="28">
        <v>42556</v>
      </c>
      <c r="W34" s="27">
        <v>11844</v>
      </c>
      <c r="X34" s="10" t="s">
        <v>365</v>
      </c>
      <c r="Y34" s="98">
        <v>42568</v>
      </c>
      <c r="Z34" s="98">
        <v>42735</v>
      </c>
      <c r="AA34" s="66"/>
      <c r="AB34" s="66"/>
      <c r="AC34" s="66"/>
      <c r="AD34" s="66"/>
      <c r="AE34" s="11"/>
      <c r="AF34" s="11"/>
      <c r="AG34" s="99"/>
      <c r="AH34" s="20"/>
      <c r="AI34" s="25"/>
      <c r="AJ34" s="25"/>
      <c r="AK34" s="25"/>
      <c r="AL34" s="25"/>
      <c r="AM34" s="65"/>
      <c r="AN34" s="65"/>
      <c r="AO34" s="65"/>
      <c r="AP34" s="65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7"/>
    </row>
    <row r="35" spans="1:56" ht="124.5" customHeight="1" x14ac:dyDescent="0.25">
      <c r="A35" s="252"/>
      <c r="B35" s="238"/>
      <c r="C35" s="8"/>
      <c r="D35" s="8"/>
      <c r="E35" s="8"/>
      <c r="F35" s="46"/>
      <c r="G35" s="8"/>
      <c r="H35" s="45"/>
      <c r="I35" s="8"/>
      <c r="J35" s="8"/>
      <c r="K35" s="7"/>
      <c r="L35" s="5"/>
      <c r="M35" s="6"/>
      <c r="N35" s="7"/>
      <c r="O35" s="7"/>
      <c r="P35" s="8"/>
      <c r="Q35" s="8"/>
      <c r="R35" s="8"/>
      <c r="S35" s="8"/>
      <c r="T35" s="8"/>
      <c r="U35" s="10" t="s">
        <v>161</v>
      </c>
      <c r="V35" s="28">
        <v>42736</v>
      </c>
      <c r="W35" s="27">
        <v>11975</v>
      </c>
      <c r="X35" s="10" t="s">
        <v>162</v>
      </c>
      <c r="Y35" s="98">
        <v>42736</v>
      </c>
      <c r="Z35" s="98">
        <v>42916</v>
      </c>
      <c r="AA35" s="66"/>
      <c r="AB35" s="66"/>
      <c r="AC35" s="66"/>
      <c r="AD35" s="66"/>
      <c r="AE35" s="11"/>
      <c r="AF35" s="11">
        <v>1381455.81</v>
      </c>
      <c r="AG35" s="99">
        <v>100758.57</v>
      </c>
      <c r="AH35" s="20">
        <f>AF35+AG35</f>
        <v>1482214.3800000001</v>
      </c>
      <c r="AI35" s="25"/>
      <c r="AJ35" s="25"/>
      <c r="AK35" s="25"/>
      <c r="AL35" s="25"/>
      <c r="AM35" s="65"/>
      <c r="AN35" s="65"/>
      <c r="AO35" s="65"/>
      <c r="AP35" s="65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7"/>
    </row>
    <row r="36" spans="1:56" ht="90" customHeight="1" x14ac:dyDescent="0.25">
      <c r="A36" s="252"/>
      <c r="B36" s="238"/>
      <c r="C36" s="8"/>
      <c r="D36" s="8"/>
      <c r="E36" s="8"/>
      <c r="F36" s="46"/>
      <c r="G36" s="8"/>
      <c r="H36" s="45"/>
      <c r="I36" s="8"/>
      <c r="J36" s="8"/>
      <c r="K36" s="7"/>
      <c r="L36" s="5"/>
      <c r="M36" s="6"/>
      <c r="N36" s="7"/>
      <c r="O36" s="7"/>
      <c r="P36" s="8"/>
      <c r="Q36" s="8"/>
      <c r="R36" s="8"/>
      <c r="S36" s="8"/>
      <c r="T36" s="8"/>
      <c r="U36" s="46" t="s">
        <v>163</v>
      </c>
      <c r="V36" s="100">
        <v>41673</v>
      </c>
      <c r="W36" s="6">
        <v>11251</v>
      </c>
      <c r="X36" s="46" t="s">
        <v>164</v>
      </c>
      <c r="Y36" s="98"/>
      <c r="Z36" s="98"/>
      <c r="AA36" s="66">
        <v>19.806950000000001</v>
      </c>
      <c r="AB36" s="66"/>
      <c r="AC36" s="101">
        <f>108981.36-90964.14</f>
        <v>18017.22</v>
      </c>
      <c r="AD36" s="66"/>
      <c r="AE36" s="11">
        <f>AE32+AC36</f>
        <v>1382479.16</v>
      </c>
      <c r="AF36" s="11"/>
      <c r="AG36" s="99"/>
      <c r="AH36" s="20"/>
      <c r="AI36" s="25"/>
      <c r="AJ36" s="25"/>
      <c r="AK36" s="25"/>
      <c r="AL36" s="25"/>
      <c r="AM36" s="65"/>
      <c r="AN36" s="65"/>
      <c r="AO36" s="65"/>
      <c r="AP36" s="65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7"/>
    </row>
    <row r="37" spans="1:56" ht="107.25" customHeight="1" x14ac:dyDescent="0.25">
      <c r="A37" s="252"/>
      <c r="B37" s="238"/>
      <c r="C37" s="8"/>
      <c r="D37" s="8"/>
      <c r="E37" s="8"/>
      <c r="F37" s="46"/>
      <c r="G37" s="8"/>
      <c r="H37" s="45"/>
      <c r="I37" s="8"/>
      <c r="J37" s="8"/>
      <c r="K37" s="7"/>
      <c r="L37" s="5"/>
      <c r="M37" s="6"/>
      <c r="N37" s="7"/>
      <c r="O37" s="7"/>
      <c r="P37" s="8"/>
      <c r="Q37" s="8"/>
      <c r="R37" s="8"/>
      <c r="S37" s="8"/>
      <c r="T37" s="8"/>
      <c r="U37" s="46"/>
      <c r="V37" s="100"/>
      <c r="W37" s="6"/>
      <c r="X37" s="46"/>
      <c r="Y37" s="98"/>
      <c r="Z37" s="98"/>
      <c r="AA37" s="66">
        <v>13.66743</v>
      </c>
      <c r="AB37" s="66"/>
      <c r="AC37" s="101">
        <f>4308.19-3790.17</f>
        <v>518.01999999999953</v>
      </c>
      <c r="AD37" s="66"/>
      <c r="AE37" s="11">
        <f t="shared" ref="AE37:AE44" si="0">AE36+AC37</f>
        <v>1382997.18</v>
      </c>
      <c r="AF37" s="11"/>
      <c r="AG37" s="99"/>
      <c r="AH37" s="20"/>
      <c r="AI37" s="25"/>
      <c r="AJ37" s="25"/>
      <c r="AK37" s="25"/>
      <c r="AL37" s="25"/>
      <c r="AM37" s="65"/>
      <c r="AN37" s="65"/>
      <c r="AO37" s="65"/>
      <c r="AP37" s="65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7"/>
    </row>
    <row r="38" spans="1:56" ht="92.25" customHeight="1" x14ac:dyDescent="0.25">
      <c r="A38" s="252"/>
      <c r="B38" s="238"/>
      <c r="C38" s="8"/>
      <c r="D38" s="8"/>
      <c r="E38" s="8"/>
      <c r="F38" s="46"/>
      <c r="G38" s="8"/>
      <c r="H38" s="45"/>
      <c r="I38" s="8"/>
      <c r="J38" s="8"/>
      <c r="K38" s="7"/>
      <c r="L38" s="5"/>
      <c r="M38" s="6"/>
      <c r="N38" s="7"/>
      <c r="O38" s="7"/>
      <c r="P38" s="8"/>
      <c r="Q38" s="8"/>
      <c r="R38" s="8"/>
      <c r="S38" s="8"/>
      <c r="T38" s="8"/>
      <c r="U38" s="46"/>
      <c r="V38" s="100"/>
      <c r="W38" s="6"/>
      <c r="X38" s="46"/>
      <c r="Y38" s="98"/>
      <c r="Z38" s="98"/>
      <c r="AA38" s="66">
        <v>5.5277599999999998</v>
      </c>
      <c r="AB38" s="66"/>
      <c r="AC38" s="101">
        <f>7999.36-7580.34</f>
        <v>419.01999999999953</v>
      </c>
      <c r="AD38" s="66"/>
      <c r="AE38" s="11">
        <f t="shared" si="0"/>
        <v>1383416.2</v>
      </c>
      <c r="AF38" s="11"/>
      <c r="AG38" s="99"/>
      <c r="AH38" s="20"/>
      <c r="AI38" s="25"/>
      <c r="AJ38" s="25"/>
      <c r="AK38" s="25"/>
      <c r="AL38" s="25"/>
      <c r="AM38" s="65"/>
      <c r="AN38" s="65"/>
      <c r="AO38" s="65"/>
      <c r="AP38" s="65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7"/>
    </row>
    <row r="39" spans="1:56" ht="150.75" customHeight="1" x14ac:dyDescent="0.25">
      <c r="A39" s="252"/>
      <c r="B39" s="238"/>
      <c r="C39" s="8"/>
      <c r="D39" s="8"/>
      <c r="E39" s="8"/>
      <c r="F39" s="46"/>
      <c r="G39" s="8"/>
      <c r="H39" s="45"/>
      <c r="I39" s="8"/>
      <c r="J39" s="8"/>
      <c r="K39" s="7"/>
      <c r="L39" s="5"/>
      <c r="M39" s="6"/>
      <c r="N39" s="7"/>
      <c r="O39" s="7"/>
      <c r="P39" s="8"/>
      <c r="Q39" s="8"/>
      <c r="R39" s="8"/>
      <c r="S39" s="8"/>
      <c r="T39" s="8"/>
      <c r="U39" s="46"/>
      <c r="V39" s="100"/>
      <c r="W39" s="6"/>
      <c r="X39" s="46"/>
      <c r="Y39" s="10"/>
      <c r="Z39" s="10"/>
      <c r="AA39" s="10">
        <v>3.60853</v>
      </c>
      <c r="AB39" s="10"/>
      <c r="AC39" s="12">
        <f>11780.82-11370.51</f>
        <v>410.30999999999949</v>
      </c>
      <c r="AD39" s="101"/>
      <c r="AE39" s="20">
        <f t="shared" si="0"/>
        <v>1383826.51</v>
      </c>
      <c r="AF39" s="11"/>
      <c r="AG39" s="99"/>
      <c r="AH39" s="20"/>
      <c r="AI39" s="25"/>
      <c r="AJ39" s="25"/>
      <c r="AK39" s="25"/>
      <c r="AL39" s="25"/>
      <c r="AM39" s="65"/>
      <c r="AN39" s="65"/>
      <c r="AO39" s="65"/>
      <c r="AP39" s="65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7"/>
    </row>
    <row r="40" spans="1:56" ht="62.25" customHeight="1" x14ac:dyDescent="0.25">
      <c r="A40" s="252"/>
      <c r="B40" s="238"/>
      <c r="C40" s="8"/>
      <c r="D40" s="8"/>
      <c r="E40" s="8"/>
      <c r="F40" s="46"/>
      <c r="G40" s="8"/>
      <c r="H40" s="45"/>
      <c r="I40" s="8"/>
      <c r="J40" s="8"/>
      <c r="K40" s="7"/>
      <c r="L40" s="5"/>
      <c r="M40" s="6"/>
      <c r="N40" s="7"/>
      <c r="O40" s="7"/>
      <c r="P40" s="8"/>
      <c r="Q40" s="8"/>
      <c r="R40" s="8"/>
      <c r="S40" s="8"/>
      <c r="T40" s="8"/>
      <c r="U40" s="10" t="s">
        <v>165</v>
      </c>
      <c r="V40" s="28">
        <v>41842</v>
      </c>
      <c r="W40" s="27">
        <v>11356</v>
      </c>
      <c r="X40" s="10" t="s">
        <v>369</v>
      </c>
      <c r="Y40" s="28">
        <v>41843</v>
      </c>
      <c r="Z40" s="28">
        <v>41996</v>
      </c>
      <c r="AA40" s="10"/>
      <c r="AB40" s="10"/>
      <c r="AC40" s="12"/>
      <c r="AD40" s="12"/>
      <c r="AE40" s="20">
        <f t="shared" si="0"/>
        <v>1383826.51</v>
      </c>
      <c r="AF40" s="20"/>
      <c r="AG40" s="20"/>
      <c r="AH40" s="20"/>
      <c r="AI40" s="25"/>
      <c r="AJ40" s="25"/>
      <c r="AK40" s="25"/>
      <c r="AL40" s="25"/>
      <c r="AM40" s="65"/>
      <c r="AN40" s="65"/>
      <c r="AO40" s="65"/>
      <c r="AP40" s="65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7"/>
    </row>
    <row r="41" spans="1:56" ht="62.25" customHeight="1" x14ac:dyDescent="0.25">
      <c r="A41" s="252"/>
      <c r="B41" s="238"/>
      <c r="C41" s="8"/>
      <c r="D41" s="8"/>
      <c r="E41" s="8"/>
      <c r="F41" s="46"/>
      <c r="G41" s="8"/>
      <c r="H41" s="45"/>
      <c r="I41" s="8"/>
      <c r="J41" s="8"/>
      <c r="K41" s="7"/>
      <c r="L41" s="5"/>
      <c r="M41" s="6"/>
      <c r="N41" s="7"/>
      <c r="O41" s="7"/>
      <c r="P41" s="8"/>
      <c r="Q41" s="8"/>
      <c r="R41" s="8"/>
      <c r="S41" s="8"/>
      <c r="T41" s="8"/>
      <c r="U41" s="46" t="s">
        <v>166</v>
      </c>
      <c r="V41" s="100">
        <v>42073</v>
      </c>
      <c r="W41" s="6">
        <v>11513</v>
      </c>
      <c r="X41" s="8" t="s">
        <v>167</v>
      </c>
      <c r="Y41" s="102"/>
      <c r="Z41" s="100"/>
      <c r="AA41" s="46" t="s">
        <v>168</v>
      </c>
      <c r="AB41" s="46"/>
      <c r="AC41" s="12">
        <f>113100.86-108981.36</f>
        <v>4119.5</v>
      </c>
      <c r="AD41" s="48"/>
      <c r="AE41" s="20">
        <f t="shared" si="0"/>
        <v>1387946.01</v>
      </c>
      <c r="AF41" s="20"/>
      <c r="AG41" s="20"/>
      <c r="AH41" s="20"/>
      <c r="AI41" s="25"/>
      <c r="AJ41" s="25"/>
      <c r="AK41" s="25"/>
      <c r="AL41" s="25"/>
      <c r="AM41" s="65"/>
      <c r="AN41" s="65"/>
      <c r="AO41" s="65"/>
      <c r="AP41" s="65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7"/>
    </row>
    <row r="42" spans="1:56" ht="62.25" customHeight="1" x14ac:dyDescent="0.25">
      <c r="A42" s="252"/>
      <c r="B42" s="238"/>
      <c r="C42" s="8"/>
      <c r="D42" s="8"/>
      <c r="E42" s="8"/>
      <c r="F42" s="46"/>
      <c r="G42" s="8"/>
      <c r="H42" s="45"/>
      <c r="I42" s="8"/>
      <c r="J42" s="8"/>
      <c r="K42" s="7"/>
      <c r="L42" s="5"/>
      <c r="M42" s="6"/>
      <c r="N42" s="7"/>
      <c r="O42" s="7"/>
      <c r="P42" s="8"/>
      <c r="Q42" s="8"/>
      <c r="R42" s="8"/>
      <c r="S42" s="8"/>
      <c r="T42" s="8"/>
      <c r="U42" s="46"/>
      <c r="V42" s="100"/>
      <c r="W42" s="6"/>
      <c r="X42" s="8"/>
      <c r="Y42" s="102"/>
      <c r="Z42" s="100"/>
      <c r="AA42" s="46"/>
      <c r="AB42" s="46"/>
      <c r="AC42" s="12">
        <f>4471.04-4308.19</f>
        <v>162.85000000000036</v>
      </c>
      <c r="AD42" s="48"/>
      <c r="AE42" s="20">
        <f t="shared" si="0"/>
        <v>1388108.86</v>
      </c>
      <c r="AF42" s="20"/>
      <c r="AG42" s="20"/>
      <c r="AH42" s="20"/>
      <c r="AI42" s="25"/>
      <c r="AJ42" s="25"/>
      <c r="AK42" s="25"/>
      <c r="AL42" s="25"/>
      <c r="AM42" s="65"/>
      <c r="AN42" s="65"/>
      <c r="AO42" s="65"/>
      <c r="AP42" s="65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7"/>
    </row>
    <row r="43" spans="1:56" ht="62.25" customHeight="1" x14ac:dyDescent="0.25">
      <c r="A43" s="252"/>
      <c r="B43" s="238"/>
      <c r="C43" s="8"/>
      <c r="D43" s="8"/>
      <c r="E43" s="8"/>
      <c r="F43" s="46"/>
      <c r="G43" s="8"/>
      <c r="H43" s="45"/>
      <c r="I43" s="8"/>
      <c r="J43" s="8"/>
      <c r="K43" s="7"/>
      <c r="L43" s="5"/>
      <c r="M43" s="6"/>
      <c r="N43" s="7"/>
      <c r="O43" s="7"/>
      <c r="P43" s="8"/>
      <c r="Q43" s="8"/>
      <c r="R43" s="8"/>
      <c r="S43" s="8"/>
      <c r="T43" s="8"/>
      <c r="U43" s="46"/>
      <c r="V43" s="100"/>
      <c r="W43" s="6"/>
      <c r="X43" s="8"/>
      <c r="Y43" s="102"/>
      <c r="Z43" s="100"/>
      <c r="AA43" s="46"/>
      <c r="AB43" s="46"/>
      <c r="AC43" s="12">
        <f>8301.74-7999.36</f>
        <v>302.38000000000011</v>
      </c>
      <c r="AD43" s="48"/>
      <c r="AE43" s="20">
        <f t="shared" si="0"/>
        <v>1388411.24</v>
      </c>
      <c r="AF43" s="20"/>
      <c r="AG43" s="20"/>
      <c r="AH43" s="20"/>
      <c r="AI43" s="25"/>
      <c r="AJ43" s="25"/>
      <c r="AK43" s="25"/>
      <c r="AL43" s="25"/>
      <c r="AM43" s="65"/>
      <c r="AN43" s="65"/>
      <c r="AO43" s="65"/>
      <c r="AP43" s="65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7"/>
    </row>
    <row r="44" spans="1:56" ht="120.75" customHeight="1" x14ac:dyDescent="0.25">
      <c r="A44" s="252"/>
      <c r="B44" s="238"/>
      <c r="C44" s="8"/>
      <c r="D44" s="8"/>
      <c r="E44" s="8"/>
      <c r="F44" s="46"/>
      <c r="G44" s="8"/>
      <c r="H44" s="45"/>
      <c r="I44" s="8"/>
      <c r="J44" s="8"/>
      <c r="K44" s="7"/>
      <c r="L44" s="5"/>
      <c r="M44" s="6"/>
      <c r="N44" s="7"/>
      <c r="O44" s="7"/>
      <c r="P44" s="8"/>
      <c r="Q44" s="8"/>
      <c r="R44" s="8"/>
      <c r="S44" s="8"/>
      <c r="T44" s="8"/>
      <c r="U44" s="46"/>
      <c r="V44" s="100"/>
      <c r="W44" s="6"/>
      <c r="X44" s="8"/>
      <c r="Y44" s="102"/>
      <c r="Z44" s="100"/>
      <c r="AA44" s="46"/>
      <c r="AB44" s="46"/>
      <c r="AC44" s="12">
        <f>12226.13-11780.82</f>
        <v>445.30999999999949</v>
      </c>
      <c r="AD44" s="48"/>
      <c r="AE44" s="20">
        <f t="shared" si="0"/>
        <v>1388856.55</v>
      </c>
      <c r="AF44" s="20"/>
      <c r="AG44" s="20"/>
      <c r="AH44" s="20"/>
      <c r="AI44" s="25"/>
      <c r="AJ44" s="25"/>
      <c r="AK44" s="25"/>
      <c r="AL44" s="25"/>
      <c r="AM44" s="65"/>
      <c r="AN44" s="65"/>
      <c r="AO44" s="65"/>
      <c r="AP44" s="65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7"/>
    </row>
    <row r="45" spans="1:56" ht="90.75" customHeight="1" thickBot="1" x14ac:dyDescent="0.3">
      <c r="A45" s="253"/>
      <c r="B45" s="239"/>
      <c r="C45" s="16"/>
      <c r="D45" s="16"/>
      <c r="E45" s="16"/>
      <c r="F45" s="53"/>
      <c r="G45" s="16"/>
      <c r="H45" s="52"/>
      <c r="I45" s="16"/>
      <c r="J45" s="16"/>
      <c r="K45" s="15"/>
      <c r="L45" s="13"/>
      <c r="M45" s="14"/>
      <c r="N45" s="15"/>
      <c r="O45" s="15"/>
      <c r="P45" s="16"/>
      <c r="Q45" s="16"/>
      <c r="R45" s="16"/>
      <c r="S45" s="16"/>
      <c r="T45" s="16"/>
      <c r="U45" s="57" t="s">
        <v>169</v>
      </c>
      <c r="V45" s="58">
        <v>42404</v>
      </c>
      <c r="W45" s="59">
        <v>11739</v>
      </c>
      <c r="X45" s="57" t="s">
        <v>170</v>
      </c>
      <c r="Y45" s="72"/>
      <c r="Z45" s="58"/>
      <c r="AA45" s="103" t="s">
        <v>171</v>
      </c>
      <c r="AB45" s="57"/>
      <c r="AC45" s="104"/>
      <c r="AD45" s="104"/>
      <c r="AE45" s="33">
        <v>1403603.68</v>
      </c>
      <c r="AF45" s="33">
        <v>2425354.83</v>
      </c>
      <c r="AG45" s="33">
        <v>0</v>
      </c>
      <c r="AH45" s="33">
        <f>AF45+AG45</f>
        <v>2425354.83</v>
      </c>
      <c r="AI45" s="105"/>
      <c r="AJ45" s="105"/>
      <c r="AK45" s="105"/>
      <c r="AL45" s="105"/>
      <c r="AM45" s="106"/>
      <c r="AN45" s="106"/>
      <c r="AO45" s="106"/>
      <c r="AP45" s="106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3"/>
    </row>
    <row r="46" spans="1:56" ht="62.25" customHeight="1" x14ac:dyDescent="0.25">
      <c r="A46" s="254">
        <v>2</v>
      </c>
      <c r="B46" s="240" t="s">
        <v>181</v>
      </c>
      <c r="C46" s="38" t="s">
        <v>182</v>
      </c>
      <c r="D46" s="38" t="s">
        <v>183</v>
      </c>
      <c r="E46" s="38"/>
      <c r="F46" s="107" t="s">
        <v>184</v>
      </c>
      <c r="G46" s="108">
        <v>11404</v>
      </c>
      <c r="H46" s="109" t="s">
        <v>185</v>
      </c>
      <c r="I46" s="38" t="s">
        <v>186</v>
      </c>
      <c r="J46" s="38" t="s">
        <v>132</v>
      </c>
      <c r="K46" s="110">
        <v>41907</v>
      </c>
      <c r="L46" s="36">
        <v>219306.47</v>
      </c>
      <c r="M46" s="2">
        <v>11408</v>
      </c>
      <c r="N46" s="3">
        <v>41907</v>
      </c>
      <c r="O46" s="3">
        <v>41998</v>
      </c>
      <c r="P46" s="4" t="s">
        <v>120</v>
      </c>
      <c r="Q46" s="35"/>
      <c r="R46" s="35"/>
      <c r="S46" s="35"/>
      <c r="T46" s="4" t="s">
        <v>172</v>
      </c>
      <c r="U46" s="40" t="s">
        <v>163</v>
      </c>
      <c r="V46" s="85">
        <v>42048</v>
      </c>
      <c r="W46" s="43">
        <v>11499</v>
      </c>
      <c r="X46" s="17" t="s">
        <v>187</v>
      </c>
      <c r="Y46" s="39"/>
      <c r="Z46" s="39"/>
      <c r="AA46" s="17"/>
      <c r="AB46" s="17"/>
      <c r="AC46" s="18"/>
      <c r="AD46" s="17"/>
      <c r="AE46" s="19"/>
      <c r="AF46" s="19"/>
      <c r="AG46" s="19"/>
      <c r="AH46" s="19"/>
      <c r="AI46" s="40"/>
      <c r="AJ46" s="40"/>
      <c r="AK46" s="40"/>
      <c r="AL46" s="40"/>
      <c r="AM46" s="89"/>
      <c r="AN46" s="89"/>
      <c r="AO46" s="89"/>
      <c r="AP46" s="8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70"/>
    </row>
    <row r="47" spans="1:56" ht="90.75" customHeight="1" x14ac:dyDescent="0.25">
      <c r="A47" s="255"/>
      <c r="B47" s="241"/>
      <c r="C47" s="49"/>
      <c r="D47" s="49"/>
      <c r="E47" s="49"/>
      <c r="F47" s="111"/>
      <c r="G47" s="112"/>
      <c r="H47" s="113"/>
      <c r="I47" s="49"/>
      <c r="J47" s="49"/>
      <c r="K47" s="114"/>
      <c r="L47" s="47"/>
      <c r="M47" s="6"/>
      <c r="N47" s="7"/>
      <c r="O47" s="7"/>
      <c r="P47" s="8"/>
      <c r="Q47" s="46"/>
      <c r="R47" s="46"/>
      <c r="S47" s="46"/>
      <c r="T47" s="8"/>
      <c r="U47" s="25" t="s">
        <v>134</v>
      </c>
      <c r="V47" s="26">
        <v>41995</v>
      </c>
      <c r="W47" s="27">
        <v>11468</v>
      </c>
      <c r="X47" s="10" t="s">
        <v>188</v>
      </c>
      <c r="Y47" s="28">
        <v>41998</v>
      </c>
      <c r="Z47" s="28">
        <v>42058</v>
      </c>
      <c r="AA47" s="10"/>
      <c r="AB47" s="10"/>
      <c r="AC47" s="12"/>
      <c r="AD47" s="10"/>
      <c r="AE47" s="20"/>
      <c r="AF47" s="20"/>
      <c r="AG47" s="20"/>
      <c r="AH47" s="20"/>
      <c r="AI47" s="25"/>
      <c r="AJ47" s="25"/>
      <c r="AK47" s="25"/>
      <c r="AL47" s="25"/>
      <c r="AM47" s="65"/>
      <c r="AN47" s="65"/>
      <c r="AO47" s="65"/>
      <c r="AP47" s="65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7"/>
    </row>
    <row r="48" spans="1:56" ht="85.5" customHeight="1" x14ac:dyDescent="0.25">
      <c r="A48" s="255"/>
      <c r="B48" s="241"/>
      <c r="C48" s="49"/>
      <c r="D48" s="49"/>
      <c r="E48" s="49"/>
      <c r="F48" s="111"/>
      <c r="G48" s="112"/>
      <c r="H48" s="113"/>
      <c r="I48" s="49"/>
      <c r="J48" s="49"/>
      <c r="K48" s="114"/>
      <c r="L48" s="47"/>
      <c r="M48" s="6"/>
      <c r="N48" s="7"/>
      <c r="O48" s="7"/>
      <c r="P48" s="8"/>
      <c r="Q48" s="46"/>
      <c r="R48" s="46"/>
      <c r="S48" s="46"/>
      <c r="T48" s="8"/>
      <c r="U48" s="25" t="s">
        <v>135</v>
      </c>
      <c r="V48" s="26">
        <v>42423</v>
      </c>
      <c r="W48" s="27">
        <v>11755</v>
      </c>
      <c r="X48" s="10" t="s">
        <v>189</v>
      </c>
      <c r="Y48" s="28">
        <v>42424</v>
      </c>
      <c r="Z48" s="28">
        <v>42606</v>
      </c>
      <c r="AA48" s="10"/>
      <c r="AB48" s="10"/>
      <c r="AC48" s="12"/>
      <c r="AD48" s="10"/>
      <c r="AE48" s="20"/>
      <c r="AF48" s="20"/>
      <c r="AG48" s="20"/>
      <c r="AH48" s="20"/>
      <c r="AI48" s="25"/>
      <c r="AJ48" s="25"/>
      <c r="AK48" s="25"/>
      <c r="AL48" s="25"/>
      <c r="AM48" s="65"/>
      <c r="AN48" s="65"/>
      <c r="AO48" s="65"/>
      <c r="AP48" s="65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7"/>
    </row>
    <row r="49" spans="1:57" ht="88.5" customHeight="1" x14ac:dyDescent="0.25">
      <c r="A49" s="255"/>
      <c r="B49" s="241"/>
      <c r="C49" s="49"/>
      <c r="D49" s="49"/>
      <c r="E49" s="49"/>
      <c r="F49" s="111"/>
      <c r="G49" s="112"/>
      <c r="H49" s="113"/>
      <c r="I49" s="49"/>
      <c r="J49" s="49"/>
      <c r="K49" s="114"/>
      <c r="L49" s="47"/>
      <c r="M49" s="6"/>
      <c r="N49" s="7"/>
      <c r="O49" s="7"/>
      <c r="P49" s="8"/>
      <c r="Q49" s="46"/>
      <c r="R49" s="46"/>
      <c r="S49" s="46"/>
      <c r="T49" s="8"/>
      <c r="U49" s="25" t="s">
        <v>165</v>
      </c>
      <c r="V49" s="26">
        <v>42541</v>
      </c>
      <c r="W49" s="27">
        <v>11836</v>
      </c>
      <c r="X49" s="10" t="s">
        <v>190</v>
      </c>
      <c r="Y49" s="28"/>
      <c r="Z49" s="28" t="s">
        <v>191</v>
      </c>
      <c r="AA49" s="10" t="s">
        <v>192</v>
      </c>
      <c r="AB49" s="10"/>
      <c r="AC49" s="21">
        <v>7143.59</v>
      </c>
      <c r="AD49" s="10"/>
      <c r="AE49" s="20">
        <f>AC49+L46</f>
        <v>226450.06</v>
      </c>
      <c r="AF49" s="20"/>
      <c r="AG49" s="20"/>
      <c r="AH49" s="20"/>
      <c r="AI49" s="25"/>
      <c r="AJ49" s="25"/>
      <c r="AK49" s="25"/>
      <c r="AL49" s="25"/>
      <c r="AM49" s="65"/>
      <c r="AN49" s="65"/>
      <c r="AO49" s="65"/>
      <c r="AP49" s="65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7"/>
    </row>
    <row r="50" spans="1:57" ht="88.5" customHeight="1" thickBot="1" x14ac:dyDescent="0.3">
      <c r="A50" s="256"/>
      <c r="B50" s="241"/>
      <c r="C50" s="49"/>
      <c r="D50" s="49"/>
      <c r="E50" s="49"/>
      <c r="F50" s="111"/>
      <c r="G50" s="112"/>
      <c r="H50" s="113"/>
      <c r="I50" s="49"/>
      <c r="J50" s="49"/>
      <c r="K50" s="114"/>
      <c r="L50" s="47"/>
      <c r="M50" s="115"/>
      <c r="N50" s="116"/>
      <c r="O50" s="116"/>
      <c r="P50" s="117"/>
      <c r="Q50" s="118"/>
      <c r="R50" s="118"/>
      <c r="S50" s="118"/>
      <c r="T50" s="117"/>
      <c r="U50" s="119" t="s">
        <v>138</v>
      </c>
      <c r="V50" s="120">
        <v>42606</v>
      </c>
      <c r="W50" s="121">
        <v>11891</v>
      </c>
      <c r="X50" s="22" t="s">
        <v>193</v>
      </c>
      <c r="Y50" s="122">
        <v>42606</v>
      </c>
      <c r="Z50" s="122">
        <v>42790</v>
      </c>
      <c r="AA50" s="22"/>
      <c r="AB50" s="22"/>
      <c r="AC50" s="23"/>
      <c r="AD50" s="22"/>
      <c r="AE50" s="24"/>
      <c r="AF50" s="24">
        <v>152409.57999999999</v>
      </c>
      <c r="AG50" s="24">
        <v>0</v>
      </c>
      <c r="AH50" s="24">
        <f>AF50</f>
        <v>152409.57999999999</v>
      </c>
      <c r="AI50" s="119"/>
      <c r="AJ50" s="119"/>
      <c r="AK50" s="119"/>
      <c r="AL50" s="119"/>
      <c r="AM50" s="123"/>
      <c r="AN50" s="123"/>
      <c r="AO50" s="123"/>
      <c r="AP50" s="123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5"/>
    </row>
    <row r="51" spans="1:57" s="66" customFormat="1" ht="30" customHeight="1" x14ac:dyDescent="0.25">
      <c r="A51" s="257">
        <v>3</v>
      </c>
      <c r="B51" s="242" t="s">
        <v>194</v>
      </c>
      <c r="C51" s="126" t="s">
        <v>195</v>
      </c>
      <c r="D51" s="127" t="s">
        <v>196</v>
      </c>
      <c r="E51" s="127" t="s">
        <v>175</v>
      </c>
      <c r="F51" s="35" t="s">
        <v>197</v>
      </c>
      <c r="G51" s="2" t="s">
        <v>198</v>
      </c>
      <c r="H51" s="34" t="s">
        <v>199</v>
      </c>
      <c r="I51" s="4" t="s">
        <v>200</v>
      </c>
      <c r="J51" s="4" t="s">
        <v>201</v>
      </c>
      <c r="K51" s="3">
        <v>41641</v>
      </c>
      <c r="L51" s="1">
        <v>340510.17</v>
      </c>
      <c r="M51" s="2" t="s">
        <v>202</v>
      </c>
      <c r="N51" s="3">
        <v>41640</v>
      </c>
      <c r="O51" s="3">
        <v>41820</v>
      </c>
      <c r="P51" s="4" t="s">
        <v>120</v>
      </c>
      <c r="Q51" s="35"/>
      <c r="R51" s="35"/>
      <c r="S51" s="35"/>
      <c r="T51" s="4" t="s">
        <v>178</v>
      </c>
      <c r="U51" s="40"/>
      <c r="V51" s="40"/>
      <c r="W51" s="43"/>
      <c r="X51" s="17"/>
      <c r="Y51" s="17"/>
      <c r="Z51" s="17"/>
      <c r="AA51" s="17"/>
      <c r="AB51" s="17"/>
      <c r="AC51" s="18"/>
      <c r="AD51" s="17"/>
      <c r="AE51" s="19">
        <f>L51-AD51+AC51</f>
        <v>340510.17</v>
      </c>
      <c r="AF51" s="19"/>
      <c r="AG51" s="19"/>
      <c r="AH51" s="19"/>
      <c r="AI51" s="41" t="s">
        <v>203</v>
      </c>
      <c r="AJ51" s="40" t="s">
        <v>204</v>
      </c>
      <c r="AK51" s="40" t="s">
        <v>205</v>
      </c>
      <c r="AL51" s="43">
        <v>11122</v>
      </c>
      <c r="AM51" s="89"/>
      <c r="AN51" s="89"/>
      <c r="AO51" s="89"/>
      <c r="AP51" s="8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70"/>
      <c r="BE51" s="68"/>
    </row>
    <row r="52" spans="1:57" s="66" customFormat="1" ht="30" customHeight="1" x14ac:dyDescent="0.25">
      <c r="A52" s="257"/>
      <c r="B52" s="243"/>
      <c r="C52" s="128"/>
      <c r="D52" s="129"/>
      <c r="E52" s="129"/>
      <c r="F52" s="46"/>
      <c r="G52" s="6"/>
      <c r="H52" s="45"/>
      <c r="I52" s="8"/>
      <c r="J52" s="8"/>
      <c r="K52" s="7"/>
      <c r="L52" s="5"/>
      <c r="M52" s="6"/>
      <c r="N52" s="7"/>
      <c r="O52" s="7"/>
      <c r="P52" s="8"/>
      <c r="Q52" s="46"/>
      <c r="R52" s="46"/>
      <c r="S52" s="46"/>
      <c r="T52" s="8"/>
      <c r="U52" s="25" t="s">
        <v>122</v>
      </c>
      <c r="V52" s="26">
        <v>41819</v>
      </c>
      <c r="W52" s="27">
        <v>11420</v>
      </c>
      <c r="X52" s="10" t="s">
        <v>206</v>
      </c>
      <c r="Y52" s="28">
        <v>41819</v>
      </c>
      <c r="Z52" s="28">
        <v>42001</v>
      </c>
      <c r="AA52" s="10"/>
      <c r="AB52" s="10"/>
      <c r="AC52" s="12"/>
      <c r="AD52" s="10"/>
      <c r="AE52" s="20"/>
      <c r="AF52" s="20"/>
      <c r="AG52" s="20"/>
      <c r="AH52" s="20"/>
      <c r="AI52" s="29" t="s">
        <v>203</v>
      </c>
      <c r="AJ52" s="25" t="s">
        <v>204</v>
      </c>
      <c r="AK52" s="25" t="s">
        <v>205</v>
      </c>
      <c r="AL52" s="27">
        <v>11122</v>
      </c>
      <c r="AM52" s="65"/>
      <c r="AN52" s="65"/>
      <c r="AO52" s="65"/>
      <c r="AP52" s="65"/>
      <c r="BD52" s="67"/>
      <c r="BE52" s="68"/>
    </row>
    <row r="53" spans="1:57" s="66" customFormat="1" ht="30" customHeight="1" x14ac:dyDescent="0.25">
      <c r="A53" s="257"/>
      <c r="B53" s="243"/>
      <c r="C53" s="128"/>
      <c r="D53" s="129"/>
      <c r="E53" s="129"/>
      <c r="F53" s="46"/>
      <c r="G53" s="6"/>
      <c r="H53" s="45"/>
      <c r="I53" s="8"/>
      <c r="J53" s="8"/>
      <c r="K53" s="7"/>
      <c r="L53" s="5"/>
      <c r="M53" s="6"/>
      <c r="N53" s="7"/>
      <c r="O53" s="7"/>
      <c r="P53" s="8"/>
      <c r="Q53" s="46"/>
      <c r="R53" s="46"/>
      <c r="S53" s="46"/>
      <c r="T53" s="8"/>
      <c r="U53" s="25" t="s">
        <v>123</v>
      </c>
      <c r="V53" s="26">
        <v>41883</v>
      </c>
      <c r="W53" s="27">
        <v>11451</v>
      </c>
      <c r="X53" s="10" t="s">
        <v>207</v>
      </c>
      <c r="Y53" s="28"/>
      <c r="Z53" s="28"/>
      <c r="AA53" s="10"/>
      <c r="AB53" s="10"/>
      <c r="AC53" s="12"/>
      <c r="AD53" s="10"/>
      <c r="AE53" s="20"/>
      <c r="AF53" s="20"/>
      <c r="AG53" s="20"/>
      <c r="AH53" s="20"/>
      <c r="AI53" s="29" t="s">
        <v>203</v>
      </c>
      <c r="AJ53" s="25" t="s">
        <v>204</v>
      </c>
      <c r="AK53" s="25" t="s">
        <v>205</v>
      </c>
      <c r="AL53" s="27">
        <v>11122</v>
      </c>
      <c r="AM53" s="65"/>
      <c r="AN53" s="65"/>
      <c r="AO53" s="65"/>
      <c r="AP53" s="65"/>
      <c r="BD53" s="67"/>
      <c r="BE53" s="68"/>
    </row>
    <row r="54" spans="1:57" s="66" customFormat="1" ht="30" customHeight="1" x14ac:dyDescent="0.25">
      <c r="A54" s="257"/>
      <c r="B54" s="243"/>
      <c r="C54" s="128"/>
      <c r="D54" s="129"/>
      <c r="E54" s="129"/>
      <c r="F54" s="46"/>
      <c r="G54" s="6"/>
      <c r="H54" s="45"/>
      <c r="I54" s="8"/>
      <c r="J54" s="8"/>
      <c r="K54" s="7"/>
      <c r="L54" s="5"/>
      <c r="M54" s="6"/>
      <c r="N54" s="7"/>
      <c r="O54" s="7"/>
      <c r="P54" s="8"/>
      <c r="Q54" s="46"/>
      <c r="R54" s="46"/>
      <c r="S54" s="46"/>
      <c r="T54" s="8"/>
      <c r="U54" s="25" t="s">
        <v>173</v>
      </c>
      <c r="V54" s="26">
        <v>41999</v>
      </c>
      <c r="W54" s="27"/>
      <c r="X54" s="10" t="s">
        <v>208</v>
      </c>
      <c r="Y54" s="28">
        <v>41999</v>
      </c>
      <c r="Z54" s="28">
        <v>42364</v>
      </c>
      <c r="AA54" s="10"/>
      <c r="AB54" s="10"/>
      <c r="AC54" s="12"/>
      <c r="AD54" s="10"/>
      <c r="AE54" s="20"/>
      <c r="AF54" s="20"/>
      <c r="AG54" s="11"/>
      <c r="AH54" s="20"/>
      <c r="AI54" s="29" t="s">
        <v>203</v>
      </c>
      <c r="AJ54" s="25" t="s">
        <v>204</v>
      </c>
      <c r="AK54" s="25" t="s">
        <v>205</v>
      </c>
      <c r="AL54" s="27">
        <v>11122</v>
      </c>
      <c r="AM54" s="65"/>
      <c r="AN54" s="65"/>
      <c r="AO54" s="65"/>
      <c r="AP54" s="65"/>
      <c r="BD54" s="67"/>
      <c r="BE54" s="68"/>
    </row>
    <row r="55" spans="1:57" s="66" customFormat="1" ht="30" customHeight="1" x14ac:dyDescent="0.25">
      <c r="A55" s="257"/>
      <c r="B55" s="243"/>
      <c r="C55" s="128"/>
      <c r="D55" s="129"/>
      <c r="E55" s="129"/>
      <c r="F55" s="46"/>
      <c r="G55" s="6"/>
      <c r="H55" s="45"/>
      <c r="I55" s="8"/>
      <c r="J55" s="8"/>
      <c r="K55" s="7"/>
      <c r="L55" s="5"/>
      <c r="M55" s="6"/>
      <c r="N55" s="7"/>
      <c r="O55" s="7"/>
      <c r="P55" s="8"/>
      <c r="Q55" s="46"/>
      <c r="R55" s="46"/>
      <c r="S55" s="46"/>
      <c r="T55" s="8"/>
      <c r="U55" s="25" t="s">
        <v>124</v>
      </c>
      <c r="V55" s="26">
        <v>42367</v>
      </c>
      <c r="W55" s="27">
        <v>11744</v>
      </c>
      <c r="X55" s="10" t="s">
        <v>209</v>
      </c>
      <c r="Y55" s="28">
        <v>42367</v>
      </c>
      <c r="Z55" s="28">
        <v>42733</v>
      </c>
      <c r="AA55" s="10"/>
      <c r="AB55" s="10"/>
      <c r="AC55" s="12"/>
      <c r="AD55" s="10"/>
      <c r="AE55" s="20"/>
      <c r="AF55" s="20">
        <v>3917374.8200000003</v>
      </c>
      <c r="AG55" s="11"/>
      <c r="AH55" s="20"/>
      <c r="AI55" s="29" t="s">
        <v>203</v>
      </c>
      <c r="AJ55" s="25" t="s">
        <v>204</v>
      </c>
      <c r="AK55" s="25" t="s">
        <v>205</v>
      </c>
      <c r="AL55" s="27">
        <v>11122</v>
      </c>
      <c r="AM55" s="65"/>
      <c r="AN55" s="65"/>
      <c r="AO55" s="65"/>
      <c r="AP55" s="65"/>
      <c r="BD55" s="67"/>
      <c r="BE55" s="68"/>
    </row>
    <row r="56" spans="1:57" s="66" customFormat="1" ht="53.25" customHeight="1" thickBot="1" x14ac:dyDescent="0.3">
      <c r="A56" s="257"/>
      <c r="B56" s="244"/>
      <c r="C56" s="130"/>
      <c r="D56" s="131"/>
      <c r="E56" s="131"/>
      <c r="F56" s="53"/>
      <c r="G56" s="14"/>
      <c r="H56" s="52"/>
      <c r="I56" s="16"/>
      <c r="J56" s="16"/>
      <c r="K56" s="15"/>
      <c r="L56" s="13"/>
      <c r="M56" s="14"/>
      <c r="N56" s="15"/>
      <c r="O56" s="15"/>
      <c r="P56" s="16"/>
      <c r="Q56" s="53"/>
      <c r="R56" s="53"/>
      <c r="S56" s="53"/>
      <c r="T56" s="16"/>
      <c r="U56" s="105" t="s">
        <v>142</v>
      </c>
      <c r="V56" s="132">
        <v>42730</v>
      </c>
      <c r="W56" s="59"/>
      <c r="X56" s="57" t="s">
        <v>304</v>
      </c>
      <c r="Y56" s="58">
        <v>42733</v>
      </c>
      <c r="Z56" s="58">
        <v>43098</v>
      </c>
      <c r="AA56" s="57"/>
      <c r="AB56" s="57"/>
      <c r="AC56" s="104"/>
      <c r="AD56" s="57"/>
      <c r="AE56" s="33"/>
      <c r="AF56" s="33"/>
      <c r="AG56" s="133">
        <v>314182.96999999997</v>
      </c>
      <c r="AH56" s="33">
        <f>AG56+AF55</f>
        <v>4231557.79</v>
      </c>
      <c r="AI56" s="60" t="s">
        <v>203</v>
      </c>
      <c r="AJ56" s="105" t="s">
        <v>204</v>
      </c>
      <c r="AK56" s="105" t="s">
        <v>205</v>
      </c>
      <c r="AL56" s="59">
        <v>11122</v>
      </c>
      <c r="AM56" s="106"/>
      <c r="AN56" s="106"/>
      <c r="AO56" s="106"/>
      <c r="AP56" s="106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3"/>
      <c r="BE56" s="68"/>
    </row>
    <row r="57" spans="1:57" ht="28.5" customHeight="1" x14ac:dyDescent="0.25">
      <c r="A57" s="251">
        <v>4</v>
      </c>
      <c r="B57" s="245" t="s">
        <v>216</v>
      </c>
      <c r="C57" s="134" t="s">
        <v>217</v>
      </c>
      <c r="D57" s="134" t="s">
        <v>174</v>
      </c>
      <c r="E57" s="134" t="s">
        <v>117</v>
      </c>
      <c r="F57" s="135" t="s">
        <v>218</v>
      </c>
      <c r="G57" s="30">
        <v>11242</v>
      </c>
      <c r="H57" s="136" t="s">
        <v>219</v>
      </c>
      <c r="I57" s="49" t="s">
        <v>220</v>
      </c>
      <c r="J57" s="134" t="s">
        <v>221</v>
      </c>
      <c r="K57" s="114">
        <v>42095</v>
      </c>
      <c r="L57" s="47">
        <v>300000</v>
      </c>
      <c r="M57" s="30">
        <v>11576</v>
      </c>
      <c r="N57" s="137">
        <v>42095</v>
      </c>
      <c r="O57" s="137">
        <v>42369</v>
      </c>
      <c r="P57" s="134" t="s">
        <v>120</v>
      </c>
      <c r="Q57" s="135"/>
      <c r="R57" s="138"/>
      <c r="S57" s="138"/>
      <c r="T57" s="49" t="s">
        <v>222</v>
      </c>
      <c r="U57" s="139"/>
      <c r="V57" s="139"/>
      <c r="W57" s="140"/>
      <c r="X57" s="139"/>
      <c r="Y57" s="139"/>
      <c r="Z57" s="139"/>
      <c r="AA57" s="139"/>
      <c r="AB57" s="139"/>
      <c r="AC57" s="139"/>
      <c r="AD57" s="139"/>
      <c r="AE57" s="141">
        <v>300000</v>
      </c>
      <c r="AF57" s="141">
        <v>299848.45999999996</v>
      </c>
      <c r="AG57" s="141"/>
      <c r="AH57" s="141"/>
      <c r="AI57" s="142" t="s">
        <v>199</v>
      </c>
      <c r="AJ57" s="142" t="s">
        <v>223</v>
      </c>
      <c r="AK57" s="143" t="s">
        <v>224</v>
      </c>
      <c r="AL57" s="144">
        <v>11348</v>
      </c>
      <c r="AM57" s="143"/>
      <c r="AN57" s="143"/>
      <c r="AO57" s="143"/>
      <c r="AP57" s="143"/>
      <c r="AQ57" s="145"/>
      <c r="AR57" s="145"/>
      <c r="AS57" s="139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7"/>
    </row>
    <row r="58" spans="1:57" ht="42.75" customHeight="1" x14ac:dyDescent="0.25">
      <c r="A58" s="252"/>
      <c r="B58" s="238"/>
      <c r="C58" s="8"/>
      <c r="D58" s="8"/>
      <c r="E58" s="8"/>
      <c r="F58" s="46"/>
      <c r="G58" s="6"/>
      <c r="H58" s="45"/>
      <c r="I58" s="49"/>
      <c r="J58" s="8"/>
      <c r="K58" s="114"/>
      <c r="L58" s="47"/>
      <c r="M58" s="6"/>
      <c r="N58" s="7"/>
      <c r="O58" s="7"/>
      <c r="P58" s="8"/>
      <c r="Q58" s="46"/>
      <c r="R58" s="48"/>
      <c r="S58" s="48"/>
      <c r="T58" s="49"/>
      <c r="U58" s="10" t="s">
        <v>180</v>
      </c>
      <c r="V58" s="28">
        <v>42367</v>
      </c>
      <c r="W58" s="27">
        <v>11975</v>
      </c>
      <c r="X58" s="10" t="s">
        <v>225</v>
      </c>
      <c r="Y58" s="28">
        <v>42367</v>
      </c>
      <c r="Z58" s="28">
        <v>42611</v>
      </c>
      <c r="AA58" s="10"/>
      <c r="AB58" s="10"/>
      <c r="AC58" s="10"/>
      <c r="AD58" s="10"/>
      <c r="AE58" s="20"/>
      <c r="AF58" s="20"/>
      <c r="AG58" s="20"/>
      <c r="AH58" s="20"/>
      <c r="AI58" s="29" t="s">
        <v>199</v>
      </c>
      <c r="AJ58" s="29" t="s">
        <v>223</v>
      </c>
      <c r="AK58" s="50" t="s">
        <v>224</v>
      </c>
      <c r="AL58" s="27">
        <v>11348</v>
      </c>
      <c r="AM58" s="50"/>
      <c r="AN58" s="50"/>
      <c r="AO58" s="50"/>
      <c r="AP58" s="50"/>
      <c r="AQ58" s="51"/>
      <c r="AR58" s="51"/>
      <c r="AS58" s="10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7"/>
    </row>
    <row r="59" spans="1:57" ht="54" customHeight="1" x14ac:dyDescent="0.25">
      <c r="A59" s="252"/>
      <c r="B59" s="238"/>
      <c r="C59" s="8"/>
      <c r="D59" s="8"/>
      <c r="E59" s="8"/>
      <c r="F59" s="46"/>
      <c r="G59" s="6"/>
      <c r="H59" s="45"/>
      <c r="I59" s="49"/>
      <c r="J59" s="8"/>
      <c r="K59" s="114"/>
      <c r="L59" s="47"/>
      <c r="M59" s="6"/>
      <c r="N59" s="7"/>
      <c r="O59" s="7"/>
      <c r="P59" s="8"/>
      <c r="Q59" s="46"/>
      <c r="R59" s="48"/>
      <c r="S59" s="48"/>
      <c r="T59" s="49"/>
      <c r="U59" s="10" t="s">
        <v>123</v>
      </c>
      <c r="V59" s="28">
        <v>42609</v>
      </c>
      <c r="W59" s="27">
        <v>11975</v>
      </c>
      <c r="X59" s="10" t="s">
        <v>226</v>
      </c>
      <c r="Y59" s="28">
        <v>42611</v>
      </c>
      <c r="Z59" s="28">
        <v>42735</v>
      </c>
      <c r="AA59" s="10"/>
      <c r="AB59" s="10"/>
      <c r="AC59" s="10"/>
      <c r="AD59" s="10"/>
      <c r="AE59" s="20"/>
      <c r="AF59" s="20"/>
      <c r="AG59" s="20">
        <v>322885.43</v>
      </c>
      <c r="AH59" s="20"/>
      <c r="AI59" s="29" t="s">
        <v>199</v>
      </c>
      <c r="AJ59" s="29" t="s">
        <v>223</v>
      </c>
      <c r="AK59" s="50" t="s">
        <v>224</v>
      </c>
      <c r="AL59" s="27">
        <v>11348</v>
      </c>
      <c r="AM59" s="50"/>
      <c r="AN59" s="50"/>
      <c r="AO59" s="50"/>
      <c r="AP59" s="50"/>
      <c r="AQ59" s="51"/>
      <c r="AR59" s="51"/>
      <c r="AS59" s="10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7"/>
    </row>
    <row r="60" spans="1:57" ht="48" customHeight="1" thickBot="1" x14ac:dyDescent="0.3">
      <c r="A60" s="253"/>
      <c r="B60" s="239"/>
      <c r="C60" s="16"/>
      <c r="D60" s="16"/>
      <c r="E60" s="16"/>
      <c r="F60" s="53"/>
      <c r="G60" s="14"/>
      <c r="H60" s="52"/>
      <c r="I60" s="56"/>
      <c r="J60" s="16"/>
      <c r="K60" s="148"/>
      <c r="L60" s="54"/>
      <c r="M60" s="14"/>
      <c r="N60" s="15"/>
      <c r="O60" s="15"/>
      <c r="P60" s="16"/>
      <c r="Q60" s="53"/>
      <c r="R60" s="55"/>
      <c r="S60" s="55"/>
      <c r="T60" s="56"/>
      <c r="U60" s="57" t="s">
        <v>227</v>
      </c>
      <c r="V60" s="58">
        <v>42731</v>
      </c>
      <c r="W60" s="59">
        <v>11984</v>
      </c>
      <c r="X60" s="57" t="s">
        <v>228</v>
      </c>
      <c r="Y60" s="58">
        <v>42736</v>
      </c>
      <c r="Z60" s="58">
        <v>42825</v>
      </c>
      <c r="AA60" s="57"/>
      <c r="AB60" s="57"/>
      <c r="AC60" s="57"/>
      <c r="AD60" s="57"/>
      <c r="AE60" s="33"/>
      <c r="AF60" s="33"/>
      <c r="AG60" s="33">
        <v>33421.01</v>
      </c>
      <c r="AH60" s="33">
        <f>AE57+AG59+AG60</f>
        <v>656306.43999999994</v>
      </c>
      <c r="AI60" s="60"/>
      <c r="AJ60" s="60"/>
      <c r="AK60" s="61"/>
      <c r="AL60" s="59"/>
      <c r="AM60" s="61"/>
      <c r="AN60" s="61"/>
      <c r="AO60" s="61"/>
      <c r="AP60" s="61"/>
      <c r="AQ60" s="62"/>
      <c r="AR60" s="62"/>
      <c r="AS60" s="57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3"/>
    </row>
    <row r="61" spans="1:57" ht="36.75" customHeight="1" thickBot="1" x14ac:dyDescent="0.3">
      <c r="A61" s="251">
        <v>5</v>
      </c>
      <c r="B61" s="237" t="s">
        <v>231</v>
      </c>
      <c r="C61" s="4" t="s">
        <v>232</v>
      </c>
      <c r="D61" s="4" t="s">
        <v>174</v>
      </c>
      <c r="E61" s="4" t="s">
        <v>117</v>
      </c>
      <c r="F61" s="35" t="s">
        <v>233</v>
      </c>
      <c r="G61" s="2">
        <v>11511</v>
      </c>
      <c r="H61" s="34" t="s">
        <v>234</v>
      </c>
      <c r="I61" s="4" t="s">
        <v>118</v>
      </c>
      <c r="J61" s="4" t="s">
        <v>119</v>
      </c>
      <c r="K61" s="3">
        <v>42401</v>
      </c>
      <c r="L61" s="36">
        <v>638799</v>
      </c>
      <c r="M61" s="108">
        <v>11743</v>
      </c>
      <c r="N61" s="3">
        <v>42401</v>
      </c>
      <c r="O61" s="3">
        <v>42767</v>
      </c>
      <c r="P61" s="4" t="s">
        <v>120</v>
      </c>
      <c r="Q61" s="35"/>
      <c r="R61" s="37"/>
      <c r="S61" s="37"/>
      <c r="T61" s="38" t="s">
        <v>121</v>
      </c>
      <c r="U61" s="17"/>
      <c r="V61" s="17"/>
      <c r="W61" s="40"/>
      <c r="X61" s="17"/>
      <c r="Y61" s="17"/>
      <c r="Z61" s="17"/>
      <c r="AA61" s="17"/>
      <c r="AB61" s="17"/>
      <c r="AC61" s="17"/>
      <c r="AD61" s="17"/>
      <c r="AE61" s="19">
        <v>638799</v>
      </c>
      <c r="AF61" s="19"/>
      <c r="AG61" s="19"/>
      <c r="AH61" s="19"/>
      <c r="AI61" s="41" t="s">
        <v>229</v>
      </c>
      <c r="AJ61" s="41" t="s">
        <v>235</v>
      </c>
      <c r="AK61" s="42" t="s">
        <v>236</v>
      </c>
      <c r="AL61" s="43">
        <v>11743</v>
      </c>
      <c r="AM61" s="42"/>
      <c r="AN61" s="42"/>
      <c r="AO61" s="42"/>
      <c r="AP61" s="42"/>
      <c r="AQ61" s="44"/>
      <c r="AR61" s="44"/>
      <c r="AS61" s="17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70"/>
    </row>
    <row r="62" spans="1:57" ht="36.75" customHeight="1" thickBot="1" x14ac:dyDescent="0.3">
      <c r="A62" s="255"/>
      <c r="B62" s="241"/>
      <c r="C62" s="49"/>
      <c r="D62" s="49"/>
      <c r="E62" s="49"/>
      <c r="F62" s="111"/>
      <c r="G62" s="112"/>
      <c r="H62" s="113"/>
      <c r="I62" s="49"/>
      <c r="J62" s="49"/>
      <c r="K62" s="114"/>
      <c r="L62" s="47"/>
      <c r="M62" s="112"/>
      <c r="N62" s="114"/>
      <c r="O62" s="114"/>
      <c r="P62" s="49"/>
      <c r="Q62" s="111"/>
      <c r="R62" s="149"/>
      <c r="S62" s="149"/>
      <c r="T62" s="49"/>
      <c r="U62" s="22" t="s">
        <v>122</v>
      </c>
      <c r="V62" s="120">
        <v>42644</v>
      </c>
      <c r="W62" s="121">
        <v>11975</v>
      </c>
      <c r="X62" s="22" t="s">
        <v>237</v>
      </c>
      <c r="Y62" s="150"/>
      <c r="Z62" s="150"/>
      <c r="AA62" s="151">
        <v>0.1143</v>
      </c>
      <c r="AB62" s="150"/>
      <c r="AC62" s="152">
        <v>24335.200000000001</v>
      </c>
      <c r="AD62" s="150"/>
      <c r="AE62" s="31">
        <f>AE60+AC62</f>
        <v>24335.200000000001</v>
      </c>
      <c r="AF62" s="31">
        <v>603817.15</v>
      </c>
      <c r="AG62" s="31"/>
      <c r="AH62" s="31"/>
      <c r="AI62" s="41" t="s">
        <v>229</v>
      </c>
      <c r="AJ62" s="41" t="s">
        <v>235</v>
      </c>
      <c r="AK62" s="42" t="s">
        <v>236</v>
      </c>
      <c r="AL62" s="43">
        <v>11743</v>
      </c>
      <c r="AM62" s="153"/>
      <c r="AN62" s="153"/>
      <c r="AO62" s="153"/>
      <c r="AP62" s="153"/>
      <c r="AQ62" s="154"/>
      <c r="AR62" s="154"/>
      <c r="AS62" s="150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6"/>
    </row>
    <row r="63" spans="1:57" ht="39" customHeight="1" thickBot="1" x14ac:dyDescent="0.3">
      <c r="A63" s="255"/>
      <c r="B63" s="241"/>
      <c r="C63" s="49"/>
      <c r="D63" s="49"/>
      <c r="E63" s="49"/>
      <c r="F63" s="111"/>
      <c r="G63" s="112"/>
      <c r="H63" s="113"/>
      <c r="I63" s="49"/>
      <c r="J63" s="49"/>
      <c r="K63" s="114"/>
      <c r="L63" s="47"/>
      <c r="M63" s="112"/>
      <c r="N63" s="114"/>
      <c r="O63" s="114"/>
      <c r="P63" s="49"/>
      <c r="Q63" s="111"/>
      <c r="R63" s="149"/>
      <c r="S63" s="149"/>
      <c r="T63" s="49"/>
      <c r="U63" s="22" t="s">
        <v>213</v>
      </c>
      <c r="V63" s="120">
        <v>42730</v>
      </c>
      <c r="W63" s="121">
        <v>12006</v>
      </c>
      <c r="X63" s="157" t="s">
        <v>305</v>
      </c>
      <c r="Y63" s="158">
        <v>42767</v>
      </c>
      <c r="Z63" s="159">
        <v>43131</v>
      </c>
      <c r="AA63" s="160"/>
      <c r="AB63" s="161"/>
      <c r="AC63" s="162"/>
      <c r="AD63" s="161"/>
      <c r="AE63" s="32"/>
      <c r="AF63" s="32"/>
      <c r="AG63" s="32">
        <v>118634.1</v>
      </c>
      <c r="AH63" s="31">
        <f>AF62+AG62+AG63</f>
        <v>722451.25</v>
      </c>
      <c r="AI63" s="163" t="s">
        <v>229</v>
      </c>
      <c r="AJ63" s="41" t="s">
        <v>235</v>
      </c>
      <c r="AK63" s="42" t="s">
        <v>236</v>
      </c>
      <c r="AL63" s="43">
        <v>11743</v>
      </c>
      <c r="AM63" s="153"/>
      <c r="AN63" s="153"/>
      <c r="AO63" s="153"/>
      <c r="AP63" s="153"/>
      <c r="AQ63" s="154"/>
      <c r="AR63" s="154"/>
      <c r="AS63" s="150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6"/>
    </row>
    <row r="64" spans="1:57" ht="92.25" customHeight="1" thickBot="1" x14ac:dyDescent="0.3">
      <c r="A64" s="258">
        <v>6</v>
      </c>
      <c r="B64" s="246" t="s">
        <v>238</v>
      </c>
      <c r="C64" s="165" t="s">
        <v>239</v>
      </c>
      <c r="D64" s="165" t="s">
        <v>174</v>
      </c>
      <c r="E64" s="165" t="s">
        <v>117</v>
      </c>
      <c r="F64" s="161" t="s">
        <v>240</v>
      </c>
      <c r="G64" s="166" t="s">
        <v>241</v>
      </c>
      <c r="H64" s="164" t="s">
        <v>242</v>
      </c>
      <c r="I64" s="165" t="s">
        <v>243</v>
      </c>
      <c r="J64" s="165" t="s">
        <v>244</v>
      </c>
      <c r="K64" s="167">
        <v>42457</v>
      </c>
      <c r="L64" s="168">
        <v>194000</v>
      </c>
      <c r="M64" s="166">
        <v>11775</v>
      </c>
      <c r="N64" s="167">
        <v>42457</v>
      </c>
      <c r="O64" s="167">
        <v>42735</v>
      </c>
      <c r="P64" s="165" t="s">
        <v>120</v>
      </c>
      <c r="Q64" s="161"/>
      <c r="R64" s="169"/>
      <c r="S64" s="169"/>
      <c r="T64" s="165" t="s">
        <v>172</v>
      </c>
      <c r="U64" s="161" t="s">
        <v>122</v>
      </c>
      <c r="V64" s="159">
        <v>42733</v>
      </c>
      <c r="W64" s="165"/>
      <c r="X64" s="161" t="s">
        <v>306</v>
      </c>
      <c r="Y64" s="159">
        <v>42736</v>
      </c>
      <c r="Z64" s="159">
        <v>43100</v>
      </c>
      <c r="AA64" s="161"/>
      <c r="AB64" s="161"/>
      <c r="AC64" s="161"/>
      <c r="AD64" s="161"/>
      <c r="AE64" s="32">
        <v>194000</v>
      </c>
      <c r="AF64" s="32">
        <v>23150</v>
      </c>
      <c r="AG64" s="32">
        <v>8651</v>
      </c>
      <c r="AH64" s="32">
        <f t="shared" ref="AH64:AH68" si="1">SUM(AF64:AG64)</f>
        <v>31801</v>
      </c>
      <c r="AI64" s="164" t="s">
        <v>245</v>
      </c>
      <c r="AJ64" s="164" t="s">
        <v>246</v>
      </c>
      <c r="AK64" s="170" t="s">
        <v>179</v>
      </c>
      <c r="AL64" s="166">
        <v>11775</v>
      </c>
      <c r="AM64" s="170"/>
      <c r="AN64" s="170"/>
      <c r="AO64" s="170"/>
      <c r="AP64" s="170"/>
      <c r="AQ64" s="171"/>
      <c r="AR64" s="171"/>
      <c r="AS64" s="161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3"/>
    </row>
    <row r="65" spans="1:56" ht="53.25" customHeight="1" thickBot="1" x14ac:dyDescent="0.3">
      <c r="A65" s="259">
        <v>7</v>
      </c>
      <c r="B65" s="247" t="s">
        <v>247</v>
      </c>
      <c r="C65" s="174" t="s">
        <v>248</v>
      </c>
      <c r="D65" s="174" t="s">
        <v>174</v>
      </c>
      <c r="E65" s="174" t="s">
        <v>175</v>
      </c>
      <c r="F65" s="174" t="s">
        <v>249</v>
      </c>
      <c r="G65" s="175">
        <v>11758</v>
      </c>
      <c r="H65" s="176" t="s">
        <v>250</v>
      </c>
      <c r="I65" s="174" t="s">
        <v>251</v>
      </c>
      <c r="J65" s="174" t="s">
        <v>252</v>
      </c>
      <c r="K65" s="167">
        <v>42476</v>
      </c>
      <c r="L65" s="168">
        <v>750900</v>
      </c>
      <c r="M65" s="175">
        <v>11790</v>
      </c>
      <c r="N65" s="177">
        <v>42476</v>
      </c>
      <c r="O65" s="177">
        <v>42735</v>
      </c>
      <c r="P65" s="174" t="s">
        <v>120</v>
      </c>
      <c r="Q65" s="174"/>
      <c r="R65" s="178"/>
      <c r="S65" s="178"/>
      <c r="T65" s="179" t="s">
        <v>178</v>
      </c>
      <c r="U65" s="161" t="s">
        <v>180</v>
      </c>
      <c r="V65" s="159">
        <v>42733</v>
      </c>
      <c r="W65" s="166">
        <v>11982</v>
      </c>
      <c r="X65" s="161" t="s">
        <v>306</v>
      </c>
      <c r="Y65" s="159">
        <v>42736</v>
      </c>
      <c r="Z65" s="159">
        <v>43100</v>
      </c>
      <c r="AA65" s="161"/>
      <c r="AB65" s="161"/>
      <c r="AC65" s="161"/>
      <c r="AD65" s="161"/>
      <c r="AE65" s="32">
        <v>750900</v>
      </c>
      <c r="AF65" s="32">
        <v>302687</v>
      </c>
      <c r="AG65" s="32">
        <v>90990</v>
      </c>
      <c r="AH65" s="32">
        <f t="shared" si="1"/>
        <v>393677</v>
      </c>
      <c r="AI65" s="164"/>
      <c r="AJ65" s="164"/>
      <c r="AK65" s="170"/>
      <c r="AL65" s="164"/>
      <c r="AM65" s="170"/>
      <c r="AN65" s="170"/>
      <c r="AO65" s="170"/>
      <c r="AP65" s="170"/>
      <c r="AQ65" s="171"/>
      <c r="AR65" s="171"/>
      <c r="AS65" s="161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3"/>
    </row>
    <row r="66" spans="1:56" ht="37.5" customHeight="1" thickBot="1" x14ac:dyDescent="0.3">
      <c r="A66" s="260">
        <v>8</v>
      </c>
      <c r="B66" s="237" t="s">
        <v>253</v>
      </c>
      <c r="C66" s="4" t="s">
        <v>254</v>
      </c>
      <c r="D66" s="4" t="s">
        <v>174</v>
      </c>
      <c r="E66" s="4" t="s">
        <v>175</v>
      </c>
      <c r="F66" s="35" t="s">
        <v>255</v>
      </c>
      <c r="G66" s="2">
        <v>11741</v>
      </c>
      <c r="H66" s="34" t="s">
        <v>256</v>
      </c>
      <c r="I66" s="38" t="s">
        <v>257</v>
      </c>
      <c r="J66" s="4" t="s">
        <v>258</v>
      </c>
      <c r="K66" s="3">
        <v>42485</v>
      </c>
      <c r="L66" s="36">
        <v>1457998.68</v>
      </c>
      <c r="M66" s="108">
        <v>11789</v>
      </c>
      <c r="N66" s="3">
        <v>42478</v>
      </c>
      <c r="O66" s="3">
        <v>42735</v>
      </c>
      <c r="P66" s="4" t="s">
        <v>120</v>
      </c>
      <c r="Q66" s="35"/>
      <c r="R66" s="37"/>
      <c r="S66" s="37"/>
      <c r="T66" s="38" t="s">
        <v>172</v>
      </c>
      <c r="U66" s="57" t="s">
        <v>180</v>
      </c>
      <c r="V66" s="132">
        <v>42733</v>
      </c>
      <c r="W66" s="59">
        <v>11982</v>
      </c>
      <c r="X66" s="57" t="s">
        <v>259</v>
      </c>
      <c r="Y66" s="132">
        <v>42736</v>
      </c>
      <c r="Z66" s="132">
        <v>43100</v>
      </c>
      <c r="AA66" s="17"/>
      <c r="AB66" s="17"/>
      <c r="AC66" s="17"/>
      <c r="AD66" s="17"/>
      <c r="AE66" s="19">
        <v>1457998.68</v>
      </c>
      <c r="AF66" s="19">
        <v>494958.78</v>
      </c>
      <c r="AG66" s="19"/>
      <c r="AH66" s="19"/>
      <c r="AI66" s="41"/>
      <c r="AJ66" s="41"/>
      <c r="AK66" s="42"/>
      <c r="AL66" s="41"/>
      <c r="AM66" s="42"/>
      <c r="AN66" s="42"/>
      <c r="AO66" s="42"/>
      <c r="AP66" s="42"/>
      <c r="AQ66" s="44"/>
      <c r="AR66" s="44"/>
      <c r="AS66" s="17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70"/>
    </row>
    <row r="67" spans="1:56" ht="52.5" customHeight="1" thickBot="1" x14ac:dyDescent="0.3">
      <c r="A67" s="261"/>
      <c r="B67" s="239"/>
      <c r="C67" s="16"/>
      <c r="D67" s="16"/>
      <c r="E67" s="16"/>
      <c r="F67" s="53"/>
      <c r="G67" s="14"/>
      <c r="H67" s="52"/>
      <c r="I67" s="56"/>
      <c r="J67" s="16"/>
      <c r="K67" s="15"/>
      <c r="L67" s="54"/>
      <c r="M67" s="180"/>
      <c r="N67" s="15"/>
      <c r="O67" s="15"/>
      <c r="P67" s="16"/>
      <c r="Q67" s="53"/>
      <c r="R67" s="55"/>
      <c r="S67" s="55"/>
      <c r="T67" s="56"/>
      <c r="U67" s="57" t="s">
        <v>213</v>
      </c>
      <c r="V67" s="132">
        <v>42771</v>
      </c>
      <c r="W67" s="59">
        <v>11982</v>
      </c>
      <c r="X67" s="57" t="s">
        <v>307</v>
      </c>
      <c r="Y67" s="132"/>
      <c r="Z67" s="132"/>
      <c r="AA67" s="57"/>
      <c r="AB67" s="57"/>
      <c r="AC67" s="181">
        <v>22543.4</v>
      </c>
      <c r="AD67" s="57"/>
      <c r="AE67" s="33"/>
      <c r="AF67" s="33"/>
      <c r="AG67" s="19">
        <v>47458.16</v>
      </c>
      <c r="AH67" s="33">
        <f>AF66+AG67</f>
        <v>542416.94000000006</v>
      </c>
      <c r="AI67" s="182"/>
      <c r="AJ67" s="182"/>
      <c r="AK67" s="183"/>
      <c r="AL67" s="182"/>
      <c r="AM67" s="61"/>
      <c r="AN67" s="61"/>
      <c r="AO67" s="61"/>
      <c r="AP67" s="61"/>
      <c r="AQ67" s="62"/>
      <c r="AR67" s="62"/>
      <c r="AS67" s="57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3"/>
    </row>
    <row r="68" spans="1:56" ht="33.75" customHeight="1" x14ac:dyDescent="0.25">
      <c r="A68" s="251">
        <v>9</v>
      </c>
      <c r="B68" s="248" t="s">
        <v>260</v>
      </c>
      <c r="C68" s="4" t="s">
        <v>261</v>
      </c>
      <c r="D68" s="4" t="s">
        <v>174</v>
      </c>
      <c r="E68" s="4" t="s">
        <v>175</v>
      </c>
      <c r="F68" s="35" t="s">
        <v>262</v>
      </c>
      <c r="G68" s="2">
        <v>11597</v>
      </c>
      <c r="H68" s="34" t="s">
        <v>263</v>
      </c>
      <c r="I68" s="4" t="s">
        <v>230</v>
      </c>
      <c r="J68" s="4" t="s">
        <v>264</v>
      </c>
      <c r="K68" s="3">
        <v>42506</v>
      </c>
      <c r="L68" s="36">
        <v>447000</v>
      </c>
      <c r="M68" s="2">
        <v>11808</v>
      </c>
      <c r="N68" s="3">
        <v>42492</v>
      </c>
      <c r="O68" s="3">
        <v>42735</v>
      </c>
      <c r="P68" s="4" t="s">
        <v>120</v>
      </c>
      <c r="Q68" s="35"/>
      <c r="R68" s="37"/>
      <c r="S68" s="37"/>
      <c r="T68" s="38" t="s">
        <v>172</v>
      </c>
      <c r="U68" s="17"/>
      <c r="V68" s="39"/>
      <c r="W68" s="40"/>
      <c r="X68" s="17"/>
      <c r="Y68" s="17"/>
      <c r="Z68" s="17"/>
      <c r="AA68" s="17"/>
      <c r="AB68" s="17"/>
      <c r="AC68" s="17"/>
      <c r="AD68" s="17"/>
      <c r="AE68" s="19">
        <v>447000</v>
      </c>
      <c r="AF68" s="19"/>
      <c r="AG68" s="19"/>
      <c r="AH68" s="19">
        <f t="shared" si="1"/>
        <v>0</v>
      </c>
      <c r="AI68" s="41" t="s">
        <v>265</v>
      </c>
      <c r="AJ68" s="41" t="s">
        <v>266</v>
      </c>
      <c r="AK68" s="42" t="s">
        <v>236</v>
      </c>
      <c r="AL68" s="43">
        <v>11808</v>
      </c>
      <c r="AM68" s="42"/>
      <c r="AN68" s="42"/>
      <c r="AO68" s="42"/>
      <c r="AP68" s="42"/>
      <c r="AQ68" s="44"/>
      <c r="AR68" s="44"/>
      <c r="AS68" s="17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70"/>
    </row>
    <row r="69" spans="1:56" ht="27" customHeight="1" x14ac:dyDescent="0.25">
      <c r="A69" s="252"/>
      <c r="B69" s="249"/>
      <c r="C69" s="8"/>
      <c r="D69" s="8"/>
      <c r="E69" s="8"/>
      <c r="F69" s="46"/>
      <c r="G69" s="6"/>
      <c r="H69" s="45"/>
      <c r="I69" s="8"/>
      <c r="J69" s="8"/>
      <c r="K69" s="7"/>
      <c r="L69" s="47"/>
      <c r="M69" s="6"/>
      <c r="N69" s="7"/>
      <c r="O69" s="7"/>
      <c r="P69" s="8"/>
      <c r="Q69" s="46"/>
      <c r="R69" s="48"/>
      <c r="S69" s="48"/>
      <c r="T69" s="49"/>
      <c r="U69" s="10" t="s">
        <v>212</v>
      </c>
      <c r="V69" s="28">
        <v>42625</v>
      </c>
      <c r="W69" s="27">
        <v>11891</v>
      </c>
      <c r="X69" s="10" t="s">
        <v>267</v>
      </c>
      <c r="Y69" s="10"/>
      <c r="Z69" s="10"/>
      <c r="AA69" s="10"/>
      <c r="AB69" s="10"/>
      <c r="AC69" s="10"/>
      <c r="AD69" s="10"/>
      <c r="AE69" s="20">
        <f>AE68-375585.5</f>
        <v>71414.5</v>
      </c>
      <c r="AF69" s="20">
        <v>72801.399999999994</v>
      </c>
      <c r="AG69" s="20"/>
      <c r="AH69" s="20">
        <v>0</v>
      </c>
      <c r="AI69" s="29" t="s">
        <v>265</v>
      </c>
      <c r="AJ69" s="29" t="s">
        <v>266</v>
      </c>
      <c r="AK69" s="50" t="s">
        <v>236</v>
      </c>
      <c r="AL69" s="27">
        <v>11808</v>
      </c>
      <c r="AM69" s="50"/>
      <c r="AN69" s="50"/>
      <c r="AO69" s="50"/>
      <c r="AP69" s="50"/>
      <c r="AQ69" s="51"/>
      <c r="AR69" s="51"/>
      <c r="AS69" s="10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7"/>
    </row>
    <row r="70" spans="1:56" ht="30.75" customHeight="1" thickBot="1" x14ac:dyDescent="0.3">
      <c r="A70" s="253"/>
      <c r="B70" s="250"/>
      <c r="C70" s="16"/>
      <c r="D70" s="16"/>
      <c r="E70" s="16"/>
      <c r="F70" s="53"/>
      <c r="G70" s="14"/>
      <c r="H70" s="52"/>
      <c r="I70" s="16"/>
      <c r="J70" s="16"/>
      <c r="K70" s="15"/>
      <c r="L70" s="54"/>
      <c r="M70" s="14"/>
      <c r="N70" s="15"/>
      <c r="O70" s="15"/>
      <c r="P70" s="16"/>
      <c r="Q70" s="53"/>
      <c r="R70" s="55"/>
      <c r="S70" s="55"/>
      <c r="T70" s="56"/>
      <c r="U70" s="57" t="s">
        <v>123</v>
      </c>
      <c r="V70" s="58">
        <v>42734</v>
      </c>
      <c r="W70" s="59">
        <v>11969</v>
      </c>
      <c r="X70" s="57" t="s">
        <v>268</v>
      </c>
      <c r="Y70" s="58">
        <v>42734</v>
      </c>
      <c r="Z70" s="58">
        <v>42764</v>
      </c>
      <c r="AA70" s="57"/>
      <c r="AB70" s="57"/>
      <c r="AC70" s="57"/>
      <c r="AD70" s="57"/>
      <c r="AE70" s="33"/>
      <c r="AF70" s="33"/>
      <c r="AG70" s="33">
        <v>7718.2</v>
      </c>
      <c r="AH70" s="33">
        <f>AF69+AG70</f>
        <v>80519.599999999991</v>
      </c>
      <c r="AI70" s="60" t="s">
        <v>265</v>
      </c>
      <c r="AJ70" s="60" t="s">
        <v>266</v>
      </c>
      <c r="AK70" s="61" t="s">
        <v>236</v>
      </c>
      <c r="AL70" s="59">
        <v>11808</v>
      </c>
      <c r="AM70" s="61"/>
      <c r="AN70" s="61"/>
      <c r="AO70" s="61"/>
      <c r="AP70" s="61"/>
      <c r="AQ70" s="62"/>
      <c r="AR70" s="62"/>
      <c r="AS70" s="57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3"/>
    </row>
    <row r="71" spans="1:56" ht="33.75" customHeight="1" x14ac:dyDescent="0.25">
      <c r="A71" s="251">
        <v>10</v>
      </c>
      <c r="B71" s="248" t="s">
        <v>269</v>
      </c>
      <c r="C71" s="4" t="s">
        <v>270</v>
      </c>
      <c r="D71" s="4" t="s">
        <v>174</v>
      </c>
      <c r="E71" s="4" t="s">
        <v>175</v>
      </c>
      <c r="F71" s="35" t="s">
        <v>271</v>
      </c>
      <c r="G71" s="2">
        <v>11602</v>
      </c>
      <c r="H71" s="34" t="s">
        <v>272</v>
      </c>
      <c r="I71" s="4" t="s">
        <v>214</v>
      </c>
      <c r="J71" s="4" t="s">
        <v>215</v>
      </c>
      <c r="K71" s="3">
        <v>42571</v>
      </c>
      <c r="L71" s="36">
        <v>228010</v>
      </c>
      <c r="M71" s="108">
        <v>11864</v>
      </c>
      <c r="N71" s="3">
        <v>42571</v>
      </c>
      <c r="O71" s="3">
        <v>42735</v>
      </c>
      <c r="P71" s="4" t="s">
        <v>120</v>
      </c>
      <c r="Q71" s="35"/>
      <c r="R71" s="37"/>
      <c r="S71" s="37"/>
      <c r="T71" s="38" t="s">
        <v>172</v>
      </c>
      <c r="U71" s="17"/>
      <c r="V71" s="17"/>
      <c r="W71" s="40"/>
      <c r="X71" s="17"/>
      <c r="Y71" s="17"/>
      <c r="Z71" s="17"/>
      <c r="AA71" s="17"/>
      <c r="AB71" s="17"/>
      <c r="AC71" s="17"/>
      <c r="AD71" s="17"/>
      <c r="AE71" s="19">
        <v>228010</v>
      </c>
      <c r="AF71" s="19">
        <v>92414</v>
      </c>
      <c r="AG71" s="19"/>
      <c r="AH71" s="19"/>
      <c r="AI71" s="41" t="s">
        <v>273</v>
      </c>
      <c r="AJ71" s="41" t="s">
        <v>274</v>
      </c>
      <c r="AK71" s="42" t="s">
        <v>275</v>
      </c>
      <c r="AL71" s="43">
        <v>11864</v>
      </c>
      <c r="AM71" s="89"/>
      <c r="AN71" s="40"/>
      <c r="AO71" s="41"/>
      <c r="AP71" s="41"/>
      <c r="AQ71" s="184"/>
      <c r="AR71" s="184"/>
      <c r="AS71" s="17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70"/>
    </row>
    <row r="72" spans="1:56" ht="39" customHeight="1" thickBot="1" x14ac:dyDescent="0.3">
      <c r="A72" s="253"/>
      <c r="B72" s="250"/>
      <c r="C72" s="16"/>
      <c r="D72" s="16"/>
      <c r="E72" s="16"/>
      <c r="F72" s="53"/>
      <c r="G72" s="14"/>
      <c r="H72" s="52"/>
      <c r="I72" s="16"/>
      <c r="J72" s="16"/>
      <c r="K72" s="15"/>
      <c r="L72" s="54"/>
      <c r="M72" s="180"/>
      <c r="N72" s="15"/>
      <c r="O72" s="15"/>
      <c r="P72" s="16"/>
      <c r="Q72" s="53"/>
      <c r="R72" s="55"/>
      <c r="S72" s="55"/>
      <c r="T72" s="56"/>
      <c r="U72" s="57" t="s">
        <v>276</v>
      </c>
      <c r="V72" s="58">
        <v>42732</v>
      </c>
      <c r="W72" s="105"/>
      <c r="X72" s="57" t="s">
        <v>277</v>
      </c>
      <c r="Y72" s="58">
        <v>42736</v>
      </c>
      <c r="Z72" s="58">
        <v>42825</v>
      </c>
      <c r="AA72" s="57"/>
      <c r="AB72" s="57"/>
      <c r="AC72" s="57"/>
      <c r="AD72" s="57"/>
      <c r="AE72" s="33"/>
      <c r="AF72" s="33"/>
      <c r="AG72" s="33">
        <v>17074</v>
      </c>
      <c r="AH72" s="33">
        <f>AF71+AG72</f>
        <v>109488</v>
      </c>
      <c r="AI72" s="60" t="s">
        <v>273</v>
      </c>
      <c r="AJ72" s="60" t="s">
        <v>274</v>
      </c>
      <c r="AK72" s="61" t="s">
        <v>275</v>
      </c>
      <c r="AL72" s="59">
        <v>11864</v>
      </c>
      <c r="AM72" s="106"/>
      <c r="AN72" s="105"/>
      <c r="AO72" s="60"/>
      <c r="AP72" s="60"/>
      <c r="AQ72" s="185"/>
      <c r="AR72" s="185"/>
      <c r="AS72" s="57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3"/>
    </row>
    <row r="73" spans="1:56" ht="47.25" customHeight="1" x14ac:dyDescent="0.25">
      <c r="A73" s="251">
        <v>11</v>
      </c>
      <c r="B73" s="248" t="s">
        <v>269</v>
      </c>
      <c r="C73" s="4" t="s">
        <v>270</v>
      </c>
      <c r="D73" s="4" t="s">
        <v>174</v>
      </c>
      <c r="E73" s="4" t="s">
        <v>175</v>
      </c>
      <c r="F73" s="35" t="s">
        <v>271</v>
      </c>
      <c r="G73" s="2">
        <v>11602</v>
      </c>
      <c r="H73" s="34" t="s">
        <v>278</v>
      </c>
      <c r="I73" s="4" t="s">
        <v>279</v>
      </c>
      <c r="J73" s="4" t="s">
        <v>280</v>
      </c>
      <c r="K73" s="3">
        <v>42571</v>
      </c>
      <c r="L73" s="36">
        <v>128160</v>
      </c>
      <c r="M73" s="2">
        <v>11864</v>
      </c>
      <c r="N73" s="3">
        <v>42571</v>
      </c>
      <c r="O73" s="3">
        <v>42735</v>
      </c>
      <c r="P73" s="4" t="s">
        <v>120</v>
      </c>
      <c r="Q73" s="35"/>
      <c r="R73" s="37"/>
      <c r="S73" s="37"/>
      <c r="T73" s="38" t="s">
        <v>172</v>
      </c>
      <c r="U73" s="17"/>
      <c r="V73" s="17"/>
      <c r="W73" s="40"/>
      <c r="X73" s="17"/>
      <c r="Y73" s="17"/>
      <c r="Z73" s="17"/>
      <c r="AA73" s="17"/>
      <c r="AB73" s="17"/>
      <c r="AC73" s="17"/>
      <c r="AD73" s="17"/>
      <c r="AE73" s="19"/>
      <c r="AF73" s="19">
        <v>128160</v>
      </c>
      <c r="AG73" s="19"/>
      <c r="AH73" s="19"/>
      <c r="AI73" s="41" t="s">
        <v>273</v>
      </c>
      <c r="AJ73" s="41" t="s">
        <v>274</v>
      </c>
      <c r="AK73" s="42" t="s">
        <v>275</v>
      </c>
      <c r="AL73" s="43">
        <v>11864</v>
      </c>
      <c r="AM73" s="89"/>
      <c r="AN73" s="40"/>
      <c r="AO73" s="41"/>
      <c r="AP73" s="41"/>
      <c r="AQ73" s="184"/>
      <c r="AR73" s="184"/>
      <c r="AS73" s="17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70"/>
    </row>
    <row r="74" spans="1:56" ht="42.75" customHeight="1" thickBot="1" x14ac:dyDescent="0.3">
      <c r="A74" s="253"/>
      <c r="B74" s="250"/>
      <c r="C74" s="16"/>
      <c r="D74" s="16"/>
      <c r="E74" s="16"/>
      <c r="F74" s="53"/>
      <c r="G74" s="14"/>
      <c r="H74" s="52"/>
      <c r="I74" s="16"/>
      <c r="J74" s="16"/>
      <c r="K74" s="15"/>
      <c r="L74" s="54"/>
      <c r="M74" s="14"/>
      <c r="N74" s="15"/>
      <c r="O74" s="15"/>
      <c r="P74" s="16"/>
      <c r="Q74" s="53"/>
      <c r="R74" s="55"/>
      <c r="S74" s="55"/>
      <c r="T74" s="56"/>
      <c r="U74" s="57" t="s">
        <v>276</v>
      </c>
      <c r="V74" s="58">
        <v>42732</v>
      </c>
      <c r="W74" s="105"/>
      <c r="X74" s="57" t="s">
        <v>281</v>
      </c>
      <c r="Y74" s="58">
        <v>42736</v>
      </c>
      <c r="Z74" s="58">
        <v>42825</v>
      </c>
      <c r="AA74" s="186">
        <v>0.25</v>
      </c>
      <c r="AB74" s="57"/>
      <c r="AC74" s="181">
        <v>32040</v>
      </c>
      <c r="AD74" s="57"/>
      <c r="AE74" s="33">
        <f>AC74+L73</f>
        <v>160200</v>
      </c>
      <c r="AF74" s="33">
        <v>0</v>
      </c>
      <c r="AG74" s="33">
        <v>24364.62</v>
      </c>
      <c r="AH74" s="33">
        <f>AF73+AG74</f>
        <v>152524.62</v>
      </c>
      <c r="AI74" s="60" t="s">
        <v>273</v>
      </c>
      <c r="AJ74" s="60" t="s">
        <v>274</v>
      </c>
      <c r="AK74" s="61" t="s">
        <v>275</v>
      </c>
      <c r="AL74" s="59">
        <v>11864</v>
      </c>
      <c r="AM74" s="106"/>
      <c r="AN74" s="105"/>
      <c r="AO74" s="60"/>
      <c r="AP74" s="60"/>
      <c r="AQ74" s="185"/>
      <c r="AR74" s="185"/>
      <c r="AS74" s="57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3"/>
    </row>
    <row r="75" spans="1:56" ht="42.75" customHeight="1" thickBot="1" x14ac:dyDescent="0.3">
      <c r="A75" s="260">
        <v>12</v>
      </c>
      <c r="B75" s="248" t="s">
        <v>282</v>
      </c>
      <c r="C75" s="4" t="s">
        <v>283</v>
      </c>
      <c r="D75" s="4" t="s">
        <v>284</v>
      </c>
      <c r="E75" s="4" t="s">
        <v>175</v>
      </c>
      <c r="F75" s="35" t="s">
        <v>285</v>
      </c>
      <c r="G75" s="109" t="s">
        <v>286</v>
      </c>
      <c r="H75" s="34" t="s">
        <v>287</v>
      </c>
      <c r="I75" s="4" t="s">
        <v>210</v>
      </c>
      <c r="J75" s="4" t="s">
        <v>211</v>
      </c>
      <c r="K75" s="3">
        <v>42492</v>
      </c>
      <c r="L75" s="187">
        <v>296636</v>
      </c>
      <c r="M75" s="34" t="s">
        <v>288</v>
      </c>
      <c r="N75" s="34" t="s">
        <v>289</v>
      </c>
      <c r="O75" s="34" t="s">
        <v>290</v>
      </c>
      <c r="P75" s="4" t="s">
        <v>120</v>
      </c>
      <c r="Q75" s="35"/>
      <c r="R75" s="37"/>
      <c r="S75" s="37"/>
      <c r="T75" s="38" t="s">
        <v>172</v>
      </c>
      <c r="U75" s="17"/>
      <c r="V75" s="17"/>
      <c r="W75" s="40"/>
      <c r="X75" s="17"/>
      <c r="Y75" s="17"/>
      <c r="Z75" s="17"/>
      <c r="AA75" s="17"/>
      <c r="AB75" s="17"/>
      <c r="AC75" s="17"/>
      <c r="AD75" s="17"/>
      <c r="AE75" s="19"/>
      <c r="AF75" s="19">
        <v>28464</v>
      </c>
      <c r="AG75" s="19"/>
      <c r="AH75" s="19"/>
      <c r="AI75" s="41" t="s">
        <v>291</v>
      </c>
      <c r="AJ75" s="41"/>
      <c r="AK75" s="42" t="s">
        <v>292</v>
      </c>
      <c r="AL75" s="41" t="s">
        <v>288</v>
      </c>
      <c r="AM75" s="42"/>
      <c r="AN75" s="42"/>
      <c r="AO75" s="42"/>
      <c r="AP75" s="42"/>
      <c r="AQ75" s="44"/>
      <c r="AR75" s="44"/>
      <c r="AS75" s="17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70"/>
    </row>
    <row r="76" spans="1:56" ht="43.5" customHeight="1" thickBot="1" x14ac:dyDescent="0.3">
      <c r="A76" s="261"/>
      <c r="B76" s="250"/>
      <c r="C76" s="16"/>
      <c r="D76" s="16"/>
      <c r="E76" s="16"/>
      <c r="F76" s="53"/>
      <c r="G76" s="188"/>
      <c r="H76" s="52"/>
      <c r="I76" s="16"/>
      <c r="J76" s="16"/>
      <c r="K76" s="15"/>
      <c r="L76" s="189"/>
      <c r="M76" s="52"/>
      <c r="N76" s="52"/>
      <c r="O76" s="52"/>
      <c r="P76" s="16"/>
      <c r="Q76" s="53"/>
      <c r="R76" s="55"/>
      <c r="S76" s="55"/>
      <c r="T76" s="56"/>
      <c r="U76" s="57" t="s">
        <v>276</v>
      </c>
      <c r="V76" s="132">
        <v>42733</v>
      </c>
      <c r="W76" s="59">
        <v>12001</v>
      </c>
      <c r="X76" s="57" t="s">
        <v>293</v>
      </c>
      <c r="Y76" s="132">
        <v>42736</v>
      </c>
      <c r="Z76" s="132">
        <v>42825</v>
      </c>
      <c r="AA76" s="57"/>
      <c r="AB76" s="57"/>
      <c r="AC76" s="57"/>
      <c r="AD76" s="57"/>
      <c r="AE76" s="33"/>
      <c r="AF76" s="33"/>
      <c r="AG76" s="33"/>
      <c r="AH76" s="33">
        <v>28464</v>
      </c>
      <c r="AI76" s="41" t="s">
        <v>291</v>
      </c>
      <c r="AJ76" s="41"/>
      <c r="AK76" s="42" t="s">
        <v>292</v>
      </c>
      <c r="AL76" s="41" t="s">
        <v>288</v>
      </c>
      <c r="AM76" s="61"/>
      <c r="AN76" s="61"/>
      <c r="AO76" s="61"/>
      <c r="AP76" s="61"/>
      <c r="AQ76" s="62"/>
      <c r="AR76" s="62"/>
      <c r="AS76" s="57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3"/>
    </row>
    <row r="77" spans="1:56" ht="74.25" customHeight="1" thickBot="1" x14ac:dyDescent="0.3">
      <c r="A77" s="262">
        <v>13</v>
      </c>
      <c r="B77" s="247" t="s">
        <v>295</v>
      </c>
      <c r="C77" s="174" t="s">
        <v>296</v>
      </c>
      <c r="D77" s="174" t="s">
        <v>174</v>
      </c>
      <c r="E77" s="174" t="s">
        <v>117</v>
      </c>
      <c r="F77" s="190" t="s">
        <v>297</v>
      </c>
      <c r="G77" s="175">
        <v>11515</v>
      </c>
      <c r="H77" s="176" t="s">
        <v>294</v>
      </c>
      <c r="I77" s="174" t="s">
        <v>176</v>
      </c>
      <c r="J77" s="174" t="s">
        <v>177</v>
      </c>
      <c r="K77" s="177">
        <v>42565</v>
      </c>
      <c r="L77" s="178">
        <v>43920</v>
      </c>
      <c r="M77" s="175">
        <v>11968</v>
      </c>
      <c r="N77" s="177">
        <v>42565</v>
      </c>
      <c r="O77" s="177">
        <v>42930</v>
      </c>
      <c r="P77" s="174" t="s">
        <v>120</v>
      </c>
      <c r="Q77" s="190"/>
      <c r="R77" s="191"/>
      <c r="S77" s="191"/>
      <c r="T77" s="174" t="s">
        <v>172</v>
      </c>
      <c r="U77" s="190"/>
      <c r="V77" s="190"/>
      <c r="W77" s="174"/>
      <c r="X77" s="190"/>
      <c r="Y77" s="190"/>
      <c r="Z77" s="190"/>
      <c r="AA77" s="190"/>
      <c r="AB77" s="190"/>
      <c r="AC77" s="190"/>
      <c r="AD77" s="190"/>
      <c r="AE77" s="63"/>
      <c r="AF77" s="63"/>
      <c r="AG77" s="63">
        <v>23790</v>
      </c>
      <c r="AH77" s="63">
        <f t="shared" ref="AH77" si="2">SUM(AF77:AG77)</f>
        <v>23790</v>
      </c>
      <c r="AI77" s="176" t="s">
        <v>298</v>
      </c>
      <c r="AJ77" s="176" t="s">
        <v>299</v>
      </c>
      <c r="AK77" s="192" t="s">
        <v>300</v>
      </c>
      <c r="AL77" s="176" t="s">
        <v>301</v>
      </c>
      <c r="AM77" s="192"/>
      <c r="AN77" s="192"/>
      <c r="AO77" s="176"/>
      <c r="AP77" s="176"/>
      <c r="AQ77" s="176"/>
      <c r="AR77" s="176"/>
      <c r="AS77" s="174"/>
      <c r="AT77" s="193"/>
      <c r="AU77" s="193"/>
      <c r="AV77" s="193"/>
      <c r="AW77" s="193"/>
      <c r="AX77" s="194"/>
      <c r="AY77" s="194"/>
      <c r="AZ77" s="194"/>
      <c r="BA77" s="194"/>
      <c r="BB77" s="194"/>
      <c r="BC77" s="194"/>
      <c r="BD77" s="195"/>
    </row>
    <row r="78" spans="1:56" ht="74.25" customHeight="1" thickBot="1" x14ac:dyDescent="0.3">
      <c r="A78" s="262">
        <v>14</v>
      </c>
      <c r="B78" s="247" t="s">
        <v>308</v>
      </c>
      <c r="C78" s="196" t="s">
        <v>309</v>
      </c>
      <c r="D78" s="174" t="s">
        <v>174</v>
      </c>
      <c r="E78" s="174" t="s">
        <v>175</v>
      </c>
      <c r="F78" s="190" t="s">
        <v>310</v>
      </c>
      <c r="G78" s="175">
        <v>143</v>
      </c>
      <c r="H78" s="176" t="s">
        <v>311</v>
      </c>
      <c r="I78" s="174" t="s">
        <v>312</v>
      </c>
      <c r="J78" s="174" t="s">
        <v>313</v>
      </c>
      <c r="K78" s="177">
        <v>42745</v>
      </c>
      <c r="L78" s="178">
        <v>17400</v>
      </c>
      <c r="M78" s="175">
        <v>11789</v>
      </c>
      <c r="N78" s="177">
        <v>42745</v>
      </c>
      <c r="O78" s="177">
        <v>43100</v>
      </c>
      <c r="P78" s="174" t="s">
        <v>120</v>
      </c>
      <c r="Q78" s="190"/>
      <c r="R78" s="191"/>
      <c r="S78" s="191"/>
      <c r="T78" s="174" t="s">
        <v>172</v>
      </c>
      <c r="U78" s="190"/>
      <c r="V78" s="190"/>
      <c r="W78" s="174"/>
      <c r="X78" s="190"/>
      <c r="Y78" s="190"/>
      <c r="Z78" s="190"/>
      <c r="AA78" s="190"/>
      <c r="AB78" s="190"/>
      <c r="AC78" s="190"/>
      <c r="AD78" s="190"/>
      <c r="AE78" s="63"/>
      <c r="AF78" s="63"/>
      <c r="AG78" s="63">
        <v>4500</v>
      </c>
      <c r="AH78" s="63">
        <v>4500</v>
      </c>
      <c r="AI78" s="176" t="s">
        <v>314</v>
      </c>
      <c r="AJ78" s="176" t="s">
        <v>315</v>
      </c>
      <c r="AK78" s="192" t="s">
        <v>316</v>
      </c>
      <c r="AL78" s="176" t="s">
        <v>317</v>
      </c>
      <c r="AM78" s="192"/>
      <c r="AN78" s="192"/>
      <c r="AO78" s="176"/>
      <c r="AP78" s="176"/>
      <c r="AQ78" s="176"/>
      <c r="AR78" s="176"/>
      <c r="AS78" s="174"/>
      <c r="AT78" s="193"/>
      <c r="AU78" s="193"/>
      <c r="AV78" s="193"/>
      <c r="AW78" s="193"/>
      <c r="AX78" s="194"/>
      <c r="AY78" s="194"/>
      <c r="AZ78" s="194"/>
      <c r="BA78" s="194"/>
      <c r="BB78" s="194"/>
      <c r="BC78" s="194"/>
      <c r="BD78" s="195"/>
    </row>
    <row r="79" spans="1:56" ht="74.25" customHeight="1" thickBot="1" x14ac:dyDescent="0.3">
      <c r="A79" s="262">
        <v>15</v>
      </c>
      <c r="B79" s="247" t="s">
        <v>287</v>
      </c>
      <c r="C79" s="196" t="s">
        <v>341</v>
      </c>
      <c r="D79" s="174" t="s">
        <v>174</v>
      </c>
      <c r="E79" s="174" t="s">
        <v>344</v>
      </c>
      <c r="F79" s="190" t="s">
        <v>342</v>
      </c>
      <c r="G79" s="175" t="s">
        <v>343</v>
      </c>
      <c r="H79" s="176" t="s">
        <v>345</v>
      </c>
      <c r="I79" s="174" t="s">
        <v>347</v>
      </c>
      <c r="J79" s="174" t="s">
        <v>346</v>
      </c>
      <c r="K79" s="177">
        <v>42773</v>
      </c>
      <c r="L79" s="178">
        <v>1298</v>
      </c>
      <c r="M79" s="175"/>
      <c r="N79" s="177">
        <v>42773</v>
      </c>
      <c r="O79" s="177">
        <v>42832</v>
      </c>
      <c r="P79" s="174" t="s">
        <v>120</v>
      </c>
      <c r="Q79" s="190"/>
      <c r="R79" s="191"/>
      <c r="S79" s="191"/>
      <c r="T79" s="174" t="s">
        <v>348</v>
      </c>
      <c r="U79" s="190"/>
      <c r="V79" s="190"/>
      <c r="W79" s="174"/>
      <c r="X79" s="190"/>
      <c r="Y79" s="190"/>
      <c r="Z79" s="190"/>
      <c r="AA79" s="190"/>
      <c r="AB79" s="190"/>
      <c r="AC79" s="190"/>
      <c r="AD79" s="190"/>
      <c r="AE79" s="63"/>
      <c r="AF79" s="63"/>
      <c r="AG79" s="63"/>
      <c r="AH79" s="63"/>
      <c r="AI79" s="176"/>
      <c r="AJ79" s="176"/>
      <c r="AK79" s="192"/>
      <c r="AL79" s="176"/>
      <c r="AM79" s="192"/>
      <c r="AN79" s="192"/>
      <c r="AO79" s="176"/>
      <c r="AP79" s="176"/>
      <c r="AQ79" s="176"/>
      <c r="AR79" s="176"/>
      <c r="AS79" s="174"/>
      <c r="AT79" s="193"/>
      <c r="AU79" s="193"/>
      <c r="AV79" s="193"/>
      <c r="AW79" s="193"/>
      <c r="AX79" s="194"/>
      <c r="AY79" s="194"/>
      <c r="AZ79" s="194"/>
      <c r="BA79" s="194"/>
      <c r="BB79" s="194"/>
      <c r="BC79" s="194"/>
      <c r="BD79" s="195"/>
    </row>
    <row r="80" spans="1:56" ht="74.25" customHeight="1" thickBot="1" x14ac:dyDescent="0.3">
      <c r="A80" s="262">
        <v>16</v>
      </c>
      <c r="B80" s="247" t="s">
        <v>318</v>
      </c>
      <c r="C80" s="174" t="s">
        <v>319</v>
      </c>
      <c r="D80" s="174" t="s">
        <v>183</v>
      </c>
      <c r="E80" s="174" t="s">
        <v>319</v>
      </c>
      <c r="F80" s="161" t="s">
        <v>320</v>
      </c>
      <c r="G80" s="175">
        <v>11996</v>
      </c>
      <c r="H80" s="176" t="s">
        <v>321</v>
      </c>
      <c r="I80" s="174" t="s">
        <v>322</v>
      </c>
      <c r="J80" s="174" t="s">
        <v>323</v>
      </c>
      <c r="K80" s="177">
        <v>42776</v>
      </c>
      <c r="L80" s="178">
        <v>9000</v>
      </c>
      <c r="M80" s="175">
        <v>11996</v>
      </c>
      <c r="N80" s="177">
        <v>42776</v>
      </c>
      <c r="O80" s="177">
        <v>43141</v>
      </c>
      <c r="P80" s="174" t="s">
        <v>120</v>
      </c>
      <c r="Q80" s="190"/>
      <c r="R80" s="191"/>
      <c r="S80" s="191"/>
      <c r="T80" s="174" t="s">
        <v>172</v>
      </c>
      <c r="U80" s="190"/>
      <c r="V80" s="190"/>
      <c r="W80" s="174"/>
      <c r="X80" s="190"/>
      <c r="Y80" s="190"/>
      <c r="Z80" s="190"/>
      <c r="AA80" s="190"/>
      <c r="AB80" s="190"/>
      <c r="AC80" s="190"/>
      <c r="AD80" s="190"/>
      <c r="AE80" s="63"/>
      <c r="AF80" s="63"/>
      <c r="AG80" s="63">
        <v>9000</v>
      </c>
      <c r="AH80" s="63">
        <v>9000</v>
      </c>
      <c r="AI80" s="176"/>
      <c r="AJ80" s="176"/>
      <c r="AK80" s="192"/>
      <c r="AL80" s="176"/>
      <c r="AM80" s="197" t="s">
        <v>324</v>
      </c>
      <c r="AN80" s="165" t="s">
        <v>325</v>
      </c>
      <c r="AO80" s="176" t="s">
        <v>326</v>
      </c>
      <c r="AP80" s="176" t="s">
        <v>327</v>
      </c>
      <c r="AQ80" s="176" t="s">
        <v>326</v>
      </c>
      <c r="AR80" s="176" t="s">
        <v>327</v>
      </c>
      <c r="AS80" s="174"/>
      <c r="AT80" s="193"/>
      <c r="AU80" s="193"/>
      <c r="AV80" s="193"/>
      <c r="AW80" s="193"/>
      <c r="AX80" s="194"/>
      <c r="AY80" s="194"/>
      <c r="AZ80" s="194"/>
      <c r="BA80" s="194"/>
      <c r="BB80" s="194"/>
      <c r="BC80" s="194"/>
      <c r="BD80" s="195"/>
    </row>
    <row r="81" spans="1:56" ht="74.25" customHeight="1" thickBot="1" x14ac:dyDescent="0.3">
      <c r="A81" s="262">
        <v>17</v>
      </c>
      <c r="B81" s="247" t="s">
        <v>318</v>
      </c>
      <c r="C81" s="174" t="s">
        <v>319</v>
      </c>
      <c r="D81" s="174" t="s">
        <v>183</v>
      </c>
      <c r="E81" s="174" t="s">
        <v>319</v>
      </c>
      <c r="F81" s="161" t="s">
        <v>320</v>
      </c>
      <c r="G81" s="175">
        <v>11996</v>
      </c>
      <c r="H81" s="176" t="s">
        <v>328</v>
      </c>
      <c r="I81" s="174" t="s">
        <v>329</v>
      </c>
      <c r="J81" s="174" t="s">
        <v>330</v>
      </c>
      <c r="K81" s="177">
        <v>42776</v>
      </c>
      <c r="L81" s="178">
        <v>9000</v>
      </c>
      <c r="M81" s="175">
        <v>11996</v>
      </c>
      <c r="N81" s="177">
        <v>42776</v>
      </c>
      <c r="O81" s="177" t="s">
        <v>331</v>
      </c>
      <c r="P81" s="174" t="s">
        <v>120</v>
      </c>
      <c r="Q81" s="190"/>
      <c r="R81" s="191"/>
      <c r="S81" s="191"/>
      <c r="T81" s="174" t="s">
        <v>172</v>
      </c>
      <c r="U81" s="190"/>
      <c r="V81" s="190"/>
      <c r="W81" s="174"/>
      <c r="X81" s="190"/>
      <c r="Y81" s="190"/>
      <c r="Z81" s="190"/>
      <c r="AA81" s="190"/>
      <c r="AB81" s="190"/>
      <c r="AC81" s="190"/>
      <c r="AD81" s="190"/>
      <c r="AE81" s="63"/>
      <c r="AF81" s="63"/>
      <c r="AG81" s="63">
        <v>9000</v>
      </c>
      <c r="AH81" s="63">
        <v>9000</v>
      </c>
      <c r="AI81" s="176"/>
      <c r="AJ81" s="176"/>
      <c r="AK81" s="192"/>
      <c r="AL81" s="176"/>
      <c r="AM81" s="197" t="s">
        <v>324</v>
      </c>
      <c r="AN81" s="165" t="s">
        <v>325</v>
      </c>
      <c r="AO81" s="176" t="s">
        <v>326</v>
      </c>
      <c r="AP81" s="176" t="s">
        <v>327</v>
      </c>
      <c r="AQ81" s="176" t="s">
        <v>326</v>
      </c>
      <c r="AR81" s="176" t="s">
        <v>327</v>
      </c>
      <c r="AS81" s="174"/>
      <c r="AT81" s="193"/>
      <c r="AU81" s="193"/>
      <c r="AV81" s="193"/>
      <c r="AW81" s="193"/>
      <c r="AX81" s="194"/>
      <c r="AY81" s="194"/>
      <c r="AZ81" s="194"/>
      <c r="BA81" s="194"/>
      <c r="BB81" s="194"/>
      <c r="BC81" s="194"/>
      <c r="BD81" s="195"/>
    </row>
    <row r="82" spans="1:56" ht="74.25" customHeight="1" thickBot="1" x14ac:dyDescent="0.3">
      <c r="A82" s="262">
        <v>18</v>
      </c>
      <c r="B82" s="247" t="s">
        <v>318</v>
      </c>
      <c r="C82" s="174" t="s">
        <v>319</v>
      </c>
      <c r="D82" s="174" t="s">
        <v>183</v>
      </c>
      <c r="E82" s="174" t="s">
        <v>319</v>
      </c>
      <c r="F82" s="161" t="s">
        <v>320</v>
      </c>
      <c r="G82" s="175">
        <v>11996</v>
      </c>
      <c r="H82" s="176" t="s">
        <v>332</v>
      </c>
      <c r="I82" s="174" t="s">
        <v>333</v>
      </c>
      <c r="J82" s="174" t="s">
        <v>334</v>
      </c>
      <c r="K82" s="177">
        <v>42776</v>
      </c>
      <c r="L82" s="178">
        <v>9000</v>
      </c>
      <c r="M82" s="175">
        <v>11996</v>
      </c>
      <c r="N82" s="177">
        <v>42776</v>
      </c>
      <c r="O82" s="177">
        <v>43141</v>
      </c>
      <c r="P82" s="174" t="s">
        <v>120</v>
      </c>
      <c r="Q82" s="190"/>
      <c r="R82" s="191"/>
      <c r="S82" s="191"/>
      <c r="T82" s="174" t="s">
        <v>172</v>
      </c>
      <c r="U82" s="190"/>
      <c r="V82" s="190"/>
      <c r="W82" s="174"/>
      <c r="X82" s="190"/>
      <c r="Y82" s="190"/>
      <c r="Z82" s="190"/>
      <c r="AA82" s="190"/>
      <c r="AB82" s="190"/>
      <c r="AC82" s="190"/>
      <c r="AD82" s="190"/>
      <c r="AE82" s="63"/>
      <c r="AF82" s="63"/>
      <c r="AG82" s="63">
        <v>9000</v>
      </c>
      <c r="AH82" s="63">
        <v>9000</v>
      </c>
      <c r="AI82" s="176"/>
      <c r="AJ82" s="176"/>
      <c r="AK82" s="192"/>
      <c r="AL82" s="176"/>
      <c r="AM82" s="197" t="s">
        <v>324</v>
      </c>
      <c r="AN82" s="165" t="s">
        <v>325</v>
      </c>
      <c r="AO82" s="176" t="s">
        <v>326</v>
      </c>
      <c r="AP82" s="176" t="s">
        <v>327</v>
      </c>
      <c r="AQ82" s="176" t="s">
        <v>326</v>
      </c>
      <c r="AR82" s="176" t="s">
        <v>327</v>
      </c>
      <c r="AS82" s="174"/>
      <c r="AT82" s="193"/>
      <c r="AU82" s="193"/>
      <c r="AV82" s="193"/>
      <c r="AW82" s="193"/>
      <c r="AX82" s="194"/>
      <c r="AY82" s="194"/>
      <c r="AZ82" s="194"/>
      <c r="BA82" s="194"/>
      <c r="BB82" s="194"/>
      <c r="BC82" s="194"/>
      <c r="BD82" s="195"/>
    </row>
    <row r="83" spans="1:56" ht="74.25" customHeight="1" thickBot="1" x14ac:dyDescent="0.3">
      <c r="A83" s="262">
        <v>19</v>
      </c>
      <c r="B83" s="247" t="s">
        <v>318</v>
      </c>
      <c r="C83" s="174" t="s">
        <v>319</v>
      </c>
      <c r="D83" s="174" t="s">
        <v>183</v>
      </c>
      <c r="E83" s="174" t="s">
        <v>319</v>
      </c>
      <c r="F83" s="161" t="s">
        <v>320</v>
      </c>
      <c r="G83" s="175">
        <v>11996</v>
      </c>
      <c r="H83" s="176" t="s">
        <v>335</v>
      </c>
      <c r="I83" s="174" t="s">
        <v>336</v>
      </c>
      <c r="J83" s="174" t="s">
        <v>337</v>
      </c>
      <c r="K83" s="177">
        <v>42776</v>
      </c>
      <c r="L83" s="178">
        <v>9000</v>
      </c>
      <c r="M83" s="175">
        <v>11996</v>
      </c>
      <c r="N83" s="177">
        <v>42776</v>
      </c>
      <c r="O83" s="177">
        <v>43141</v>
      </c>
      <c r="P83" s="174" t="s">
        <v>120</v>
      </c>
      <c r="Q83" s="190"/>
      <c r="R83" s="191"/>
      <c r="S83" s="191"/>
      <c r="T83" s="174" t="s">
        <v>172</v>
      </c>
      <c r="U83" s="190"/>
      <c r="V83" s="190"/>
      <c r="W83" s="174"/>
      <c r="X83" s="190"/>
      <c r="Y83" s="190"/>
      <c r="Z83" s="190"/>
      <c r="AA83" s="190"/>
      <c r="AB83" s="190"/>
      <c r="AC83" s="190"/>
      <c r="AD83" s="190"/>
      <c r="AE83" s="63"/>
      <c r="AF83" s="63"/>
      <c r="AG83" s="63">
        <v>9000</v>
      </c>
      <c r="AH83" s="63">
        <v>9000</v>
      </c>
      <c r="AI83" s="176"/>
      <c r="AJ83" s="176"/>
      <c r="AK83" s="192"/>
      <c r="AL83" s="176"/>
      <c r="AM83" s="197" t="s">
        <v>324</v>
      </c>
      <c r="AN83" s="165" t="s">
        <v>325</v>
      </c>
      <c r="AO83" s="176" t="s">
        <v>326</v>
      </c>
      <c r="AP83" s="176" t="s">
        <v>327</v>
      </c>
      <c r="AQ83" s="176" t="s">
        <v>326</v>
      </c>
      <c r="AR83" s="176" t="s">
        <v>327</v>
      </c>
      <c r="AS83" s="174"/>
      <c r="AT83" s="193"/>
      <c r="AU83" s="193"/>
      <c r="AV83" s="193"/>
      <c r="AW83" s="193"/>
      <c r="AX83" s="194"/>
      <c r="AY83" s="194"/>
      <c r="AZ83" s="194"/>
      <c r="BA83" s="194"/>
      <c r="BB83" s="194"/>
      <c r="BC83" s="194"/>
      <c r="BD83" s="195"/>
    </row>
    <row r="84" spans="1:56" ht="74.25" customHeight="1" thickBot="1" x14ac:dyDescent="0.3">
      <c r="A84" s="262">
        <v>20</v>
      </c>
      <c r="B84" s="247" t="s">
        <v>318</v>
      </c>
      <c r="C84" s="174" t="s">
        <v>319</v>
      </c>
      <c r="D84" s="174" t="s">
        <v>183</v>
      </c>
      <c r="E84" s="174" t="s">
        <v>319</v>
      </c>
      <c r="F84" s="161" t="s">
        <v>320</v>
      </c>
      <c r="G84" s="175">
        <v>11996</v>
      </c>
      <c r="H84" s="176" t="s">
        <v>338</v>
      </c>
      <c r="I84" s="174" t="s">
        <v>339</v>
      </c>
      <c r="J84" s="174" t="s">
        <v>340</v>
      </c>
      <c r="K84" s="177">
        <v>42776</v>
      </c>
      <c r="L84" s="178">
        <v>9000</v>
      </c>
      <c r="M84" s="175">
        <v>11996</v>
      </c>
      <c r="N84" s="177">
        <v>42776</v>
      </c>
      <c r="O84" s="177">
        <v>43141</v>
      </c>
      <c r="P84" s="174" t="s">
        <v>120</v>
      </c>
      <c r="Q84" s="190"/>
      <c r="R84" s="191"/>
      <c r="S84" s="191"/>
      <c r="T84" s="174" t="s">
        <v>172</v>
      </c>
      <c r="U84" s="190"/>
      <c r="V84" s="190"/>
      <c r="W84" s="174"/>
      <c r="X84" s="190"/>
      <c r="Y84" s="190"/>
      <c r="Z84" s="190"/>
      <c r="AA84" s="190"/>
      <c r="AB84" s="190"/>
      <c r="AC84" s="190"/>
      <c r="AD84" s="190"/>
      <c r="AE84" s="63"/>
      <c r="AF84" s="63"/>
      <c r="AG84" s="63">
        <v>9000</v>
      </c>
      <c r="AH84" s="63">
        <v>9000</v>
      </c>
      <c r="AI84" s="176"/>
      <c r="AJ84" s="176"/>
      <c r="AK84" s="192"/>
      <c r="AL84" s="176"/>
      <c r="AM84" s="197" t="s">
        <v>324</v>
      </c>
      <c r="AN84" s="165" t="s">
        <v>325</v>
      </c>
      <c r="AO84" s="176" t="s">
        <v>326</v>
      </c>
      <c r="AP84" s="176" t="s">
        <v>327</v>
      </c>
      <c r="AQ84" s="176" t="s">
        <v>326</v>
      </c>
      <c r="AR84" s="176" t="s">
        <v>327</v>
      </c>
      <c r="AS84" s="174"/>
      <c r="AT84" s="193"/>
      <c r="AU84" s="193"/>
      <c r="AV84" s="193"/>
      <c r="AW84" s="193"/>
      <c r="AX84" s="194"/>
      <c r="AY84" s="194"/>
      <c r="AZ84" s="194"/>
      <c r="BA84" s="194"/>
      <c r="BB84" s="194"/>
      <c r="BC84" s="194"/>
      <c r="BD84" s="195"/>
    </row>
    <row r="85" spans="1:56" ht="141" customHeight="1" thickBot="1" x14ac:dyDescent="0.3">
      <c r="A85" s="262">
        <v>21</v>
      </c>
      <c r="B85" s="247" t="s">
        <v>356</v>
      </c>
      <c r="C85" s="174" t="s">
        <v>351</v>
      </c>
      <c r="D85" s="174" t="s">
        <v>174</v>
      </c>
      <c r="E85" s="174" t="s">
        <v>175</v>
      </c>
      <c r="F85" s="190" t="s">
        <v>352</v>
      </c>
      <c r="G85" s="175">
        <v>11825</v>
      </c>
      <c r="H85" s="176" t="s">
        <v>349</v>
      </c>
      <c r="I85" s="174" t="s">
        <v>353</v>
      </c>
      <c r="J85" s="174" t="s">
        <v>354</v>
      </c>
      <c r="K85" s="177">
        <v>42783</v>
      </c>
      <c r="L85" s="178">
        <v>19020</v>
      </c>
      <c r="M85" s="175">
        <v>12012</v>
      </c>
      <c r="N85" s="177">
        <v>42783</v>
      </c>
      <c r="O85" s="177">
        <v>43100</v>
      </c>
      <c r="P85" s="174" t="s">
        <v>120</v>
      </c>
      <c r="Q85" s="190"/>
      <c r="R85" s="191"/>
      <c r="S85" s="191"/>
      <c r="T85" s="174" t="s">
        <v>348</v>
      </c>
      <c r="U85" s="190"/>
      <c r="V85" s="190"/>
      <c r="W85" s="174"/>
      <c r="X85" s="190"/>
      <c r="Y85" s="190"/>
      <c r="Z85" s="190"/>
      <c r="AA85" s="190"/>
      <c r="AB85" s="190"/>
      <c r="AC85" s="190"/>
      <c r="AD85" s="190"/>
      <c r="AE85" s="63"/>
      <c r="AF85" s="63"/>
      <c r="AG85" s="63"/>
      <c r="AH85" s="63"/>
      <c r="AI85" s="176" t="s">
        <v>254</v>
      </c>
      <c r="AJ85" s="176" t="s">
        <v>355</v>
      </c>
      <c r="AK85" s="192" t="s">
        <v>179</v>
      </c>
      <c r="AL85" s="176" t="s">
        <v>360</v>
      </c>
      <c r="AM85" s="192"/>
      <c r="AN85" s="192"/>
      <c r="AO85" s="176"/>
      <c r="AP85" s="176"/>
      <c r="AQ85" s="176"/>
      <c r="AR85" s="176"/>
      <c r="AS85" s="174"/>
      <c r="AT85" s="193"/>
      <c r="AU85" s="193"/>
      <c r="AV85" s="193"/>
      <c r="AW85" s="193"/>
      <c r="AX85" s="194"/>
      <c r="AY85" s="194"/>
      <c r="AZ85" s="194"/>
      <c r="BA85" s="194"/>
      <c r="BB85" s="194"/>
      <c r="BC85" s="194"/>
      <c r="BD85" s="195"/>
    </row>
    <row r="86" spans="1:56" ht="74.25" customHeight="1" thickBot="1" x14ac:dyDescent="0.3">
      <c r="A86" s="259">
        <v>22</v>
      </c>
      <c r="B86" s="247" t="s">
        <v>357</v>
      </c>
      <c r="C86" s="174" t="s">
        <v>358</v>
      </c>
      <c r="D86" s="174" t="s">
        <v>174</v>
      </c>
      <c r="E86" s="174" t="s">
        <v>175</v>
      </c>
      <c r="F86" s="190" t="s">
        <v>359</v>
      </c>
      <c r="G86" s="175">
        <v>11940</v>
      </c>
      <c r="H86" s="176" t="s">
        <v>350</v>
      </c>
      <c r="I86" s="174" t="s">
        <v>322</v>
      </c>
      <c r="J86" s="174" t="s">
        <v>323</v>
      </c>
      <c r="K86" s="177">
        <v>42787</v>
      </c>
      <c r="L86" s="178">
        <v>421000</v>
      </c>
      <c r="M86" s="175">
        <v>12008</v>
      </c>
      <c r="N86" s="177">
        <v>42787</v>
      </c>
      <c r="O86" s="177">
        <v>43100</v>
      </c>
      <c r="P86" s="174" t="s">
        <v>120</v>
      </c>
      <c r="Q86" s="190"/>
      <c r="R86" s="191"/>
      <c r="S86" s="191"/>
      <c r="T86" s="174" t="s">
        <v>172</v>
      </c>
      <c r="U86" s="190"/>
      <c r="V86" s="190"/>
      <c r="W86" s="174"/>
      <c r="X86" s="190"/>
      <c r="Y86" s="190"/>
      <c r="Z86" s="190"/>
      <c r="AA86" s="190"/>
      <c r="AB86" s="190"/>
      <c r="AC86" s="190"/>
      <c r="AD86" s="190"/>
      <c r="AE86" s="63"/>
      <c r="AF86" s="63"/>
      <c r="AG86" s="63"/>
      <c r="AH86" s="63"/>
      <c r="AI86" s="176"/>
      <c r="AJ86" s="176"/>
      <c r="AK86" s="192"/>
      <c r="AL86" s="176"/>
      <c r="AM86" s="192"/>
      <c r="AN86" s="192"/>
      <c r="AO86" s="176"/>
      <c r="AP86" s="176"/>
      <c r="AQ86" s="176"/>
      <c r="AR86" s="176"/>
      <c r="AS86" s="174"/>
      <c r="AT86" s="193"/>
      <c r="AU86" s="193"/>
      <c r="AV86" s="193"/>
      <c r="AW86" s="193"/>
      <c r="AX86" s="194"/>
      <c r="AY86" s="194"/>
      <c r="AZ86" s="194"/>
      <c r="BA86" s="194"/>
      <c r="BB86" s="194"/>
      <c r="BC86" s="194"/>
      <c r="BD86" s="195"/>
    </row>
    <row r="87" spans="1:56" ht="15" customHeight="1" thickBot="1" x14ac:dyDescent="0.3">
      <c r="A87" s="263" t="s">
        <v>374</v>
      </c>
      <c r="B87" s="264"/>
      <c r="C87" s="264"/>
      <c r="D87" s="264"/>
      <c r="E87" s="264"/>
      <c r="F87" s="264"/>
      <c r="G87" s="264"/>
      <c r="H87" s="264"/>
      <c r="I87" s="264"/>
      <c r="J87" s="264"/>
      <c r="K87" s="265"/>
      <c r="L87" s="198">
        <f>SUM(L46:L86)</f>
        <v>5548958.3200000003</v>
      </c>
      <c r="M87" s="199"/>
      <c r="N87" s="199"/>
      <c r="O87" s="199"/>
      <c r="P87" s="165"/>
      <c r="Q87" s="200"/>
      <c r="R87" s="200"/>
      <c r="S87" s="200"/>
      <c r="T87" s="199"/>
      <c r="U87" s="200"/>
      <c r="V87" s="200"/>
      <c r="W87" s="165"/>
      <c r="X87" s="200"/>
      <c r="Y87" s="200"/>
      <c r="Z87" s="200"/>
      <c r="AA87" s="200"/>
      <c r="AB87" s="200"/>
      <c r="AC87" s="198">
        <f t="shared" ref="AC87:AH87" si="3">SUM(AC46:AC86)</f>
        <v>86062.19</v>
      </c>
      <c r="AD87" s="198">
        <f t="shared" si="3"/>
        <v>0</v>
      </c>
      <c r="AE87" s="198">
        <f t="shared" si="3"/>
        <v>4839617.6099999994</v>
      </c>
      <c r="AF87" s="198">
        <f t="shared" si="3"/>
        <v>6116085.1900000013</v>
      </c>
      <c r="AG87" s="198">
        <f t="shared" si="3"/>
        <v>1058669.4899999998</v>
      </c>
      <c r="AH87" s="198">
        <f t="shared" si="3"/>
        <v>7174906.2200000007</v>
      </c>
      <c r="AI87" s="201"/>
      <c r="AJ87" s="201"/>
      <c r="AK87" s="201"/>
      <c r="AL87" s="201"/>
      <c r="AM87" s="201"/>
      <c r="AN87" s="201"/>
      <c r="AO87" s="201"/>
      <c r="AP87" s="201"/>
      <c r="AQ87" s="202"/>
      <c r="AR87" s="202"/>
      <c r="AS87" s="161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3"/>
    </row>
    <row r="88" spans="1:56" x14ac:dyDescent="0.25">
      <c r="O88" s="203"/>
      <c r="P88" s="204"/>
      <c r="Q88" s="205"/>
      <c r="W88" s="206"/>
    </row>
    <row r="89" spans="1:56" x14ac:dyDescent="0.25">
      <c r="O89" s="203"/>
      <c r="P89" s="204"/>
      <c r="Q89" s="205"/>
    </row>
    <row r="90" spans="1:56" s="213" customFormat="1" ht="15" x14ac:dyDescent="0.25">
      <c r="A90" s="211" t="s">
        <v>375</v>
      </c>
      <c r="B90" s="211"/>
      <c r="C90" s="211"/>
      <c r="D90" s="211"/>
      <c r="E90" s="212"/>
      <c r="G90" s="212"/>
      <c r="H90" s="212"/>
      <c r="I90" s="212"/>
      <c r="J90" s="212"/>
      <c r="K90" s="212"/>
      <c r="L90" s="212"/>
      <c r="M90" s="212"/>
      <c r="N90" s="212"/>
      <c r="O90" s="212"/>
      <c r="P90" s="212"/>
      <c r="T90" s="212"/>
      <c r="U90" s="214"/>
      <c r="W90" s="212"/>
      <c r="AE90" s="215"/>
      <c r="AF90" s="215"/>
      <c r="AG90" s="216"/>
      <c r="AH90" s="215"/>
      <c r="AI90" s="212"/>
      <c r="AJ90" s="212"/>
      <c r="AK90" s="212"/>
      <c r="AL90" s="212"/>
      <c r="AM90" s="212"/>
      <c r="AN90" s="212"/>
      <c r="AO90" s="212"/>
      <c r="AP90" s="212"/>
    </row>
    <row r="91" spans="1:56" s="213" customFormat="1" ht="15" x14ac:dyDescent="0.25">
      <c r="A91" s="211" t="s">
        <v>376</v>
      </c>
      <c r="B91" s="211"/>
      <c r="C91" s="211"/>
      <c r="D91" s="211"/>
      <c r="E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T91" s="212"/>
      <c r="U91" s="214"/>
      <c r="W91" s="212"/>
      <c r="AE91" s="215"/>
      <c r="AF91" s="215"/>
      <c r="AG91" s="216"/>
      <c r="AH91" s="215"/>
      <c r="AI91" s="212"/>
      <c r="AJ91" s="212"/>
      <c r="AK91" s="212"/>
      <c r="AL91" s="212"/>
      <c r="AM91" s="212"/>
      <c r="AN91" s="212"/>
      <c r="AO91" s="212"/>
      <c r="AP91" s="212"/>
    </row>
    <row r="92" spans="1:56" x14ac:dyDescent="0.25">
      <c r="AG92" s="77"/>
    </row>
    <row r="93" spans="1:56" x14ac:dyDescent="0.25">
      <c r="AG93" s="77"/>
    </row>
    <row r="94" spans="1:56" x14ac:dyDescent="0.25">
      <c r="AG94" s="77"/>
    </row>
    <row r="95" spans="1:56" x14ac:dyDescent="0.25">
      <c r="AG95" s="207"/>
    </row>
    <row r="97" spans="2:34" x14ac:dyDescent="0.25">
      <c r="AE97" s="78"/>
      <c r="AF97" s="78"/>
      <c r="AH97" s="78"/>
    </row>
    <row r="98" spans="2:34" x14ac:dyDescent="0.25">
      <c r="C98" s="75"/>
      <c r="D98" s="75"/>
      <c r="E98" s="75"/>
      <c r="F98" s="75"/>
      <c r="G98" s="75"/>
      <c r="AE98" s="78"/>
      <c r="AF98" s="78"/>
      <c r="AH98" s="78"/>
    </row>
    <row r="99" spans="2:34" x14ac:dyDescent="0.25">
      <c r="C99" s="75"/>
      <c r="D99" s="75"/>
      <c r="E99" s="75"/>
      <c r="F99" s="75"/>
      <c r="G99" s="75"/>
      <c r="AE99" s="78"/>
      <c r="AF99" s="78"/>
      <c r="AH99" s="78"/>
    </row>
    <row r="100" spans="2:34" x14ac:dyDescent="0.25">
      <c r="C100" s="75"/>
      <c r="D100" s="75"/>
      <c r="E100" s="75"/>
      <c r="F100" s="75"/>
      <c r="G100" s="75"/>
      <c r="AE100" s="78"/>
      <c r="AF100" s="78"/>
      <c r="AH100" s="78"/>
    </row>
    <row r="101" spans="2:34" x14ac:dyDescent="0.25">
      <c r="C101" s="75"/>
      <c r="D101" s="75"/>
      <c r="E101" s="75"/>
      <c r="F101" s="75"/>
      <c r="G101" s="75"/>
      <c r="AE101" s="78"/>
      <c r="AF101" s="78"/>
      <c r="AH101" s="78"/>
    </row>
    <row r="102" spans="2:34" x14ac:dyDescent="0.25">
      <c r="C102" s="74"/>
      <c r="D102" s="74"/>
      <c r="E102" s="74"/>
      <c r="F102" s="74"/>
      <c r="G102" s="74"/>
      <c r="AE102" s="78"/>
      <c r="AF102" s="78"/>
      <c r="AH102" s="78"/>
    </row>
    <row r="103" spans="2:34" x14ac:dyDescent="0.25">
      <c r="C103" s="74"/>
      <c r="D103" s="74"/>
      <c r="E103" s="74"/>
      <c r="F103" s="74"/>
      <c r="G103" s="74"/>
      <c r="AE103" s="78"/>
      <c r="AF103" s="78"/>
      <c r="AH103" s="78"/>
    </row>
    <row r="104" spans="2:34" ht="17.25" customHeight="1" x14ac:dyDescent="0.25">
      <c r="B104" s="208"/>
      <c r="C104" s="74"/>
      <c r="D104" s="74"/>
      <c r="E104" s="74"/>
      <c r="F104" s="74"/>
      <c r="G104" s="74"/>
      <c r="AE104" s="78"/>
      <c r="AF104" s="78"/>
      <c r="AH104" s="78"/>
    </row>
    <row r="105" spans="2:34" hidden="1" x14ac:dyDescent="0.25">
      <c r="B105" s="208"/>
      <c r="C105" s="74"/>
      <c r="D105" s="74"/>
      <c r="E105" s="74"/>
      <c r="F105" s="74"/>
      <c r="G105" s="74"/>
      <c r="AE105" s="78"/>
      <c r="AF105" s="78"/>
      <c r="AH105" s="78"/>
    </row>
    <row r="106" spans="2:34" x14ac:dyDescent="0.25">
      <c r="C106" s="74"/>
      <c r="D106" s="74"/>
      <c r="E106" s="74"/>
      <c r="F106" s="74"/>
      <c r="G106" s="74"/>
      <c r="AE106" s="78"/>
      <c r="AF106" s="78"/>
      <c r="AH106" s="78"/>
    </row>
    <row r="107" spans="2:34" x14ac:dyDescent="0.25">
      <c r="C107" s="75"/>
      <c r="D107" s="75"/>
      <c r="E107" s="75"/>
      <c r="F107" s="75"/>
      <c r="G107" s="75"/>
      <c r="AE107" s="78"/>
      <c r="AF107" s="78"/>
      <c r="AH107" s="78"/>
    </row>
    <row r="108" spans="2:34" ht="15.75" customHeight="1" x14ac:dyDescent="0.25">
      <c r="C108" s="74"/>
      <c r="D108" s="74"/>
      <c r="E108" s="74"/>
      <c r="F108" s="74"/>
      <c r="G108" s="74"/>
      <c r="AE108" s="78"/>
      <c r="AF108" s="78"/>
      <c r="AH108" s="78"/>
    </row>
    <row r="109" spans="2:34" x14ac:dyDescent="0.25">
      <c r="C109" s="75"/>
      <c r="D109" s="75"/>
      <c r="E109" s="75"/>
      <c r="F109" s="75"/>
      <c r="G109" s="75"/>
      <c r="AE109" s="78"/>
      <c r="AF109" s="78"/>
      <c r="AH109" s="78"/>
    </row>
    <row r="110" spans="2:34" x14ac:dyDescent="0.25">
      <c r="C110" s="75"/>
      <c r="D110" s="75"/>
      <c r="E110" s="75"/>
      <c r="F110" s="75"/>
      <c r="G110" s="75"/>
      <c r="AE110" s="78"/>
      <c r="AF110" s="78"/>
      <c r="AH110" s="78"/>
    </row>
    <row r="111" spans="2:34" x14ac:dyDescent="0.25">
      <c r="C111" s="74"/>
      <c r="D111" s="74"/>
      <c r="E111" s="74"/>
      <c r="F111" s="74"/>
      <c r="G111" s="74"/>
      <c r="AE111" s="78"/>
      <c r="AF111" s="78"/>
      <c r="AH111" s="78"/>
    </row>
    <row r="112" spans="2:34" x14ac:dyDescent="0.25">
      <c r="C112" s="75"/>
      <c r="D112" s="75"/>
      <c r="E112" s="75"/>
      <c r="F112" s="75"/>
      <c r="G112" s="75"/>
      <c r="AE112" s="78"/>
      <c r="AF112" s="78"/>
      <c r="AH112" s="78"/>
    </row>
    <row r="113" spans="2:34" x14ac:dyDescent="0.25">
      <c r="C113" s="75"/>
      <c r="D113" s="75"/>
      <c r="E113" s="75"/>
      <c r="F113" s="75"/>
      <c r="G113" s="75"/>
      <c r="AE113" s="78"/>
      <c r="AF113" s="78"/>
      <c r="AH113" s="78"/>
    </row>
    <row r="114" spans="2:34" x14ac:dyDescent="0.25">
      <c r="C114" s="75"/>
      <c r="D114" s="75"/>
      <c r="E114" s="75"/>
      <c r="F114" s="75"/>
      <c r="G114" s="75"/>
      <c r="AE114" s="78"/>
      <c r="AF114" s="78"/>
      <c r="AH114" s="78"/>
    </row>
    <row r="115" spans="2:34" x14ac:dyDescent="0.25">
      <c r="B115" s="208"/>
      <c r="C115" s="74"/>
      <c r="D115" s="74"/>
      <c r="E115" s="74"/>
      <c r="F115" s="74"/>
      <c r="G115" s="74"/>
      <c r="AE115" s="78"/>
      <c r="AF115" s="78"/>
      <c r="AH115" s="78"/>
    </row>
    <row r="116" spans="2:34" ht="12" customHeight="1" x14ac:dyDescent="0.25">
      <c r="B116" s="208"/>
      <c r="C116" s="74"/>
      <c r="D116" s="74"/>
      <c r="E116" s="74"/>
      <c r="F116" s="74"/>
      <c r="G116" s="74"/>
      <c r="AE116" s="78"/>
      <c r="AF116" s="78"/>
      <c r="AH116" s="78"/>
    </row>
    <row r="117" spans="2:34" ht="24.75" customHeight="1" x14ac:dyDescent="0.25">
      <c r="C117" s="74"/>
      <c r="D117" s="74"/>
      <c r="E117" s="74"/>
      <c r="F117" s="74"/>
      <c r="G117" s="74"/>
      <c r="AE117" s="78"/>
      <c r="AF117" s="78"/>
      <c r="AH117" s="78"/>
    </row>
    <row r="118" spans="2:34" ht="23.25" customHeight="1" x14ac:dyDescent="0.25">
      <c r="C118" s="74"/>
      <c r="D118" s="74"/>
      <c r="E118" s="74"/>
      <c r="F118" s="74"/>
      <c r="G118" s="74"/>
      <c r="AE118" s="78"/>
      <c r="AF118" s="78"/>
      <c r="AH118" s="78"/>
    </row>
    <row r="119" spans="2:34" ht="12" customHeight="1" x14ac:dyDescent="0.25">
      <c r="AE119" s="78"/>
      <c r="AF119" s="78"/>
      <c r="AH119" s="78"/>
    </row>
    <row r="120" spans="2:34" ht="15" customHeight="1" x14ac:dyDescent="0.25">
      <c r="C120" s="75"/>
      <c r="D120" s="75"/>
      <c r="E120" s="75"/>
      <c r="F120" s="75"/>
      <c r="G120" s="75"/>
      <c r="AE120" s="78"/>
      <c r="AF120" s="78"/>
      <c r="AH120" s="78"/>
    </row>
    <row r="121" spans="2:34" ht="15" customHeight="1" x14ac:dyDescent="0.25">
      <c r="C121" s="75"/>
      <c r="D121" s="75"/>
      <c r="E121" s="75"/>
      <c r="F121" s="75"/>
      <c r="G121" s="75"/>
      <c r="AE121" s="78"/>
      <c r="AF121" s="78"/>
      <c r="AH121" s="78"/>
    </row>
    <row r="122" spans="2:34" ht="15" customHeight="1" x14ac:dyDescent="0.25">
      <c r="C122" s="75"/>
      <c r="D122" s="75"/>
      <c r="E122" s="75"/>
      <c r="F122" s="75"/>
      <c r="G122" s="75"/>
      <c r="AE122" s="78"/>
      <c r="AF122" s="78"/>
      <c r="AH122" s="78"/>
    </row>
    <row r="123" spans="2:34" ht="15" customHeight="1" x14ac:dyDescent="0.25">
      <c r="C123" s="75"/>
      <c r="D123" s="75"/>
      <c r="E123" s="75"/>
      <c r="F123" s="75"/>
      <c r="G123" s="75"/>
      <c r="AE123" s="78"/>
      <c r="AF123" s="78"/>
      <c r="AH123" s="78"/>
    </row>
    <row r="124" spans="2:34" ht="15" customHeight="1" x14ac:dyDescent="0.25">
      <c r="C124" s="75"/>
      <c r="D124" s="75"/>
      <c r="E124" s="75"/>
      <c r="F124" s="75"/>
      <c r="G124" s="75"/>
      <c r="AE124" s="78"/>
      <c r="AF124" s="78"/>
      <c r="AH124" s="78"/>
    </row>
    <row r="125" spans="2:34" x14ac:dyDescent="0.25">
      <c r="C125" s="75"/>
      <c r="D125" s="75"/>
      <c r="E125" s="75"/>
      <c r="F125" s="75"/>
      <c r="G125" s="75"/>
      <c r="AE125" s="78"/>
      <c r="AF125" s="78"/>
      <c r="AH125" s="78"/>
    </row>
    <row r="126" spans="2:34" x14ac:dyDescent="0.25">
      <c r="C126" s="75"/>
      <c r="D126" s="75"/>
      <c r="E126" s="75"/>
      <c r="F126" s="75"/>
      <c r="G126" s="75"/>
      <c r="AE126" s="78"/>
      <c r="AF126" s="78"/>
      <c r="AH126" s="78"/>
    </row>
    <row r="127" spans="2:34" x14ac:dyDescent="0.25">
      <c r="C127" s="75"/>
      <c r="D127" s="75"/>
      <c r="E127" s="75"/>
      <c r="F127" s="75"/>
      <c r="G127" s="75"/>
      <c r="AE127" s="78"/>
      <c r="AF127" s="78"/>
      <c r="AH127" s="78"/>
    </row>
    <row r="128" spans="2:34" x14ac:dyDescent="0.25">
      <c r="C128" s="75"/>
      <c r="D128" s="75"/>
      <c r="E128" s="75"/>
      <c r="F128" s="75"/>
      <c r="G128" s="75"/>
      <c r="AE128" s="78"/>
      <c r="AF128" s="78"/>
      <c r="AH128" s="78"/>
    </row>
    <row r="129" spans="2:34" x14ac:dyDescent="0.25">
      <c r="B129" s="208"/>
      <c r="C129" s="74"/>
      <c r="D129" s="74"/>
      <c r="E129" s="74"/>
      <c r="F129" s="74"/>
      <c r="G129" s="74"/>
      <c r="AE129" s="78"/>
      <c r="AF129" s="78"/>
      <c r="AH129" s="78"/>
    </row>
    <row r="130" spans="2:34" ht="1.5" customHeight="1" x14ac:dyDescent="0.25">
      <c r="B130" s="208"/>
      <c r="C130" s="74"/>
      <c r="D130" s="74"/>
      <c r="E130" s="74"/>
      <c r="F130" s="74"/>
      <c r="G130" s="74"/>
      <c r="AE130" s="78"/>
      <c r="AF130" s="78"/>
      <c r="AH130" s="78"/>
    </row>
    <row r="131" spans="2:34" x14ac:dyDescent="0.25">
      <c r="C131" s="75"/>
      <c r="D131" s="75"/>
      <c r="E131" s="75"/>
      <c r="F131" s="75"/>
      <c r="G131" s="75"/>
      <c r="AE131" s="78"/>
      <c r="AF131" s="78"/>
      <c r="AH131" s="78"/>
    </row>
    <row r="132" spans="2:34" x14ac:dyDescent="0.25">
      <c r="C132" s="75"/>
      <c r="D132" s="75"/>
      <c r="E132" s="75"/>
      <c r="F132" s="75"/>
      <c r="G132" s="75"/>
      <c r="AE132" s="78"/>
      <c r="AF132" s="78"/>
      <c r="AH132" s="78"/>
    </row>
    <row r="133" spans="2:34" x14ac:dyDescent="0.25">
      <c r="B133" s="209"/>
      <c r="C133" s="210"/>
      <c r="D133" s="210"/>
      <c r="E133" s="210"/>
      <c r="F133" s="210"/>
      <c r="G133" s="210"/>
      <c r="AE133" s="78"/>
      <c r="AF133" s="78"/>
      <c r="AH133" s="78"/>
    </row>
    <row r="134" spans="2:34" x14ac:dyDescent="0.25">
      <c r="C134" s="75"/>
      <c r="D134" s="75"/>
      <c r="E134" s="75"/>
      <c r="F134" s="75"/>
      <c r="G134" s="75"/>
      <c r="AE134" s="78"/>
      <c r="AF134" s="78"/>
      <c r="AH134" s="78"/>
    </row>
    <row r="135" spans="2:34" x14ac:dyDescent="0.25">
      <c r="C135" s="75"/>
      <c r="D135" s="75"/>
      <c r="E135" s="75"/>
      <c r="F135" s="75"/>
      <c r="G135" s="75"/>
      <c r="AE135" s="78"/>
      <c r="AF135" s="78"/>
      <c r="AH135" s="78"/>
    </row>
    <row r="136" spans="2:34" x14ac:dyDescent="0.25">
      <c r="C136" s="75"/>
      <c r="D136" s="75"/>
      <c r="E136" s="75"/>
      <c r="F136" s="75"/>
      <c r="G136" s="75"/>
      <c r="AE136" s="78"/>
      <c r="AF136" s="78"/>
      <c r="AH136" s="78"/>
    </row>
    <row r="137" spans="2:34" x14ac:dyDescent="0.25">
      <c r="C137" s="75"/>
      <c r="D137" s="75"/>
      <c r="E137" s="75"/>
      <c r="F137" s="75"/>
      <c r="G137" s="75"/>
      <c r="AE137" s="78"/>
      <c r="AF137" s="78"/>
      <c r="AH137" s="78"/>
    </row>
    <row r="138" spans="2:34" x14ac:dyDescent="0.25">
      <c r="B138" s="209"/>
      <c r="C138" s="210"/>
      <c r="D138" s="210"/>
      <c r="E138" s="210"/>
      <c r="F138" s="210"/>
      <c r="G138" s="210"/>
      <c r="AE138" s="78"/>
      <c r="AF138" s="78"/>
      <c r="AH138" s="78"/>
    </row>
    <row r="139" spans="2:34" x14ac:dyDescent="0.25">
      <c r="C139" s="75"/>
      <c r="D139" s="75"/>
      <c r="E139" s="75"/>
      <c r="F139" s="75"/>
      <c r="G139" s="75"/>
      <c r="AE139" s="78"/>
      <c r="AF139" s="78"/>
      <c r="AH139" s="78"/>
    </row>
    <row r="140" spans="2:34" x14ac:dyDescent="0.25">
      <c r="C140" s="75"/>
      <c r="D140" s="75"/>
      <c r="E140" s="75"/>
      <c r="F140" s="75"/>
      <c r="G140" s="75"/>
      <c r="AE140" s="78"/>
      <c r="AF140" s="78"/>
      <c r="AH140" s="78"/>
    </row>
    <row r="141" spans="2:34" x14ac:dyDescent="0.25">
      <c r="C141" s="75"/>
      <c r="D141" s="75"/>
      <c r="E141" s="75"/>
      <c r="F141" s="75"/>
      <c r="G141" s="75"/>
      <c r="AE141" s="78"/>
      <c r="AF141" s="78"/>
      <c r="AH141" s="78"/>
    </row>
    <row r="142" spans="2:34" x14ac:dyDescent="0.25">
      <c r="C142" s="75"/>
      <c r="D142" s="75"/>
      <c r="E142" s="75"/>
      <c r="F142" s="75"/>
      <c r="G142" s="75"/>
      <c r="AE142" s="78"/>
      <c r="AF142" s="78"/>
      <c r="AH142" s="78"/>
    </row>
    <row r="143" spans="2:34" x14ac:dyDescent="0.25">
      <c r="C143" s="75"/>
      <c r="D143" s="75"/>
      <c r="E143" s="75"/>
      <c r="F143" s="75"/>
      <c r="G143" s="75"/>
      <c r="AE143" s="78"/>
      <c r="AF143" s="78"/>
      <c r="AH143" s="78"/>
    </row>
    <row r="144" spans="2:34" x14ac:dyDescent="0.25">
      <c r="C144" s="75"/>
      <c r="D144" s="75"/>
      <c r="E144" s="75"/>
      <c r="F144" s="75"/>
      <c r="G144" s="75"/>
      <c r="AE144" s="78"/>
      <c r="AF144" s="78"/>
      <c r="AH144" s="78"/>
    </row>
    <row r="145" spans="2:34" x14ac:dyDescent="0.25">
      <c r="B145" s="209"/>
      <c r="C145" s="210"/>
      <c r="D145" s="210"/>
      <c r="E145" s="210"/>
      <c r="F145" s="210"/>
      <c r="G145" s="210"/>
      <c r="AE145" s="78"/>
      <c r="AF145" s="78"/>
      <c r="AH145" s="78"/>
    </row>
    <row r="146" spans="2:34" ht="13.5" customHeight="1" x14ac:dyDescent="0.25">
      <c r="B146" s="208"/>
      <c r="C146" s="74"/>
      <c r="D146" s="74"/>
      <c r="E146" s="74"/>
      <c r="F146" s="74"/>
      <c r="G146" s="74"/>
      <c r="AE146" s="78"/>
      <c r="AF146" s="78"/>
      <c r="AH146" s="78"/>
    </row>
    <row r="147" spans="2:34" hidden="1" x14ac:dyDescent="0.25">
      <c r="B147" s="208"/>
      <c r="C147" s="74"/>
      <c r="D147" s="74"/>
      <c r="E147" s="74"/>
      <c r="F147" s="74"/>
      <c r="G147" s="74"/>
      <c r="AE147" s="78"/>
      <c r="AF147" s="78"/>
      <c r="AH147" s="78"/>
    </row>
    <row r="148" spans="2:34" x14ac:dyDescent="0.25">
      <c r="C148" s="75"/>
      <c r="D148" s="75"/>
      <c r="E148" s="75"/>
      <c r="F148" s="75"/>
      <c r="G148" s="75"/>
      <c r="AE148" s="78"/>
      <c r="AF148" s="78"/>
      <c r="AH148" s="78"/>
    </row>
    <row r="149" spans="2:34" x14ac:dyDescent="0.25">
      <c r="C149" s="75"/>
      <c r="D149" s="75"/>
      <c r="E149" s="75"/>
      <c r="F149" s="75"/>
      <c r="G149" s="75"/>
      <c r="AE149" s="78"/>
      <c r="AF149" s="78"/>
      <c r="AH149" s="78"/>
    </row>
    <row r="150" spans="2:34" x14ac:dyDescent="0.25">
      <c r="C150" s="75"/>
      <c r="D150" s="75"/>
      <c r="E150" s="75"/>
      <c r="F150" s="75"/>
      <c r="G150" s="75"/>
      <c r="AE150" s="78"/>
      <c r="AF150" s="78"/>
      <c r="AH150" s="78"/>
    </row>
    <row r="151" spans="2:34" x14ac:dyDescent="0.25">
      <c r="C151" s="75"/>
      <c r="D151" s="75"/>
      <c r="E151" s="75"/>
      <c r="F151" s="75"/>
      <c r="G151" s="75"/>
      <c r="AE151" s="78"/>
      <c r="AF151" s="78"/>
      <c r="AH151" s="78"/>
    </row>
    <row r="152" spans="2:34" x14ac:dyDescent="0.25">
      <c r="C152" s="75"/>
      <c r="D152" s="75"/>
      <c r="E152" s="75"/>
      <c r="F152" s="75"/>
      <c r="G152" s="75"/>
      <c r="AE152" s="78"/>
      <c r="AF152" s="78"/>
      <c r="AH152" s="78"/>
    </row>
    <row r="153" spans="2:34" x14ac:dyDescent="0.25">
      <c r="C153" s="75"/>
      <c r="D153" s="75"/>
      <c r="E153" s="75"/>
      <c r="F153" s="75"/>
      <c r="G153" s="75"/>
      <c r="AE153" s="78"/>
      <c r="AF153" s="78"/>
      <c r="AH153" s="78"/>
    </row>
    <row r="154" spans="2:34" x14ac:dyDescent="0.25">
      <c r="C154" s="75"/>
      <c r="D154" s="75"/>
      <c r="E154" s="75"/>
      <c r="F154" s="75"/>
      <c r="G154" s="75"/>
      <c r="AE154" s="78"/>
      <c r="AF154" s="78"/>
      <c r="AH154" s="78"/>
    </row>
    <row r="156" spans="2:34" x14ac:dyDescent="0.25">
      <c r="C156" s="74"/>
      <c r="D156" s="74"/>
      <c r="E156" s="74"/>
      <c r="F156" s="74"/>
      <c r="G156" s="74"/>
      <c r="AE156" s="78"/>
      <c r="AF156" s="78"/>
      <c r="AH156" s="78"/>
    </row>
    <row r="157" spans="2:34" x14ac:dyDescent="0.25">
      <c r="C157" s="75"/>
      <c r="D157" s="75"/>
      <c r="E157" s="75"/>
      <c r="F157" s="75"/>
      <c r="G157" s="75"/>
      <c r="AE157" s="78"/>
      <c r="AF157" s="78"/>
      <c r="AH157" s="78"/>
    </row>
  </sheetData>
  <mergeCells count="307">
    <mergeCell ref="A90:D90"/>
    <mergeCell ref="A91:D91"/>
    <mergeCell ref="B57:B60"/>
    <mergeCell ref="A57:A60"/>
    <mergeCell ref="A61:A63"/>
    <mergeCell ref="B61:B63"/>
    <mergeCell ref="C61:C63"/>
    <mergeCell ref="D61:D63"/>
    <mergeCell ref="H57:H60"/>
    <mergeCell ref="G57:G60"/>
    <mergeCell ref="F57:F60"/>
    <mergeCell ref="E57:E60"/>
    <mergeCell ref="D57:D60"/>
    <mergeCell ref="C57:C60"/>
    <mergeCell ref="E61:E63"/>
    <mergeCell ref="F61:F63"/>
    <mergeCell ref="G61:G63"/>
    <mergeCell ref="H61:H63"/>
    <mergeCell ref="Q68:Q70"/>
    <mergeCell ref="R68:R70"/>
    <mergeCell ref="S68:S70"/>
    <mergeCell ref="T68:T70"/>
    <mergeCell ref="S46:S50"/>
    <mergeCell ref="T46:T50"/>
    <mergeCell ref="T66:T67"/>
    <mergeCell ref="S66:S67"/>
    <mergeCell ref="R66:R67"/>
    <mergeCell ref="Q66:Q67"/>
    <mergeCell ref="T51:T56"/>
    <mergeCell ref="Q61:Q63"/>
    <mergeCell ref="R61:R63"/>
    <mergeCell ref="S61:S63"/>
    <mergeCell ref="T61:T63"/>
    <mergeCell ref="T57:T60"/>
    <mergeCell ref="S51:S56"/>
    <mergeCell ref="S57:S60"/>
    <mergeCell ref="R46:R50"/>
    <mergeCell ref="R57:R60"/>
    <mergeCell ref="Q57:Q60"/>
    <mergeCell ref="P57:P60"/>
    <mergeCell ref="O57:O60"/>
    <mergeCell ref="O66:O67"/>
    <mergeCell ref="N57:N60"/>
    <mergeCell ref="M57:M60"/>
    <mergeCell ref="L57:L60"/>
    <mergeCell ref="N66:N67"/>
    <mergeCell ref="M61:M63"/>
    <mergeCell ref="M66:M67"/>
    <mergeCell ref="L66:L67"/>
    <mergeCell ref="N68:N70"/>
    <mergeCell ref="O68:O70"/>
    <mergeCell ref="P68:P70"/>
    <mergeCell ref="K68:K70"/>
    <mergeCell ref="L68:L70"/>
    <mergeCell ref="N61:N63"/>
    <mergeCell ref="O61:O63"/>
    <mergeCell ref="P61:P63"/>
    <mergeCell ref="P66:P67"/>
    <mergeCell ref="P51:P56"/>
    <mergeCell ref="O51:O56"/>
    <mergeCell ref="N51:N56"/>
    <mergeCell ref="M51:M56"/>
    <mergeCell ref="L51:L56"/>
    <mergeCell ref="K51:K56"/>
    <mergeCell ref="J51:J56"/>
    <mergeCell ref="R51:R56"/>
    <mergeCell ref="Q51:Q56"/>
    <mergeCell ref="A19:A45"/>
    <mergeCell ref="B19:B45"/>
    <mergeCell ref="C19:C45"/>
    <mergeCell ref="D19:D45"/>
    <mergeCell ref="E19:E45"/>
    <mergeCell ref="F19:F45"/>
    <mergeCell ref="O46:O50"/>
    <mergeCell ref="P46:P50"/>
    <mergeCell ref="Q46:Q50"/>
    <mergeCell ref="B146:B147"/>
    <mergeCell ref="C137:G137"/>
    <mergeCell ref="C138:G138"/>
    <mergeCell ref="C139:G139"/>
    <mergeCell ref="C140:G140"/>
    <mergeCell ref="C141:G141"/>
    <mergeCell ref="C142:G142"/>
    <mergeCell ref="C131:G131"/>
    <mergeCell ref="C132:G132"/>
    <mergeCell ref="C133:G133"/>
    <mergeCell ref="C134:G134"/>
    <mergeCell ref="C135:G135"/>
    <mergeCell ref="C136:G136"/>
    <mergeCell ref="C157:G157"/>
    <mergeCell ref="C149:G149"/>
    <mergeCell ref="C150:G150"/>
    <mergeCell ref="C151:G151"/>
    <mergeCell ref="C152:G152"/>
    <mergeCell ref="C153:G153"/>
    <mergeCell ref="C154:G154"/>
    <mergeCell ref="C143:G143"/>
    <mergeCell ref="C144:G144"/>
    <mergeCell ref="C145:G145"/>
    <mergeCell ref="C146:G147"/>
    <mergeCell ref="C148:G148"/>
    <mergeCell ref="C156:G156"/>
    <mergeCell ref="C126:G126"/>
    <mergeCell ref="C127:G127"/>
    <mergeCell ref="C128:G128"/>
    <mergeCell ref="B129:B130"/>
    <mergeCell ref="C129:G130"/>
    <mergeCell ref="C117:G117"/>
    <mergeCell ref="C118:G118"/>
    <mergeCell ref="C120:G120"/>
    <mergeCell ref="C121:G121"/>
    <mergeCell ref="C122:G122"/>
    <mergeCell ref="C123:G123"/>
    <mergeCell ref="C124:G124"/>
    <mergeCell ref="C125:G125"/>
    <mergeCell ref="C110:G110"/>
    <mergeCell ref="C111:G111"/>
    <mergeCell ref="C112:G112"/>
    <mergeCell ref="C113:G113"/>
    <mergeCell ref="C114:G114"/>
    <mergeCell ref="B115:B116"/>
    <mergeCell ref="C115:G116"/>
    <mergeCell ref="B104:B105"/>
    <mergeCell ref="C104:G105"/>
    <mergeCell ref="C106:G106"/>
    <mergeCell ref="C107:G107"/>
    <mergeCell ref="C108:G108"/>
    <mergeCell ref="C109:G109"/>
    <mergeCell ref="C100:G100"/>
    <mergeCell ref="C101:G101"/>
    <mergeCell ref="C102:G103"/>
    <mergeCell ref="A87:K87"/>
    <mergeCell ref="K61:K63"/>
    <mergeCell ref="L61:L63"/>
    <mergeCell ref="G46:G50"/>
    <mergeCell ref="H46:H50"/>
    <mergeCell ref="I46:I50"/>
    <mergeCell ref="J46:J50"/>
    <mergeCell ref="K46:K50"/>
    <mergeCell ref="L46:L50"/>
    <mergeCell ref="B66:B67"/>
    <mergeCell ref="A66:A67"/>
    <mergeCell ref="A73:A74"/>
    <mergeCell ref="B73:B74"/>
    <mergeCell ref="C73:C74"/>
    <mergeCell ref="D73:D74"/>
    <mergeCell ref="H66:H67"/>
    <mergeCell ref="G66:G67"/>
    <mergeCell ref="F66:F67"/>
    <mergeCell ref="F68:F70"/>
    <mergeCell ref="A46:A50"/>
    <mergeCell ref="B46:B50"/>
    <mergeCell ref="A68:A70"/>
    <mergeCell ref="B68:B70"/>
    <mergeCell ref="C68:C70"/>
    <mergeCell ref="AT16:AT17"/>
    <mergeCell ref="AU16:AW16"/>
    <mergeCell ref="AX16:AY16"/>
    <mergeCell ref="AZ16:AZ17"/>
    <mergeCell ref="C98:G98"/>
    <mergeCell ref="C99:G99"/>
    <mergeCell ref="C46:C50"/>
    <mergeCell ref="D46:D50"/>
    <mergeCell ref="B51:B56"/>
    <mergeCell ref="E46:E50"/>
    <mergeCell ref="F46:F50"/>
    <mergeCell ref="A51:A56"/>
    <mergeCell ref="I61:I63"/>
    <mergeCell ref="J61:J63"/>
    <mergeCell ref="K57:K60"/>
    <mergeCell ref="J57:J60"/>
    <mergeCell ref="F51:F56"/>
    <mergeCell ref="E51:E56"/>
    <mergeCell ref="I57:I60"/>
    <mergeCell ref="D51:D56"/>
    <mergeCell ref="C51:C56"/>
    <mergeCell ref="BA16:BA17"/>
    <mergeCell ref="BB16:BD16"/>
    <mergeCell ref="AN16:AN17"/>
    <mergeCell ref="AO16:AO17"/>
    <mergeCell ref="M46:M50"/>
    <mergeCell ref="N46:N50"/>
    <mergeCell ref="AR16:AR17"/>
    <mergeCell ref="AS16:AS17"/>
    <mergeCell ref="W36:W39"/>
    <mergeCell ref="X36:X39"/>
    <mergeCell ref="U41:U44"/>
    <mergeCell ref="Y41:Y44"/>
    <mergeCell ref="Q19:Q45"/>
    <mergeCell ref="V41:V44"/>
    <mergeCell ref="W41:W44"/>
    <mergeCell ref="X41:X44"/>
    <mergeCell ref="R19:R45"/>
    <mergeCell ref="S19:S45"/>
    <mergeCell ref="T19:T45"/>
    <mergeCell ref="U36:U39"/>
    <mergeCell ref="M19:M45"/>
    <mergeCell ref="N19:N45"/>
    <mergeCell ref="O19:O45"/>
    <mergeCell ref="P19:P45"/>
    <mergeCell ref="A1:AH3"/>
    <mergeCell ref="A6:AS6"/>
    <mergeCell ref="A7:J7"/>
    <mergeCell ref="A8:E8"/>
    <mergeCell ref="A10:AI10"/>
    <mergeCell ref="A11:AI11"/>
    <mergeCell ref="AE16:AH16"/>
    <mergeCell ref="AI16:AI17"/>
    <mergeCell ref="AD41:AD44"/>
    <mergeCell ref="K19:K45"/>
    <mergeCell ref="AJ16:AJ17"/>
    <mergeCell ref="AK16:AK17"/>
    <mergeCell ref="AL16:AL17"/>
    <mergeCell ref="AM16:AM17"/>
    <mergeCell ref="A12:AI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F75:F76"/>
    <mergeCell ref="G75:G76"/>
    <mergeCell ref="I71:I72"/>
    <mergeCell ref="J71:J72"/>
    <mergeCell ref="H75:H76"/>
    <mergeCell ref="I75:I76"/>
    <mergeCell ref="J75:J76"/>
    <mergeCell ref="AP16:AP17"/>
    <mergeCell ref="AQ16:AQ17"/>
    <mergeCell ref="G19:G45"/>
    <mergeCell ref="H19:H45"/>
    <mergeCell ref="I19:I45"/>
    <mergeCell ref="J19:J45"/>
    <mergeCell ref="V36:V39"/>
    <mergeCell ref="Z41:Z44"/>
    <mergeCell ref="AA41:AA44"/>
    <mergeCell ref="AB41:AB44"/>
    <mergeCell ref="K66:K67"/>
    <mergeCell ref="J66:J67"/>
    <mergeCell ref="I66:I67"/>
    <mergeCell ref="I51:I56"/>
    <mergeCell ref="H51:H56"/>
    <mergeCell ref="G51:G56"/>
    <mergeCell ref="L19:L45"/>
    <mergeCell ref="H73:H74"/>
    <mergeCell ref="I73:I74"/>
    <mergeCell ref="L71:L72"/>
    <mergeCell ref="M71:M72"/>
    <mergeCell ref="D68:D70"/>
    <mergeCell ref="E68:E70"/>
    <mergeCell ref="E66:E67"/>
    <mergeCell ref="D66:D67"/>
    <mergeCell ref="C66:C67"/>
    <mergeCell ref="G68:G70"/>
    <mergeCell ref="H68:H70"/>
    <mergeCell ref="I68:I70"/>
    <mergeCell ref="J68:J70"/>
    <mergeCell ref="M68:M70"/>
    <mergeCell ref="K75:K76"/>
    <mergeCell ref="L75:L76"/>
    <mergeCell ref="M75:M76"/>
    <mergeCell ref="A71:A72"/>
    <mergeCell ref="B71:B72"/>
    <mergeCell ref="C71:C72"/>
    <mergeCell ref="D71:D72"/>
    <mergeCell ref="E71:E72"/>
    <mergeCell ref="K73:K74"/>
    <mergeCell ref="F71:F72"/>
    <mergeCell ref="G71:G72"/>
    <mergeCell ref="H71:H72"/>
    <mergeCell ref="L73:L74"/>
    <mergeCell ref="M73:M74"/>
    <mergeCell ref="A75:A76"/>
    <mergeCell ref="B75:B76"/>
    <mergeCell ref="C75:C76"/>
    <mergeCell ref="D75:D76"/>
    <mergeCell ref="E75:E76"/>
    <mergeCell ref="K71:K72"/>
    <mergeCell ref="J73:J74"/>
    <mergeCell ref="E73:E74"/>
    <mergeCell ref="F73:F74"/>
    <mergeCell ref="G73:G74"/>
    <mergeCell ref="T75:T76"/>
    <mergeCell ref="O75:O76"/>
    <mergeCell ref="P75:P76"/>
    <mergeCell ref="N75:N76"/>
    <mergeCell ref="Q75:Q76"/>
    <mergeCell ref="R75:R76"/>
    <mergeCell ref="S75:S76"/>
    <mergeCell ref="R71:R72"/>
    <mergeCell ref="S71:S72"/>
    <mergeCell ref="S73:S74"/>
    <mergeCell ref="T73:T74"/>
    <mergeCell ref="N71:N72"/>
    <mergeCell ref="O71:O72"/>
    <mergeCell ref="P71:P72"/>
    <mergeCell ref="Q71:Q72"/>
    <mergeCell ref="T71:T72"/>
    <mergeCell ref="O73:O74"/>
    <mergeCell ref="P73:P74"/>
    <mergeCell ref="Q73:Q74"/>
    <mergeCell ref="R73:R74"/>
    <mergeCell ref="N73:N74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FEV 2016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dcterms:created xsi:type="dcterms:W3CDTF">2013-10-11T22:10:57Z</dcterms:created>
  <dcterms:modified xsi:type="dcterms:W3CDTF">2017-03-20T20:36:49Z</dcterms:modified>
  <cp:category/>
  <cp:contentStatus/>
</cp:coreProperties>
</file>