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tabRatio="857" activeTab="1"/>
  </bookViews>
  <sheets>
    <sheet name="SMCC" sheetId="1" r:id="rId1"/>
    <sheet name="DTI" sheetId="2" r:id="rId2"/>
  </sheets>
  <calcPr calcId="145621"/>
</workbook>
</file>

<file path=xl/calcChain.xml><?xml version="1.0" encoding="utf-8"?>
<calcChain xmlns="http://schemas.openxmlformats.org/spreadsheetml/2006/main">
  <c r="AG55" i="2" l="1"/>
  <c r="L55" i="2"/>
  <c r="AH53" i="2"/>
  <c r="AH52" i="2"/>
  <c r="AH51" i="2"/>
  <c r="AH50" i="2"/>
  <c r="AH49" i="2"/>
  <c r="AE49" i="2"/>
  <c r="AH48" i="2"/>
  <c r="AH47" i="2"/>
  <c r="AH46" i="2"/>
  <c r="AH45" i="2"/>
  <c r="AH44" i="2"/>
  <c r="AH43" i="2"/>
  <c r="AE43" i="2"/>
  <c r="AH42" i="2"/>
  <c r="AC41" i="2"/>
  <c r="AC40" i="2"/>
  <c r="AC39" i="2"/>
  <c r="AH38" i="2"/>
  <c r="AC38" i="2"/>
  <c r="AH37" i="2"/>
  <c r="AC36" i="2"/>
  <c r="AC35" i="2"/>
  <c r="AC34" i="2"/>
  <c r="AH33" i="2"/>
  <c r="AC33" i="2"/>
  <c r="AH32" i="2"/>
  <c r="AH31" i="2"/>
  <c r="AH30" i="2"/>
  <c r="AH29" i="2"/>
  <c r="AH28" i="2"/>
  <c r="AH27" i="2"/>
  <c r="AH26" i="2"/>
  <c r="AH25" i="2"/>
  <c r="AH24" i="2"/>
  <c r="AE24" i="2"/>
  <c r="AE25" i="2" s="1"/>
  <c r="AE26" i="2" s="1"/>
  <c r="AE27" i="2" s="1"/>
  <c r="AH23" i="2"/>
  <c r="AH22" i="2"/>
  <c r="AE22" i="2"/>
  <c r="AH21" i="2"/>
  <c r="AH20" i="2"/>
  <c r="AH19" i="2"/>
  <c r="AH55" i="2" s="1"/>
  <c r="AE19" i="2"/>
  <c r="AG82" i="1"/>
  <c r="AF82" i="1"/>
  <c r="L82" i="1"/>
  <c r="AH81"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E47" i="1"/>
  <c r="AH46" i="1"/>
  <c r="AH45" i="1"/>
  <c r="AH44" i="1"/>
  <c r="AE44" i="1"/>
  <c r="AH43" i="1"/>
  <c r="AH42" i="1"/>
  <c r="AH41" i="1"/>
  <c r="AH40" i="1"/>
  <c r="AH39" i="1"/>
  <c r="AE39" i="1"/>
  <c r="AE40" i="1" s="1"/>
  <c r="AH38" i="1"/>
  <c r="AH37" i="1"/>
  <c r="AH36" i="1"/>
  <c r="AH35" i="1"/>
  <c r="AH34" i="1"/>
  <c r="AH33" i="1"/>
  <c r="AH32" i="1"/>
  <c r="AH31" i="1"/>
  <c r="AH30" i="1"/>
  <c r="AH29" i="1"/>
  <c r="AE29" i="1"/>
  <c r="AH28" i="1"/>
  <c r="AH27" i="1"/>
  <c r="AH26" i="1"/>
  <c r="AH25" i="1"/>
  <c r="AH24" i="1"/>
  <c r="AH23" i="1"/>
  <c r="AH22" i="1"/>
  <c r="AH21" i="1"/>
  <c r="AH20" i="1"/>
  <c r="AH19" i="1"/>
  <c r="AH82" i="1" s="1"/>
  <c r="AE29" i="2" l="1"/>
  <c r="AE31" i="2" s="1"/>
  <c r="AE28" i="2"/>
  <c r="AE30" i="2" s="1"/>
  <c r="AE32" i="2" s="1"/>
  <c r="AE33" i="2" s="1"/>
  <c r="AE34" i="2" s="1"/>
  <c r="AE35" i="2" s="1"/>
  <c r="AE36" i="2" s="1"/>
  <c r="AE37" i="2" s="1"/>
  <c r="AE38" i="2" s="1"/>
  <c r="AE39" i="2" s="1"/>
  <c r="AE40" i="2" s="1"/>
  <c r="AE41" i="2" s="1"/>
</calcChain>
</file>

<file path=xl/comments1.xml><?xml version="1.0" encoding="utf-8"?>
<comments xmlns="http://schemas.openxmlformats.org/spreadsheetml/2006/main">
  <authors>
    <author>Treinamento</author>
  </authors>
  <commentList>
    <comment ref="AL59" authorId="0">
      <text>
        <r>
          <rPr>
            <b/>
            <sz val="9"/>
            <color indexed="81"/>
            <rFont val="Segoe UI"/>
            <family val="2"/>
          </rPr>
          <t>Treinamento:</t>
        </r>
        <r>
          <rPr>
            <sz val="9"/>
            <color indexed="81"/>
            <rFont val="Segoe UI"/>
            <family val="2"/>
          </rPr>
          <t xml:space="preserve">
Termo de adesão 04/2015</t>
        </r>
      </text>
    </comment>
    <comment ref="AL60" authorId="0">
      <text>
        <r>
          <rPr>
            <b/>
            <sz val="9"/>
            <color indexed="81"/>
            <rFont val="Segoe UI"/>
            <family val="2"/>
          </rPr>
          <t>Treinamento:</t>
        </r>
        <r>
          <rPr>
            <sz val="9"/>
            <color indexed="81"/>
            <rFont val="Segoe UI"/>
            <family val="2"/>
          </rPr>
          <t xml:space="preserve">
Termo de adesão 04/2015</t>
        </r>
      </text>
    </comment>
    <comment ref="AL61" authorId="0">
      <text>
        <r>
          <rPr>
            <b/>
            <sz val="9"/>
            <color indexed="81"/>
            <rFont val="Segoe UI"/>
            <family val="2"/>
          </rPr>
          <t>Treinamento:</t>
        </r>
        <r>
          <rPr>
            <sz val="9"/>
            <color indexed="81"/>
            <rFont val="Segoe UI"/>
            <family val="2"/>
          </rPr>
          <t xml:space="preserve">
Termo de adesão 05/2015</t>
        </r>
      </text>
    </comment>
  </commentList>
</comments>
</file>

<file path=xl/comments2.xml><?xml version="1.0" encoding="utf-8"?>
<comments xmlns="http://schemas.openxmlformats.org/spreadsheetml/2006/main">
  <authors>
    <author>user</author>
  </authors>
  <commentList>
    <comment ref="AL49" authorId="0">
      <text>
        <r>
          <rPr>
            <b/>
            <sz val="9"/>
            <color indexed="81"/>
            <rFont val="Tahoma"/>
            <family val="2"/>
          </rPr>
          <t>user:</t>
        </r>
        <r>
          <rPr>
            <sz val="9"/>
            <color indexed="81"/>
            <rFont val="Tahoma"/>
            <family val="2"/>
          </rPr>
          <t xml:space="preserve">
Termo de Adesão Nº 18/2014</t>
        </r>
      </text>
    </comment>
  </commentList>
</comments>
</file>

<file path=xl/sharedStrings.xml><?xml version="1.0" encoding="utf-8"?>
<sst xmlns="http://schemas.openxmlformats.org/spreadsheetml/2006/main" count="943" uniqueCount="506">
  <si>
    <t>PODER EXECUTIVO MUNICIPAL</t>
  </si>
  <si>
    <t>RESOLUÇÃO Nº 87, DE 28 DE NOVEMBRO DE 2013 - TRIBUNAL DE CONTAS DO ESTADO DO ACRE</t>
  </si>
  <si>
    <t>Manual de Referência - Anexos IV, VI, VII e VIII</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</si>
  <si>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</si>
  <si>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</si>
  <si>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</si>
  <si>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</si>
  <si>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</si>
  <si>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</si>
  <si>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</si>
  <si>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Especificações do Contrato</t>
  </si>
  <si>
    <t>Especificações de Termo Aditivo</t>
  </si>
  <si>
    <t xml:space="preserve">Execução Financeira </t>
  </si>
  <si>
    <t>Nº da Ata</t>
  </si>
  <si>
    <t>Nº do DOE de publicação da Ata</t>
  </si>
  <si>
    <t>Órgão Gerenciador</t>
  </si>
  <si>
    <t>Nº do DOE de publicação do extrato da Ata Termo de Adesão</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</si>
  <si>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</si>
  <si>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</si>
  <si>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</si>
  <si>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</si>
  <si>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</si>
  <si>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</si>
  <si>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</si>
  <si>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</si>
  <si>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</si>
  <si>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em 2014</t>
  </si>
  <si>
    <t>Em andamento em 2014</t>
  </si>
  <si>
    <t>Paralisações</t>
  </si>
  <si>
    <t>Nº Processo Administrativo</t>
  </si>
  <si>
    <t>Nº da Licitação</t>
  </si>
  <si>
    <t xml:space="preserve">Modalidade </t>
  </si>
  <si>
    <t>Objeto</t>
  </si>
  <si>
    <t>Nº DOE da publicação do Edital</t>
  </si>
  <si>
    <t>Nº Contrato</t>
  </si>
  <si>
    <t>Parte Contratada</t>
  </si>
  <si>
    <t>CNPJ/CPF da Parte Contratada</t>
  </si>
  <si>
    <t>Data da assinatura</t>
  </si>
  <si>
    <t>Valor contratado</t>
  </si>
  <si>
    <t>Nº DOE da publicação do Extrato</t>
  </si>
  <si>
    <t>Início da vigência</t>
  </si>
  <si>
    <t>Término da vigência</t>
  </si>
  <si>
    <t>Fonte de Recursos</t>
  </si>
  <si>
    <t>Nº do Convênio/Contrato</t>
  </si>
  <si>
    <t>Parte Concedente</t>
  </si>
  <si>
    <t>Contrapartida</t>
  </si>
  <si>
    <t>Elemento de Despesa</t>
  </si>
  <si>
    <t>Nº do Termo Aditivo</t>
  </si>
  <si>
    <t>Motivo da alteração</t>
  </si>
  <si>
    <t>% de acréscimo</t>
  </si>
  <si>
    <t>% de supressão</t>
  </si>
  <si>
    <t>Valor do acréscimo</t>
  </si>
  <si>
    <t>Valor da supressão</t>
  </si>
  <si>
    <t>Valor do Contrato após alteração</t>
  </si>
  <si>
    <t xml:space="preserve"> Executado no Exercício 2015</t>
  </si>
  <si>
    <t xml:space="preserve"> Executado no Exercício 2016</t>
  </si>
  <si>
    <t xml:space="preserve">Total Acumulado </t>
  </si>
  <si>
    <t>Início</t>
  </si>
  <si>
    <t>Término</t>
  </si>
  <si>
    <t>%</t>
  </si>
  <si>
    <t>Nº</t>
  </si>
  <si>
    <t>Data ciência</t>
  </si>
  <si>
    <t>Reinício</t>
  </si>
  <si>
    <t>Motivo</t>
  </si>
  <si>
    <t>(a)</t>
  </si>
  <si>
    <t>(b)</t>
  </si>
  <si>
    <t>(c )</t>
  </si>
  <si>
    <t>(d)</t>
  </si>
  <si>
    <t>(e)</t>
  </si>
  <si>
    <t>(f)</t>
  </si>
  <si>
    <t>(g)</t>
  </si>
  <si>
    <t>(h)</t>
  </si>
  <si>
    <t>(i)</t>
  </si>
  <si>
    <t>(j)</t>
  </si>
  <si>
    <t>(k)</t>
  </si>
  <si>
    <t>(l)</t>
  </si>
  <si>
    <t>(m)</t>
  </si>
  <si>
    <t>(n)</t>
  </si>
  <si>
    <t>(o)</t>
  </si>
  <si>
    <t>(p)</t>
  </si>
  <si>
    <t>(q)</t>
  </si>
  <si>
    <t>(r )</t>
  </si>
  <si>
    <t>(s)</t>
  </si>
  <si>
    <t>(t )</t>
  </si>
  <si>
    <t>(u)</t>
  </si>
  <si>
    <t>(v)</t>
  </si>
  <si>
    <t>(x)</t>
  </si>
  <si>
    <t>(y)</t>
  </si>
  <si>
    <t>(z)</t>
  </si>
  <si>
    <t>(aa)</t>
  </si>
  <si>
    <t>(ab)</t>
  </si>
  <si>
    <t>(ac)</t>
  </si>
  <si>
    <t xml:space="preserve">(ad) </t>
  </si>
  <si>
    <t>(ae) = (k) - (ad) + (ac)</t>
  </si>
  <si>
    <t xml:space="preserve">(ah) = (af) + (ag) </t>
  </si>
  <si>
    <t>(ai)</t>
  </si>
  <si>
    <t>(aj)</t>
  </si>
  <si>
    <t>(ak)</t>
  </si>
  <si>
    <t>(al)</t>
  </si>
  <si>
    <t>(am)</t>
  </si>
  <si>
    <t>(an)</t>
  </si>
  <si>
    <t>(ao)</t>
  </si>
  <si>
    <t>(ap)</t>
  </si>
  <si>
    <t>(aq)</t>
  </si>
  <si>
    <t>(ar)</t>
  </si>
  <si>
    <t>(as)</t>
  </si>
  <si>
    <t>(at)</t>
  </si>
  <si>
    <t>(au)</t>
  </si>
  <si>
    <t>(av)</t>
  </si>
  <si>
    <t>(ax)</t>
  </si>
  <si>
    <t>(ay)</t>
  </si>
  <si>
    <t>(az)</t>
  </si>
  <si>
    <t>(ba)</t>
  </si>
  <si>
    <t>(bb)</t>
  </si>
  <si>
    <t>(bc)</t>
  </si>
  <si>
    <t>(bd)</t>
  </si>
  <si>
    <t>(be)</t>
  </si>
  <si>
    <t>380/2010</t>
  </si>
  <si>
    <t>032/210</t>
  </si>
  <si>
    <t>Pregão</t>
  </si>
  <si>
    <t xml:space="preserve">Menor Preço </t>
  </si>
  <si>
    <t>Contratação de pessoa jurídica para a prestação de serviços continuados de limpeza e conservação, que compreenderá o fornecemento de mão de obra necessários e adequados à execução dos serviços, nas dependencias de diversos órgãos da Prefeitura de Municipal de Rio Branco</t>
  </si>
  <si>
    <t>01/2011</t>
  </si>
  <si>
    <t>COOPSERGE</t>
  </si>
  <si>
    <t>03.713.023/0001-31</t>
  </si>
  <si>
    <t>01 - Recurso Próprio</t>
  </si>
  <si>
    <t>Primeiro termo</t>
  </si>
  <si>
    <t>Aditamento do prazo pelo período de 05 meses</t>
  </si>
  <si>
    <t>Segundo termo</t>
  </si>
  <si>
    <t>Aditamento do prazo pelo período de 12 meses</t>
  </si>
  <si>
    <t>terceiro termo</t>
  </si>
  <si>
    <t>Quarto Termo</t>
  </si>
  <si>
    <t xml:space="preserve"> Aditamento do contrato em acrescimo de 25% (vinte e cinco por cento)</t>
  </si>
  <si>
    <t>Quinto Termo</t>
  </si>
  <si>
    <t>Sexto Termo</t>
  </si>
  <si>
    <t>Repactuação de valor dos preços conforme clausula quarta do contrato GABPREF Nº 01/2011</t>
  </si>
  <si>
    <t>Sétimo Termo</t>
  </si>
  <si>
    <t>Oitavo Termo</t>
  </si>
  <si>
    <t>Aditamento do prazo pelo período de 30 dias</t>
  </si>
  <si>
    <t>410/2010</t>
  </si>
  <si>
    <t>Concorrencia</t>
  </si>
  <si>
    <t>Melhor técnica</t>
  </si>
  <si>
    <t>Contratação de agências de publicidade e propaganda, para os serviços técnicos especializados em comunicação e marketing, abrangendo estudos, produção gráfica, pesquisa, planejamento, criação, produção, distribuição, propaganda e veiculação, controle e acompanhamento de campanhas e peças publicitárias, publicidade legal, divulgação de atos, programas, obras, serviços e campanha dos orgão da administração pública Municipal Direta, Indireta, Fundacional e Autárquica, nos termos do artigo 37 parágrafo 1º, da Cosntituição Federal e da Lei Organica do Município. As propostas devem estar de acordo com as especificações constantes nos Anexos, partes integrantes do presente edital, atendendo solicitação do Gabinete do Prefeito, através da Assessoria de Comunicação.</t>
  </si>
  <si>
    <t>10/2011</t>
  </si>
  <si>
    <t>Companhia de Selva de Criação e Produções</t>
  </si>
  <si>
    <t>02.236.978/0001-82</t>
  </si>
  <si>
    <t>33.90.39.00</t>
  </si>
  <si>
    <t>O Termo aditivo objetiva o acrescimo de 25% do valor do contrato nº 10/2011 importando o valor de R$ 640.386,39, respaldado no art. 65da Lei Federal 8.666/93. passando a ter o valor  total de R$ 3.201.931,95.</t>
  </si>
  <si>
    <t>Aditamento de prazo pelo período de 12 (doze) meses</t>
  </si>
  <si>
    <t>Terceiro termo</t>
  </si>
  <si>
    <t xml:space="preserve">Quarto termo </t>
  </si>
  <si>
    <t xml:space="preserve">Quinto termo </t>
  </si>
  <si>
    <t>aditamento de prazo pelo período de 12 (doze) meses, ao contrato 10/2011</t>
  </si>
  <si>
    <t>01/2013</t>
  </si>
  <si>
    <t>Pregão Para Registro de Preço</t>
  </si>
  <si>
    <t>Menor Preço</t>
  </si>
  <si>
    <t>Contratação de empresa especilizada em locação de impressora multifuncional, com fornecimento de todo material necessário, exceto papel A4 pra relaização de serviços, com tecnologia digital laser, led, ou superior, aquisição de de material gráfico e prestação de serviços de confecção de carimbos simples, datador e automáticos, cópias de chaves, encadernações, plotagem, impressões e fotocópia simples, e em grandes formatos.</t>
  </si>
  <si>
    <t>15/2013</t>
  </si>
  <si>
    <t>DUX Com. E Repres. Imp.  E Exp. Ltda</t>
  </si>
  <si>
    <t>05.502.105/0001-62</t>
  </si>
  <si>
    <t xml:space="preserve">33.90.39.00 </t>
  </si>
  <si>
    <t>03/2013</t>
  </si>
  <si>
    <t>11.013</t>
  </si>
  <si>
    <t>Tribunal de Contas do Estado do Acre</t>
  </si>
  <si>
    <t>Aditamento do prazo pelo período de 08 (oito) meses.</t>
  </si>
  <si>
    <t>O presente Termo Aditivo tem por objetivo a dilatação do prazo pelo período de 08 (oito) meses.</t>
  </si>
  <si>
    <t>Prorroga-se o prazo do contrato nº 015/2013 por 8 (oito) meses, contados a partir do dia 30 de abril de 2015</t>
  </si>
  <si>
    <t>Aditamento do prazo pelo período de 12 (doze) meses.</t>
  </si>
  <si>
    <t>3416/2013</t>
  </si>
  <si>
    <t>06/2013</t>
  </si>
  <si>
    <t>Pregão Eletrônico</t>
  </si>
  <si>
    <t>Contratação de serviços de apoio administrativo para revisão do eleitorado de Rio Branco/AC, mediante coleta de dados biométrico, por meio de ativação de 31 (trinta e um) postos de operação de equipamentos de 6 (seis)  postos de recepção.</t>
  </si>
  <si>
    <t>D.O.U       Nº 93, 16/05/2013</t>
  </si>
  <si>
    <t>02/2014</t>
  </si>
  <si>
    <t>VG Serviços</t>
  </si>
  <si>
    <t>11.223.797/0001-02</t>
  </si>
  <si>
    <t>11.236  Errata 11.451</t>
  </si>
  <si>
    <t>55/2013</t>
  </si>
  <si>
    <t>DOU 153</t>
  </si>
  <si>
    <t>Truibunal Regional Eleitoral do Acre</t>
  </si>
  <si>
    <t>Aditamento do prazo pelo período de 06 (seis) meses.</t>
  </si>
  <si>
    <t xml:space="preserve">Repactuação de valor  </t>
  </si>
  <si>
    <t xml:space="preserve">Acrescimo de 25% e dilatação do prazo pelo período de 12 (doze) meses, </t>
  </si>
  <si>
    <t>O presente Termo Aditivo tem por objetivo ao repactuação dos preços, conforme cláusula quarta do Contrato Casa Civil Nº 02/2014 e dilatação do prazo pelo período de 12 (doze) meses</t>
  </si>
  <si>
    <t>0030339-0/2014</t>
  </si>
  <si>
    <t>1479/2013 CPL 04</t>
  </si>
  <si>
    <t>Prestação de serviço de manutenção preventiva e corretiva e equipamentos de refrigeração, climatização e ventilação.</t>
  </si>
  <si>
    <t>78/2014</t>
  </si>
  <si>
    <t>K &amp; Y Refrigeração</t>
  </si>
  <si>
    <t>07.243.095/0001-13</t>
  </si>
  <si>
    <t>33.90.30.00        33 90.39.00</t>
  </si>
  <si>
    <t>513</t>
  </si>
  <si>
    <t>11.405</t>
  </si>
  <si>
    <t xml:space="preserve">Secretaria de Estado de Saude </t>
  </si>
  <si>
    <t>11.459</t>
  </si>
  <si>
    <t xml:space="preserve">Primeiro Termo </t>
  </si>
  <si>
    <t>Aditamento de prazo pelo periodo de 60 dias</t>
  </si>
  <si>
    <t>Segundo Termo</t>
  </si>
  <si>
    <t>Aditamento de prazo pelo periodo de 30 (trinta) dias</t>
  </si>
  <si>
    <t>293/2013</t>
  </si>
  <si>
    <t>111/2013</t>
  </si>
  <si>
    <t>Contratação de empresa objetivando a prestação de serviço de elaboração de projeto gráfico, diagramação e criaçãode exposição</t>
  </si>
  <si>
    <t>79/2014</t>
  </si>
  <si>
    <t>Maxtane Martins Dias</t>
  </si>
  <si>
    <t>07.198.949/0001-97</t>
  </si>
  <si>
    <t>26/11/204</t>
  </si>
  <si>
    <t>04/2013</t>
  </si>
  <si>
    <t>Fundação Garibaldi Brasil</t>
  </si>
  <si>
    <t>11.691 errata 11.717</t>
  </si>
  <si>
    <t>Segundo</t>
  </si>
  <si>
    <t>Aditamento de prazo pelo periodo de 15 dias</t>
  </si>
  <si>
    <t>003872-2/201</t>
  </si>
  <si>
    <t>300/2014</t>
  </si>
  <si>
    <t>Contratação de Pessoa Jurídica para prestação de serviços de transportes de veiculo tipo utilitário</t>
  </si>
  <si>
    <t>02/2015</t>
  </si>
  <si>
    <t>ACRETEC INDUSTRIA COMERCIO DE ÁGUA E REPRESENTAÇÕES LTDA</t>
  </si>
  <si>
    <t>04.475.329/0001-60</t>
  </si>
  <si>
    <t>404/2014</t>
  </si>
  <si>
    <t>11.331</t>
  </si>
  <si>
    <t>Secretaria Estadual de Saúde</t>
  </si>
  <si>
    <t>11.491</t>
  </si>
  <si>
    <t xml:space="preserve">356/2014 </t>
  </si>
  <si>
    <t xml:space="preserve">120/2014 </t>
  </si>
  <si>
    <t>Contratação de pessoa jurídica para a prestação de serviços de transporte em veículo, tipo passeio, utilitário com carroceria</t>
  </si>
  <si>
    <t>04/2015</t>
  </si>
  <si>
    <t>MRC Aguiar</t>
  </si>
  <si>
    <t>08.004.296/0001-20</t>
  </si>
  <si>
    <t>Primeiro Termo Aditivo</t>
  </si>
  <si>
    <t>0030343/2014</t>
  </si>
  <si>
    <t xml:space="preserve">1502/2013 </t>
  </si>
  <si>
    <t>Contratação de pessoa jurídica para a prestação de serviço de locação de veículo com e sem motorista, do tipo utilitário e passeio.</t>
  </si>
  <si>
    <t>05/2015</t>
  </si>
  <si>
    <t>039/2014</t>
  </si>
  <si>
    <t>11.243</t>
  </si>
  <si>
    <t>Secretaria de Estado de Saúde</t>
  </si>
  <si>
    <t>Processo Nº 2015.02.000286</t>
  </si>
  <si>
    <t>-</t>
  </si>
  <si>
    <t>INEXIGIBILIDADE</t>
  </si>
  <si>
    <t>Contratação de anuidade de assinatura de jornal que circula em Rio Branco</t>
  </si>
  <si>
    <t>08/2015</t>
  </si>
  <si>
    <t>Acre publicidade - Assinatura dos Jornais</t>
  </si>
  <si>
    <t>02.787.053/0001-20</t>
  </si>
  <si>
    <t xml:space="preserve">Inexibilidade </t>
  </si>
  <si>
    <t>Art. 25 Lei 8666/1993 Parecer Jurídico nº 2015.02.0000286 de 20 de fevereiro de 2015</t>
  </si>
  <si>
    <t>11.509</t>
  </si>
  <si>
    <t>10/03/2015</t>
  </si>
  <si>
    <t>09/2015</t>
  </si>
  <si>
    <t>M. SOARES DANTAS ME</t>
  </si>
  <si>
    <t>04.523.619/0001-31</t>
  </si>
  <si>
    <t>10/2015</t>
  </si>
  <si>
    <t>M&amp;Z Representação e Comécio</t>
  </si>
  <si>
    <t>09.447.306/0001-65</t>
  </si>
  <si>
    <t>11/2015</t>
  </si>
  <si>
    <t>S. O. Carvalho ME</t>
  </si>
  <si>
    <t>09.351.773/0001-97</t>
  </si>
  <si>
    <t>12/2015</t>
  </si>
  <si>
    <t>T. M. MARTINELLO</t>
  </si>
  <si>
    <t>13.494.006/0001-04</t>
  </si>
  <si>
    <t>242/2014</t>
  </si>
  <si>
    <t>071/2014</t>
  </si>
  <si>
    <t xml:space="preserve">Aquisição de material de consumo (banner, adesivos e películas) </t>
  </si>
  <si>
    <t>14/2015</t>
  </si>
  <si>
    <t>J. ERIVALDO SILVA DE SOUZA ME</t>
  </si>
  <si>
    <t>63.598.676/0001-49</t>
  </si>
  <si>
    <t>025/2014</t>
  </si>
  <si>
    <t>11.377</t>
  </si>
  <si>
    <t>Superintendência Municipal de Transporte e Trânsito - RBTRANS</t>
  </si>
  <si>
    <t>11.548</t>
  </si>
  <si>
    <t>15/2015</t>
  </si>
  <si>
    <t>F. ALMEIDA DA SILVA ME</t>
  </si>
  <si>
    <t>06.886.449/0001-85</t>
  </si>
  <si>
    <t>012/2013</t>
  </si>
  <si>
    <t>Aquisição de Material de Consumo e serviço de Terceiros PJ</t>
  </si>
  <si>
    <t>16/2015</t>
  </si>
  <si>
    <t>J. S. Dos Reis</t>
  </si>
  <si>
    <t>11.975.764/0001-19</t>
  </si>
  <si>
    <t>Prefeitura Municipal de Xapuri</t>
  </si>
  <si>
    <t xml:space="preserve"> </t>
  </si>
  <si>
    <t>033/2015</t>
  </si>
  <si>
    <t>Contratação de empresa para fornecimento de material de expediente, para atender a Secretaria Municipal da Casa Civil -SMCC</t>
  </si>
  <si>
    <t>17/2015</t>
  </si>
  <si>
    <t>J. S. Cordeiro - ME</t>
  </si>
  <si>
    <t>18.255.882/0001-00</t>
  </si>
  <si>
    <t>182,466,50</t>
  </si>
  <si>
    <t xml:space="preserve">33.90.30.00 </t>
  </si>
  <si>
    <t>001101-3/2014</t>
  </si>
  <si>
    <t>69/2013</t>
  </si>
  <si>
    <t>Contratação de pessoa jurídicapara prestação dos serviços de agenciamento de viangens, que compreende a cotação, reserva, marcaçao, emissão e cancelamento de bilhetes de passagens aéreas nacionais.</t>
  </si>
  <si>
    <t>18/2015</t>
  </si>
  <si>
    <t>H &amp; P Importação E Exportação Ltda</t>
  </si>
  <si>
    <t>11.668.363/0001-16</t>
  </si>
  <si>
    <t xml:space="preserve">33.90.33.00 </t>
  </si>
  <si>
    <t>11.302</t>
  </si>
  <si>
    <t>Gabinete do vice Governador do Estado do Acre</t>
  </si>
  <si>
    <t>Primeiro Termo</t>
  </si>
  <si>
    <t>Contrato originário fica prorrogado por mais 08 (oito) meses, com início em 29 de dezembro de 2015 e vencimento em 29 de agosto de 2016</t>
  </si>
  <si>
    <t>034/2015</t>
  </si>
  <si>
    <t>006/2015</t>
  </si>
  <si>
    <t>Fornecimento de alimentação (almoço e Jantar objetivando atender ao Gabinete do Prefeito e a Secretaria Municipal da Casa Civil)</t>
  </si>
  <si>
    <t>20/2015</t>
  </si>
  <si>
    <t>M. Carlota da Silva - ME</t>
  </si>
  <si>
    <t xml:space="preserve">12.979.426/0001-18 </t>
  </si>
  <si>
    <t>1231/2015</t>
  </si>
  <si>
    <t>015/2015</t>
  </si>
  <si>
    <t>Futura contratação de empresa especializada em produção e reprodução de material publicitario e gráfico.</t>
  </si>
  <si>
    <t>27/2015</t>
  </si>
  <si>
    <t>11.593</t>
  </si>
  <si>
    <t>Ministério Público do Estado do Acre</t>
  </si>
  <si>
    <t>123/2015</t>
  </si>
  <si>
    <t>041/2015</t>
  </si>
  <si>
    <t>Aquisição de água mineral em diferentes recipientes</t>
  </si>
  <si>
    <t>28/2015</t>
  </si>
  <si>
    <t>R. Martins da Costa - ME</t>
  </si>
  <si>
    <t>04.590.435/0001-94</t>
  </si>
  <si>
    <t>33.90.30.00</t>
  </si>
  <si>
    <t>020/2015</t>
  </si>
  <si>
    <t>11.565</t>
  </si>
  <si>
    <t>Empresa Municipal de Urbanização de Rio Branco</t>
  </si>
  <si>
    <t>0008889-61/2015</t>
  </si>
  <si>
    <t>0413/2015</t>
  </si>
  <si>
    <t>Fornecimento de material de consumo tipo expediente</t>
  </si>
  <si>
    <t>29/2015</t>
  </si>
  <si>
    <t>Arnaldo Comércio e Representações</t>
  </si>
  <si>
    <t>04.517.439/0001-47</t>
  </si>
  <si>
    <t>002/2015</t>
  </si>
  <si>
    <t>11.645</t>
  </si>
  <si>
    <t>Controladoria Geral do Estado</t>
  </si>
  <si>
    <t>314/2015</t>
  </si>
  <si>
    <t>089/2015</t>
  </si>
  <si>
    <t>Contratação de empresa pessoa Juridica (serviço de impessão e veiculação de busdoor e outdoor, impressão e instalação de adesivos vinil, impressão e instalação de lona vinil).</t>
  </si>
  <si>
    <t>02/2016</t>
  </si>
  <si>
    <t>J.S DOS REIS ME</t>
  </si>
  <si>
    <t>33.90.39.00 33.90.30.00</t>
  </si>
  <si>
    <t>03/2016</t>
  </si>
  <si>
    <t>ACRE PUBLICIDADE LTDA</t>
  </si>
  <si>
    <t>01/2016</t>
  </si>
  <si>
    <t>Direta</t>
  </si>
  <si>
    <t>Prestação de Serviço de motoboy</t>
  </si>
  <si>
    <t>*</t>
  </si>
  <si>
    <t>04/2016</t>
  </si>
  <si>
    <t>Raimundo Pereira da Silva</t>
  </si>
  <si>
    <t>444063392-72</t>
  </si>
  <si>
    <t>33.90.36.00</t>
  </si>
  <si>
    <t>0027412-7/2014</t>
  </si>
  <si>
    <t>874/2014</t>
  </si>
  <si>
    <t>Contatação de pessoa jurídica para prestação de serviços contínuos de limpeza asseio e conservação predial.</t>
  </si>
  <si>
    <t>05/2016</t>
  </si>
  <si>
    <t>Cooperativa de Trabalhadores Autonomos em Serviços Gerais - COOPSERGE</t>
  </si>
  <si>
    <t>33.90.37.00</t>
  </si>
  <si>
    <t>11.562</t>
  </si>
  <si>
    <t>Secretaria de Estado da Polícia Civil</t>
  </si>
  <si>
    <t>06/2016</t>
  </si>
  <si>
    <t>Carlos Magalhães</t>
  </si>
  <si>
    <t>015.687.562-40</t>
  </si>
  <si>
    <t>079/2015</t>
  </si>
  <si>
    <t>Aquisição de material de consumo (expediente, cartuchos e outros)</t>
  </si>
  <si>
    <t>07/2016</t>
  </si>
  <si>
    <t>PREMIER Cómercio e Serviços LTDA</t>
  </si>
  <si>
    <t>05.606.339/0001-50</t>
  </si>
  <si>
    <t>0104/2016</t>
  </si>
  <si>
    <t>022/2015</t>
  </si>
  <si>
    <t>11.584</t>
  </si>
  <si>
    <t>Empresa Municipal de Urbanização de Rio Branco - EMURB</t>
  </si>
  <si>
    <t>35.001.2015-76</t>
  </si>
  <si>
    <t>014/2015</t>
  </si>
  <si>
    <t>Visa à futura e eventual contratação sob demanda de empresa especializada na prestação de serviços de hospedagem e refições.</t>
  </si>
  <si>
    <t>Endereço Eletronico: www.tce.ac.gov.br/portal/index.php/licitacoes/2015</t>
  </si>
  <si>
    <t>08/2016</t>
  </si>
  <si>
    <t>Norte Business Hotelaria e Turismo LTDA</t>
  </si>
  <si>
    <t>14.361.411/0001-17</t>
  </si>
  <si>
    <t>014/2016</t>
  </si>
  <si>
    <t>DEC  nº 284</t>
  </si>
  <si>
    <t>09/2016</t>
  </si>
  <si>
    <t>10/2016</t>
  </si>
  <si>
    <t>023/2016</t>
  </si>
  <si>
    <t>026/2016</t>
  </si>
  <si>
    <t>Contratação de empresa para prestação de serviço de transporte em veículos, tipo passeio e utilitário, sem condutor</t>
  </si>
  <si>
    <t>11/2016</t>
  </si>
  <si>
    <t>A. Coelho dos Santos - EIRELE ME</t>
  </si>
  <si>
    <t>10.774.768/0001-08</t>
  </si>
  <si>
    <t>Dispensa de licitação</t>
  </si>
  <si>
    <t>Contratação de pessoa jurídica para aquisição de material permanente (frigobar), para atender a demanda da Controladoria Geral do Município</t>
  </si>
  <si>
    <t>12/2016</t>
  </si>
  <si>
    <t>A.C. Castro ME</t>
  </si>
  <si>
    <t>02.828.261/0001-20</t>
  </si>
  <si>
    <t>44.90.52.00</t>
  </si>
  <si>
    <t>013/2016</t>
  </si>
  <si>
    <t>18/2016</t>
  </si>
  <si>
    <t>Contratação de pessoa juridica para prestação de serviços de apoio administrativo, tais como: Copeiragem, agente de portaria diurno, auxiliar de serviços diversos, recepção e serviços de digitação, a fim de atender as necessidades da Secretaria Municipal da Casa Civil - SMCC</t>
  </si>
  <si>
    <t>14/2016</t>
  </si>
  <si>
    <t>ALPHA Prestação de Serviços LTDA -  EPP</t>
  </si>
  <si>
    <t>14.287.122/0001-15</t>
  </si>
  <si>
    <t xml:space="preserve">* Modalidade direta ou dispensa, portanto não tem Nº DOE da publicação do edital </t>
  </si>
  <si>
    <t>PRESTAÇÃO DE CONTAS MENSAL - EXERCÍCIO 2016</t>
  </si>
  <si>
    <t>250/2010</t>
  </si>
  <si>
    <t>008/2010</t>
  </si>
  <si>
    <t>CONCORRENCIA</t>
  </si>
  <si>
    <t xml:space="preserve">técnica e preço </t>
  </si>
  <si>
    <t>Serviços de implantação com garantia do sistema Informatizado de Gestão Pública abrangendo as àreas Tributária, Financeira,  Orçamentária, Contábil, Recursos  Humanos e Administrativos, e manutenção e suporte técnico do mesmo,visando a utilização de forma corporativa, com gestão centralizada e utilização descentralizada pela Prefeitura Municipal de Rio Branco, devendo operar em equipamentos dedicados do Data Center (DC) do Município de Rio Branco.</t>
  </si>
  <si>
    <t>002/2011</t>
  </si>
  <si>
    <t>MGA Comércio de Produtos e Manutenção de Informática Ltda</t>
  </si>
  <si>
    <t>09.032.577/0001-50</t>
  </si>
  <si>
    <t>1 e 8</t>
  </si>
  <si>
    <t>1º</t>
  </si>
  <si>
    <r>
      <t>Alteração de prazo</t>
    </r>
    <r>
      <rPr>
        <b/>
        <sz val="10"/>
        <color indexed="8"/>
        <rFont val="Arial"/>
        <family val="2"/>
      </rPr>
      <t>: Implantação</t>
    </r>
    <r>
      <rPr>
        <sz val="10"/>
        <color indexed="8"/>
        <rFont val="Arial"/>
        <family val="2"/>
      </rPr>
      <t xml:space="preserve"> - será prorrogado em 06 (seis) meses a partir de 27/01/2012; </t>
    </r>
    <r>
      <rPr>
        <b/>
        <sz val="10"/>
        <color indexed="8"/>
        <rFont val="Arial"/>
        <family val="2"/>
      </rPr>
      <t>Manutenção</t>
    </r>
    <r>
      <rPr>
        <sz val="10"/>
        <color indexed="8"/>
        <rFont val="Arial"/>
        <family val="2"/>
      </rPr>
      <t xml:space="preserve"> - será de 12 (doze) meses contados a partir do término do contrato de implantação e emissão do Termo de Recebimento Definitivo; Alteração de forma de pagamento: </t>
    </r>
    <r>
      <rPr>
        <b/>
        <sz val="10"/>
        <color indexed="8"/>
        <rFont val="Arial"/>
        <family val="2"/>
      </rPr>
      <t>Implantaçã</t>
    </r>
    <r>
      <rPr>
        <sz val="10"/>
        <color indexed="8"/>
        <rFont val="Arial"/>
        <family val="2"/>
      </rPr>
      <t xml:space="preserve">o: O pagamento remanescente  no valor de R$ 483.559,98 será pago em duas parcelas de R$ 241.779,99, mediante entrega do objeto e/ou emissão do Termo de Recebimento Definitivo da Implantação; </t>
    </r>
    <r>
      <rPr>
        <b/>
        <sz val="10"/>
        <color indexed="8"/>
        <rFont val="Arial"/>
        <family val="2"/>
      </rPr>
      <t>Manutenção</t>
    </r>
    <r>
      <rPr>
        <sz val="10"/>
        <color indexed="8"/>
        <rFont val="Arial"/>
        <family val="2"/>
      </rPr>
      <t>: será 12 (doze) parcelas no valor de R$ 90.964,14, de acordo com a quantidade de técnicos disponibilizados e, em atendimento à planilha orçamentária que serviu de base para elaboração da proposta de preços.</t>
    </r>
  </si>
  <si>
    <t>2º</t>
  </si>
  <si>
    <t>10.874/10.819</t>
  </si>
  <si>
    <t>Alteração de prazo: Implantação - será prorrogado em 06 (seis) meses a partir de 27/01/2012; Manutenção - será de 12 (doze) meses contados a partir do término do contrato de implantação e emissão do Termo de Recebimento Definitivo; Alteração de forma de pagamento: Implantação: O pagamento remanescente  no valor de R$ 483.559,98 será pago em duas parcelas de R$ 241.779,99, mediante entrega do objeto e/ou emissão do Termo de Recebimento Definitivo da Implantação; Manutenção: será 12 (doze) parcelas no valor de R$ 90.964,14, de acordo com a quantidade de técnicos disponibilizados e, em atendimento à planilha orçamentária que serviu de base para elaboração da proposta de preços.</t>
  </si>
  <si>
    <t>3º</t>
  </si>
  <si>
    <r>
      <t xml:space="preserve">Prazo: </t>
    </r>
    <r>
      <rPr>
        <b/>
        <sz val="10"/>
        <color indexed="8"/>
        <rFont val="Arial"/>
        <family val="2"/>
      </rPr>
      <t>Implantação</t>
    </r>
    <r>
      <rPr>
        <sz val="10"/>
        <color indexed="8"/>
        <rFont val="Arial"/>
        <family val="2"/>
      </rPr>
      <t xml:space="preserve"> - será prorrogado em 06 (seis) meses a partir de 27/07/2012; </t>
    </r>
    <r>
      <rPr>
        <b/>
        <sz val="10"/>
        <color indexed="8"/>
        <rFont val="Arial"/>
        <family val="2"/>
      </rPr>
      <t>Manutenção</t>
    </r>
    <r>
      <rPr>
        <sz val="10"/>
        <color indexed="8"/>
        <rFont val="Arial"/>
        <family val="2"/>
      </rPr>
      <t xml:space="preserve"> - será de 12 (doze) meses contados a partir do término do contrato de implantação e emissão do Termo de Recebimento Definitivo; Alteração de forma de pagamento:</t>
    </r>
    <r>
      <rPr>
        <b/>
        <sz val="10"/>
        <color indexed="8"/>
        <rFont val="Arial"/>
        <family val="2"/>
      </rPr>
      <t xml:space="preserve"> Implantação</t>
    </r>
    <r>
      <rPr>
        <sz val="10"/>
        <color indexed="8"/>
        <rFont val="Arial"/>
        <family val="2"/>
      </rPr>
      <t xml:space="preserve">: O pagamento remanescente  no valor de R$ 322.373,32 será pago em duas parcelas de R$ 161.186,66, sendo: no mês de agosto, mediante a apresentação de relatórios dos produtos, em conformidade com as atividades discriminadas no cronograma físico e ainda as condições estabelecidas na minuta do contrato; R$ 161.186,66 na data de  emissão do Termo de Recebimento Definitivo da Implantação; </t>
    </r>
    <r>
      <rPr>
        <b/>
        <sz val="10"/>
        <color indexed="8"/>
        <rFont val="Arial"/>
        <family val="2"/>
      </rPr>
      <t>Manutenção</t>
    </r>
    <r>
      <rPr>
        <sz val="10"/>
        <color indexed="8"/>
        <rFont val="Arial"/>
        <family val="2"/>
      </rPr>
      <t>: será 12 (doze) parcelas no valor de R$ 94.754,31, de acordo com a quantidade de técnicos disponibilizados e, em atendimento à planilha orçamentária que serviu de base para elaboração da proposta de preços</t>
    </r>
  </si>
  <si>
    <t>4º</t>
  </si>
  <si>
    <t>Alteração do objeto do contrato: Fica acrescido ao objeto do Contrato o desenvolvimento e a manutenção do módulo de Nota Fiscal Avulsa e Fiscalização de Secretarias; Aditivo de valor ao contrato: aditiva-se o contrato em 8,30% que corresponde ao valor de R$ 251.142,19, dividido da seguinte forma: R$ 160.178,11 referente a implantação dos subsistemas de Nota Fiscal Avulsa e Fiscalização de Secretarias e R$ 90.964,08 referente a manutenção dos subsistemas Nota Fiscal Avulsa e Fiscalização de Secretarias; Prorrogação  do prazo - Fica prorrogado o prazo de vigência e execução do contrato de implantação em 6 (seis) meses contados de 27/01/2013 à 26/07/2013; e o prazo de vigência e execução do contrato de garantia, manutenção  e suporte técnico será de 12 (doze) meses contdos a partir do término do contrato de implantação e emissão do Termo de Recebimento definitivo; Reajuste - Fica corrigido os preços dos serviços em 12,429% pelo IGP-DI para o período de fevereiro/2011 à dezembro/2012 sobre a parcela vincenda de R$ 161.186,66 referente ao contrato de implantação que  corresponde ao valor de R$ 20.034,55; Alteração da forma de pagamento - a parcela reajustada para R$ 181.221,21 será pago na data de emissão do Termo de Recebimento Definitivo da Implantação; o valor de R$ 160.000,00 referente ao desenvolvimento dos subsistemas Nota Fiscal Avulsa e Fiscalização de Secretaria será pago até o dia 15/02/2013; o valor de R$ 90.964,08 referente a manutenção e suporte técnico para os subsistemas Nota Fiscal Avulsa e Fiscalização de Secretarias, será pago em 12 parcelas de R$ 7.580,34 de acordo com a quantidade de técnicos disponibilizados.</t>
  </si>
  <si>
    <t xml:space="preserve">aditivo 8,3% </t>
  </si>
  <si>
    <t>5º</t>
  </si>
  <si>
    <t>Alteração do objeto do contrato - Fica acrescido ao objeto do contrato novos sub-módulos e funcionalidades no módulos orçamentário, financeiro e contábil, recursos humanos e tributário; Do valor - Implantação: aditiva-se o contrato no percentual de 12,59% que corresponde ao valor de R$ 243.520,74; Manutenção: aditiva-se o contrato de manutenção e suporte técnico num percentual de 12,50% que corresponde ao valor de R$ 136.446,18;  Do prazo - Implantação: 06 (seis) meses contados a partir de 26/07/2013 até 25/01/2014; Manutenção:  será de 12 (doze) meses contados a partir do término do contrato de implantação e emissão do Termo de Recebimento Definitivo; Do pagamento - Implantação: R$ 243.520,64 será pago em parcela única até o dia 10/08/2013; Manutenção: R$ 136.446,18 será pago em 12 parcelas de R$ 11.370,51 , pelo Programa de Trabalho: 004.004.20080.000 - Implantação e Manutenção da Prefeitura Virtual - Secretaria Municipal da Casa Civil</t>
  </si>
  <si>
    <t xml:space="preserve">aditivo 12,50% </t>
  </si>
  <si>
    <t>6º</t>
  </si>
  <si>
    <t>Do Prazo - Implantação: fica prorrogado o prazo de vigência e execução em 03 (três) meses contados a partir de 27/01/2014 até 27/04/2014. Manutenção: Será de 12 (doze) meses contados a partir do término do contrato de implantação e emissão doTermo de Recebimento Definitivo.</t>
  </si>
  <si>
    <t>7º</t>
  </si>
  <si>
    <t>*Do valor - Aditiva-se o contrato de implantação dos subsistemas: tributário financeiro, orçamentário e contábil, administrativo e recursos humanos em R$ 616.121,64 referente aos custos adicionais com os trabalhos de tratamento, organização e saneamento dos dados da base atual dos sistemas da Prefeitura Municipal de Rio Branco;  Da forma de pagamento - o valor aditivado que corresponde a R$ 616.121,64 será pago em 3 parcelas de R$ 205.373,88 nos meses de: fevereiro, março e abril/2014 pelo Programa de Trabalho: 010.001.1066.0000 - Programa de Modernização da Informação e Gestão - Fonte 01 - RP.</t>
  </si>
  <si>
    <t>8º</t>
  </si>
  <si>
    <r>
      <t xml:space="preserve">Do Prazo - </t>
    </r>
    <r>
      <rPr>
        <b/>
        <sz val="10"/>
        <color indexed="8"/>
        <rFont val="Arial"/>
        <family val="2"/>
      </rPr>
      <t xml:space="preserve">Implantação: </t>
    </r>
    <r>
      <rPr>
        <sz val="10"/>
        <color indexed="8"/>
        <rFont val="Arial"/>
        <family val="2"/>
      </rPr>
      <t xml:space="preserve">fica prorrogado o prazo de vigência e execução em 03 (três) meses contados a partir de 25/04/2014 até 23/07/2014. </t>
    </r>
    <r>
      <rPr>
        <b/>
        <sz val="10"/>
        <color indexed="8"/>
        <rFont val="Arial"/>
        <family val="2"/>
      </rPr>
      <t xml:space="preserve">Manutenção: </t>
    </r>
    <r>
      <rPr>
        <sz val="10"/>
        <color indexed="8"/>
        <rFont val="Arial"/>
        <family val="2"/>
      </rPr>
      <t>Será de 12 (doze) meses contados a partir do término do contrato de implantação e emissão doTermo de Recebimento Definitivo.</t>
    </r>
  </si>
  <si>
    <t>9º</t>
  </si>
  <si>
    <r>
      <t xml:space="preserve">Do Prazo - </t>
    </r>
    <r>
      <rPr>
        <b/>
        <sz val="10"/>
        <rFont val="Arial"/>
        <family val="2"/>
      </rPr>
      <t xml:space="preserve">Implantação: </t>
    </r>
    <r>
      <rPr>
        <sz val="10"/>
        <rFont val="Arial"/>
        <family val="2"/>
      </rPr>
      <t xml:space="preserve">fica prorrogado o prazo de vigência e execução em 05 (cinco) meses contados a partir de 25/07/2014 até 25/12/2014. </t>
    </r>
    <r>
      <rPr>
        <b/>
        <sz val="10"/>
        <rFont val="Arial"/>
        <family val="2"/>
      </rPr>
      <t xml:space="preserve">Manutenção: </t>
    </r>
    <r>
      <rPr>
        <sz val="10"/>
        <rFont val="Arial"/>
        <family val="2"/>
      </rPr>
      <t>Será de 12 (doze) meses contados a partir do término do contrato de implantação e emissão doTermo de Recebimento Definitivo.</t>
    </r>
  </si>
  <si>
    <t>10º</t>
  </si>
  <si>
    <t>Altera a Cláusula Décima Segunda - Da Entrega e da Atestação dos Serviços: A Contratante poderá efetuar o recebimento provisório por sub módulo que possa ser implantado e trabalhado de forma autônoma , ou seja, sem relação de dependência com os demais módulos/sub módulos do sistema, na forma estabelecida no subitem 1.2 desta Cláusula; Altera a Cláusula Décima Terceira - Do pagamento: Como solução para assegurar a manutenção da equação econômico-financeira da contratação, a Contratante  poderá pagar à Contratada os serviços de manutenção efetivamente prestados nos sub módulos do PPA, LOA e LDO efetivamente implantados, recebidos de forma provisória e utilizados pela Contratante, desde que devidamente atestados na forma do item 3 da Cláusula Décima Segunda, e de acordo com o item 2.1 da Cláusula Décima Terceira.</t>
  </si>
  <si>
    <t>11º</t>
  </si>
  <si>
    <t>Altera a cláusula Segunda - Dos Serviços contratos e dos prazos para execução: Fica prorrogado o prazo de vigência e execução do contrato nº 002/2011 referente a implantação, em 04 (quatro) meses contados a partir de 25 de dezembro de 2014 até 23 de abril de 2015. O prazo de vigência e execução do contrato de garantia, manutenção e suporte técnico será de 12 (doze) meses contados a partir do término do contrato  de implantação e emissão do termo de recebimento  definitivo.</t>
  </si>
  <si>
    <t>12º</t>
  </si>
  <si>
    <t>Altera a cláusula Décima Terceira - Do pagamento, com a seguinte redação:[...] 2.2. Como solução para assegurar a manutenção da equação econômico-financeira da contratação, a Contratante poderá pagar à Contratada os serviços de manutenção efetivamente prestados nos sub módulos abaixo relacionados efetivamente implantados, recebidos de forma provisória e utilizados pela contratante, desde que devidamente atestados na forma do item 3 da Cláusula Décima Segunda, e de acordo com o item 2.1 da Cláusula décima Terceira: Cadastro municipal; cadastro técnico imobiliário; IPTU; ISSQN; Fiscalização; ITBI; Contribuição de Melhoria; Alvará; Arrecadação; conta corrente Fiscal; Dívida Ativa; Cobrança Administrativa; Certidões; Gerenciamento de TRânsito e TRansporte; Rendas Patrimoniais; Emissão de guias de Pagamento; Ferramentas de Inteligência Fiscal; Guias de Informação; Procuradoria; Cadastro Mobiliário; Programação e Execução Financeira; Gestão da Dívida Pública; Gestão dos Precatórios; Acompanhamento da Execução Orçamentária; Acompanhamento de Serviços e Equipamentos; Acompanhamento e Transferência de Recursos recebidos; Acompanhamento e Transferência de Recursos concedidos; Contabilidade; Auditoria e Controle; Nota Fiscal Avulsa; e Fiscalização de Secretaria.</t>
  </si>
  <si>
    <t>13º</t>
  </si>
  <si>
    <r>
      <t xml:space="preserve">Do Prazo - </t>
    </r>
    <r>
      <rPr>
        <b/>
        <sz val="10"/>
        <rFont val="Arial"/>
        <family val="2"/>
      </rPr>
      <t xml:space="preserve">Implantação: </t>
    </r>
    <r>
      <rPr>
        <sz val="10"/>
        <rFont val="Arial"/>
        <family val="2"/>
      </rPr>
      <t xml:space="preserve">fica prorrogado o prazo de vigência e execução em 06 (seis) meses contados a partir de 23/04/2015 até 20/10/2015. </t>
    </r>
    <r>
      <rPr>
        <b/>
        <sz val="10"/>
        <rFont val="Arial"/>
        <family val="2"/>
      </rPr>
      <t xml:space="preserve">Manutenção: </t>
    </r>
    <r>
      <rPr>
        <sz val="10"/>
        <rFont val="Arial"/>
        <family val="2"/>
      </rPr>
      <t>Será de 12 (doze) meses contados a partir do término do contrato de implantação e emissão doTermo de Recebimento Definitivo.</t>
    </r>
  </si>
  <si>
    <t>14º</t>
  </si>
  <si>
    <r>
      <t xml:space="preserve">Do Prazo - </t>
    </r>
    <r>
      <rPr>
        <b/>
        <sz val="10"/>
        <rFont val="Arial"/>
        <family val="2"/>
      </rPr>
      <t xml:space="preserve">Implantação: </t>
    </r>
    <r>
      <rPr>
        <sz val="10"/>
        <rFont val="Arial"/>
        <family val="2"/>
      </rPr>
      <t xml:space="preserve">fica prorrogado o prazo de vigência e execução em 90 (noventa)  dias contados a partir de 20/10/2015 até 18/01/2016. </t>
    </r>
    <r>
      <rPr>
        <b/>
        <sz val="10"/>
        <rFont val="Arial"/>
        <family val="2"/>
      </rPr>
      <t xml:space="preserve">Manutenção: </t>
    </r>
    <r>
      <rPr>
        <sz val="10"/>
        <rFont val="Arial"/>
        <family val="2"/>
      </rPr>
      <t>Será de 12 (doze) meses contados a partir do término do contrato de implantação e emissão doTermo de Recebimento Definitivo.</t>
    </r>
  </si>
  <si>
    <t>Apostilamento ao contrato alterando a dotação orçamentária - a Cláusula Terceira passa a vigorar com a seguinte redação:  a despesa com a execução dos serviços objeto deste contrato no valor de R$ 191.238,68 referente a implantação do Sistema Web Público, corre à conta do Programa de Trabalho: 010.001.1066.0000 – Modernização da Informação da Gestão, Fonte de Recursos: 08, Elemento Orçamentário: 44903900 (Outros Serviços de Terceiros); e o valor de R$ 1.596.836,78  referente  a garantia, manutenção e suporte técnico, corre à conta do Programa de Trabalho: 006.003.2208.0000 – Manutenção do Departamento de Tecnologia da Informação, Fonte de Recursos: 01, Elemento Orçamentário 44903900 (Outros Serviços de Terceiros); Do Reajuste de valores do contrato através do IGP-DI no , percentual de 13,6674300% para o período de 03/2012 a 12/2013 que corresponde ao valor de R$ 518,02 valor mensal para manutenção do módulo de protocolo,  percentual de 5,5277600% para o período de 001/2013 a 12/2013 que corresponde ao valor de R$ 419,02 valor mensal para manutenção do módulo de nota fiscal avulsa e fiscalização de secretaria,  percentual de 3,6085300% para o período de 07/2013 a 12/2013 que corresponde ao valor de R$ 410,31 valor mensal para manutenção do módulo de inclusão de diversas funcionalidades ; Da forma de pagamento - Implantação: o valor da parcela referente a implantação dos subsistemas, reajustada neste termo de apostilamento para R$ 191.238,68 será pago na data de emissão do Termo de Recebimento Definitivo da Implantação; Manutenção: o valor da parcela referente aos serviços de manutenção e suporte técnico dos subsistemas R$ 133.069,73 será pago em doze parcelas, com início no mês subsequente ao do Recebimento Definitivo da Implantação do Sistema</t>
  </si>
  <si>
    <t xml:space="preserve">2º </t>
  </si>
  <si>
    <r>
      <t xml:space="preserve">Apostilamento ao contrato prorrogando o prazo de vigência e execução - </t>
    </r>
    <r>
      <rPr>
        <b/>
        <sz val="10"/>
        <color indexed="8"/>
        <rFont val="Arial"/>
        <family val="2"/>
      </rPr>
      <t>TORNADO SEM EFEITO EM 25/07/2014</t>
    </r>
  </si>
  <si>
    <t xml:space="preserve">3º </t>
  </si>
  <si>
    <t>Apostilamento ao contrato alterando a Cláusula Décima Nona -     Do Reajuste de valores do contrato através do IGP-DI no , percentual de 3,7800000% para o período de 01/2014 a 12/2014 que corresponde ao valor de R$ 4.119,50 valor mensal para manutenção de todos os subsistemas, percentual de 3,7800000% para o período de 01/2014 a 12/2014 que corresponde ao valor de 162,85 valor mensal para manutenção do módulo de protocolo,  percentual de 37800000% para o período de 001/2014 a 12/2014 que corresponde ao valor de R$ 302,38 valor mensal para manutenção do módulo de nota fiscal avulsa e fiscalização de secretaria,  percentual de37800000% para o período de 01/2014 à 12/2014 que corresponde ao valor de R$ 445,31 valor mensal para manutenção do módulo de inclusão de diversas funcionalidades ; Da forma de pagamento - Implantação: o valor da parcela referente a implantação dos subsistemas, reajustada neste termo de apostilamento para R$ 198.467,50 será pago na data de emissão do Termo de Recebimento Definitivo da Implantação; Manutenção: o valor da parcela referente aos serviços de manutenção e suporte técnico dos subsistemas R$ 138.099,77 será pago em doze parcelas, com início no mês subsequente ao do Recebimento da Implantação do Sistema</t>
  </si>
  <si>
    <t xml:space="preserve">IGP-DI 3,78% </t>
  </si>
  <si>
    <t>Contratação de empresa especializada na prestação de serviços de atualização e manutenção de sistema gerenciador de banco de dados - ORACLE.</t>
  </si>
  <si>
    <t>62/2012</t>
  </si>
  <si>
    <t>ORACLE do Brasil Sistemas LTDA</t>
  </si>
  <si>
    <t>59.456.277/0001-76</t>
  </si>
  <si>
    <t>Aditamento de prazo pelo período de 12 (doze) meses e Reajuste IGP-M</t>
  </si>
  <si>
    <t>IGP-M  6,3110%</t>
  </si>
  <si>
    <t>IGP-M 5,3265</t>
  </si>
  <si>
    <t>IGP-M 5,5800</t>
  </si>
  <si>
    <t>391/2013</t>
  </si>
  <si>
    <t>Prestação de serviço de manutenção do ambiente AS/400.</t>
  </si>
  <si>
    <t>01/2014</t>
  </si>
  <si>
    <t>JVISA LTDA</t>
  </si>
  <si>
    <t>84.010.297/0001-66</t>
  </si>
  <si>
    <t>105/2014</t>
  </si>
  <si>
    <t>059/2013</t>
  </si>
  <si>
    <t>Aquisição de microcomputadores impressoras e derivados.</t>
  </si>
  <si>
    <t>77/2014</t>
  </si>
  <si>
    <t>Studio informática</t>
  </si>
  <si>
    <t>08.710.871/0001-00</t>
  </si>
  <si>
    <t>065/2013</t>
  </si>
  <si>
    <t>Prefeitura Municipal de Diamantino</t>
  </si>
  <si>
    <t>097/2015</t>
  </si>
  <si>
    <t>042/2015</t>
  </si>
  <si>
    <t>Contratação de empresa para implantação de infraestrutura de tecnologia de informação para atender a Secretaria Municipal da Casa Civil.</t>
  </si>
  <si>
    <t xml:space="preserve">19/2015 </t>
  </si>
  <si>
    <t xml:space="preserve">FONMART TECNOLOGIA LTDA </t>
  </si>
  <si>
    <t>31.907.728/0001-25</t>
  </si>
  <si>
    <t>08 – Operação de Crédito</t>
  </si>
  <si>
    <t xml:space="preserve"> 44.90.39.00; 44.90.51.00, 44.90.52.00 </t>
  </si>
  <si>
    <t>179/2015</t>
  </si>
  <si>
    <t>064/2015</t>
  </si>
  <si>
    <t xml:space="preserve">Contratação de empresa especializada no serviço de Locação de equipamento iSeries incluindo reposição de peças e mão de obra técnica, que ao término do contrato será incorporado ao patrimônio do município, visando hospedagem do Sistema da Prefeitura de Recursos Humanos e manutenção de pesquisa do legado dos sistemas de: Administração Tributária; Sistema Financeiro, Orçamentário e Contábil e Sistema de Gerenciamento de Trânsito e Transporte, conforme especificações contidas no Termo de referência, Anexo I do Edital. </t>
  </si>
  <si>
    <t>23/2015</t>
  </si>
  <si>
    <t>INTERCOMPANY Tecnologia em Sistemas Ltda</t>
  </si>
  <si>
    <t>04.323.476/0001-14</t>
  </si>
  <si>
    <t>1- Recurso Próprio</t>
  </si>
  <si>
    <t>44.90.39.00</t>
  </si>
  <si>
    <t>2015.02.001477</t>
  </si>
  <si>
    <t>Dispensa de Licitação</t>
  </si>
  <si>
    <t>Constitui objeto do presente contrato Para prestação dos serviços de manutenção corretiva, evolutiva do Sistema, TURMALINA, incluindo suporte técnico, atualizações e melhorias nos aplicativos, bem como as atualizações e alterações na base de dados que se fizerem necessárias.</t>
  </si>
  <si>
    <t>25/2015</t>
  </si>
  <si>
    <t>ABACO Tecnologia de Informação Ltda</t>
  </si>
  <si>
    <t>37.342.689/0001-33</t>
  </si>
  <si>
    <t xml:space="preserve">Fundamentada no inciso IV do Artigo 24 da Lei 8.666/93; Parecer Jurídico nº 2015.02.001477 de 09 de julho de 2015, aprovado pela Procuradoria Geral do Municipio nos termos do Artigo 26 da Lei 8666/93 </t>
  </si>
  <si>
    <t>11.627</t>
  </si>
  <si>
    <t>26/08/2015</t>
  </si>
  <si>
    <t>197/2015</t>
  </si>
  <si>
    <t>77/2015</t>
  </si>
  <si>
    <t xml:space="preserve">A contratação de empresa especializada para prestação de serviços de instalação de rede lógica, com fornecimento de material e mão-de-obra, sob a coordenação técnica do Departamento de Tecnologia da Informação e Modernização da Gestão - DTIMG, conforme especificações contidas no Termo de referência Anexo I do Edital.  </t>
  </si>
  <si>
    <t>26/2015</t>
  </si>
  <si>
    <t>VECTRA Ltda</t>
  </si>
  <si>
    <t>04.525.294/0001-26</t>
  </si>
  <si>
    <t>1- Recurso Próprio       08-Operação de credito</t>
  </si>
  <si>
    <t>44.90.39.00, 44.90.51.00, 44.90.52.00</t>
  </si>
  <si>
    <t>Contratação de pessoa juridica para realização de Curso de Capacitação de servidores (curso completo sobre licitação pública e contratos administrativos, planejamento integral das contratações públicas)</t>
  </si>
  <si>
    <t>13/2016</t>
  </si>
  <si>
    <t>Instituto Euvaldo Lodi - IEL</t>
  </si>
  <si>
    <t>02.373.341/0001-38</t>
  </si>
  <si>
    <t>08 - Operação de Credito</t>
  </si>
  <si>
    <t>Contrato 19/2015  - FONMART TECNOLOGIA LTDA - Revogado</t>
  </si>
  <si>
    <r>
      <t xml:space="preserve">Nome do responsável pela elaboração: </t>
    </r>
    <r>
      <rPr>
        <b/>
        <sz val="11"/>
        <color indexed="8"/>
        <rFont val="Arial"/>
        <family val="2"/>
      </rPr>
      <t>EMERSON DE LUCENA MOURÃO</t>
    </r>
  </si>
  <si>
    <r>
      <t xml:space="preserve">Nome do titular do Órgão/Entidade/Fundo: </t>
    </r>
    <r>
      <rPr>
        <b/>
        <sz val="11"/>
        <color indexed="8"/>
        <rFont val="Arial"/>
        <family val="2"/>
      </rPr>
      <t>ANDRÉ KAMAI</t>
    </r>
  </si>
  <si>
    <r>
      <t xml:space="preserve">ÓRGÃO/ENTIDADE/FUNDO: </t>
    </r>
    <r>
      <rPr>
        <b/>
        <sz val="11"/>
        <color indexed="8"/>
        <rFont val="Arial"/>
        <family val="2"/>
      </rPr>
      <t>SECRETARIA MUNICIPAL DA CASA CIVIL</t>
    </r>
  </si>
  <si>
    <r>
      <t xml:space="preserve">MÊS/ANO: </t>
    </r>
    <r>
      <rPr>
        <b/>
        <sz val="11"/>
        <color indexed="8"/>
        <rFont val="Arial"/>
        <family val="2"/>
      </rPr>
      <t>JANEIRO A ABRIL/2016</t>
    </r>
  </si>
  <si>
    <r>
      <t xml:space="preserve">DATA DA ÚLTIMA ATUALIZAÇÃO: </t>
    </r>
    <r>
      <rPr>
        <b/>
        <sz val="11"/>
        <color indexed="8"/>
        <rFont val="Arial"/>
        <family val="2"/>
      </rPr>
      <t>30/04/2016</t>
    </r>
  </si>
  <si>
    <r>
      <t>ÓRGÃO/ENTIDADE/FUNDO:</t>
    </r>
    <r>
      <rPr>
        <b/>
        <sz val="11"/>
        <color indexed="8"/>
        <rFont val="Arial"/>
        <family val="2"/>
      </rPr>
      <t xml:space="preserve"> DEPARTAMENTO DE TECNOLOGIA DA INFORMAÇÃO</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</si>
</sst>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Arial"/>
      <family val="2"/>
    </font>
    <font>
      <sz val="10"/>
      <color indexed="8"/>
      <name val="Arial"/>
      <family val="2"/>
    </font>
    <font>
      <b/>
      <sz val="10"/>
      <color theme="1"/>
      <name val="Arial"/>
      <family val="2"/>
    </font>
    <font>
      <sz val="10"/>
      <color rgb="FFFF0000"/>
      <name val="Arial"/>
      <family val="2"/>
    </font>
    <font>
      <sz val="10"/>
      <name val="Arial"/>
      <family val="2"/>
    </font>
    <font>
      <sz val="11"/>
      <color theme="1"/>
      <name val="Arial"/>
      <family val="2"/>
    </font>
    <font>
      <b/>
      <sz val="9"/>
      <color indexed="81"/>
      <name val="Segoe UI"/>
      <family val="2"/>
    </font>
    <font>
      <sz val="9"/>
      <color indexed="81"/>
      <name val="Segoe UI"/>
      <family val="2"/>
    </font>
    <font>
      <b/>
      <sz val="10"/>
      <color indexed="8"/>
      <name val="Arial"/>
      <family val="2"/>
    </font>
    <font>
      <b/>
      <sz val="10"/>
      <name val="Arial"/>
      <family val="2"/>
    </font>
    <font>
      <b/>
      <sz val="9"/>
      <color indexed="81"/>
      <name val="Tahoma"/>
      <family val="2"/>
    </font>
    <font>
      <sz val="9"/>
      <color indexed="81"/>
      <name val="Tahoma"/>
      <family val="2"/>
    </font>
    <font>
      <sz val="11"/>
      <color indexed="8"/>
      <name val="Arial"/>
      <family val="2"/>
    </font>
    <font>
      <b/>
      <sz val="11"/>
      <color indexed="8"/>
      <name val="Arial"/>
      <family val="2"/>
    </font>
    <font>
      <b/>
      <sz val="11"/>
      <color theme="1"/>
      <name val="Arial"/>
      <family val="2"/>
    </font>
    <font>
      <b/>
      <sz val="12"/>
      <color theme="1"/>
      <name val="Arial"/>
      <family val="2"/>
    </font>
  </fonts>
  <fills count="2">
    <fill>
      <patternFill patternType="none"/>
    </fill>
    <fill>
      <patternFill patternType="gray125"/>
    </fill>
  </fills>
  <borders count="5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63">
    <xf numFmtId="0" fontId="0" fillId="0" borderId="0" xfId="0"/>
    <xf numFmtId="0" fontId="1" fillId="0" borderId="0" xfId="0" applyFont="1" applyFill="1"/>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4" fontId="1" fillId="0" borderId="23" xfId="0" applyNumberFormat="1" applyFont="1" applyFill="1" applyBorder="1" applyAlignment="1">
      <alignment horizontal="center" vertical="center" wrapText="1"/>
    </xf>
    <xf numFmtId="0" fontId="1" fillId="0" borderId="22" xfId="0" applyFont="1" applyFill="1" applyBorder="1" applyAlignment="1">
      <alignment horizontal="left" vertical="center" wrapText="1"/>
    </xf>
    <xf numFmtId="0" fontId="1" fillId="0" borderId="23" xfId="0" applyFont="1" applyFill="1" applyBorder="1" applyAlignment="1">
      <alignment horizontal="left" vertical="center" wrapText="1"/>
    </xf>
    <xf numFmtId="4" fontId="1" fillId="0" borderId="22" xfId="0" applyNumberFormat="1" applyFont="1" applyFill="1" applyBorder="1" applyAlignment="1">
      <alignment horizontal="right" vertical="center" wrapText="1"/>
    </xf>
    <xf numFmtId="4" fontId="1" fillId="0" borderId="23" xfId="0" applyNumberFormat="1" applyFont="1" applyFill="1" applyBorder="1" applyAlignment="1">
      <alignment horizontal="right" vertical="center" wrapText="1"/>
    </xf>
    <xf numFmtId="0" fontId="1" fillId="0" borderId="25" xfId="0" applyFont="1" applyFill="1" applyBorder="1" applyAlignment="1">
      <alignment horizontal="center" vertical="center" wrapText="1"/>
    </xf>
    <xf numFmtId="0" fontId="1" fillId="0" borderId="23" xfId="0" applyFont="1" applyFill="1" applyBorder="1" applyAlignment="1">
      <alignment horizontal="center"/>
    </xf>
    <xf numFmtId="0" fontId="1" fillId="0" borderId="24" xfId="0" applyFont="1" applyFill="1" applyBorder="1" applyAlignment="1">
      <alignment horizontal="center"/>
    </xf>
    <xf numFmtId="0" fontId="1" fillId="0" borderId="27" xfId="0" applyFont="1" applyFill="1" applyBorder="1" applyAlignment="1">
      <alignment horizontal="left" vertical="center" wrapText="1"/>
    </xf>
    <xf numFmtId="14" fontId="1" fillId="0" borderId="28" xfId="0" applyNumberFormat="1" applyFont="1" applyFill="1" applyBorder="1" applyAlignment="1">
      <alignment horizontal="center" vertical="center" wrapText="1"/>
    </xf>
    <xf numFmtId="3" fontId="1" fillId="0" borderId="28" xfId="0" applyNumberFormat="1" applyFont="1" applyFill="1" applyBorder="1" applyAlignment="1">
      <alignment horizontal="center" vertical="center" wrapText="1"/>
    </xf>
    <xf numFmtId="0" fontId="1" fillId="0" borderId="28" xfId="0" applyFont="1" applyFill="1" applyBorder="1" applyAlignment="1">
      <alignment horizontal="left" vertical="center" wrapText="1"/>
    </xf>
    <xf numFmtId="0" fontId="1" fillId="0" borderId="28" xfId="0" applyFont="1" applyFill="1" applyBorder="1" applyAlignment="1">
      <alignment horizontal="center" vertical="center" wrapText="1"/>
    </xf>
    <xf numFmtId="0" fontId="1" fillId="0" borderId="29" xfId="0" applyFont="1" applyFill="1" applyBorder="1" applyAlignment="1">
      <alignment horizontal="center" vertical="center" wrapText="1"/>
    </xf>
    <xf numFmtId="4" fontId="1" fillId="0" borderId="27" xfId="0" applyNumberFormat="1" applyFont="1" applyFill="1" applyBorder="1" applyAlignment="1">
      <alignment horizontal="right" vertical="center" wrapText="1"/>
    </xf>
    <xf numFmtId="4" fontId="1" fillId="0" borderId="28" xfId="0" applyNumberFormat="1" applyFont="1" applyFill="1" applyBorder="1" applyAlignment="1">
      <alignment horizontal="right" vertical="center" wrapText="1"/>
    </xf>
    <xf numFmtId="4" fontId="1" fillId="0" borderId="29" xfId="0" applyNumberFormat="1" applyFont="1" applyFill="1" applyBorder="1" applyAlignment="1">
      <alignment horizontal="right" vertical="center" wrapText="1"/>
    </xf>
    <xf numFmtId="0" fontId="1" fillId="0" borderId="27" xfId="0" applyFont="1" applyFill="1" applyBorder="1" applyAlignment="1">
      <alignment horizontal="center" vertical="center" wrapText="1"/>
    </xf>
    <xf numFmtId="0" fontId="1" fillId="0" borderId="16" xfId="0" applyFont="1" applyFill="1" applyBorder="1" applyAlignment="1">
      <alignment horizontal="left" vertical="center" wrapText="1"/>
    </xf>
    <xf numFmtId="14" fontId="1" fillId="0" borderId="17" xfId="0" applyNumberFormat="1" applyFont="1" applyFill="1" applyBorder="1" applyAlignment="1">
      <alignment horizontal="center" vertical="center" wrapText="1"/>
    </xf>
    <xf numFmtId="3" fontId="1" fillId="0" borderId="17" xfId="0" applyNumberFormat="1" applyFont="1" applyFill="1" applyBorder="1" applyAlignment="1">
      <alignment horizontal="center" vertical="center" wrapText="1"/>
    </xf>
    <xf numFmtId="0" fontId="1" fillId="0" borderId="17" xfId="0" applyFont="1" applyFill="1" applyBorder="1" applyAlignment="1">
      <alignment horizontal="center" vertical="center" wrapText="1"/>
    </xf>
    <xf numFmtId="4" fontId="1" fillId="0" borderId="16" xfId="0" applyNumberFormat="1" applyFont="1" applyFill="1" applyBorder="1" applyAlignment="1">
      <alignment horizontal="right" vertical="center" wrapText="1"/>
    </xf>
    <xf numFmtId="4" fontId="1" fillId="0" borderId="17" xfId="0" applyNumberFormat="1" applyFont="1" applyFill="1" applyBorder="1" applyAlignment="1">
      <alignment horizontal="right" vertical="center" wrapText="1"/>
    </xf>
    <xf numFmtId="4" fontId="1" fillId="0" borderId="18" xfId="0" applyNumberFormat="1" applyFont="1" applyFill="1" applyBorder="1" applyAlignment="1">
      <alignment horizontal="right" vertical="center" wrapText="1"/>
    </xf>
    <xf numFmtId="0" fontId="1" fillId="0" borderId="16" xfId="0" applyFont="1" applyFill="1" applyBorder="1" applyAlignment="1">
      <alignment horizontal="center" vertical="center" wrapText="1"/>
    </xf>
    <xf numFmtId="9" fontId="1"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4" fontId="4" fillId="0" borderId="17" xfId="0" applyNumberFormat="1" applyFont="1" applyFill="1" applyBorder="1" applyAlignment="1">
      <alignment horizontal="right" vertical="center" wrapText="1"/>
    </xf>
    <xf numFmtId="0" fontId="1" fillId="0" borderId="18" xfId="0" applyFont="1" applyFill="1" applyBorder="1" applyAlignment="1">
      <alignment vertical="center"/>
    </xf>
    <xf numFmtId="4" fontId="1" fillId="0" borderId="17" xfId="0" applyNumberFormat="1" applyFont="1" applyFill="1" applyBorder="1" applyAlignment="1">
      <alignment horizontal="center" vertical="center" wrapText="1"/>
    </xf>
    <xf numFmtId="14" fontId="5" fillId="0" borderId="17" xfId="0" applyNumberFormat="1" applyFont="1" applyFill="1" applyBorder="1" applyAlignment="1">
      <alignment horizontal="center" vertical="center" wrapText="1"/>
    </xf>
    <xf numFmtId="10" fontId="1" fillId="0" borderId="17" xfId="0" applyNumberFormat="1" applyFont="1" applyFill="1" applyBorder="1" applyAlignment="1">
      <alignment horizontal="center" vertical="center" wrapText="1"/>
    </xf>
    <xf numFmtId="49" fontId="1" fillId="0" borderId="17" xfId="0" applyNumberFormat="1" applyFont="1" applyFill="1" applyBorder="1" applyAlignment="1">
      <alignment vertical="center" wrapText="1"/>
    </xf>
    <xf numFmtId="3" fontId="1" fillId="0" borderId="18" xfId="0" applyNumberFormat="1" applyFont="1" applyFill="1" applyBorder="1" applyAlignment="1">
      <alignment vertical="center" wrapText="1"/>
    </xf>
    <xf numFmtId="49" fontId="1"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0" xfId="0" applyFont="1" applyFill="1" applyAlignment="1">
      <alignment horizontal="center" vertical="center" wrapText="1"/>
    </xf>
    <xf numFmtId="0" fontId="5" fillId="0" borderId="16" xfId="0" applyFont="1" applyFill="1" applyBorder="1" applyAlignment="1">
      <alignment horizontal="left" vertical="center" wrapText="1"/>
    </xf>
    <xf numFmtId="3" fontId="1" fillId="0" borderId="18" xfId="0" applyNumberFormat="1" applyFont="1" applyFill="1" applyBorder="1" applyAlignment="1">
      <alignment horizontal="center" vertical="center" wrapText="1"/>
    </xf>
    <xf numFmtId="0" fontId="1" fillId="0" borderId="17"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17" xfId="0"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4" fontId="5" fillId="0" borderId="17" xfId="0" applyNumberFormat="1" applyFont="1" applyFill="1" applyBorder="1" applyAlignment="1">
      <alignment horizontal="right" vertical="center" wrapText="1"/>
    </xf>
    <xf numFmtId="49" fontId="5" fillId="0" borderId="16"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1" fillId="0" borderId="16" xfId="0" applyFont="1" applyFill="1" applyBorder="1" applyAlignment="1">
      <alignment horizontal="center" vertical="center"/>
    </xf>
    <xf numFmtId="49" fontId="1" fillId="0" borderId="16" xfId="0" applyNumberFormat="1" applyFont="1" applyFill="1" applyBorder="1" applyAlignment="1">
      <alignment horizontal="right" vertical="center" wrapText="1"/>
    </xf>
    <xf numFmtId="49" fontId="1" fillId="0" borderId="17" xfId="0" applyNumberFormat="1" applyFont="1" applyFill="1" applyBorder="1" applyAlignment="1">
      <alignment horizontal="right" vertical="center" wrapText="1"/>
    </xf>
    <xf numFmtId="2" fontId="1" fillId="0" borderId="17" xfId="0" applyNumberFormat="1" applyFont="1" applyFill="1" applyBorder="1" applyAlignment="1">
      <alignment horizontal="right" vertical="center" wrapText="1"/>
    </xf>
    <xf numFmtId="49" fontId="1" fillId="0" borderId="18" xfId="0" applyNumberFormat="1" applyFont="1" applyFill="1" applyBorder="1" applyAlignment="1">
      <alignment horizontal="right" vertical="center" wrapText="1"/>
    </xf>
    <xf numFmtId="2" fontId="1" fillId="0" borderId="16" xfId="0" applyNumberFormat="1" applyFont="1" applyFill="1" applyBorder="1" applyAlignment="1">
      <alignment horizontal="right" vertical="center" wrapText="1"/>
    </xf>
    <xf numFmtId="2" fontId="1" fillId="0" borderId="18" xfId="0" applyNumberFormat="1" applyFont="1" applyFill="1" applyBorder="1" applyAlignment="1">
      <alignment horizontal="right" vertical="center" wrapText="1"/>
    </xf>
    <xf numFmtId="3" fontId="5" fillId="0" borderId="17" xfId="0" applyNumberFormat="1" applyFont="1" applyFill="1" applyBorder="1" applyAlignment="1">
      <alignment horizontal="center" vertical="center" wrapText="1"/>
    </xf>
    <xf numFmtId="2" fontId="1" fillId="0" borderId="17"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3" fontId="1" fillId="0" borderId="32"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14"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32" xfId="0" applyFont="1" applyFill="1" applyBorder="1" applyAlignment="1">
      <alignment horizontal="center" vertical="center" wrapText="1"/>
    </xf>
    <xf numFmtId="4" fontId="1" fillId="0" borderId="12" xfId="0" applyNumberFormat="1" applyFont="1" applyFill="1" applyBorder="1" applyAlignment="1">
      <alignment horizontal="right" vertical="center" wrapText="1"/>
    </xf>
    <xf numFmtId="4" fontId="1" fillId="0" borderId="32" xfId="0" applyNumberFormat="1" applyFont="1" applyFill="1" applyBorder="1" applyAlignment="1">
      <alignment horizontal="right" vertical="center" wrapText="1"/>
    </xf>
    <xf numFmtId="49" fontId="1" fillId="0" borderId="11" xfId="0" applyNumberFormat="1" applyFont="1" applyFill="1" applyBorder="1" applyAlignment="1">
      <alignment horizontal="right" vertical="center" wrapText="1"/>
    </xf>
    <xf numFmtId="49" fontId="1" fillId="0" borderId="12" xfId="0" applyNumberFormat="1" applyFont="1" applyFill="1" applyBorder="1" applyAlignment="1">
      <alignment horizontal="right" vertical="center" wrapText="1"/>
    </xf>
    <xf numFmtId="2" fontId="1" fillId="0" borderId="12" xfId="0" applyNumberFormat="1" applyFont="1" applyFill="1" applyBorder="1" applyAlignment="1">
      <alignment horizontal="right" vertical="center" wrapText="1"/>
    </xf>
    <xf numFmtId="49" fontId="1" fillId="0" borderId="32" xfId="0" applyNumberFormat="1" applyFont="1" applyFill="1" applyBorder="1" applyAlignment="1">
      <alignment horizontal="right" vertical="center" wrapText="1"/>
    </xf>
    <xf numFmtId="2" fontId="1" fillId="0" borderId="11" xfId="0" applyNumberFormat="1" applyFont="1" applyFill="1" applyBorder="1" applyAlignment="1">
      <alignment horizontal="right" vertical="center" wrapText="1"/>
    </xf>
    <xf numFmtId="2" fontId="1" fillId="0" borderId="32" xfId="0" applyNumberFormat="1" applyFont="1" applyFill="1" applyBorder="1" applyAlignment="1">
      <alignment horizontal="right" vertical="center" wrapText="1"/>
    </xf>
    <xf numFmtId="4" fontId="1" fillId="0" borderId="11" xfId="0" applyNumberFormat="1" applyFont="1" applyFill="1" applyBorder="1" applyAlignment="1">
      <alignment horizontal="right" vertical="center" wrapText="1"/>
    </xf>
    <xf numFmtId="0" fontId="1" fillId="0" borderId="22" xfId="0" applyFont="1" applyFill="1" applyBorder="1" applyAlignment="1">
      <alignment horizontal="center" vertical="center"/>
    </xf>
    <xf numFmtId="3" fontId="1" fillId="0" borderId="25" xfId="0" applyNumberFormat="1" applyFont="1" applyFill="1" applyBorder="1" applyAlignment="1">
      <alignment horizontal="center" vertical="center" wrapText="1"/>
    </xf>
    <xf numFmtId="14" fontId="1" fillId="0" borderId="23" xfId="0" applyNumberFormat="1" applyFont="1" applyFill="1" applyBorder="1" applyAlignment="1">
      <alignment horizontal="center" vertical="center" wrapText="1"/>
    </xf>
    <xf numFmtId="3" fontId="1" fillId="0" borderId="23" xfId="0" applyNumberFormat="1" applyFont="1" applyFill="1" applyBorder="1" applyAlignment="1">
      <alignment horizontal="center" vertical="center" wrapText="1"/>
    </xf>
    <xf numFmtId="4" fontId="1" fillId="0" borderId="25" xfId="0" applyNumberFormat="1" applyFont="1" applyFill="1" applyBorder="1" applyAlignment="1">
      <alignment horizontal="right" vertical="center" wrapText="1"/>
    </xf>
    <xf numFmtId="49" fontId="1" fillId="0" borderId="22" xfId="0" applyNumberFormat="1" applyFont="1" applyFill="1" applyBorder="1" applyAlignment="1">
      <alignment horizontal="right" vertical="center" wrapText="1"/>
    </xf>
    <xf numFmtId="49" fontId="1" fillId="0" borderId="23" xfId="0" applyNumberFormat="1" applyFont="1" applyFill="1" applyBorder="1" applyAlignment="1">
      <alignment horizontal="right" vertical="center" wrapText="1"/>
    </xf>
    <xf numFmtId="2" fontId="1" fillId="0" borderId="23" xfId="0" applyNumberFormat="1" applyFont="1" applyFill="1" applyBorder="1" applyAlignment="1">
      <alignment horizontal="center" vertical="center" wrapText="1"/>
    </xf>
    <xf numFmtId="2" fontId="1" fillId="0" borderId="22" xfId="0" applyNumberFormat="1" applyFont="1" applyFill="1" applyBorder="1" applyAlignment="1">
      <alignment horizontal="right" vertical="center" wrapText="1"/>
    </xf>
    <xf numFmtId="2" fontId="1" fillId="0" borderId="23" xfId="0" applyNumberFormat="1" applyFont="1" applyFill="1" applyBorder="1" applyAlignment="1">
      <alignment horizontal="right" vertical="center" wrapText="1"/>
    </xf>
    <xf numFmtId="2" fontId="1" fillId="0" borderId="25" xfId="0" applyNumberFormat="1" applyFont="1" applyFill="1" applyBorder="1" applyAlignment="1">
      <alignment horizontal="right" vertical="center" wrapText="1"/>
    </xf>
    <xf numFmtId="0" fontId="1" fillId="0" borderId="35"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39" xfId="0" applyFont="1" applyFill="1" applyBorder="1" applyAlignment="1">
      <alignment vertical="center" wrapText="1"/>
    </xf>
    <xf numFmtId="0" fontId="1" fillId="0" borderId="17" xfId="0" applyFont="1" applyFill="1" applyBorder="1" applyAlignment="1">
      <alignment vertical="center" wrapText="1"/>
    </xf>
    <xf numFmtId="0" fontId="1" fillId="0" borderId="20" xfId="0" applyFont="1" applyFill="1" applyBorder="1" applyAlignment="1">
      <alignment vertical="center" wrapText="1"/>
    </xf>
    <xf numFmtId="0" fontId="1" fillId="0" borderId="16" xfId="0" applyFont="1" applyFill="1" applyBorder="1" applyAlignment="1">
      <alignment vertical="center" wrapText="1"/>
    </xf>
    <xf numFmtId="0" fontId="1" fillId="0" borderId="17" xfId="0" applyFont="1" applyFill="1" applyBorder="1" applyAlignment="1">
      <alignment vertical="center"/>
    </xf>
    <xf numFmtId="0" fontId="1" fillId="0" borderId="16" xfId="0" applyFont="1" applyFill="1" applyBorder="1" applyAlignment="1">
      <alignment vertical="center"/>
    </xf>
    <xf numFmtId="0" fontId="1" fillId="0" borderId="20" xfId="0" applyFont="1" applyFill="1" applyBorder="1" applyAlignment="1">
      <alignment vertical="center"/>
    </xf>
    <xf numFmtId="49" fontId="1" fillId="0" borderId="11" xfId="0" applyNumberFormat="1" applyFont="1" applyFill="1" applyBorder="1" applyAlignment="1">
      <alignment vertical="center" wrapText="1"/>
    </xf>
    <xf numFmtId="0" fontId="1" fillId="0" borderId="13" xfId="0" applyFont="1" applyFill="1" applyBorder="1" applyAlignment="1">
      <alignment vertical="center" wrapText="1"/>
    </xf>
    <xf numFmtId="0" fontId="1" fillId="0" borderId="13" xfId="0" applyFont="1" applyFill="1" applyBorder="1" applyAlignment="1">
      <alignment vertical="center"/>
    </xf>
    <xf numFmtId="0" fontId="1" fillId="0" borderId="17" xfId="0" applyNumberFormat="1" applyFont="1" applyFill="1" applyBorder="1" applyAlignment="1">
      <alignment vertical="center" wrapText="1"/>
    </xf>
    <xf numFmtId="0" fontId="1" fillId="0" borderId="31" xfId="0" applyFont="1" applyFill="1" applyBorder="1" applyAlignment="1">
      <alignment vertical="center" wrapText="1"/>
    </xf>
    <xf numFmtId="0" fontId="1" fillId="0" borderId="42" xfId="0" applyFont="1" applyFill="1" applyBorder="1" applyAlignment="1">
      <alignment vertical="center"/>
    </xf>
    <xf numFmtId="0" fontId="1" fillId="0" borderId="32" xfId="0" applyFont="1" applyFill="1" applyBorder="1" applyAlignment="1">
      <alignment vertical="center"/>
    </xf>
    <xf numFmtId="49" fontId="1" fillId="0" borderId="16" xfId="0" applyNumberFormat="1" applyFont="1" applyFill="1" applyBorder="1" applyAlignment="1">
      <alignment vertical="center" wrapText="1"/>
    </xf>
    <xf numFmtId="0" fontId="1" fillId="0" borderId="17" xfId="0" applyFont="1" applyFill="1" applyBorder="1" applyAlignment="1">
      <alignment horizontal="left" vertical="center" wrapText="1"/>
    </xf>
    <xf numFmtId="14" fontId="1" fillId="0" borderId="17" xfId="0" applyNumberFormat="1" applyFont="1" applyFill="1" applyBorder="1" applyAlignment="1">
      <alignment vertical="center" wrapText="1"/>
    </xf>
    <xf numFmtId="4" fontId="1" fillId="0" borderId="42" xfId="0" applyNumberFormat="1" applyFont="1" applyFill="1" applyBorder="1" applyAlignment="1">
      <alignment vertical="center" wrapText="1"/>
    </xf>
    <xf numFmtId="4" fontId="1" fillId="0" borderId="17" xfId="0" applyNumberFormat="1" applyFont="1" applyFill="1" applyBorder="1" applyAlignment="1">
      <alignment vertical="center" wrapText="1"/>
    </xf>
    <xf numFmtId="4" fontId="1" fillId="0" borderId="20" xfId="0" applyNumberFormat="1" applyFont="1" applyFill="1" applyBorder="1" applyAlignment="1">
      <alignment vertical="center" wrapText="1"/>
    </xf>
    <xf numFmtId="3" fontId="1" fillId="0" borderId="17" xfId="0" applyNumberFormat="1" applyFont="1" applyFill="1" applyBorder="1" applyAlignment="1">
      <alignment vertical="center" wrapText="1"/>
    </xf>
    <xf numFmtId="10" fontId="1" fillId="0" borderId="17" xfId="0" applyNumberFormat="1" applyFont="1" applyFill="1" applyBorder="1" applyAlignment="1">
      <alignment vertical="center" wrapText="1"/>
    </xf>
    <xf numFmtId="4" fontId="1" fillId="0" borderId="48" xfId="0" applyNumberFormat="1" applyFont="1" applyFill="1" applyBorder="1" applyAlignment="1">
      <alignment vertical="center" wrapText="1"/>
    </xf>
    <xf numFmtId="4" fontId="1" fillId="0" borderId="29" xfId="0" applyNumberFormat="1" applyFont="1" applyFill="1" applyBorder="1" applyAlignment="1">
      <alignment vertical="center" wrapText="1"/>
    </xf>
    <xf numFmtId="4" fontId="5" fillId="0" borderId="17" xfId="0" applyNumberFormat="1" applyFont="1" applyFill="1" applyBorder="1" applyAlignment="1">
      <alignment vertical="center" wrapText="1"/>
    </xf>
    <xf numFmtId="0" fontId="5" fillId="0" borderId="17" xfId="0" applyFont="1" applyFill="1" applyBorder="1" applyAlignment="1">
      <alignment vertical="center" wrapText="1"/>
    </xf>
    <xf numFmtId="0" fontId="1" fillId="0" borderId="29" xfId="0" applyNumberFormat="1" applyFont="1" applyFill="1" applyBorder="1" applyAlignment="1">
      <alignment vertical="center" wrapText="1"/>
    </xf>
    <xf numFmtId="0" fontId="1" fillId="0" borderId="16" xfId="0" applyFont="1" applyBorder="1" applyAlignment="1">
      <alignment vertical="center"/>
    </xf>
    <xf numFmtId="0" fontId="1" fillId="0" borderId="17" xfId="0" applyFont="1" applyBorder="1" applyAlignment="1">
      <alignment vertical="center" wrapText="1"/>
    </xf>
    <xf numFmtId="14" fontId="1" fillId="0" borderId="17" xfId="0" applyNumberFormat="1" applyFont="1" applyBorder="1" applyAlignment="1">
      <alignment vertical="center"/>
    </xf>
    <xf numFmtId="0" fontId="1" fillId="0" borderId="17" xfId="0" applyFont="1" applyBorder="1" applyAlignment="1">
      <alignment vertical="center"/>
    </xf>
    <xf numFmtId="0" fontId="1" fillId="0" borderId="20" xfId="0" applyFont="1" applyBorder="1" applyAlignment="1">
      <alignment vertical="center"/>
    </xf>
    <xf numFmtId="4" fontId="1" fillId="0" borderId="39" xfId="0" applyNumberFormat="1" applyFont="1" applyFill="1" applyBorder="1" applyAlignment="1">
      <alignment vertical="center"/>
    </xf>
    <xf numFmtId="0" fontId="1" fillId="0" borderId="27" xfId="0" applyFont="1" applyBorder="1" applyAlignment="1">
      <alignment vertical="center"/>
    </xf>
    <xf numFmtId="14" fontId="1" fillId="0" borderId="28" xfId="0" applyNumberFormat="1" applyFont="1" applyBorder="1" applyAlignment="1">
      <alignment vertical="center"/>
    </xf>
    <xf numFmtId="0" fontId="1" fillId="0" borderId="28" xfId="0" applyFont="1" applyBorder="1" applyAlignment="1">
      <alignment vertical="center"/>
    </xf>
    <xf numFmtId="0" fontId="1" fillId="0" borderId="29" xfId="0" applyFont="1" applyFill="1" applyBorder="1" applyAlignment="1">
      <alignment vertical="center"/>
    </xf>
    <xf numFmtId="0" fontId="1" fillId="0" borderId="11" xfId="0" applyFont="1" applyFill="1" applyBorder="1" applyAlignment="1">
      <alignment vertical="center"/>
    </xf>
    <xf numFmtId="14" fontId="1" fillId="0" borderId="12" xfId="0" applyNumberFormat="1" applyFont="1" applyFill="1" applyBorder="1" applyAlignment="1">
      <alignment vertical="center" wrapText="1"/>
    </xf>
    <xf numFmtId="0" fontId="1" fillId="0" borderId="12" xfId="0" applyFont="1" applyFill="1" applyBorder="1" applyAlignment="1">
      <alignment vertical="center" wrapText="1"/>
    </xf>
    <xf numFmtId="14" fontId="1" fillId="0" borderId="28" xfId="0" applyNumberFormat="1" applyFont="1" applyFill="1" applyBorder="1" applyAlignment="1">
      <alignment vertical="center"/>
    </xf>
    <xf numFmtId="4" fontId="1" fillId="0" borderId="28" xfId="0" applyNumberFormat="1" applyFont="1" applyBorder="1" applyAlignment="1">
      <alignment vertical="center"/>
    </xf>
    <xf numFmtId="4" fontId="1" fillId="0" borderId="48" xfId="0" applyNumberFormat="1" applyFont="1" applyFill="1" applyBorder="1" applyAlignment="1">
      <alignment vertical="center"/>
    </xf>
    <xf numFmtId="4" fontId="1" fillId="0" borderId="49" xfId="0" applyNumberFormat="1" applyFont="1" applyFill="1" applyBorder="1" applyAlignment="1">
      <alignment vertical="center"/>
    </xf>
    <xf numFmtId="4" fontId="1" fillId="0" borderId="12" xfId="0" applyNumberFormat="1" applyFont="1" applyFill="1" applyBorder="1" applyAlignment="1">
      <alignment vertical="center" wrapText="1"/>
    </xf>
    <xf numFmtId="0" fontId="1" fillId="0" borderId="45" xfId="0" applyFont="1" applyFill="1" applyBorder="1" applyAlignment="1">
      <alignment vertical="center"/>
    </xf>
    <xf numFmtId="14" fontId="1" fillId="0" borderId="28" xfId="0" applyNumberFormat="1" applyFont="1" applyFill="1" applyBorder="1" applyAlignment="1">
      <alignment vertical="center" wrapText="1"/>
    </xf>
    <xf numFmtId="3" fontId="1" fillId="0" borderId="28" xfId="0" applyNumberFormat="1" applyFont="1" applyFill="1" applyBorder="1" applyAlignment="1">
      <alignment vertical="center" wrapText="1"/>
    </xf>
    <xf numFmtId="0" fontId="1" fillId="0" borderId="28" xfId="0" applyFont="1" applyFill="1" applyBorder="1" applyAlignment="1">
      <alignment vertical="center" wrapText="1"/>
    </xf>
    <xf numFmtId="4" fontId="5" fillId="0" borderId="28" xfId="0" applyNumberFormat="1" applyFont="1" applyFill="1" applyBorder="1" applyAlignment="1">
      <alignment vertical="center" wrapText="1"/>
    </xf>
    <xf numFmtId="4" fontId="1" fillId="0" borderId="20" xfId="0" applyNumberFormat="1" applyFont="1" applyBorder="1" applyAlignment="1">
      <alignment vertical="center"/>
    </xf>
    <xf numFmtId="0" fontId="1" fillId="0" borderId="11" xfId="0" applyFont="1" applyFill="1" applyBorder="1" applyAlignment="1">
      <alignment vertical="center" wrapText="1"/>
    </xf>
    <xf numFmtId="0" fontId="1" fillId="0" borderId="12" xfId="0" applyFont="1" applyFill="1" applyBorder="1" applyAlignment="1">
      <alignment vertical="center"/>
    </xf>
    <xf numFmtId="4" fontId="1" fillId="0" borderId="13" xfId="0" applyNumberFormat="1" applyFont="1" applyFill="1" applyBorder="1" applyAlignment="1">
      <alignment vertical="center" wrapText="1"/>
    </xf>
    <xf numFmtId="4" fontId="1" fillId="0" borderId="12" xfId="0" applyNumberFormat="1" applyFont="1" applyFill="1" applyBorder="1" applyAlignment="1">
      <alignment horizontal="center" vertical="center" wrapText="1"/>
    </xf>
    <xf numFmtId="0" fontId="1" fillId="0" borderId="46" xfId="0" applyFont="1" applyFill="1" applyBorder="1" applyAlignment="1">
      <alignment vertical="center"/>
    </xf>
    <xf numFmtId="0" fontId="1" fillId="0" borderId="27" xfId="0" applyFont="1" applyFill="1" applyBorder="1" applyAlignment="1">
      <alignment vertical="center" wrapText="1"/>
    </xf>
    <xf numFmtId="0" fontId="1" fillId="0" borderId="28" xfId="0" applyFont="1" applyFill="1" applyBorder="1" applyAlignment="1">
      <alignment vertical="center"/>
    </xf>
    <xf numFmtId="0" fontId="5" fillId="0" borderId="16" xfId="0" applyFont="1" applyFill="1" applyBorder="1" applyAlignment="1">
      <alignment vertical="center" wrapText="1"/>
    </xf>
    <xf numFmtId="0" fontId="5" fillId="0" borderId="17" xfId="0" applyFont="1" applyFill="1" applyBorder="1" applyAlignment="1">
      <alignment horizontal="left" vertical="center" wrapText="1"/>
    </xf>
    <xf numFmtId="14" fontId="5" fillId="0" borderId="17" xfId="0" applyNumberFormat="1" applyFont="1" applyFill="1" applyBorder="1" applyAlignment="1">
      <alignment vertical="center" wrapText="1"/>
    </xf>
    <xf numFmtId="3" fontId="5" fillId="0" borderId="17" xfId="0" applyNumberFormat="1" applyFont="1" applyFill="1" applyBorder="1" applyAlignment="1">
      <alignment vertical="center" wrapText="1"/>
    </xf>
    <xf numFmtId="0" fontId="5" fillId="0" borderId="20" xfId="0" applyFont="1" applyFill="1" applyBorder="1" applyAlignment="1">
      <alignment vertical="center" wrapText="1"/>
    </xf>
    <xf numFmtId="4" fontId="5" fillId="0" borderId="39" xfId="0" applyNumberFormat="1" applyFont="1" applyFill="1" applyBorder="1" applyAlignment="1">
      <alignment vertical="center" wrapText="1"/>
    </xf>
    <xf numFmtId="4" fontId="5" fillId="0" borderId="29" xfId="0" applyNumberFormat="1" applyFont="1" applyFill="1" applyBorder="1" applyAlignment="1">
      <alignment vertical="center" wrapText="1"/>
    </xf>
    <xf numFmtId="10" fontId="5" fillId="0" borderId="17" xfId="0" applyNumberFormat="1" applyFont="1" applyFill="1" applyBorder="1" applyAlignment="1">
      <alignment vertical="center" wrapText="1"/>
    </xf>
    <xf numFmtId="49" fontId="5" fillId="0" borderId="17" xfId="0" applyNumberFormat="1" applyFont="1" applyFill="1" applyBorder="1" applyAlignment="1">
      <alignment vertical="center" wrapText="1"/>
    </xf>
    <xf numFmtId="49" fontId="5" fillId="0" borderId="18" xfId="0" applyNumberFormat="1" applyFont="1" applyFill="1" applyBorder="1" applyAlignment="1">
      <alignment vertical="center" wrapText="1"/>
    </xf>
    <xf numFmtId="49" fontId="5" fillId="0" borderId="16" xfId="0" applyNumberFormat="1" applyFont="1" applyFill="1" applyBorder="1" applyAlignment="1">
      <alignment vertical="center" wrapText="1"/>
    </xf>
    <xf numFmtId="2" fontId="5" fillId="0" borderId="17" xfId="0" applyNumberFormat="1" applyFont="1" applyFill="1" applyBorder="1" applyAlignment="1">
      <alignment vertical="center" wrapText="1"/>
    </xf>
    <xf numFmtId="3" fontId="5" fillId="0" borderId="20" xfId="0" applyNumberFormat="1" applyFont="1" applyFill="1" applyBorder="1" applyAlignment="1">
      <alignment vertical="center" wrapText="1"/>
    </xf>
    <xf numFmtId="2" fontId="1" fillId="0" borderId="17" xfId="0" applyNumberFormat="1" applyFont="1" applyFill="1" applyBorder="1" applyAlignment="1">
      <alignment vertical="center" wrapText="1"/>
    </xf>
    <xf numFmtId="3" fontId="1" fillId="0" borderId="20" xfId="0" applyNumberFormat="1" applyFont="1" applyFill="1" applyBorder="1" applyAlignment="1">
      <alignment vertical="center" wrapText="1"/>
    </xf>
    <xf numFmtId="2" fontId="1" fillId="0" borderId="39" xfId="0" applyNumberFormat="1" applyFont="1" applyFill="1" applyBorder="1" applyAlignment="1">
      <alignment vertical="center" wrapText="1"/>
    </xf>
    <xf numFmtId="2" fontId="1" fillId="0" borderId="18" xfId="0" applyNumberFormat="1" applyFont="1" applyFill="1" applyBorder="1" applyAlignment="1">
      <alignment vertical="center" wrapText="1"/>
    </xf>
    <xf numFmtId="0" fontId="1" fillId="0" borderId="17" xfId="0" applyFont="1" applyFill="1" applyBorder="1" applyAlignment="1">
      <alignment horizontal="left" vertical="center"/>
    </xf>
    <xf numFmtId="3" fontId="1" fillId="0" borderId="32" xfId="0" applyNumberFormat="1" applyFont="1" applyFill="1" applyBorder="1" applyAlignment="1">
      <alignment vertical="center" wrapText="1"/>
    </xf>
    <xf numFmtId="3" fontId="1" fillId="0" borderId="12" xfId="0" applyNumberFormat="1" applyFont="1" applyFill="1" applyBorder="1" applyAlignment="1">
      <alignment vertical="center" wrapText="1"/>
    </xf>
    <xf numFmtId="4" fontId="1" fillId="0" borderId="47" xfId="0" applyNumberFormat="1" applyFont="1" applyFill="1" applyBorder="1" applyAlignment="1">
      <alignment vertical="center" wrapText="1"/>
    </xf>
    <xf numFmtId="49" fontId="1" fillId="0" borderId="12" xfId="0" applyNumberFormat="1" applyFont="1" applyFill="1" applyBorder="1" applyAlignment="1">
      <alignment vertical="center" wrapText="1"/>
    </xf>
    <xf numFmtId="2" fontId="1" fillId="0" borderId="12" xfId="0" applyNumberFormat="1" applyFont="1" applyFill="1" applyBorder="1" applyAlignment="1">
      <alignment vertical="center" wrapText="1"/>
    </xf>
    <xf numFmtId="3" fontId="1" fillId="0" borderId="13" xfId="0" applyNumberFormat="1" applyFont="1" applyFill="1" applyBorder="1" applyAlignment="1">
      <alignment vertical="center" wrapText="1"/>
    </xf>
    <xf numFmtId="2" fontId="1" fillId="0" borderId="42" xfId="0" applyNumberFormat="1" applyFont="1" applyFill="1" applyBorder="1" applyAlignment="1">
      <alignment vertical="center" wrapText="1"/>
    </xf>
    <xf numFmtId="2" fontId="1" fillId="0" borderId="32" xfId="0" applyNumberFormat="1" applyFont="1" applyFill="1" applyBorder="1" applyAlignment="1">
      <alignment vertical="center" wrapText="1"/>
    </xf>
    <xf numFmtId="0" fontId="1" fillId="0" borderId="41" xfId="0" applyFont="1" applyFill="1" applyBorder="1" applyAlignment="1">
      <alignment horizontal="left" vertical="center" wrapText="1"/>
    </xf>
    <xf numFmtId="49" fontId="1" fillId="0" borderId="24" xfId="0" applyNumberFormat="1" applyFont="1" applyFill="1" applyBorder="1" applyAlignment="1">
      <alignment horizontal="right" vertical="center" wrapText="1"/>
    </xf>
    <xf numFmtId="2" fontId="1" fillId="0" borderId="24" xfId="0" applyNumberFormat="1" applyFont="1" applyFill="1" applyBorder="1" applyAlignment="1">
      <alignment horizontal="right" vertical="center" wrapText="1"/>
    </xf>
    <xf numFmtId="0" fontId="1" fillId="0" borderId="41" xfId="0" applyFont="1" applyFill="1" applyBorder="1" applyAlignment="1">
      <alignment horizontal="center" vertical="center" wrapText="1"/>
    </xf>
    <xf numFmtId="0" fontId="1" fillId="0" borderId="41" xfId="0" applyFont="1" applyFill="1" applyBorder="1" applyAlignment="1">
      <alignment horizontal="center"/>
    </xf>
    <xf numFmtId="4" fontId="3" fillId="0" borderId="35" xfId="0" applyNumberFormat="1" applyFont="1" applyFill="1" applyBorder="1" applyAlignment="1">
      <alignment vertical="center" wrapText="1"/>
    </xf>
    <xf numFmtId="0" fontId="3" fillId="0" borderId="35" xfId="0" applyFont="1" applyFill="1" applyBorder="1" applyAlignment="1">
      <alignment vertical="center" wrapText="1"/>
    </xf>
    <xf numFmtId="0" fontId="1" fillId="0" borderId="35" xfId="0" applyFont="1" applyFill="1" applyBorder="1" applyAlignment="1">
      <alignment vertical="center" wrapText="1"/>
    </xf>
    <xf numFmtId="2" fontId="3" fillId="0" borderId="35" xfId="0" applyNumberFormat="1" applyFont="1" applyFill="1" applyBorder="1" applyAlignment="1">
      <alignment vertical="center" wrapText="1"/>
    </xf>
    <xf numFmtId="4" fontId="3" fillId="0" borderId="52" xfId="0" applyNumberFormat="1" applyFont="1" applyFill="1" applyBorder="1" applyAlignment="1">
      <alignment vertical="center" wrapText="1"/>
    </xf>
    <xf numFmtId="4" fontId="3" fillId="0" borderId="53" xfId="0" applyNumberFormat="1" applyFont="1" applyFill="1" applyBorder="1" applyAlignment="1">
      <alignment vertical="center" wrapText="1"/>
    </xf>
    <xf numFmtId="2" fontId="3" fillId="0" borderId="34" xfId="0" applyNumberFormat="1" applyFont="1" applyFill="1" applyBorder="1" applyAlignment="1">
      <alignment vertical="center" wrapText="1"/>
    </xf>
    <xf numFmtId="2" fontId="3" fillId="0" borderId="36" xfId="0" applyNumberFormat="1"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xf>
    <xf numFmtId="0" fontId="1" fillId="0" borderId="36" xfId="0" applyFont="1" applyFill="1" applyBorder="1" applyAlignment="1">
      <alignment vertical="center"/>
    </xf>
    <xf numFmtId="0" fontId="1" fillId="0" borderId="34" xfId="0" applyFont="1" applyFill="1" applyBorder="1" applyAlignment="1">
      <alignment vertical="center"/>
    </xf>
    <xf numFmtId="0" fontId="1" fillId="0" borderId="37" xfId="0" applyFont="1" applyFill="1" applyBorder="1" applyAlignment="1">
      <alignment vertical="center"/>
    </xf>
    <xf numFmtId="0" fontId="3" fillId="0" borderId="0" xfId="0" applyFont="1" applyFill="1" applyBorder="1" applyAlignment="1">
      <alignment vertical="center" wrapText="1"/>
    </xf>
    <xf numFmtId="2" fontId="1" fillId="0" borderId="0" xfId="0" applyNumberFormat="1" applyFont="1" applyFill="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14" fontId="1" fillId="0" borderId="17" xfId="0" applyNumberFormat="1"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4" fontId="1"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1" fillId="0" borderId="18" xfId="0" applyNumberFormat="1" applyFont="1" applyFill="1" applyBorder="1" applyAlignment="1">
      <alignment horizontal="center" vertical="center" wrapText="1"/>
    </xf>
    <xf numFmtId="49" fontId="1" fillId="0" borderId="16" xfId="0" applyNumberFormat="1" applyFont="1" applyFill="1" applyBorder="1" applyAlignment="1">
      <alignment horizontal="center" vertical="center" wrapText="1"/>
    </xf>
    <xf numFmtId="3" fontId="1" fillId="0" borderId="17" xfId="0" applyNumberFormat="1" applyFont="1" applyFill="1" applyBorder="1" applyAlignment="1">
      <alignment horizontal="center" vertical="center" wrapText="1"/>
    </xf>
    <xf numFmtId="49" fontId="1" fillId="0" borderId="17" xfId="0"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0" fontId="1" fillId="0" borderId="17" xfId="0" applyFont="1" applyFill="1" applyBorder="1" applyAlignment="1">
      <alignment horizontal="center" vertical="center"/>
    </xf>
    <xf numFmtId="49" fontId="1" fillId="0" borderId="17" xfId="0" applyNumberFormat="1" applyFont="1" applyFill="1" applyBorder="1" applyAlignment="1">
      <alignment horizontal="center" vertical="center"/>
    </xf>
    <xf numFmtId="0" fontId="1" fillId="0" borderId="17" xfId="0" applyNumberFormat="1"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29" xfId="0" applyFont="1" applyFill="1" applyBorder="1" applyAlignment="1">
      <alignment horizontal="center" vertical="center" wrapText="1"/>
    </xf>
    <xf numFmtId="3" fontId="1" fillId="0" borderId="28" xfId="0" applyNumberFormat="1" applyFont="1" applyFill="1" applyBorder="1" applyAlignment="1">
      <alignment horizontal="center" vertical="center" wrapText="1"/>
    </xf>
    <xf numFmtId="14" fontId="1" fillId="0" borderId="28" xfId="0" applyNumberFormat="1" applyFont="1" applyFill="1" applyBorder="1" applyAlignment="1">
      <alignment horizontal="center" vertical="center" wrapText="1"/>
    </xf>
    <xf numFmtId="3" fontId="1" fillId="0" borderId="29" xfId="0" applyNumberFormat="1"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 fontId="1" fillId="0" borderId="28" xfId="0" applyNumberFormat="1"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Alignment="1">
      <alignment vertical="center" wrapText="1"/>
    </xf>
    <xf numFmtId="0" fontId="3" fillId="0" borderId="0" xfId="0" applyFont="1" applyFill="1" applyAlignment="1">
      <alignment vertical="center"/>
    </xf>
    <xf numFmtId="0" fontId="5" fillId="0" borderId="0" xfId="0" applyFont="1" applyFill="1" applyAlignment="1">
      <alignment vertical="center" wrapText="1"/>
    </xf>
    <xf numFmtId="0" fontId="5" fillId="0" borderId="12"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3" fillId="0" borderId="34" xfId="0" applyFont="1" applyFill="1" applyBorder="1" applyAlignment="1">
      <alignment vertical="center" wrapText="1"/>
    </xf>
    <xf numFmtId="0" fontId="3" fillId="0" borderId="35" xfId="0" applyFont="1" applyFill="1" applyBorder="1" applyAlignment="1">
      <alignment vertical="center" wrapText="1"/>
    </xf>
    <xf numFmtId="3" fontId="5" fillId="0" borderId="12"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3" fontId="5" fillId="0" borderId="28" xfId="0" applyNumberFormat="1"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14" fontId="5" fillId="0" borderId="28" xfId="0" applyNumberFormat="1" applyFont="1" applyFill="1" applyBorder="1" applyAlignment="1">
      <alignment horizontal="center" vertical="center" wrapText="1"/>
    </xf>
    <xf numFmtId="3" fontId="5" fillId="0" borderId="13" xfId="0" applyNumberFormat="1" applyFont="1" applyFill="1" applyBorder="1" applyAlignment="1">
      <alignment horizontal="center" vertical="center" wrapText="1"/>
    </xf>
    <xf numFmtId="3" fontId="5" fillId="0" borderId="50"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49" fontId="5" fillId="0" borderId="45" xfId="0" applyNumberFormat="1" applyFont="1" applyFill="1" applyBorder="1" applyAlignment="1">
      <alignment horizontal="center" vertical="center" wrapText="1"/>
    </xf>
    <xf numFmtId="49" fontId="5" fillId="0" borderId="27" xfId="0" applyNumberFormat="1"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46" xfId="0" applyFont="1" applyFill="1" applyBorder="1" applyAlignment="1">
      <alignment horizontal="left" vertical="center" wrapText="1"/>
    </xf>
    <xf numFmtId="0" fontId="5" fillId="0" borderId="28" xfId="0" applyFont="1" applyFill="1" applyBorder="1" applyAlignment="1">
      <alignment horizontal="left" vertical="center" wrapText="1"/>
    </xf>
    <xf numFmtId="4" fontId="5" fillId="0" borderId="12" xfId="0" applyNumberFormat="1" applyFont="1" applyFill="1" applyBorder="1" applyAlignment="1">
      <alignment horizontal="center" vertical="center" wrapText="1"/>
    </xf>
    <xf numFmtId="4" fontId="5" fillId="0" borderId="46" xfId="0" applyNumberFormat="1" applyFont="1" applyFill="1" applyBorder="1" applyAlignment="1">
      <alignment horizontal="center" vertical="center" wrapText="1"/>
    </xf>
    <xf numFmtId="4" fontId="5" fillId="0" borderId="28"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27" xfId="0"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49" fontId="5" fillId="0" borderId="46" xfId="0" applyNumberFormat="1" applyFont="1" applyFill="1" applyBorder="1" applyAlignment="1">
      <alignment horizontal="center" vertical="center" wrapText="1"/>
    </xf>
    <xf numFmtId="49" fontId="5" fillId="0" borderId="28" xfId="0" applyNumberFormat="1" applyFont="1" applyFill="1" applyBorder="1" applyAlignment="1">
      <alignment horizontal="center" vertical="center" wrapText="1"/>
    </xf>
    <xf numFmtId="14" fontId="5" fillId="0" borderId="17" xfId="0" applyNumberFormat="1" applyFont="1" applyFill="1" applyBorder="1" applyAlignment="1">
      <alignment vertical="center" wrapText="1"/>
    </xf>
    <xf numFmtId="0" fontId="5" fillId="0" borderId="17" xfId="0" applyFont="1" applyFill="1" applyBorder="1" applyAlignment="1">
      <alignment vertical="center" wrapText="1"/>
    </xf>
    <xf numFmtId="0" fontId="5" fillId="0" borderId="20" xfId="0" applyFont="1" applyFill="1" applyBorder="1" applyAlignment="1">
      <alignment vertical="center" wrapText="1"/>
    </xf>
    <xf numFmtId="0" fontId="5" fillId="0" borderId="17" xfId="0" applyFont="1" applyFill="1" applyBorder="1" applyAlignment="1">
      <alignment horizontal="left" vertical="center" wrapText="1"/>
    </xf>
    <xf numFmtId="4" fontId="5" fillId="0" borderId="17" xfId="0" applyNumberFormat="1" applyFont="1" applyFill="1" applyBorder="1" applyAlignment="1">
      <alignment vertical="center" wrapText="1"/>
    </xf>
    <xf numFmtId="3" fontId="5" fillId="0" borderId="17" xfId="0" applyNumberFormat="1" applyFont="1" applyFill="1" applyBorder="1" applyAlignment="1">
      <alignment vertical="center" wrapText="1"/>
    </xf>
    <xf numFmtId="4" fontId="1" fillId="0" borderId="12" xfId="0" applyNumberFormat="1" applyFont="1" applyFill="1" applyBorder="1" applyAlignment="1">
      <alignment horizontal="center" vertical="center" wrapText="1"/>
    </xf>
    <xf numFmtId="4" fontId="1" fillId="0" borderId="46" xfId="0" applyNumberFormat="1" applyFont="1" applyFill="1" applyBorder="1" applyAlignment="1">
      <alignment horizontal="center" vertical="center" wrapText="1"/>
    </xf>
    <xf numFmtId="4" fontId="1" fillId="0" borderId="12" xfId="0" applyNumberFormat="1" applyFont="1" applyFill="1" applyBorder="1" applyAlignment="1">
      <alignment vertical="center" wrapText="1"/>
    </xf>
    <xf numFmtId="4" fontId="1" fillId="0" borderId="46" xfId="0" applyNumberFormat="1" applyFont="1" applyFill="1" applyBorder="1" applyAlignment="1">
      <alignment vertical="center" wrapText="1"/>
    </xf>
    <xf numFmtId="4" fontId="1" fillId="0" borderId="28" xfId="0" applyNumberFormat="1" applyFont="1" applyFill="1" applyBorder="1" applyAlignment="1">
      <alignment vertical="center" wrapText="1"/>
    </xf>
    <xf numFmtId="0" fontId="5" fillId="0" borderId="16" xfId="0" applyFont="1" applyFill="1" applyBorder="1" applyAlignment="1">
      <alignment vertical="center" wrapText="1"/>
    </xf>
    <xf numFmtId="49" fontId="5" fillId="0" borderId="17" xfId="0" applyNumberFormat="1" applyFont="1" applyFill="1" applyBorder="1" applyAlignment="1">
      <alignment vertical="center" wrapText="1"/>
    </xf>
    <xf numFmtId="0" fontId="5" fillId="0" borderId="17" xfId="0" applyNumberFormat="1" applyFont="1" applyFill="1" applyBorder="1" applyAlignment="1">
      <alignment vertical="center" wrapText="1"/>
    </xf>
    <xf numFmtId="3" fontId="5" fillId="0" borderId="18" xfId="0" applyNumberFormat="1" applyFont="1" applyFill="1" applyBorder="1" applyAlignment="1">
      <alignment vertical="center" wrapText="1"/>
    </xf>
    <xf numFmtId="49" fontId="5" fillId="0" borderId="16" xfId="0" applyNumberFormat="1" applyFont="1" applyFill="1" applyBorder="1" applyAlignment="1">
      <alignment vertical="center" wrapText="1"/>
    </xf>
    <xf numFmtId="0" fontId="1" fillId="0" borderId="11" xfId="0" applyFont="1" applyFill="1" applyBorder="1" applyAlignment="1">
      <alignment vertical="center" wrapText="1"/>
    </xf>
    <xf numFmtId="0" fontId="1" fillId="0" borderId="45" xfId="0" applyFont="1" applyFill="1" applyBorder="1" applyAlignment="1">
      <alignment vertical="center" wrapText="1"/>
    </xf>
    <xf numFmtId="0" fontId="1" fillId="0" borderId="27" xfId="0" applyFont="1" applyFill="1" applyBorder="1" applyAlignment="1">
      <alignment vertical="center" wrapText="1"/>
    </xf>
    <xf numFmtId="14" fontId="1" fillId="0" borderId="12" xfId="0" applyNumberFormat="1" applyFont="1" applyFill="1" applyBorder="1" applyAlignment="1">
      <alignment vertical="center" wrapText="1"/>
    </xf>
    <xf numFmtId="14" fontId="1" fillId="0" borderId="46" xfId="0" applyNumberFormat="1" applyFont="1" applyFill="1" applyBorder="1" applyAlignment="1">
      <alignment vertical="center" wrapText="1"/>
    </xf>
    <xf numFmtId="14" fontId="1" fillId="0" borderId="28" xfId="0" applyNumberFormat="1" applyFont="1" applyFill="1" applyBorder="1" applyAlignment="1">
      <alignment vertical="center" wrapText="1"/>
    </xf>
    <xf numFmtId="3" fontId="1" fillId="0" borderId="12" xfId="0" applyNumberFormat="1" applyFont="1" applyFill="1" applyBorder="1" applyAlignment="1">
      <alignment vertical="center" wrapText="1"/>
    </xf>
    <xf numFmtId="3" fontId="1" fillId="0" borderId="46" xfId="0" applyNumberFormat="1" applyFont="1" applyFill="1" applyBorder="1" applyAlignment="1">
      <alignment vertical="center" wrapText="1"/>
    </xf>
    <xf numFmtId="3" fontId="1" fillId="0" borderId="28" xfId="0" applyNumberFormat="1" applyFont="1" applyFill="1" applyBorder="1" applyAlignment="1">
      <alignment vertical="center" wrapText="1"/>
    </xf>
    <xf numFmtId="0" fontId="1" fillId="0" borderId="12" xfId="0" applyFont="1" applyFill="1" applyBorder="1" applyAlignment="1">
      <alignment vertical="center" wrapText="1"/>
    </xf>
    <xf numFmtId="0" fontId="1" fillId="0" borderId="46" xfId="0" applyFont="1" applyFill="1" applyBorder="1" applyAlignment="1">
      <alignment vertical="center" wrapText="1"/>
    </xf>
    <xf numFmtId="0" fontId="1" fillId="0" borderId="28" xfId="0" applyFont="1" applyFill="1" applyBorder="1" applyAlignment="1">
      <alignment vertical="center" wrapText="1"/>
    </xf>
    <xf numFmtId="0" fontId="1" fillId="0" borderId="12" xfId="0" applyFont="1" applyFill="1" applyBorder="1" applyAlignment="1">
      <alignment vertical="center"/>
    </xf>
    <xf numFmtId="0" fontId="1" fillId="0" borderId="46" xfId="0" applyFont="1" applyFill="1" applyBorder="1" applyAlignment="1">
      <alignment vertical="center"/>
    </xf>
    <xf numFmtId="0" fontId="1" fillId="0" borderId="28" xfId="0" applyFont="1" applyFill="1" applyBorder="1" applyAlignment="1">
      <alignment vertical="center"/>
    </xf>
    <xf numFmtId="4" fontId="1" fillId="0" borderId="13" xfId="0" applyNumberFormat="1" applyFont="1" applyFill="1" applyBorder="1" applyAlignment="1">
      <alignment vertical="center" wrapText="1"/>
    </xf>
    <xf numFmtId="4" fontId="1" fillId="0" borderId="50" xfId="0" applyNumberFormat="1" applyFont="1" applyFill="1" applyBorder="1" applyAlignment="1">
      <alignment vertical="center" wrapText="1"/>
    </xf>
    <xf numFmtId="4" fontId="1" fillId="0" borderId="31" xfId="0" applyNumberFormat="1" applyFont="1" applyFill="1" applyBorder="1" applyAlignment="1">
      <alignment vertical="center" wrapText="1"/>
    </xf>
    <xf numFmtId="0" fontId="1" fillId="0" borderId="17" xfId="0" applyFont="1" applyFill="1" applyBorder="1" applyAlignment="1">
      <alignment vertical="center" wrapText="1"/>
    </xf>
    <xf numFmtId="0" fontId="1" fillId="0" borderId="20" xfId="0" applyFont="1" applyFill="1" applyBorder="1" applyAlignment="1">
      <alignment vertical="center" wrapText="1"/>
    </xf>
    <xf numFmtId="0" fontId="1" fillId="0" borderId="11" xfId="0" applyFont="1" applyFill="1" applyBorder="1" applyAlignment="1">
      <alignment vertical="center"/>
    </xf>
    <xf numFmtId="0" fontId="1" fillId="0" borderId="45" xfId="0" applyFont="1" applyFill="1" applyBorder="1" applyAlignment="1">
      <alignment vertical="center"/>
    </xf>
    <xf numFmtId="0" fontId="1" fillId="0" borderId="27" xfId="0" applyFont="1" applyFill="1" applyBorder="1" applyAlignment="1">
      <alignment vertical="center"/>
    </xf>
    <xf numFmtId="0" fontId="1" fillId="0" borderId="47" xfId="0" applyFont="1" applyFill="1" applyBorder="1" applyAlignment="1">
      <alignment vertical="center" wrapText="1"/>
    </xf>
    <xf numFmtId="49" fontId="1" fillId="0" borderId="16" xfId="0" applyNumberFormat="1" applyFont="1" applyFill="1" applyBorder="1" applyAlignment="1">
      <alignment vertical="center" wrapText="1"/>
    </xf>
    <xf numFmtId="0" fontId="1" fillId="0" borderId="17" xfId="0" applyFont="1" applyFill="1" applyBorder="1" applyAlignment="1">
      <alignment horizontal="left" vertical="center" wrapText="1"/>
    </xf>
    <xf numFmtId="14" fontId="1" fillId="0" borderId="17" xfId="0" applyNumberFormat="1" applyFont="1" applyFill="1" applyBorder="1" applyAlignment="1">
      <alignment vertical="center" wrapText="1"/>
    </xf>
    <xf numFmtId="4" fontId="1" fillId="0" borderId="17" xfId="0" applyNumberFormat="1" applyFont="1" applyFill="1" applyBorder="1" applyAlignment="1">
      <alignment horizontal="right" vertical="center"/>
    </xf>
    <xf numFmtId="0" fontId="1" fillId="0" borderId="0" xfId="0" applyFont="1" applyFill="1" applyAlignment="1">
      <alignment horizontal="left" vertical="center"/>
    </xf>
    <xf numFmtId="4" fontId="1" fillId="0" borderId="0" xfId="0" applyNumberFormat="1" applyFont="1" applyFill="1" applyAlignment="1">
      <alignment horizontal="right" vertical="center"/>
    </xf>
    <xf numFmtId="0" fontId="1" fillId="0" borderId="0" xfId="0" applyFont="1" applyFill="1" applyAlignment="1">
      <alignment horizontal="right" vertical="center"/>
    </xf>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1"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3" xfId="0" applyFont="1" applyFill="1" applyBorder="1" applyAlignment="1">
      <alignment horizontal="center" vertical="center"/>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5" xfId="0" applyFont="1" applyFill="1" applyBorder="1" applyAlignment="1">
      <alignment horizontal="left" vertical="center" wrapText="1"/>
    </xf>
    <xf numFmtId="4" fontId="3" fillId="0" borderId="35" xfId="0" applyNumberFormat="1" applyFont="1" applyFill="1" applyBorder="1" applyAlignment="1">
      <alignment horizontal="right" vertical="center" wrapText="1"/>
    </xf>
    <xf numFmtId="4" fontId="3" fillId="0" borderId="36" xfId="0" applyNumberFormat="1" applyFont="1" applyFill="1" applyBorder="1" applyAlignment="1">
      <alignment horizontal="right" vertical="center" wrapText="1"/>
    </xf>
    <xf numFmtId="0" fontId="1" fillId="0" borderId="34" xfId="0" applyFont="1" applyFill="1" applyBorder="1" applyAlignment="1">
      <alignment horizontal="center" vertical="center" wrapText="1"/>
    </xf>
    <xf numFmtId="0" fontId="1" fillId="0" borderId="35"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4" xfId="0" applyFont="1" applyFill="1" applyBorder="1" applyAlignment="1">
      <alignment horizontal="center" vertical="center"/>
    </xf>
    <xf numFmtId="0" fontId="1" fillId="0" borderId="37" xfId="0" applyFont="1" applyFill="1" applyBorder="1" applyAlignment="1">
      <alignment horizontal="center" vertical="center"/>
    </xf>
    <xf numFmtId="2" fontId="1" fillId="0" borderId="0" xfId="0" applyNumberFormat="1" applyFont="1" applyFill="1" applyAlignment="1">
      <alignment horizontal="right" vertical="center"/>
    </xf>
    <xf numFmtId="0" fontId="5"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5" fillId="0" borderId="0" xfId="0" applyFont="1" applyFill="1" applyAlignment="1">
      <alignment horizontal="left" vertical="center" wrapText="1"/>
    </xf>
    <xf numFmtId="0" fontId="13" fillId="0"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left" vertical="center"/>
    </xf>
    <xf numFmtId="4" fontId="6" fillId="0" borderId="0" xfId="0" applyNumberFormat="1" applyFont="1" applyFill="1" applyAlignment="1">
      <alignment horizontal="right" vertical="center"/>
    </xf>
    <xf numFmtId="0" fontId="6" fillId="0" borderId="0" xfId="0" applyFont="1" applyFill="1" applyAlignment="1">
      <alignment horizontal="right" vertical="center"/>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22" xfId="0" applyFont="1" applyFill="1" applyBorder="1" applyAlignment="1">
      <alignment horizontal="center" vertical="center"/>
    </xf>
    <xf numFmtId="0" fontId="1" fillId="0" borderId="48"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39" xfId="0" applyFont="1" applyFill="1" applyBorder="1" applyAlignment="1">
      <alignment horizontal="center" vertical="center"/>
    </xf>
    <xf numFmtId="0" fontId="1" fillId="0" borderId="39"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42" xfId="0"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40" xfId="0"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4" fontId="3" fillId="0" borderId="2" xfId="0" applyNumberFormat="1" applyFont="1" applyFill="1" applyBorder="1" applyAlignment="1">
      <alignment horizontal="right" vertical="center" wrapText="1"/>
    </xf>
    <xf numFmtId="0" fontId="3" fillId="0" borderId="3" xfId="0" applyFont="1" applyFill="1" applyBorder="1" applyAlignment="1">
      <alignment horizontal="right" vertical="center" wrapText="1"/>
    </xf>
    <xf numFmtId="0" fontId="3" fillId="0" borderId="14" xfId="0" applyFont="1" applyFill="1" applyBorder="1" applyAlignment="1">
      <alignment horizontal="right"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 fontId="3" fillId="0" borderId="23" xfId="0" applyNumberFormat="1" applyFont="1" applyFill="1" applyBorder="1" applyAlignment="1">
      <alignment horizontal="center"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4" fontId="3" fillId="0" borderId="22" xfId="0" applyNumberFormat="1" applyFont="1" applyFill="1" applyBorder="1" applyAlignment="1">
      <alignment horizontal="right" vertical="center" wrapText="1"/>
    </xf>
    <xf numFmtId="4" fontId="3" fillId="0" borderId="23" xfId="0" applyNumberFormat="1"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25" xfId="0" applyFont="1" applyFill="1" applyBorder="1" applyAlignment="1">
      <alignment horizontal="right" vertical="center" wrapText="1"/>
    </xf>
    <xf numFmtId="0" fontId="3" fillId="0" borderId="25" xfId="0"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4"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13" fillId="0" borderId="0" xfId="0" applyFont="1" applyFill="1" applyAlignment="1">
      <alignment horizontal="left" vertical="center"/>
    </xf>
    <xf numFmtId="0" fontId="6" fillId="0" borderId="0" xfId="0" applyFont="1" applyFill="1" applyAlignment="1">
      <alignment vertical="center"/>
    </xf>
    <xf numFmtId="0" fontId="15" fillId="0" borderId="0" xfId="0" applyFont="1" applyFill="1" applyAlignment="1">
      <alignment horizontal="left" vertical="center"/>
    </xf>
    <xf numFmtId="0" fontId="15" fillId="0" borderId="0" xfId="0" applyFont="1" applyFill="1" applyAlignment="1">
      <alignment vertical="center"/>
    </xf>
    <xf numFmtId="0" fontId="16" fillId="0" borderId="0" xfId="0" applyFont="1" applyFill="1" applyBorder="1" applyAlignment="1">
      <alignment horizontal="left" vertical="center" wrapText="1"/>
    </xf>
    <xf numFmtId="0" fontId="16" fillId="0" borderId="0" xfId="0" applyFont="1" applyFill="1" applyAlignment="1">
      <alignment horizontal="left" vertical="center"/>
    </xf>
    <xf numFmtId="0" fontId="16" fillId="0" borderId="0" xfId="0" applyFont="1" applyFill="1" applyBorder="1" applyAlignment="1">
      <alignment vertical="center" wrapText="1"/>
    </xf>
    <xf numFmtId="0" fontId="16" fillId="0" borderId="0" xfId="0" applyFont="1" applyFill="1" applyAlignment="1">
      <alignment vertical="center"/>
    </xf>
    <xf numFmtId="0" fontId="15" fillId="0" borderId="0" xfId="0" applyFont="1" applyFill="1" applyAlignment="1">
      <alignment horizontal="left" vertical="center"/>
    </xf>
    <xf numFmtId="0" fontId="15" fillId="0" borderId="0" xfId="0" applyFont="1" applyFill="1" applyAlignment="1">
      <alignment vertical="center"/>
    </xf>
    <xf numFmtId="0" fontId="13" fillId="0" borderId="0" xfId="0" applyFont="1" applyFill="1" applyAlignment="1">
      <alignment vertical="center"/>
    </xf>
    <xf numFmtId="0" fontId="3" fillId="0" borderId="38"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wrapText="1"/>
    </xf>
    <xf numFmtId="49" fontId="1" fillId="0" borderId="27" xfId="0" applyNumberFormat="1" applyFont="1" applyFill="1" applyBorder="1" applyAlignment="1">
      <alignment vertical="center" wrapText="1"/>
    </xf>
    <xf numFmtId="0" fontId="1" fillId="0" borderId="28" xfId="0" applyFont="1" applyFill="1" applyBorder="1" applyAlignment="1">
      <alignment horizontal="left" vertical="center" wrapText="1"/>
    </xf>
    <xf numFmtId="4" fontId="5" fillId="0" borderId="28" xfId="0" applyNumberFormat="1" applyFont="1" applyFill="1" applyBorder="1" applyAlignment="1">
      <alignment vertical="center" wrapText="1"/>
    </xf>
    <xf numFmtId="3" fontId="5" fillId="0" borderId="28" xfId="0" applyNumberFormat="1" applyFont="1" applyFill="1" applyBorder="1" applyAlignment="1">
      <alignment vertical="center" wrapText="1"/>
    </xf>
    <xf numFmtId="14" fontId="5" fillId="0" borderId="28" xfId="0" applyNumberFormat="1" applyFont="1" applyFill="1" applyBorder="1" applyAlignment="1">
      <alignment vertical="center" wrapText="1"/>
    </xf>
    <xf numFmtId="0" fontId="5" fillId="0" borderId="28" xfId="0" applyFont="1" applyFill="1" applyBorder="1" applyAlignment="1">
      <alignment vertical="center" wrapText="1"/>
    </xf>
    <xf numFmtId="0" fontId="1" fillId="0" borderId="31" xfId="0" applyFont="1" applyFill="1" applyBorder="1" applyAlignment="1">
      <alignment vertical="center" wrapText="1"/>
    </xf>
    <xf numFmtId="0" fontId="1" fillId="0" borderId="48" xfId="0" applyNumberFormat="1" applyFont="1" applyFill="1" applyBorder="1" applyAlignment="1">
      <alignment vertical="center" wrapText="1"/>
    </xf>
    <xf numFmtId="0" fontId="1" fillId="0" borderId="28" xfId="0" applyNumberFormat="1" applyFont="1" applyFill="1" applyBorder="1" applyAlignment="1">
      <alignment vertical="center" wrapText="1"/>
    </xf>
    <xf numFmtId="0" fontId="1" fillId="0" borderId="49" xfId="0" applyFont="1" applyFill="1" applyBorder="1" applyAlignment="1">
      <alignment vertical="center"/>
    </xf>
    <xf numFmtId="0" fontId="1" fillId="0" borderId="47" xfId="0" applyFont="1" applyFill="1" applyBorder="1" applyAlignment="1">
      <alignment vertical="center"/>
    </xf>
    <xf numFmtId="0" fontId="1" fillId="0" borderId="50" xfId="0" applyFont="1" applyFill="1" applyBorder="1" applyAlignment="1">
      <alignment vertical="center"/>
    </xf>
    <xf numFmtId="0" fontId="3" fillId="0" borderId="44" xfId="0" applyFont="1" applyBorder="1" applyAlignment="1">
      <alignment horizontal="center" vertical="center"/>
    </xf>
    <xf numFmtId="0" fontId="3" fillId="0" borderId="44"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3" xfId="0" applyFont="1" applyBorder="1" applyAlignment="1">
      <alignment horizontal="center" vertical="center"/>
    </xf>
    <xf numFmtId="0" fontId="3" fillId="0" borderId="21" xfId="0" applyFont="1" applyFill="1" applyBorder="1" applyAlignment="1">
      <alignment horizontal="center" vertical="center" wrapText="1"/>
    </xf>
    <xf numFmtId="0" fontId="13"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0</xdr:row>
      <xdr:rowOff>47625</xdr:rowOff>
    </xdr:from>
    <xdr:to>
      <xdr:col>1</xdr:col>
      <xdr:colOff>876300</xdr:colOff>
      <xdr:row>2</xdr:row>
      <xdr:rowOff>297707</xdr:rowOff>
    </xdr:to>
    <xdr:pic>
      <xdr:nvPicPr>
        <xdr:cNvPr id="3" name="Imagem 2" descr="pmrb_evandr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47625"/>
          <a:ext cx="561975" cy="573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0</xdr:row>
      <xdr:rowOff>47625</xdr:rowOff>
    </xdr:from>
    <xdr:to>
      <xdr:col>1</xdr:col>
      <xdr:colOff>657225</xdr:colOff>
      <xdr:row>2</xdr:row>
      <xdr:rowOff>287979</xdr:rowOff>
    </xdr:to>
    <xdr:pic>
      <xdr:nvPicPr>
        <xdr:cNvPr id="3" name="Imagem 2" descr="pmrb_evandr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47625"/>
          <a:ext cx="552450" cy="564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158"/>
  <sheetViews>
    <sheetView workbookViewId="0">
      <selection activeCell="D19" sqref="D19:D27"/>
    </sheetView>
  </sheetViews>
  <sheetFormatPr defaultRowHeight="12.75" x14ac:dyDescent="0.25"/>
  <cols>
    <col min="1" max="1" width="5.5703125" style="101" customWidth="1"/>
    <col min="2" max="2" width="13.5703125" style="102" customWidth="1"/>
    <col min="3" max="3" width="11.5703125" style="102" customWidth="1"/>
    <col min="4" max="4" width="29.85546875" style="102" customWidth="1"/>
    <col min="5" max="5" width="13.7109375" style="102" customWidth="1"/>
    <col min="6" max="6" width="42.85546875" style="102" customWidth="1"/>
    <col min="7" max="7" width="16.7109375" style="102" customWidth="1"/>
    <col min="8" max="8" width="12.7109375" style="102" customWidth="1"/>
    <col min="9" max="9" width="35.28515625" style="102" customWidth="1"/>
    <col min="10" max="10" width="21.5703125" style="102" customWidth="1"/>
    <col min="11" max="11" width="13" style="102" customWidth="1"/>
    <col min="12" max="12" width="14.85546875" style="102" customWidth="1"/>
    <col min="13" max="13" width="10.5703125" style="102" customWidth="1"/>
    <col min="14" max="14" width="11.5703125" style="102" customWidth="1"/>
    <col min="15" max="15" width="12" style="102" customWidth="1"/>
    <col min="16" max="16" width="12.5703125" style="102" customWidth="1"/>
    <col min="17" max="17" width="16.28515625" style="102" customWidth="1"/>
    <col min="18" max="18" width="10.5703125" style="102" customWidth="1"/>
    <col min="19" max="19" width="13.140625" style="102" customWidth="1"/>
    <col min="20" max="20" width="15.7109375" style="102" customWidth="1"/>
    <col min="21" max="21" width="13.28515625" style="100" customWidth="1"/>
    <col min="22" max="22" width="17.5703125" style="102" customWidth="1"/>
    <col min="23" max="23" width="11" style="102" customWidth="1"/>
    <col min="24" max="24" width="42.42578125" style="100" customWidth="1"/>
    <col min="25" max="25" width="13.7109375" style="102" customWidth="1"/>
    <col min="26" max="26" width="12" style="102" customWidth="1"/>
    <col min="27" max="28" width="10.5703125" style="102" customWidth="1"/>
    <col min="29" max="29" width="12" style="102" customWidth="1"/>
    <col min="30" max="30" width="10.5703125" style="102" customWidth="1"/>
    <col min="31" max="32" width="21" style="324" customWidth="1"/>
    <col min="33" max="33" width="16.140625" style="325" customWidth="1"/>
    <col min="34" max="34" width="20.85546875" style="325" customWidth="1"/>
    <col min="35" max="35" width="11.5703125" style="102" customWidth="1"/>
    <col min="36" max="36" width="13.85546875" style="102" customWidth="1"/>
    <col min="37" max="37" width="33.140625" style="102" customWidth="1"/>
    <col min="38" max="38" width="13.140625" style="102" customWidth="1"/>
    <col min="39" max="39" width="15.7109375" style="102" customWidth="1"/>
    <col min="40" max="40" width="21" style="102" customWidth="1"/>
    <col min="41" max="41" width="13.85546875" style="102" customWidth="1"/>
    <col min="42" max="42" width="13.7109375" style="102" customWidth="1"/>
    <col min="43" max="43" width="13.28515625" style="102" customWidth="1"/>
    <col min="44" max="44" width="12.28515625" style="102" customWidth="1"/>
    <col min="45" max="51" width="9.140625" style="102"/>
    <col min="52" max="52" width="10.28515625" style="102" customWidth="1"/>
    <col min="53" max="53" width="10.140625" style="102" customWidth="1"/>
    <col min="54" max="55" width="9.140625" style="102"/>
    <col min="56" max="56" width="55.28515625" style="102" customWidth="1"/>
    <col min="57" max="256" width="9.140625" style="102"/>
    <col min="257" max="257" width="5.5703125" style="102" customWidth="1"/>
    <col min="258" max="258" width="13.5703125" style="102" customWidth="1"/>
    <col min="259" max="259" width="11.5703125" style="102" customWidth="1"/>
    <col min="260" max="260" width="29.85546875" style="102" customWidth="1"/>
    <col min="261" max="261" width="13.7109375" style="102" customWidth="1"/>
    <col min="262" max="262" width="42.85546875" style="102" customWidth="1"/>
    <col min="263" max="263" width="16.7109375" style="102" customWidth="1"/>
    <col min="264" max="264" width="12.7109375" style="102" customWidth="1"/>
    <col min="265" max="265" width="35.28515625" style="102" customWidth="1"/>
    <col min="266" max="266" width="21.5703125" style="102" customWidth="1"/>
    <col min="267" max="267" width="13" style="102" customWidth="1"/>
    <col min="268" max="268" width="14.85546875" style="102" customWidth="1"/>
    <col min="269" max="269" width="10.5703125" style="102" customWidth="1"/>
    <col min="270" max="270" width="11.5703125" style="102" customWidth="1"/>
    <col min="271" max="271" width="12" style="102" customWidth="1"/>
    <col min="272" max="272" width="12.5703125" style="102" customWidth="1"/>
    <col min="273" max="273" width="16.28515625" style="102" customWidth="1"/>
    <col min="274" max="274" width="10.5703125" style="102" customWidth="1"/>
    <col min="275" max="275" width="13.140625" style="102" customWidth="1"/>
    <col min="276" max="276" width="15.7109375" style="102" customWidth="1"/>
    <col min="277" max="277" width="13.28515625" style="102" customWidth="1"/>
    <col min="278" max="278" width="17.5703125" style="102" customWidth="1"/>
    <col min="279" max="279" width="11" style="102" customWidth="1"/>
    <col min="280" max="280" width="42.42578125" style="102" customWidth="1"/>
    <col min="281" max="281" width="13.7109375" style="102" customWidth="1"/>
    <col min="282" max="282" width="12" style="102" customWidth="1"/>
    <col min="283" max="284" width="10.5703125" style="102" customWidth="1"/>
    <col min="285" max="285" width="12" style="102" customWidth="1"/>
    <col min="286" max="286" width="10.5703125" style="102" customWidth="1"/>
    <col min="287" max="288" width="21" style="102" customWidth="1"/>
    <col min="289" max="289" width="16.140625" style="102" customWidth="1"/>
    <col min="290" max="290" width="20.85546875" style="102" customWidth="1"/>
    <col min="291" max="291" width="11.5703125" style="102" customWidth="1"/>
    <col min="292" max="292" width="13.85546875" style="102" customWidth="1"/>
    <col min="293" max="293" width="33.140625" style="102" customWidth="1"/>
    <col min="294" max="294" width="13.140625" style="102" customWidth="1"/>
    <col min="295" max="295" width="15.7109375" style="102" customWidth="1"/>
    <col min="296" max="296" width="21" style="102" customWidth="1"/>
    <col min="297" max="297" width="13.85546875" style="102" customWidth="1"/>
    <col min="298" max="298" width="13.7109375" style="102" customWidth="1"/>
    <col min="299" max="299" width="13.28515625" style="102" customWidth="1"/>
    <col min="300" max="300" width="12.28515625" style="102" customWidth="1"/>
    <col min="301" max="307" width="9.140625" style="102"/>
    <col min="308" max="308" width="10.28515625" style="102" customWidth="1"/>
    <col min="309" max="309" width="10.140625" style="102" customWidth="1"/>
    <col min="310" max="311" width="9.140625" style="102"/>
    <col min="312" max="312" width="55.28515625" style="102" customWidth="1"/>
    <col min="313" max="512" width="9.140625" style="102"/>
    <col min="513" max="513" width="5.5703125" style="102" customWidth="1"/>
    <col min="514" max="514" width="13.5703125" style="102" customWidth="1"/>
    <col min="515" max="515" width="11.5703125" style="102" customWidth="1"/>
    <col min="516" max="516" width="29.85546875" style="102" customWidth="1"/>
    <col min="517" max="517" width="13.7109375" style="102" customWidth="1"/>
    <col min="518" max="518" width="42.85546875" style="102" customWidth="1"/>
    <col min="519" max="519" width="16.7109375" style="102" customWidth="1"/>
    <col min="520" max="520" width="12.7109375" style="102" customWidth="1"/>
    <col min="521" max="521" width="35.28515625" style="102" customWidth="1"/>
    <col min="522" max="522" width="21.5703125" style="102" customWidth="1"/>
    <col min="523" max="523" width="13" style="102" customWidth="1"/>
    <col min="524" max="524" width="14.85546875" style="102" customWidth="1"/>
    <col min="525" max="525" width="10.5703125" style="102" customWidth="1"/>
    <col min="526" max="526" width="11.5703125" style="102" customWidth="1"/>
    <col min="527" max="527" width="12" style="102" customWidth="1"/>
    <col min="528" max="528" width="12.5703125" style="102" customWidth="1"/>
    <col min="529" max="529" width="16.28515625" style="102" customWidth="1"/>
    <col min="530" max="530" width="10.5703125" style="102" customWidth="1"/>
    <col min="531" max="531" width="13.140625" style="102" customWidth="1"/>
    <col min="532" max="532" width="15.7109375" style="102" customWidth="1"/>
    <col min="533" max="533" width="13.28515625" style="102" customWidth="1"/>
    <col min="534" max="534" width="17.5703125" style="102" customWidth="1"/>
    <col min="535" max="535" width="11" style="102" customWidth="1"/>
    <col min="536" max="536" width="42.42578125" style="102" customWidth="1"/>
    <col min="537" max="537" width="13.7109375" style="102" customWidth="1"/>
    <col min="538" max="538" width="12" style="102" customWidth="1"/>
    <col min="539" max="540" width="10.5703125" style="102" customWidth="1"/>
    <col min="541" max="541" width="12" style="102" customWidth="1"/>
    <col min="542" max="542" width="10.5703125" style="102" customWidth="1"/>
    <col min="543" max="544" width="21" style="102" customWidth="1"/>
    <col min="545" max="545" width="16.140625" style="102" customWidth="1"/>
    <col min="546" max="546" width="20.85546875" style="102" customWidth="1"/>
    <col min="547" max="547" width="11.5703125" style="102" customWidth="1"/>
    <col min="548" max="548" width="13.85546875" style="102" customWidth="1"/>
    <col min="549" max="549" width="33.140625" style="102" customWidth="1"/>
    <col min="550" max="550" width="13.140625" style="102" customWidth="1"/>
    <col min="551" max="551" width="15.7109375" style="102" customWidth="1"/>
    <col min="552" max="552" width="21" style="102" customWidth="1"/>
    <col min="553" max="553" width="13.85546875" style="102" customWidth="1"/>
    <col min="554" max="554" width="13.7109375" style="102" customWidth="1"/>
    <col min="555" max="555" width="13.28515625" style="102" customWidth="1"/>
    <col min="556" max="556" width="12.28515625" style="102" customWidth="1"/>
    <col min="557" max="563" width="9.140625" style="102"/>
    <col min="564" max="564" width="10.28515625" style="102" customWidth="1"/>
    <col min="565" max="565" width="10.140625" style="102" customWidth="1"/>
    <col min="566" max="567" width="9.140625" style="102"/>
    <col min="568" max="568" width="55.28515625" style="102" customWidth="1"/>
    <col min="569" max="768" width="9.140625" style="102"/>
    <col min="769" max="769" width="5.5703125" style="102" customWidth="1"/>
    <col min="770" max="770" width="13.5703125" style="102" customWidth="1"/>
    <col min="771" max="771" width="11.5703125" style="102" customWidth="1"/>
    <col min="772" max="772" width="29.85546875" style="102" customWidth="1"/>
    <col min="773" max="773" width="13.7109375" style="102" customWidth="1"/>
    <col min="774" max="774" width="42.85546875" style="102" customWidth="1"/>
    <col min="775" max="775" width="16.7109375" style="102" customWidth="1"/>
    <col min="776" max="776" width="12.7109375" style="102" customWidth="1"/>
    <col min="777" max="777" width="35.28515625" style="102" customWidth="1"/>
    <col min="778" max="778" width="21.5703125" style="102" customWidth="1"/>
    <col min="779" max="779" width="13" style="102" customWidth="1"/>
    <col min="780" max="780" width="14.85546875" style="102" customWidth="1"/>
    <col min="781" max="781" width="10.5703125" style="102" customWidth="1"/>
    <col min="782" max="782" width="11.5703125" style="102" customWidth="1"/>
    <col min="783" max="783" width="12" style="102" customWidth="1"/>
    <col min="784" max="784" width="12.5703125" style="102" customWidth="1"/>
    <col min="785" max="785" width="16.28515625" style="102" customWidth="1"/>
    <col min="786" max="786" width="10.5703125" style="102" customWidth="1"/>
    <col min="787" max="787" width="13.140625" style="102" customWidth="1"/>
    <col min="788" max="788" width="15.7109375" style="102" customWidth="1"/>
    <col min="789" max="789" width="13.28515625" style="102" customWidth="1"/>
    <col min="790" max="790" width="17.5703125" style="102" customWidth="1"/>
    <col min="791" max="791" width="11" style="102" customWidth="1"/>
    <col min="792" max="792" width="42.42578125" style="102" customWidth="1"/>
    <col min="793" max="793" width="13.7109375" style="102" customWidth="1"/>
    <col min="794" max="794" width="12" style="102" customWidth="1"/>
    <col min="795" max="796" width="10.5703125" style="102" customWidth="1"/>
    <col min="797" max="797" width="12" style="102" customWidth="1"/>
    <col min="798" max="798" width="10.5703125" style="102" customWidth="1"/>
    <col min="799" max="800" width="21" style="102" customWidth="1"/>
    <col min="801" max="801" width="16.140625" style="102" customWidth="1"/>
    <col min="802" max="802" width="20.85546875" style="102" customWidth="1"/>
    <col min="803" max="803" width="11.5703125" style="102" customWidth="1"/>
    <col min="804" max="804" width="13.85546875" style="102" customWidth="1"/>
    <col min="805" max="805" width="33.140625" style="102" customWidth="1"/>
    <col min="806" max="806" width="13.140625" style="102" customWidth="1"/>
    <col min="807" max="807" width="15.7109375" style="102" customWidth="1"/>
    <col min="808" max="808" width="21" style="102" customWidth="1"/>
    <col min="809" max="809" width="13.85546875" style="102" customWidth="1"/>
    <col min="810" max="810" width="13.7109375" style="102" customWidth="1"/>
    <col min="811" max="811" width="13.28515625" style="102" customWidth="1"/>
    <col min="812" max="812" width="12.28515625" style="102" customWidth="1"/>
    <col min="813" max="819" width="9.140625" style="102"/>
    <col min="820" max="820" width="10.28515625" style="102" customWidth="1"/>
    <col min="821" max="821" width="10.140625" style="102" customWidth="1"/>
    <col min="822" max="823" width="9.140625" style="102"/>
    <col min="824" max="824" width="55.28515625" style="102" customWidth="1"/>
    <col min="825" max="1024" width="9.140625" style="102"/>
    <col min="1025" max="1025" width="5.5703125" style="102" customWidth="1"/>
    <col min="1026" max="1026" width="13.5703125" style="102" customWidth="1"/>
    <col min="1027" max="1027" width="11.5703125" style="102" customWidth="1"/>
    <col min="1028" max="1028" width="29.85546875" style="102" customWidth="1"/>
    <col min="1029" max="1029" width="13.7109375" style="102" customWidth="1"/>
    <col min="1030" max="1030" width="42.85546875" style="102" customWidth="1"/>
    <col min="1031" max="1031" width="16.7109375" style="102" customWidth="1"/>
    <col min="1032" max="1032" width="12.7109375" style="102" customWidth="1"/>
    <col min="1033" max="1033" width="35.28515625" style="102" customWidth="1"/>
    <col min="1034" max="1034" width="21.5703125" style="102" customWidth="1"/>
    <col min="1035" max="1035" width="13" style="102" customWidth="1"/>
    <col min="1036" max="1036" width="14.85546875" style="102" customWidth="1"/>
    <col min="1037" max="1037" width="10.5703125" style="102" customWidth="1"/>
    <col min="1038" max="1038" width="11.5703125" style="102" customWidth="1"/>
    <col min="1039" max="1039" width="12" style="102" customWidth="1"/>
    <col min="1040" max="1040" width="12.5703125" style="102" customWidth="1"/>
    <col min="1041" max="1041" width="16.28515625" style="102" customWidth="1"/>
    <col min="1042" max="1042" width="10.5703125" style="102" customWidth="1"/>
    <col min="1043" max="1043" width="13.140625" style="102" customWidth="1"/>
    <col min="1044" max="1044" width="15.7109375" style="102" customWidth="1"/>
    <col min="1045" max="1045" width="13.28515625" style="102" customWidth="1"/>
    <col min="1046" max="1046" width="17.5703125" style="102" customWidth="1"/>
    <col min="1047" max="1047" width="11" style="102" customWidth="1"/>
    <col min="1048" max="1048" width="42.42578125" style="102" customWidth="1"/>
    <col min="1049" max="1049" width="13.7109375" style="102" customWidth="1"/>
    <col min="1050" max="1050" width="12" style="102" customWidth="1"/>
    <col min="1051" max="1052" width="10.5703125" style="102" customWidth="1"/>
    <col min="1053" max="1053" width="12" style="102" customWidth="1"/>
    <col min="1054" max="1054" width="10.5703125" style="102" customWidth="1"/>
    <col min="1055" max="1056" width="21" style="102" customWidth="1"/>
    <col min="1057" max="1057" width="16.140625" style="102" customWidth="1"/>
    <col min="1058" max="1058" width="20.85546875" style="102" customWidth="1"/>
    <col min="1059" max="1059" width="11.5703125" style="102" customWidth="1"/>
    <col min="1060" max="1060" width="13.85546875" style="102" customWidth="1"/>
    <col min="1061" max="1061" width="33.140625" style="102" customWidth="1"/>
    <col min="1062" max="1062" width="13.140625" style="102" customWidth="1"/>
    <col min="1063" max="1063" width="15.7109375" style="102" customWidth="1"/>
    <col min="1064" max="1064" width="21" style="102" customWidth="1"/>
    <col min="1065" max="1065" width="13.85546875" style="102" customWidth="1"/>
    <col min="1066" max="1066" width="13.7109375" style="102" customWidth="1"/>
    <col min="1067" max="1067" width="13.28515625" style="102" customWidth="1"/>
    <col min="1068" max="1068" width="12.28515625" style="102" customWidth="1"/>
    <col min="1069" max="1075" width="9.140625" style="102"/>
    <col min="1076" max="1076" width="10.28515625" style="102" customWidth="1"/>
    <col min="1077" max="1077" width="10.140625" style="102" customWidth="1"/>
    <col min="1078" max="1079" width="9.140625" style="102"/>
    <col min="1080" max="1080" width="55.28515625" style="102" customWidth="1"/>
    <col min="1081" max="1280" width="9.140625" style="102"/>
    <col min="1281" max="1281" width="5.5703125" style="102" customWidth="1"/>
    <col min="1282" max="1282" width="13.5703125" style="102" customWidth="1"/>
    <col min="1283" max="1283" width="11.5703125" style="102" customWidth="1"/>
    <col min="1284" max="1284" width="29.85546875" style="102" customWidth="1"/>
    <col min="1285" max="1285" width="13.7109375" style="102" customWidth="1"/>
    <col min="1286" max="1286" width="42.85546875" style="102" customWidth="1"/>
    <col min="1287" max="1287" width="16.7109375" style="102" customWidth="1"/>
    <col min="1288" max="1288" width="12.7109375" style="102" customWidth="1"/>
    <col min="1289" max="1289" width="35.28515625" style="102" customWidth="1"/>
    <col min="1290" max="1290" width="21.5703125" style="102" customWidth="1"/>
    <col min="1291" max="1291" width="13" style="102" customWidth="1"/>
    <col min="1292" max="1292" width="14.85546875" style="102" customWidth="1"/>
    <col min="1293" max="1293" width="10.5703125" style="102" customWidth="1"/>
    <col min="1294" max="1294" width="11.5703125" style="102" customWidth="1"/>
    <col min="1295" max="1295" width="12" style="102" customWidth="1"/>
    <col min="1296" max="1296" width="12.5703125" style="102" customWidth="1"/>
    <col min="1297" max="1297" width="16.28515625" style="102" customWidth="1"/>
    <col min="1298" max="1298" width="10.5703125" style="102" customWidth="1"/>
    <col min="1299" max="1299" width="13.140625" style="102" customWidth="1"/>
    <col min="1300" max="1300" width="15.7109375" style="102" customWidth="1"/>
    <col min="1301" max="1301" width="13.28515625" style="102" customWidth="1"/>
    <col min="1302" max="1302" width="17.5703125" style="102" customWidth="1"/>
    <col min="1303" max="1303" width="11" style="102" customWidth="1"/>
    <col min="1304" max="1304" width="42.42578125" style="102" customWidth="1"/>
    <col min="1305" max="1305" width="13.7109375" style="102" customWidth="1"/>
    <col min="1306" max="1306" width="12" style="102" customWidth="1"/>
    <col min="1307" max="1308" width="10.5703125" style="102" customWidth="1"/>
    <col min="1309" max="1309" width="12" style="102" customWidth="1"/>
    <col min="1310" max="1310" width="10.5703125" style="102" customWidth="1"/>
    <col min="1311" max="1312" width="21" style="102" customWidth="1"/>
    <col min="1313" max="1313" width="16.140625" style="102" customWidth="1"/>
    <col min="1314" max="1314" width="20.85546875" style="102" customWidth="1"/>
    <col min="1315" max="1315" width="11.5703125" style="102" customWidth="1"/>
    <col min="1316" max="1316" width="13.85546875" style="102" customWidth="1"/>
    <col min="1317" max="1317" width="33.140625" style="102" customWidth="1"/>
    <col min="1318" max="1318" width="13.140625" style="102" customWidth="1"/>
    <col min="1319" max="1319" width="15.7109375" style="102" customWidth="1"/>
    <col min="1320" max="1320" width="21" style="102" customWidth="1"/>
    <col min="1321" max="1321" width="13.85546875" style="102" customWidth="1"/>
    <col min="1322" max="1322" width="13.7109375" style="102" customWidth="1"/>
    <col min="1323" max="1323" width="13.28515625" style="102" customWidth="1"/>
    <col min="1324" max="1324" width="12.28515625" style="102" customWidth="1"/>
    <col min="1325" max="1331" width="9.140625" style="102"/>
    <col min="1332" max="1332" width="10.28515625" style="102" customWidth="1"/>
    <col min="1333" max="1333" width="10.140625" style="102" customWidth="1"/>
    <col min="1334" max="1335" width="9.140625" style="102"/>
    <col min="1336" max="1336" width="55.28515625" style="102" customWidth="1"/>
    <col min="1337" max="1536" width="9.140625" style="102"/>
    <col min="1537" max="1537" width="5.5703125" style="102" customWidth="1"/>
    <col min="1538" max="1538" width="13.5703125" style="102" customWidth="1"/>
    <col min="1539" max="1539" width="11.5703125" style="102" customWidth="1"/>
    <col min="1540" max="1540" width="29.85546875" style="102" customWidth="1"/>
    <col min="1541" max="1541" width="13.7109375" style="102" customWidth="1"/>
    <col min="1542" max="1542" width="42.85546875" style="102" customWidth="1"/>
    <col min="1543" max="1543" width="16.7109375" style="102" customWidth="1"/>
    <col min="1544" max="1544" width="12.7109375" style="102" customWidth="1"/>
    <col min="1545" max="1545" width="35.28515625" style="102" customWidth="1"/>
    <col min="1546" max="1546" width="21.5703125" style="102" customWidth="1"/>
    <col min="1547" max="1547" width="13" style="102" customWidth="1"/>
    <col min="1548" max="1548" width="14.85546875" style="102" customWidth="1"/>
    <col min="1549" max="1549" width="10.5703125" style="102" customWidth="1"/>
    <col min="1550" max="1550" width="11.5703125" style="102" customWidth="1"/>
    <col min="1551" max="1551" width="12" style="102" customWidth="1"/>
    <col min="1552" max="1552" width="12.5703125" style="102" customWidth="1"/>
    <col min="1553" max="1553" width="16.28515625" style="102" customWidth="1"/>
    <col min="1554" max="1554" width="10.5703125" style="102" customWidth="1"/>
    <col min="1555" max="1555" width="13.140625" style="102" customWidth="1"/>
    <col min="1556" max="1556" width="15.7109375" style="102" customWidth="1"/>
    <col min="1557" max="1557" width="13.28515625" style="102" customWidth="1"/>
    <col min="1558" max="1558" width="17.5703125" style="102" customWidth="1"/>
    <col min="1559" max="1559" width="11" style="102" customWidth="1"/>
    <col min="1560" max="1560" width="42.42578125" style="102" customWidth="1"/>
    <col min="1561" max="1561" width="13.7109375" style="102" customWidth="1"/>
    <col min="1562" max="1562" width="12" style="102" customWidth="1"/>
    <col min="1563" max="1564" width="10.5703125" style="102" customWidth="1"/>
    <col min="1565" max="1565" width="12" style="102" customWidth="1"/>
    <col min="1566" max="1566" width="10.5703125" style="102" customWidth="1"/>
    <col min="1567" max="1568" width="21" style="102" customWidth="1"/>
    <col min="1569" max="1569" width="16.140625" style="102" customWidth="1"/>
    <col min="1570" max="1570" width="20.85546875" style="102" customWidth="1"/>
    <col min="1571" max="1571" width="11.5703125" style="102" customWidth="1"/>
    <col min="1572" max="1572" width="13.85546875" style="102" customWidth="1"/>
    <col min="1573" max="1573" width="33.140625" style="102" customWidth="1"/>
    <col min="1574" max="1574" width="13.140625" style="102" customWidth="1"/>
    <col min="1575" max="1575" width="15.7109375" style="102" customWidth="1"/>
    <col min="1576" max="1576" width="21" style="102" customWidth="1"/>
    <col min="1577" max="1577" width="13.85546875" style="102" customWidth="1"/>
    <col min="1578" max="1578" width="13.7109375" style="102" customWidth="1"/>
    <col min="1579" max="1579" width="13.28515625" style="102" customWidth="1"/>
    <col min="1580" max="1580" width="12.28515625" style="102" customWidth="1"/>
    <col min="1581" max="1587" width="9.140625" style="102"/>
    <col min="1588" max="1588" width="10.28515625" style="102" customWidth="1"/>
    <col min="1589" max="1589" width="10.140625" style="102" customWidth="1"/>
    <col min="1590" max="1591" width="9.140625" style="102"/>
    <col min="1592" max="1592" width="55.28515625" style="102" customWidth="1"/>
    <col min="1593" max="1792" width="9.140625" style="102"/>
    <col min="1793" max="1793" width="5.5703125" style="102" customWidth="1"/>
    <col min="1794" max="1794" width="13.5703125" style="102" customWidth="1"/>
    <col min="1795" max="1795" width="11.5703125" style="102" customWidth="1"/>
    <col min="1796" max="1796" width="29.85546875" style="102" customWidth="1"/>
    <col min="1797" max="1797" width="13.7109375" style="102" customWidth="1"/>
    <col min="1798" max="1798" width="42.85546875" style="102" customWidth="1"/>
    <col min="1799" max="1799" width="16.7109375" style="102" customWidth="1"/>
    <col min="1800" max="1800" width="12.7109375" style="102" customWidth="1"/>
    <col min="1801" max="1801" width="35.28515625" style="102" customWidth="1"/>
    <col min="1802" max="1802" width="21.5703125" style="102" customWidth="1"/>
    <col min="1803" max="1803" width="13" style="102" customWidth="1"/>
    <col min="1804" max="1804" width="14.85546875" style="102" customWidth="1"/>
    <col min="1805" max="1805" width="10.5703125" style="102" customWidth="1"/>
    <col min="1806" max="1806" width="11.5703125" style="102" customWidth="1"/>
    <col min="1807" max="1807" width="12" style="102" customWidth="1"/>
    <col min="1808" max="1808" width="12.5703125" style="102" customWidth="1"/>
    <col min="1809" max="1809" width="16.28515625" style="102" customWidth="1"/>
    <col min="1810" max="1810" width="10.5703125" style="102" customWidth="1"/>
    <col min="1811" max="1811" width="13.140625" style="102" customWidth="1"/>
    <col min="1812" max="1812" width="15.7109375" style="102" customWidth="1"/>
    <col min="1813" max="1813" width="13.28515625" style="102" customWidth="1"/>
    <col min="1814" max="1814" width="17.5703125" style="102" customWidth="1"/>
    <col min="1815" max="1815" width="11" style="102" customWidth="1"/>
    <col min="1816" max="1816" width="42.42578125" style="102" customWidth="1"/>
    <col min="1817" max="1817" width="13.7109375" style="102" customWidth="1"/>
    <col min="1818" max="1818" width="12" style="102" customWidth="1"/>
    <col min="1819" max="1820" width="10.5703125" style="102" customWidth="1"/>
    <col min="1821" max="1821" width="12" style="102" customWidth="1"/>
    <col min="1822" max="1822" width="10.5703125" style="102" customWidth="1"/>
    <col min="1823" max="1824" width="21" style="102" customWidth="1"/>
    <col min="1825" max="1825" width="16.140625" style="102" customWidth="1"/>
    <col min="1826" max="1826" width="20.85546875" style="102" customWidth="1"/>
    <col min="1827" max="1827" width="11.5703125" style="102" customWidth="1"/>
    <col min="1828" max="1828" width="13.85546875" style="102" customWidth="1"/>
    <col min="1829" max="1829" width="33.140625" style="102" customWidth="1"/>
    <col min="1830" max="1830" width="13.140625" style="102" customWidth="1"/>
    <col min="1831" max="1831" width="15.7109375" style="102" customWidth="1"/>
    <col min="1832" max="1832" width="21" style="102" customWidth="1"/>
    <col min="1833" max="1833" width="13.85546875" style="102" customWidth="1"/>
    <col min="1834" max="1834" width="13.7109375" style="102" customWidth="1"/>
    <col min="1835" max="1835" width="13.28515625" style="102" customWidth="1"/>
    <col min="1836" max="1836" width="12.28515625" style="102" customWidth="1"/>
    <col min="1837" max="1843" width="9.140625" style="102"/>
    <col min="1844" max="1844" width="10.28515625" style="102" customWidth="1"/>
    <col min="1845" max="1845" width="10.140625" style="102" customWidth="1"/>
    <col min="1846" max="1847" width="9.140625" style="102"/>
    <col min="1848" max="1848" width="55.28515625" style="102" customWidth="1"/>
    <col min="1849" max="2048" width="9.140625" style="102"/>
    <col min="2049" max="2049" width="5.5703125" style="102" customWidth="1"/>
    <col min="2050" max="2050" width="13.5703125" style="102" customWidth="1"/>
    <col min="2051" max="2051" width="11.5703125" style="102" customWidth="1"/>
    <col min="2052" max="2052" width="29.85546875" style="102" customWidth="1"/>
    <col min="2053" max="2053" width="13.7109375" style="102" customWidth="1"/>
    <col min="2054" max="2054" width="42.85546875" style="102" customWidth="1"/>
    <col min="2055" max="2055" width="16.7109375" style="102" customWidth="1"/>
    <col min="2056" max="2056" width="12.7109375" style="102" customWidth="1"/>
    <col min="2057" max="2057" width="35.28515625" style="102" customWidth="1"/>
    <col min="2058" max="2058" width="21.5703125" style="102" customWidth="1"/>
    <col min="2059" max="2059" width="13" style="102" customWidth="1"/>
    <col min="2060" max="2060" width="14.85546875" style="102" customWidth="1"/>
    <col min="2061" max="2061" width="10.5703125" style="102" customWidth="1"/>
    <col min="2062" max="2062" width="11.5703125" style="102" customWidth="1"/>
    <col min="2063" max="2063" width="12" style="102" customWidth="1"/>
    <col min="2064" max="2064" width="12.5703125" style="102" customWidth="1"/>
    <col min="2065" max="2065" width="16.28515625" style="102" customWidth="1"/>
    <col min="2066" max="2066" width="10.5703125" style="102" customWidth="1"/>
    <col min="2067" max="2067" width="13.140625" style="102" customWidth="1"/>
    <col min="2068" max="2068" width="15.7109375" style="102" customWidth="1"/>
    <col min="2069" max="2069" width="13.28515625" style="102" customWidth="1"/>
    <col min="2070" max="2070" width="17.5703125" style="102" customWidth="1"/>
    <col min="2071" max="2071" width="11" style="102" customWidth="1"/>
    <col min="2072" max="2072" width="42.42578125" style="102" customWidth="1"/>
    <col min="2073" max="2073" width="13.7109375" style="102" customWidth="1"/>
    <col min="2074" max="2074" width="12" style="102" customWidth="1"/>
    <col min="2075" max="2076" width="10.5703125" style="102" customWidth="1"/>
    <col min="2077" max="2077" width="12" style="102" customWidth="1"/>
    <col min="2078" max="2078" width="10.5703125" style="102" customWidth="1"/>
    <col min="2079" max="2080" width="21" style="102" customWidth="1"/>
    <col min="2081" max="2081" width="16.140625" style="102" customWidth="1"/>
    <col min="2082" max="2082" width="20.85546875" style="102" customWidth="1"/>
    <col min="2083" max="2083" width="11.5703125" style="102" customWidth="1"/>
    <col min="2084" max="2084" width="13.85546875" style="102" customWidth="1"/>
    <col min="2085" max="2085" width="33.140625" style="102" customWidth="1"/>
    <col min="2086" max="2086" width="13.140625" style="102" customWidth="1"/>
    <col min="2087" max="2087" width="15.7109375" style="102" customWidth="1"/>
    <col min="2088" max="2088" width="21" style="102" customWidth="1"/>
    <col min="2089" max="2089" width="13.85546875" style="102" customWidth="1"/>
    <col min="2090" max="2090" width="13.7109375" style="102" customWidth="1"/>
    <col min="2091" max="2091" width="13.28515625" style="102" customWidth="1"/>
    <col min="2092" max="2092" width="12.28515625" style="102" customWidth="1"/>
    <col min="2093" max="2099" width="9.140625" style="102"/>
    <col min="2100" max="2100" width="10.28515625" style="102" customWidth="1"/>
    <col min="2101" max="2101" width="10.140625" style="102" customWidth="1"/>
    <col min="2102" max="2103" width="9.140625" style="102"/>
    <col min="2104" max="2104" width="55.28515625" style="102" customWidth="1"/>
    <col min="2105" max="2304" width="9.140625" style="102"/>
    <col min="2305" max="2305" width="5.5703125" style="102" customWidth="1"/>
    <col min="2306" max="2306" width="13.5703125" style="102" customWidth="1"/>
    <col min="2307" max="2307" width="11.5703125" style="102" customWidth="1"/>
    <col min="2308" max="2308" width="29.85546875" style="102" customWidth="1"/>
    <col min="2309" max="2309" width="13.7109375" style="102" customWidth="1"/>
    <col min="2310" max="2310" width="42.85546875" style="102" customWidth="1"/>
    <col min="2311" max="2311" width="16.7109375" style="102" customWidth="1"/>
    <col min="2312" max="2312" width="12.7109375" style="102" customWidth="1"/>
    <col min="2313" max="2313" width="35.28515625" style="102" customWidth="1"/>
    <col min="2314" max="2314" width="21.5703125" style="102" customWidth="1"/>
    <col min="2315" max="2315" width="13" style="102" customWidth="1"/>
    <col min="2316" max="2316" width="14.85546875" style="102" customWidth="1"/>
    <col min="2317" max="2317" width="10.5703125" style="102" customWidth="1"/>
    <col min="2318" max="2318" width="11.5703125" style="102" customWidth="1"/>
    <col min="2319" max="2319" width="12" style="102" customWidth="1"/>
    <col min="2320" max="2320" width="12.5703125" style="102" customWidth="1"/>
    <col min="2321" max="2321" width="16.28515625" style="102" customWidth="1"/>
    <col min="2322" max="2322" width="10.5703125" style="102" customWidth="1"/>
    <col min="2323" max="2323" width="13.140625" style="102" customWidth="1"/>
    <col min="2324" max="2324" width="15.7109375" style="102" customWidth="1"/>
    <col min="2325" max="2325" width="13.28515625" style="102" customWidth="1"/>
    <col min="2326" max="2326" width="17.5703125" style="102" customWidth="1"/>
    <col min="2327" max="2327" width="11" style="102" customWidth="1"/>
    <col min="2328" max="2328" width="42.42578125" style="102" customWidth="1"/>
    <col min="2329" max="2329" width="13.7109375" style="102" customWidth="1"/>
    <col min="2330" max="2330" width="12" style="102" customWidth="1"/>
    <col min="2331" max="2332" width="10.5703125" style="102" customWidth="1"/>
    <col min="2333" max="2333" width="12" style="102" customWidth="1"/>
    <col min="2334" max="2334" width="10.5703125" style="102" customWidth="1"/>
    <col min="2335" max="2336" width="21" style="102" customWidth="1"/>
    <col min="2337" max="2337" width="16.140625" style="102" customWidth="1"/>
    <col min="2338" max="2338" width="20.85546875" style="102" customWidth="1"/>
    <col min="2339" max="2339" width="11.5703125" style="102" customWidth="1"/>
    <col min="2340" max="2340" width="13.85546875" style="102" customWidth="1"/>
    <col min="2341" max="2341" width="33.140625" style="102" customWidth="1"/>
    <col min="2342" max="2342" width="13.140625" style="102" customWidth="1"/>
    <col min="2343" max="2343" width="15.7109375" style="102" customWidth="1"/>
    <col min="2344" max="2344" width="21" style="102" customWidth="1"/>
    <col min="2345" max="2345" width="13.85546875" style="102" customWidth="1"/>
    <col min="2346" max="2346" width="13.7109375" style="102" customWidth="1"/>
    <col min="2347" max="2347" width="13.28515625" style="102" customWidth="1"/>
    <col min="2348" max="2348" width="12.28515625" style="102" customWidth="1"/>
    <col min="2349" max="2355" width="9.140625" style="102"/>
    <col min="2356" max="2356" width="10.28515625" style="102" customWidth="1"/>
    <col min="2357" max="2357" width="10.140625" style="102" customWidth="1"/>
    <col min="2358" max="2359" width="9.140625" style="102"/>
    <col min="2360" max="2360" width="55.28515625" style="102" customWidth="1"/>
    <col min="2361" max="2560" width="9.140625" style="102"/>
    <col min="2561" max="2561" width="5.5703125" style="102" customWidth="1"/>
    <col min="2562" max="2562" width="13.5703125" style="102" customWidth="1"/>
    <col min="2563" max="2563" width="11.5703125" style="102" customWidth="1"/>
    <col min="2564" max="2564" width="29.85546875" style="102" customWidth="1"/>
    <col min="2565" max="2565" width="13.7109375" style="102" customWidth="1"/>
    <col min="2566" max="2566" width="42.85546875" style="102" customWidth="1"/>
    <col min="2567" max="2567" width="16.7109375" style="102" customWidth="1"/>
    <col min="2568" max="2568" width="12.7109375" style="102" customWidth="1"/>
    <col min="2569" max="2569" width="35.28515625" style="102" customWidth="1"/>
    <col min="2570" max="2570" width="21.5703125" style="102" customWidth="1"/>
    <col min="2571" max="2571" width="13" style="102" customWidth="1"/>
    <col min="2572" max="2572" width="14.85546875" style="102" customWidth="1"/>
    <col min="2573" max="2573" width="10.5703125" style="102" customWidth="1"/>
    <col min="2574" max="2574" width="11.5703125" style="102" customWidth="1"/>
    <col min="2575" max="2575" width="12" style="102" customWidth="1"/>
    <col min="2576" max="2576" width="12.5703125" style="102" customWidth="1"/>
    <col min="2577" max="2577" width="16.28515625" style="102" customWidth="1"/>
    <col min="2578" max="2578" width="10.5703125" style="102" customWidth="1"/>
    <col min="2579" max="2579" width="13.140625" style="102" customWidth="1"/>
    <col min="2580" max="2580" width="15.7109375" style="102" customWidth="1"/>
    <col min="2581" max="2581" width="13.28515625" style="102" customWidth="1"/>
    <col min="2582" max="2582" width="17.5703125" style="102" customWidth="1"/>
    <col min="2583" max="2583" width="11" style="102" customWidth="1"/>
    <col min="2584" max="2584" width="42.42578125" style="102" customWidth="1"/>
    <col min="2585" max="2585" width="13.7109375" style="102" customWidth="1"/>
    <col min="2586" max="2586" width="12" style="102" customWidth="1"/>
    <col min="2587" max="2588" width="10.5703125" style="102" customWidth="1"/>
    <col min="2589" max="2589" width="12" style="102" customWidth="1"/>
    <col min="2590" max="2590" width="10.5703125" style="102" customWidth="1"/>
    <col min="2591" max="2592" width="21" style="102" customWidth="1"/>
    <col min="2593" max="2593" width="16.140625" style="102" customWidth="1"/>
    <col min="2594" max="2594" width="20.85546875" style="102" customWidth="1"/>
    <col min="2595" max="2595" width="11.5703125" style="102" customWidth="1"/>
    <col min="2596" max="2596" width="13.85546875" style="102" customWidth="1"/>
    <col min="2597" max="2597" width="33.140625" style="102" customWidth="1"/>
    <col min="2598" max="2598" width="13.140625" style="102" customWidth="1"/>
    <col min="2599" max="2599" width="15.7109375" style="102" customWidth="1"/>
    <col min="2600" max="2600" width="21" style="102" customWidth="1"/>
    <col min="2601" max="2601" width="13.85546875" style="102" customWidth="1"/>
    <col min="2602" max="2602" width="13.7109375" style="102" customWidth="1"/>
    <col min="2603" max="2603" width="13.28515625" style="102" customWidth="1"/>
    <col min="2604" max="2604" width="12.28515625" style="102" customWidth="1"/>
    <col min="2605" max="2611" width="9.140625" style="102"/>
    <col min="2612" max="2612" width="10.28515625" style="102" customWidth="1"/>
    <col min="2613" max="2613" width="10.140625" style="102" customWidth="1"/>
    <col min="2614" max="2615" width="9.140625" style="102"/>
    <col min="2616" max="2616" width="55.28515625" style="102" customWidth="1"/>
    <col min="2617" max="2816" width="9.140625" style="102"/>
    <col min="2817" max="2817" width="5.5703125" style="102" customWidth="1"/>
    <col min="2818" max="2818" width="13.5703125" style="102" customWidth="1"/>
    <col min="2819" max="2819" width="11.5703125" style="102" customWidth="1"/>
    <col min="2820" max="2820" width="29.85546875" style="102" customWidth="1"/>
    <col min="2821" max="2821" width="13.7109375" style="102" customWidth="1"/>
    <col min="2822" max="2822" width="42.85546875" style="102" customWidth="1"/>
    <col min="2823" max="2823" width="16.7109375" style="102" customWidth="1"/>
    <col min="2824" max="2824" width="12.7109375" style="102" customWidth="1"/>
    <col min="2825" max="2825" width="35.28515625" style="102" customWidth="1"/>
    <col min="2826" max="2826" width="21.5703125" style="102" customWidth="1"/>
    <col min="2827" max="2827" width="13" style="102" customWidth="1"/>
    <col min="2828" max="2828" width="14.85546875" style="102" customWidth="1"/>
    <col min="2829" max="2829" width="10.5703125" style="102" customWidth="1"/>
    <col min="2830" max="2830" width="11.5703125" style="102" customWidth="1"/>
    <col min="2831" max="2831" width="12" style="102" customWidth="1"/>
    <col min="2832" max="2832" width="12.5703125" style="102" customWidth="1"/>
    <col min="2833" max="2833" width="16.28515625" style="102" customWidth="1"/>
    <col min="2834" max="2834" width="10.5703125" style="102" customWidth="1"/>
    <col min="2835" max="2835" width="13.140625" style="102" customWidth="1"/>
    <col min="2836" max="2836" width="15.7109375" style="102" customWidth="1"/>
    <col min="2837" max="2837" width="13.28515625" style="102" customWidth="1"/>
    <col min="2838" max="2838" width="17.5703125" style="102" customWidth="1"/>
    <col min="2839" max="2839" width="11" style="102" customWidth="1"/>
    <col min="2840" max="2840" width="42.42578125" style="102" customWidth="1"/>
    <col min="2841" max="2841" width="13.7109375" style="102" customWidth="1"/>
    <col min="2842" max="2842" width="12" style="102" customWidth="1"/>
    <col min="2843" max="2844" width="10.5703125" style="102" customWidth="1"/>
    <col min="2845" max="2845" width="12" style="102" customWidth="1"/>
    <col min="2846" max="2846" width="10.5703125" style="102" customWidth="1"/>
    <col min="2847" max="2848" width="21" style="102" customWidth="1"/>
    <col min="2849" max="2849" width="16.140625" style="102" customWidth="1"/>
    <col min="2850" max="2850" width="20.85546875" style="102" customWidth="1"/>
    <col min="2851" max="2851" width="11.5703125" style="102" customWidth="1"/>
    <col min="2852" max="2852" width="13.85546875" style="102" customWidth="1"/>
    <col min="2853" max="2853" width="33.140625" style="102" customWidth="1"/>
    <col min="2854" max="2854" width="13.140625" style="102" customWidth="1"/>
    <col min="2855" max="2855" width="15.7109375" style="102" customWidth="1"/>
    <col min="2856" max="2856" width="21" style="102" customWidth="1"/>
    <col min="2857" max="2857" width="13.85546875" style="102" customWidth="1"/>
    <col min="2858" max="2858" width="13.7109375" style="102" customWidth="1"/>
    <col min="2859" max="2859" width="13.28515625" style="102" customWidth="1"/>
    <col min="2860" max="2860" width="12.28515625" style="102" customWidth="1"/>
    <col min="2861" max="2867" width="9.140625" style="102"/>
    <col min="2868" max="2868" width="10.28515625" style="102" customWidth="1"/>
    <col min="2869" max="2869" width="10.140625" style="102" customWidth="1"/>
    <col min="2870" max="2871" width="9.140625" style="102"/>
    <col min="2872" max="2872" width="55.28515625" style="102" customWidth="1"/>
    <col min="2873" max="3072" width="9.140625" style="102"/>
    <col min="3073" max="3073" width="5.5703125" style="102" customWidth="1"/>
    <col min="3074" max="3074" width="13.5703125" style="102" customWidth="1"/>
    <col min="3075" max="3075" width="11.5703125" style="102" customWidth="1"/>
    <col min="3076" max="3076" width="29.85546875" style="102" customWidth="1"/>
    <col min="3077" max="3077" width="13.7109375" style="102" customWidth="1"/>
    <col min="3078" max="3078" width="42.85546875" style="102" customWidth="1"/>
    <col min="3079" max="3079" width="16.7109375" style="102" customWidth="1"/>
    <col min="3080" max="3080" width="12.7109375" style="102" customWidth="1"/>
    <col min="3081" max="3081" width="35.28515625" style="102" customWidth="1"/>
    <col min="3082" max="3082" width="21.5703125" style="102" customWidth="1"/>
    <col min="3083" max="3083" width="13" style="102" customWidth="1"/>
    <col min="3084" max="3084" width="14.85546875" style="102" customWidth="1"/>
    <col min="3085" max="3085" width="10.5703125" style="102" customWidth="1"/>
    <col min="3086" max="3086" width="11.5703125" style="102" customWidth="1"/>
    <col min="3087" max="3087" width="12" style="102" customWidth="1"/>
    <col min="3088" max="3088" width="12.5703125" style="102" customWidth="1"/>
    <col min="3089" max="3089" width="16.28515625" style="102" customWidth="1"/>
    <col min="3090" max="3090" width="10.5703125" style="102" customWidth="1"/>
    <col min="3091" max="3091" width="13.140625" style="102" customWidth="1"/>
    <col min="3092" max="3092" width="15.7109375" style="102" customWidth="1"/>
    <col min="3093" max="3093" width="13.28515625" style="102" customWidth="1"/>
    <col min="3094" max="3094" width="17.5703125" style="102" customWidth="1"/>
    <col min="3095" max="3095" width="11" style="102" customWidth="1"/>
    <col min="3096" max="3096" width="42.42578125" style="102" customWidth="1"/>
    <col min="3097" max="3097" width="13.7109375" style="102" customWidth="1"/>
    <col min="3098" max="3098" width="12" style="102" customWidth="1"/>
    <col min="3099" max="3100" width="10.5703125" style="102" customWidth="1"/>
    <col min="3101" max="3101" width="12" style="102" customWidth="1"/>
    <col min="3102" max="3102" width="10.5703125" style="102" customWidth="1"/>
    <col min="3103" max="3104" width="21" style="102" customWidth="1"/>
    <col min="3105" max="3105" width="16.140625" style="102" customWidth="1"/>
    <col min="3106" max="3106" width="20.85546875" style="102" customWidth="1"/>
    <col min="3107" max="3107" width="11.5703125" style="102" customWidth="1"/>
    <col min="3108" max="3108" width="13.85546875" style="102" customWidth="1"/>
    <col min="3109" max="3109" width="33.140625" style="102" customWidth="1"/>
    <col min="3110" max="3110" width="13.140625" style="102" customWidth="1"/>
    <col min="3111" max="3111" width="15.7109375" style="102" customWidth="1"/>
    <col min="3112" max="3112" width="21" style="102" customWidth="1"/>
    <col min="3113" max="3113" width="13.85546875" style="102" customWidth="1"/>
    <col min="3114" max="3114" width="13.7109375" style="102" customWidth="1"/>
    <col min="3115" max="3115" width="13.28515625" style="102" customWidth="1"/>
    <col min="3116" max="3116" width="12.28515625" style="102" customWidth="1"/>
    <col min="3117" max="3123" width="9.140625" style="102"/>
    <col min="3124" max="3124" width="10.28515625" style="102" customWidth="1"/>
    <col min="3125" max="3125" width="10.140625" style="102" customWidth="1"/>
    <col min="3126" max="3127" width="9.140625" style="102"/>
    <col min="3128" max="3128" width="55.28515625" style="102" customWidth="1"/>
    <col min="3129" max="3328" width="9.140625" style="102"/>
    <col min="3329" max="3329" width="5.5703125" style="102" customWidth="1"/>
    <col min="3330" max="3330" width="13.5703125" style="102" customWidth="1"/>
    <col min="3331" max="3331" width="11.5703125" style="102" customWidth="1"/>
    <col min="3332" max="3332" width="29.85546875" style="102" customWidth="1"/>
    <col min="3333" max="3333" width="13.7109375" style="102" customWidth="1"/>
    <col min="3334" max="3334" width="42.85546875" style="102" customWidth="1"/>
    <col min="3335" max="3335" width="16.7109375" style="102" customWidth="1"/>
    <col min="3336" max="3336" width="12.7109375" style="102" customWidth="1"/>
    <col min="3337" max="3337" width="35.28515625" style="102" customWidth="1"/>
    <col min="3338" max="3338" width="21.5703125" style="102" customWidth="1"/>
    <col min="3339" max="3339" width="13" style="102" customWidth="1"/>
    <col min="3340" max="3340" width="14.85546875" style="102" customWidth="1"/>
    <col min="3341" max="3341" width="10.5703125" style="102" customWidth="1"/>
    <col min="3342" max="3342" width="11.5703125" style="102" customWidth="1"/>
    <col min="3343" max="3343" width="12" style="102" customWidth="1"/>
    <col min="3344" max="3344" width="12.5703125" style="102" customWidth="1"/>
    <col min="3345" max="3345" width="16.28515625" style="102" customWidth="1"/>
    <col min="3346" max="3346" width="10.5703125" style="102" customWidth="1"/>
    <col min="3347" max="3347" width="13.140625" style="102" customWidth="1"/>
    <col min="3348" max="3348" width="15.7109375" style="102" customWidth="1"/>
    <col min="3349" max="3349" width="13.28515625" style="102" customWidth="1"/>
    <col min="3350" max="3350" width="17.5703125" style="102" customWidth="1"/>
    <col min="3351" max="3351" width="11" style="102" customWidth="1"/>
    <col min="3352" max="3352" width="42.42578125" style="102" customWidth="1"/>
    <col min="3353" max="3353" width="13.7109375" style="102" customWidth="1"/>
    <col min="3354" max="3354" width="12" style="102" customWidth="1"/>
    <col min="3355" max="3356" width="10.5703125" style="102" customWidth="1"/>
    <col min="3357" max="3357" width="12" style="102" customWidth="1"/>
    <col min="3358" max="3358" width="10.5703125" style="102" customWidth="1"/>
    <col min="3359" max="3360" width="21" style="102" customWidth="1"/>
    <col min="3361" max="3361" width="16.140625" style="102" customWidth="1"/>
    <col min="3362" max="3362" width="20.85546875" style="102" customWidth="1"/>
    <col min="3363" max="3363" width="11.5703125" style="102" customWidth="1"/>
    <col min="3364" max="3364" width="13.85546875" style="102" customWidth="1"/>
    <col min="3365" max="3365" width="33.140625" style="102" customWidth="1"/>
    <col min="3366" max="3366" width="13.140625" style="102" customWidth="1"/>
    <col min="3367" max="3367" width="15.7109375" style="102" customWidth="1"/>
    <col min="3368" max="3368" width="21" style="102" customWidth="1"/>
    <col min="3369" max="3369" width="13.85546875" style="102" customWidth="1"/>
    <col min="3370" max="3370" width="13.7109375" style="102" customWidth="1"/>
    <col min="3371" max="3371" width="13.28515625" style="102" customWidth="1"/>
    <col min="3372" max="3372" width="12.28515625" style="102" customWidth="1"/>
    <col min="3373" max="3379" width="9.140625" style="102"/>
    <col min="3380" max="3380" width="10.28515625" style="102" customWidth="1"/>
    <col min="3381" max="3381" width="10.140625" style="102" customWidth="1"/>
    <col min="3382" max="3383" width="9.140625" style="102"/>
    <col min="3384" max="3384" width="55.28515625" style="102" customWidth="1"/>
    <col min="3385" max="3584" width="9.140625" style="102"/>
    <col min="3585" max="3585" width="5.5703125" style="102" customWidth="1"/>
    <col min="3586" max="3586" width="13.5703125" style="102" customWidth="1"/>
    <col min="3587" max="3587" width="11.5703125" style="102" customWidth="1"/>
    <col min="3588" max="3588" width="29.85546875" style="102" customWidth="1"/>
    <col min="3589" max="3589" width="13.7109375" style="102" customWidth="1"/>
    <col min="3590" max="3590" width="42.85546875" style="102" customWidth="1"/>
    <col min="3591" max="3591" width="16.7109375" style="102" customWidth="1"/>
    <col min="3592" max="3592" width="12.7109375" style="102" customWidth="1"/>
    <col min="3593" max="3593" width="35.28515625" style="102" customWidth="1"/>
    <col min="3594" max="3594" width="21.5703125" style="102" customWidth="1"/>
    <col min="3595" max="3595" width="13" style="102" customWidth="1"/>
    <col min="3596" max="3596" width="14.85546875" style="102" customWidth="1"/>
    <col min="3597" max="3597" width="10.5703125" style="102" customWidth="1"/>
    <col min="3598" max="3598" width="11.5703125" style="102" customWidth="1"/>
    <col min="3599" max="3599" width="12" style="102" customWidth="1"/>
    <col min="3600" max="3600" width="12.5703125" style="102" customWidth="1"/>
    <col min="3601" max="3601" width="16.28515625" style="102" customWidth="1"/>
    <col min="3602" max="3602" width="10.5703125" style="102" customWidth="1"/>
    <col min="3603" max="3603" width="13.140625" style="102" customWidth="1"/>
    <col min="3604" max="3604" width="15.7109375" style="102" customWidth="1"/>
    <col min="3605" max="3605" width="13.28515625" style="102" customWidth="1"/>
    <col min="3606" max="3606" width="17.5703125" style="102" customWidth="1"/>
    <col min="3607" max="3607" width="11" style="102" customWidth="1"/>
    <col min="3608" max="3608" width="42.42578125" style="102" customWidth="1"/>
    <col min="3609" max="3609" width="13.7109375" style="102" customWidth="1"/>
    <col min="3610" max="3610" width="12" style="102" customWidth="1"/>
    <col min="3611" max="3612" width="10.5703125" style="102" customWidth="1"/>
    <col min="3613" max="3613" width="12" style="102" customWidth="1"/>
    <col min="3614" max="3614" width="10.5703125" style="102" customWidth="1"/>
    <col min="3615" max="3616" width="21" style="102" customWidth="1"/>
    <col min="3617" max="3617" width="16.140625" style="102" customWidth="1"/>
    <col min="3618" max="3618" width="20.85546875" style="102" customWidth="1"/>
    <col min="3619" max="3619" width="11.5703125" style="102" customWidth="1"/>
    <col min="3620" max="3620" width="13.85546875" style="102" customWidth="1"/>
    <col min="3621" max="3621" width="33.140625" style="102" customWidth="1"/>
    <col min="3622" max="3622" width="13.140625" style="102" customWidth="1"/>
    <col min="3623" max="3623" width="15.7109375" style="102" customWidth="1"/>
    <col min="3624" max="3624" width="21" style="102" customWidth="1"/>
    <col min="3625" max="3625" width="13.85546875" style="102" customWidth="1"/>
    <col min="3626" max="3626" width="13.7109375" style="102" customWidth="1"/>
    <col min="3627" max="3627" width="13.28515625" style="102" customWidth="1"/>
    <col min="3628" max="3628" width="12.28515625" style="102" customWidth="1"/>
    <col min="3629" max="3635" width="9.140625" style="102"/>
    <col min="3636" max="3636" width="10.28515625" style="102" customWidth="1"/>
    <col min="3637" max="3637" width="10.140625" style="102" customWidth="1"/>
    <col min="3638" max="3639" width="9.140625" style="102"/>
    <col min="3640" max="3640" width="55.28515625" style="102" customWidth="1"/>
    <col min="3641" max="3840" width="9.140625" style="102"/>
    <col min="3841" max="3841" width="5.5703125" style="102" customWidth="1"/>
    <col min="3842" max="3842" width="13.5703125" style="102" customWidth="1"/>
    <col min="3843" max="3843" width="11.5703125" style="102" customWidth="1"/>
    <col min="3844" max="3844" width="29.85546875" style="102" customWidth="1"/>
    <col min="3845" max="3845" width="13.7109375" style="102" customWidth="1"/>
    <col min="3846" max="3846" width="42.85546875" style="102" customWidth="1"/>
    <col min="3847" max="3847" width="16.7109375" style="102" customWidth="1"/>
    <col min="3848" max="3848" width="12.7109375" style="102" customWidth="1"/>
    <col min="3849" max="3849" width="35.28515625" style="102" customWidth="1"/>
    <col min="3850" max="3850" width="21.5703125" style="102" customWidth="1"/>
    <col min="3851" max="3851" width="13" style="102" customWidth="1"/>
    <col min="3852" max="3852" width="14.85546875" style="102" customWidth="1"/>
    <col min="3853" max="3853" width="10.5703125" style="102" customWidth="1"/>
    <col min="3854" max="3854" width="11.5703125" style="102" customWidth="1"/>
    <col min="3855" max="3855" width="12" style="102" customWidth="1"/>
    <col min="3856" max="3856" width="12.5703125" style="102" customWidth="1"/>
    <col min="3857" max="3857" width="16.28515625" style="102" customWidth="1"/>
    <col min="3858" max="3858" width="10.5703125" style="102" customWidth="1"/>
    <col min="3859" max="3859" width="13.140625" style="102" customWidth="1"/>
    <col min="3860" max="3860" width="15.7109375" style="102" customWidth="1"/>
    <col min="3861" max="3861" width="13.28515625" style="102" customWidth="1"/>
    <col min="3862" max="3862" width="17.5703125" style="102" customWidth="1"/>
    <col min="3863" max="3863" width="11" style="102" customWidth="1"/>
    <col min="3864" max="3864" width="42.42578125" style="102" customWidth="1"/>
    <col min="3865" max="3865" width="13.7109375" style="102" customWidth="1"/>
    <col min="3866" max="3866" width="12" style="102" customWidth="1"/>
    <col min="3867" max="3868" width="10.5703125" style="102" customWidth="1"/>
    <col min="3869" max="3869" width="12" style="102" customWidth="1"/>
    <col min="3870" max="3870" width="10.5703125" style="102" customWidth="1"/>
    <col min="3871" max="3872" width="21" style="102" customWidth="1"/>
    <col min="3873" max="3873" width="16.140625" style="102" customWidth="1"/>
    <col min="3874" max="3874" width="20.85546875" style="102" customWidth="1"/>
    <col min="3875" max="3875" width="11.5703125" style="102" customWidth="1"/>
    <col min="3876" max="3876" width="13.85546875" style="102" customWidth="1"/>
    <col min="3877" max="3877" width="33.140625" style="102" customWidth="1"/>
    <col min="3878" max="3878" width="13.140625" style="102" customWidth="1"/>
    <col min="3879" max="3879" width="15.7109375" style="102" customWidth="1"/>
    <col min="3880" max="3880" width="21" style="102" customWidth="1"/>
    <col min="3881" max="3881" width="13.85546875" style="102" customWidth="1"/>
    <col min="3882" max="3882" width="13.7109375" style="102" customWidth="1"/>
    <col min="3883" max="3883" width="13.28515625" style="102" customWidth="1"/>
    <col min="3884" max="3884" width="12.28515625" style="102" customWidth="1"/>
    <col min="3885" max="3891" width="9.140625" style="102"/>
    <col min="3892" max="3892" width="10.28515625" style="102" customWidth="1"/>
    <col min="3893" max="3893" width="10.140625" style="102" customWidth="1"/>
    <col min="3894" max="3895" width="9.140625" style="102"/>
    <col min="3896" max="3896" width="55.28515625" style="102" customWidth="1"/>
    <col min="3897" max="4096" width="9.140625" style="102"/>
    <col min="4097" max="4097" width="5.5703125" style="102" customWidth="1"/>
    <col min="4098" max="4098" width="13.5703125" style="102" customWidth="1"/>
    <col min="4099" max="4099" width="11.5703125" style="102" customWidth="1"/>
    <col min="4100" max="4100" width="29.85546875" style="102" customWidth="1"/>
    <col min="4101" max="4101" width="13.7109375" style="102" customWidth="1"/>
    <col min="4102" max="4102" width="42.85546875" style="102" customWidth="1"/>
    <col min="4103" max="4103" width="16.7109375" style="102" customWidth="1"/>
    <col min="4104" max="4104" width="12.7109375" style="102" customWidth="1"/>
    <col min="4105" max="4105" width="35.28515625" style="102" customWidth="1"/>
    <col min="4106" max="4106" width="21.5703125" style="102" customWidth="1"/>
    <col min="4107" max="4107" width="13" style="102" customWidth="1"/>
    <col min="4108" max="4108" width="14.85546875" style="102" customWidth="1"/>
    <col min="4109" max="4109" width="10.5703125" style="102" customWidth="1"/>
    <col min="4110" max="4110" width="11.5703125" style="102" customWidth="1"/>
    <col min="4111" max="4111" width="12" style="102" customWidth="1"/>
    <col min="4112" max="4112" width="12.5703125" style="102" customWidth="1"/>
    <col min="4113" max="4113" width="16.28515625" style="102" customWidth="1"/>
    <col min="4114" max="4114" width="10.5703125" style="102" customWidth="1"/>
    <col min="4115" max="4115" width="13.140625" style="102" customWidth="1"/>
    <col min="4116" max="4116" width="15.7109375" style="102" customWidth="1"/>
    <col min="4117" max="4117" width="13.28515625" style="102" customWidth="1"/>
    <col min="4118" max="4118" width="17.5703125" style="102" customWidth="1"/>
    <col min="4119" max="4119" width="11" style="102" customWidth="1"/>
    <col min="4120" max="4120" width="42.42578125" style="102" customWidth="1"/>
    <col min="4121" max="4121" width="13.7109375" style="102" customWidth="1"/>
    <col min="4122" max="4122" width="12" style="102" customWidth="1"/>
    <col min="4123" max="4124" width="10.5703125" style="102" customWidth="1"/>
    <col min="4125" max="4125" width="12" style="102" customWidth="1"/>
    <col min="4126" max="4126" width="10.5703125" style="102" customWidth="1"/>
    <col min="4127" max="4128" width="21" style="102" customWidth="1"/>
    <col min="4129" max="4129" width="16.140625" style="102" customWidth="1"/>
    <col min="4130" max="4130" width="20.85546875" style="102" customWidth="1"/>
    <col min="4131" max="4131" width="11.5703125" style="102" customWidth="1"/>
    <col min="4132" max="4132" width="13.85546875" style="102" customWidth="1"/>
    <col min="4133" max="4133" width="33.140625" style="102" customWidth="1"/>
    <col min="4134" max="4134" width="13.140625" style="102" customWidth="1"/>
    <col min="4135" max="4135" width="15.7109375" style="102" customWidth="1"/>
    <col min="4136" max="4136" width="21" style="102" customWidth="1"/>
    <col min="4137" max="4137" width="13.85546875" style="102" customWidth="1"/>
    <col min="4138" max="4138" width="13.7109375" style="102" customWidth="1"/>
    <col min="4139" max="4139" width="13.28515625" style="102" customWidth="1"/>
    <col min="4140" max="4140" width="12.28515625" style="102" customWidth="1"/>
    <col min="4141" max="4147" width="9.140625" style="102"/>
    <col min="4148" max="4148" width="10.28515625" style="102" customWidth="1"/>
    <col min="4149" max="4149" width="10.140625" style="102" customWidth="1"/>
    <col min="4150" max="4151" width="9.140625" style="102"/>
    <col min="4152" max="4152" width="55.28515625" style="102" customWidth="1"/>
    <col min="4153" max="4352" width="9.140625" style="102"/>
    <col min="4353" max="4353" width="5.5703125" style="102" customWidth="1"/>
    <col min="4354" max="4354" width="13.5703125" style="102" customWidth="1"/>
    <col min="4355" max="4355" width="11.5703125" style="102" customWidth="1"/>
    <col min="4356" max="4356" width="29.85546875" style="102" customWidth="1"/>
    <col min="4357" max="4357" width="13.7109375" style="102" customWidth="1"/>
    <col min="4358" max="4358" width="42.85546875" style="102" customWidth="1"/>
    <col min="4359" max="4359" width="16.7109375" style="102" customWidth="1"/>
    <col min="4360" max="4360" width="12.7109375" style="102" customWidth="1"/>
    <col min="4361" max="4361" width="35.28515625" style="102" customWidth="1"/>
    <col min="4362" max="4362" width="21.5703125" style="102" customWidth="1"/>
    <col min="4363" max="4363" width="13" style="102" customWidth="1"/>
    <col min="4364" max="4364" width="14.85546875" style="102" customWidth="1"/>
    <col min="4365" max="4365" width="10.5703125" style="102" customWidth="1"/>
    <col min="4366" max="4366" width="11.5703125" style="102" customWidth="1"/>
    <col min="4367" max="4367" width="12" style="102" customWidth="1"/>
    <col min="4368" max="4368" width="12.5703125" style="102" customWidth="1"/>
    <col min="4369" max="4369" width="16.28515625" style="102" customWidth="1"/>
    <col min="4370" max="4370" width="10.5703125" style="102" customWidth="1"/>
    <col min="4371" max="4371" width="13.140625" style="102" customWidth="1"/>
    <col min="4372" max="4372" width="15.7109375" style="102" customWidth="1"/>
    <col min="4373" max="4373" width="13.28515625" style="102" customWidth="1"/>
    <col min="4374" max="4374" width="17.5703125" style="102" customWidth="1"/>
    <col min="4375" max="4375" width="11" style="102" customWidth="1"/>
    <col min="4376" max="4376" width="42.42578125" style="102" customWidth="1"/>
    <col min="4377" max="4377" width="13.7109375" style="102" customWidth="1"/>
    <col min="4378" max="4378" width="12" style="102" customWidth="1"/>
    <col min="4379" max="4380" width="10.5703125" style="102" customWidth="1"/>
    <col min="4381" max="4381" width="12" style="102" customWidth="1"/>
    <col min="4382" max="4382" width="10.5703125" style="102" customWidth="1"/>
    <col min="4383" max="4384" width="21" style="102" customWidth="1"/>
    <col min="4385" max="4385" width="16.140625" style="102" customWidth="1"/>
    <col min="4386" max="4386" width="20.85546875" style="102" customWidth="1"/>
    <col min="4387" max="4387" width="11.5703125" style="102" customWidth="1"/>
    <col min="4388" max="4388" width="13.85546875" style="102" customWidth="1"/>
    <col min="4389" max="4389" width="33.140625" style="102" customWidth="1"/>
    <col min="4390" max="4390" width="13.140625" style="102" customWidth="1"/>
    <col min="4391" max="4391" width="15.7109375" style="102" customWidth="1"/>
    <col min="4392" max="4392" width="21" style="102" customWidth="1"/>
    <col min="4393" max="4393" width="13.85546875" style="102" customWidth="1"/>
    <col min="4394" max="4394" width="13.7109375" style="102" customWidth="1"/>
    <col min="4395" max="4395" width="13.28515625" style="102" customWidth="1"/>
    <col min="4396" max="4396" width="12.28515625" style="102" customWidth="1"/>
    <col min="4397" max="4403" width="9.140625" style="102"/>
    <col min="4404" max="4404" width="10.28515625" style="102" customWidth="1"/>
    <col min="4405" max="4405" width="10.140625" style="102" customWidth="1"/>
    <col min="4406" max="4407" width="9.140625" style="102"/>
    <col min="4408" max="4408" width="55.28515625" style="102" customWidth="1"/>
    <col min="4409" max="4608" width="9.140625" style="102"/>
    <col min="4609" max="4609" width="5.5703125" style="102" customWidth="1"/>
    <col min="4610" max="4610" width="13.5703125" style="102" customWidth="1"/>
    <col min="4611" max="4611" width="11.5703125" style="102" customWidth="1"/>
    <col min="4612" max="4612" width="29.85546875" style="102" customWidth="1"/>
    <col min="4613" max="4613" width="13.7109375" style="102" customWidth="1"/>
    <col min="4614" max="4614" width="42.85546875" style="102" customWidth="1"/>
    <col min="4615" max="4615" width="16.7109375" style="102" customWidth="1"/>
    <col min="4616" max="4616" width="12.7109375" style="102" customWidth="1"/>
    <col min="4617" max="4617" width="35.28515625" style="102" customWidth="1"/>
    <col min="4618" max="4618" width="21.5703125" style="102" customWidth="1"/>
    <col min="4619" max="4619" width="13" style="102" customWidth="1"/>
    <col min="4620" max="4620" width="14.85546875" style="102" customWidth="1"/>
    <col min="4621" max="4621" width="10.5703125" style="102" customWidth="1"/>
    <col min="4622" max="4622" width="11.5703125" style="102" customWidth="1"/>
    <col min="4623" max="4623" width="12" style="102" customWidth="1"/>
    <col min="4624" max="4624" width="12.5703125" style="102" customWidth="1"/>
    <col min="4625" max="4625" width="16.28515625" style="102" customWidth="1"/>
    <col min="4626" max="4626" width="10.5703125" style="102" customWidth="1"/>
    <col min="4627" max="4627" width="13.140625" style="102" customWidth="1"/>
    <col min="4628" max="4628" width="15.7109375" style="102" customWidth="1"/>
    <col min="4629" max="4629" width="13.28515625" style="102" customWidth="1"/>
    <col min="4630" max="4630" width="17.5703125" style="102" customWidth="1"/>
    <col min="4631" max="4631" width="11" style="102" customWidth="1"/>
    <col min="4632" max="4632" width="42.42578125" style="102" customWidth="1"/>
    <col min="4633" max="4633" width="13.7109375" style="102" customWidth="1"/>
    <col min="4634" max="4634" width="12" style="102" customWidth="1"/>
    <col min="4635" max="4636" width="10.5703125" style="102" customWidth="1"/>
    <col min="4637" max="4637" width="12" style="102" customWidth="1"/>
    <col min="4638" max="4638" width="10.5703125" style="102" customWidth="1"/>
    <col min="4639" max="4640" width="21" style="102" customWidth="1"/>
    <col min="4641" max="4641" width="16.140625" style="102" customWidth="1"/>
    <col min="4642" max="4642" width="20.85546875" style="102" customWidth="1"/>
    <col min="4643" max="4643" width="11.5703125" style="102" customWidth="1"/>
    <col min="4644" max="4644" width="13.85546875" style="102" customWidth="1"/>
    <col min="4645" max="4645" width="33.140625" style="102" customWidth="1"/>
    <col min="4646" max="4646" width="13.140625" style="102" customWidth="1"/>
    <col min="4647" max="4647" width="15.7109375" style="102" customWidth="1"/>
    <col min="4648" max="4648" width="21" style="102" customWidth="1"/>
    <col min="4649" max="4649" width="13.85546875" style="102" customWidth="1"/>
    <col min="4650" max="4650" width="13.7109375" style="102" customWidth="1"/>
    <col min="4651" max="4651" width="13.28515625" style="102" customWidth="1"/>
    <col min="4652" max="4652" width="12.28515625" style="102" customWidth="1"/>
    <col min="4653" max="4659" width="9.140625" style="102"/>
    <col min="4660" max="4660" width="10.28515625" style="102" customWidth="1"/>
    <col min="4661" max="4661" width="10.140625" style="102" customWidth="1"/>
    <col min="4662" max="4663" width="9.140625" style="102"/>
    <col min="4664" max="4664" width="55.28515625" style="102" customWidth="1"/>
    <col min="4665" max="4864" width="9.140625" style="102"/>
    <col min="4865" max="4865" width="5.5703125" style="102" customWidth="1"/>
    <col min="4866" max="4866" width="13.5703125" style="102" customWidth="1"/>
    <col min="4867" max="4867" width="11.5703125" style="102" customWidth="1"/>
    <col min="4868" max="4868" width="29.85546875" style="102" customWidth="1"/>
    <col min="4869" max="4869" width="13.7109375" style="102" customWidth="1"/>
    <col min="4870" max="4870" width="42.85546875" style="102" customWidth="1"/>
    <col min="4871" max="4871" width="16.7109375" style="102" customWidth="1"/>
    <col min="4872" max="4872" width="12.7109375" style="102" customWidth="1"/>
    <col min="4873" max="4873" width="35.28515625" style="102" customWidth="1"/>
    <col min="4874" max="4874" width="21.5703125" style="102" customWidth="1"/>
    <col min="4875" max="4875" width="13" style="102" customWidth="1"/>
    <col min="4876" max="4876" width="14.85546875" style="102" customWidth="1"/>
    <col min="4877" max="4877" width="10.5703125" style="102" customWidth="1"/>
    <col min="4878" max="4878" width="11.5703125" style="102" customWidth="1"/>
    <col min="4879" max="4879" width="12" style="102" customWidth="1"/>
    <col min="4880" max="4880" width="12.5703125" style="102" customWidth="1"/>
    <col min="4881" max="4881" width="16.28515625" style="102" customWidth="1"/>
    <col min="4882" max="4882" width="10.5703125" style="102" customWidth="1"/>
    <col min="4883" max="4883" width="13.140625" style="102" customWidth="1"/>
    <col min="4884" max="4884" width="15.7109375" style="102" customWidth="1"/>
    <col min="4885" max="4885" width="13.28515625" style="102" customWidth="1"/>
    <col min="4886" max="4886" width="17.5703125" style="102" customWidth="1"/>
    <col min="4887" max="4887" width="11" style="102" customWidth="1"/>
    <col min="4888" max="4888" width="42.42578125" style="102" customWidth="1"/>
    <col min="4889" max="4889" width="13.7109375" style="102" customWidth="1"/>
    <col min="4890" max="4890" width="12" style="102" customWidth="1"/>
    <col min="4891" max="4892" width="10.5703125" style="102" customWidth="1"/>
    <col min="4893" max="4893" width="12" style="102" customWidth="1"/>
    <col min="4894" max="4894" width="10.5703125" style="102" customWidth="1"/>
    <col min="4895" max="4896" width="21" style="102" customWidth="1"/>
    <col min="4897" max="4897" width="16.140625" style="102" customWidth="1"/>
    <col min="4898" max="4898" width="20.85546875" style="102" customWidth="1"/>
    <col min="4899" max="4899" width="11.5703125" style="102" customWidth="1"/>
    <col min="4900" max="4900" width="13.85546875" style="102" customWidth="1"/>
    <col min="4901" max="4901" width="33.140625" style="102" customWidth="1"/>
    <col min="4902" max="4902" width="13.140625" style="102" customWidth="1"/>
    <col min="4903" max="4903" width="15.7109375" style="102" customWidth="1"/>
    <col min="4904" max="4904" width="21" style="102" customWidth="1"/>
    <col min="4905" max="4905" width="13.85546875" style="102" customWidth="1"/>
    <col min="4906" max="4906" width="13.7109375" style="102" customWidth="1"/>
    <col min="4907" max="4907" width="13.28515625" style="102" customWidth="1"/>
    <col min="4908" max="4908" width="12.28515625" style="102" customWidth="1"/>
    <col min="4909" max="4915" width="9.140625" style="102"/>
    <col min="4916" max="4916" width="10.28515625" style="102" customWidth="1"/>
    <col min="4917" max="4917" width="10.140625" style="102" customWidth="1"/>
    <col min="4918" max="4919" width="9.140625" style="102"/>
    <col min="4920" max="4920" width="55.28515625" style="102" customWidth="1"/>
    <col min="4921" max="5120" width="9.140625" style="102"/>
    <col min="5121" max="5121" width="5.5703125" style="102" customWidth="1"/>
    <col min="5122" max="5122" width="13.5703125" style="102" customWidth="1"/>
    <col min="5123" max="5123" width="11.5703125" style="102" customWidth="1"/>
    <col min="5124" max="5124" width="29.85546875" style="102" customWidth="1"/>
    <col min="5125" max="5125" width="13.7109375" style="102" customWidth="1"/>
    <col min="5126" max="5126" width="42.85546875" style="102" customWidth="1"/>
    <col min="5127" max="5127" width="16.7109375" style="102" customWidth="1"/>
    <col min="5128" max="5128" width="12.7109375" style="102" customWidth="1"/>
    <col min="5129" max="5129" width="35.28515625" style="102" customWidth="1"/>
    <col min="5130" max="5130" width="21.5703125" style="102" customWidth="1"/>
    <col min="5131" max="5131" width="13" style="102" customWidth="1"/>
    <col min="5132" max="5132" width="14.85546875" style="102" customWidth="1"/>
    <col min="5133" max="5133" width="10.5703125" style="102" customWidth="1"/>
    <col min="5134" max="5134" width="11.5703125" style="102" customWidth="1"/>
    <col min="5135" max="5135" width="12" style="102" customWidth="1"/>
    <col min="5136" max="5136" width="12.5703125" style="102" customWidth="1"/>
    <col min="5137" max="5137" width="16.28515625" style="102" customWidth="1"/>
    <col min="5138" max="5138" width="10.5703125" style="102" customWidth="1"/>
    <col min="5139" max="5139" width="13.140625" style="102" customWidth="1"/>
    <col min="5140" max="5140" width="15.7109375" style="102" customWidth="1"/>
    <col min="5141" max="5141" width="13.28515625" style="102" customWidth="1"/>
    <col min="5142" max="5142" width="17.5703125" style="102" customWidth="1"/>
    <col min="5143" max="5143" width="11" style="102" customWidth="1"/>
    <col min="5144" max="5144" width="42.42578125" style="102" customWidth="1"/>
    <col min="5145" max="5145" width="13.7109375" style="102" customWidth="1"/>
    <col min="5146" max="5146" width="12" style="102" customWidth="1"/>
    <col min="5147" max="5148" width="10.5703125" style="102" customWidth="1"/>
    <col min="5149" max="5149" width="12" style="102" customWidth="1"/>
    <col min="5150" max="5150" width="10.5703125" style="102" customWidth="1"/>
    <col min="5151" max="5152" width="21" style="102" customWidth="1"/>
    <col min="5153" max="5153" width="16.140625" style="102" customWidth="1"/>
    <col min="5154" max="5154" width="20.85546875" style="102" customWidth="1"/>
    <col min="5155" max="5155" width="11.5703125" style="102" customWidth="1"/>
    <col min="5156" max="5156" width="13.85546875" style="102" customWidth="1"/>
    <col min="5157" max="5157" width="33.140625" style="102" customWidth="1"/>
    <col min="5158" max="5158" width="13.140625" style="102" customWidth="1"/>
    <col min="5159" max="5159" width="15.7109375" style="102" customWidth="1"/>
    <col min="5160" max="5160" width="21" style="102" customWidth="1"/>
    <col min="5161" max="5161" width="13.85546875" style="102" customWidth="1"/>
    <col min="5162" max="5162" width="13.7109375" style="102" customWidth="1"/>
    <col min="5163" max="5163" width="13.28515625" style="102" customWidth="1"/>
    <col min="5164" max="5164" width="12.28515625" style="102" customWidth="1"/>
    <col min="5165" max="5171" width="9.140625" style="102"/>
    <col min="5172" max="5172" width="10.28515625" style="102" customWidth="1"/>
    <col min="5173" max="5173" width="10.140625" style="102" customWidth="1"/>
    <col min="5174" max="5175" width="9.140625" style="102"/>
    <col min="5176" max="5176" width="55.28515625" style="102" customWidth="1"/>
    <col min="5177" max="5376" width="9.140625" style="102"/>
    <col min="5377" max="5377" width="5.5703125" style="102" customWidth="1"/>
    <col min="5378" max="5378" width="13.5703125" style="102" customWidth="1"/>
    <col min="5379" max="5379" width="11.5703125" style="102" customWidth="1"/>
    <col min="5380" max="5380" width="29.85546875" style="102" customWidth="1"/>
    <col min="5381" max="5381" width="13.7109375" style="102" customWidth="1"/>
    <col min="5382" max="5382" width="42.85546875" style="102" customWidth="1"/>
    <col min="5383" max="5383" width="16.7109375" style="102" customWidth="1"/>
    <col min="5384" max="5384" width="12.7109375" style="102" customWidth="1"/>
    <col min="5385" max="5385" width="35.28515625" style="102" customWidth="1"/>
    <col min="5386" max="5386" width="21.5703125" style="102" customWidth="1"/>
    <col min="5387" max="5387" width="13" style="102" customWidth="1"/>
    <col min="5388" max="5388" width="14.85546875" style="102" customWidth="1"/>
    <col min="5389" max="5389" width="10.5703125" style="102" customWidth="1"/>
    <col min="5390" max="5390" width="11.5703125" style="102" customWidth="1"/>
    <col min="5391" max="5391" width="12" style="102" customWidth="1"/>
    <col min="5392" max="5392" width="12.5703125" style="102" customWidth="1"/>
    <col min="5393" max="5393" width="16.28515625" style="102" customWidth="1"/>
    <col min="5394" max="5394" width="10.5703125" style="102" customWidth="1"/>
    <col min="5395" max="5395" width="13.140625" style="102" customWidth="1"/>
    <col min="5396" max="5396" width="15.7109375" style="102" customWidth="1"/>
    <col min="5397" max="5397" width="13.28515625" style="102" customWidth="1"/>
    <col min="5398" max="5398" width="17.5703125" style="102" customWidth="1"/>
    <col min="5399" max="5399" width="11" style="102" customWidth="1"/>
    <col min="5400" max="5400" width="42.42578125" style="102" customWidth="1"/>
    <col min="5401" max="5401" width="13.7109375" style="102" customWidth="1"/>
    <col min="5402" max="5402" width="12" style="102" customWidth="1"/>
    <col min="5403" max="5404" width="10.5703125" style="102" customWidth="1"/>
    <col min="5405" max="5405" width="12" style="102" customWidth="1"/>
    <col min="5406" max="5406" width="10.5703125" style="102" customWidth="1"/>
    <col min="5407" max="5408" width="21" style="102" customWidth="1"/>
    <col min="5409" max="5409" width="16.140625" style="102" customWidth="1"/>
    <col min="5410" max="5410" width="20.85546875" style="102" customWidth="1"/>
    <col min="5411" max="5411" width="11.5703125" style="102" customWidth="1"/>
    <col min="5412" max="5412" width="13.85546875" style="102" customWidth="1"/>
    <col min="5413" max="5413" width="33.140625" style="102" customWidth="1"/>
    <col min="5414" max="5414" width="13.140625" style="102" customWidth="1"/>
    <col min="5415" max="5415" width="15.7109375" style="102" customWidth="1"/>
    <col min="5416" max="5416" width="21" style="102" customWidth="1"/>
    <col min="5417" max="5417" width="13.85546875" style="102" customWidth="1"/>
    <col min="5418" max="5418" width="13.7109375" style="102" customWidth="1"/>
    <col min="5419" max="5419" width="13.28515625" style="102" customWidth="1"/>
    <col min="5420" max="5420" width="12.28515625" style="102" customWidth="1"/>
    <col min="5421" max="5427" width="9.140625" style="102"/>
    <col min="5428" max="5428" width="10.28515625" style="102" customWidth="1"/>
    <col min="5429" max="5429" width="10.140625" style="102" customWidth="1"/>
    <col min="5430" max="5431" width="9.140625" style="102"/>
    <col min="5432" max="5432" width="55.28515625" style="102" customWidth="1"/>
    <col min="5433" max="5632" width="9.140625" style="102"/>
    <col min="5633" max="5633" width="5.5703125" style="102" customWidth="1"/>
    <col min="5634" max="5634" width="13.5703125" style="102" customWidth="1"/>
    <col min="5635" max="5635" width="11.5703125" style="102" customWidth="1"/>
    <col min="5636" max="5636" width="29.85546875" style="102" customWidth="1"/>
    <col min="5637" max="5637" width="13.7109375" style="102" customWidth="1"/>
    <col min="5638" max="5638" width="42.85546875" style="102" customWidth="1"/>
    <col min="5639" max="5639" width="16.7109375" style="102" customWidth="1"/>
    <col min="5640" max="5640" width="12.7109375" style="102" customWidth="1"/>
    <col min="5641" max="5641" width="35.28515625" style="102" customWidth="1"/>
    <col min="5642" max="5642" width="21.5703125" style="102" customWidth="1"/>
    <col min="5643" max="5643" width="13" style="102" customWidth="1"/>
    <col min="5644" max="5644" width="14.85546875" style="102" customWidth="1"/>
    <col min="5645" max="5645" width="10.5703125" style="102" customWidth="1"/>
    <col min="5646" max="5646" width="11.5703125" style="102" customWidth="1"/>
    <col min="5647" max="5647" width="12" style="102" customWidth="1"/>
    <col min="5648" max="5648" width="12.5703125" style="102" customWidth="1"/>
    <col min="5649" max="5649" width="16.28515625" style="102" customWidth="1"/>
    <col min="5650" max="5650" width="10.5703125" style="102" customWidth="1"/>
    <col min="5651" max="5651" width="13.140625" style="102" customWidth="1"/>
    <col min="5652" max="5652" width="15.7109375" style="102" customWidth="1"/>
    <col min="5653" max="5653" width="13.28515625" style="102" customWidth="1"/>
    <col min="5654" max="5654" width="17.5703125" style="102" customWidth="1"/>
    <col min="5655" max="5655" width="11" style="102" customWidth="1"/>
    <col min="5656" max="5656" width="42.42578125" style="102" customWidth="1"/>
    <col min="5657" max="5657" width="13.7109375" style="102" customWidth="1"/>
    <col min="5658" max="5658" width="12" style="102" customWidth="1"/>
    <col min="5659" max="5660" width="10.5703125" style="102" customWidth="1"/>
    <col min="5661" max="5661" width="12" style="102" customWidth="1"/>
    <col min="5662" max="5662" width="10.5703125" style="102" customWidth="1"/>
    <col min="5663" max="5664" width="21" style="102" customWidth="1"/>
    <col min="5665" max="5665" width="16.140625" style="102" customWidth="1"/>
    <col min="5666" max="5666" width="20.85546875" style="102" customWidth="1"/>
    <col min="5667" max="5667" width="11.5703125" style="102" customWidth="1"/>
    <col min="5668" max="5668" width="13.85546875" style="102" customWidth="1"/>
    <col min="5669" max="5669" width="33.140625" style="102" customWidth="1"/>
    <col min="5670" max="5670" width="13.140625" style="102" customWidth="1"/>
    <col min="5671" max="5671" width="15.7109375" style="102" customWidth="1"/>
    <col min="5672" max="5672" width="21" style="102" customWidth="1"/>
    <col min="5673" max="5673" width="13.85546875" style="102" customWidth="1"/>
    <col min="5674" max="5674" width="13.7109375" style="102" customWidth="1"/>
    <col min="5675" max="5675" width="13.28515625" style="102" customWidth="1"/>
    <col min="5676" max="5676" width="12.28515625" style="102" customWidth="1"/>
    <col min="5677" max="5683" width="9.140625" style="102"/>
    <col min="5684" max="5684" width="10.28515625" style="102" customWidth="1"/>
    <col min="5685" max="5685" width="10.140625" style="102" customWidth="1"/>
    <col min="5686" max="5687" width="9.140625" style="102"/>
    <col min="5688" max="5688" width="55.28515625" style="102" customWidth="1"/>
    <col min="5689" max="5888" width="9.140625" style="102"/>
    <col min="5889" max="5889" width="5.5703125" style="102" customWidth="1"/>
    <col min="5890" max="5890" width="13.5703125" style="102" customWidth="1"/>
    <col min="5891" max="5891" width="11.5703125" style="102" customWidth="1"/>
    <col min="5892" max="5892" width="29.85546875" style="102" customWidth="1"/>
    <col min="5893" max="5893" width="13.7109375" style="102" customWidth="1"/>
    <col min="5894" max="5894" width="42.85546875" style="102" customWidth="1"/>
    <col min="5895" max="5895" width="16.7109375" style="102" customWidth="1"/>
    <col min="5896" max="5896" width="12.7109375" style="102" customWidth="1"/>
    <col min="5897" max="5897" width="35.28515625" style="102" customWidth="1"/>
    <col min="5898" max="5898" width="21.5703125" style="102" customWidth="1"/>
    <col min="5899" max="5899" width="13" style="102" customWidth="1"/>
    <col min="5900" max="5900" width="14.85546875" style="102" customWidth="1"/>
    <col min="5901" max="5901" width="10.5703125" style="102" customWidth="1"/>
    <col min="5902" max="5902" width="11.5703125" style="102" customWidth="1"/>
    <col min="5903" max="5903" width="12" style="102" customWidth="1"/>
    <col min="5904" max="5904" width="12.5703125" style="102" customWidth="1"/>
    <col min="5905" max="5905" width="16.28515625" style="102" customWidth="1"/>
    <col min="5906" max="5906" width="10.5703125" style="102" customWidth="1"/>
    <col min="5907" max="5907" width="13.140625" style="102" customWidth="1"/>
    <col min="5908" max="5908" width="15.7109375" style="102" customWidth="1"/>
    <col min="5909" max="5909" width="13.28515625" style="102" customWidth="1"/>
    <col min="5910" max="5910" width="17.5703125" style="102" customWidth="1"/>
    <col min="5911" max="5911" width="11" style="102" customWidth="1"/>
    <col min="5912" max="5912" width="42.42578125" style="102" customWidth="1"/>
    <col min="5913" max="5913" width="13.7109375" style="102" customWidth="1"/>
    <col min="5914" max="5914" width="12" style="102" customWidth="1"/>
    <col min="5915" max="5916" width="10.5703125" style="102" customWidth="1"/>
    <col min="5917" max="5917" width="12" style="102" customWidth="1"/>
    <col min="5918" max="5918" width="10.5703125" style="102" customWidth="1"/>
    <col min="5919" max="5920" width="21" style="102" customWidth="1"/>
    <col min="5921" max="5921" width="16.140625" style="102" customWidth="1"/>
    <col min="5922" max="5922" width="20.85546875" style="102" customWidth="1"/>
    <col min="5923" max="5923" width="11.5703125" style="102" customWidth="1"/>
    <col min="5924" max="5924" width="13.85546875" style="102" customWidth="1"/>
    <col min="5925" max="5925" width="33.140625" style="102" customWidth="1"/>
    <col min="5926" max="5926" width="13.140625" style="102" customWidth="1"/>
    <col min="5927" max="5927" width="15.7109375" style="102" customWidth="1"/>
    <col min="5928" max="5928" width="21" style="102" customWidth="1"/>
    <col min="5929" max="5929" width="13.85546875" style="102" customWidth="1"/>
    <col min="5930" max="5930" width="13.7109375" style="102" customWidth="1"/>
    <col min="5931" max="5931" width="13.28515625" style="102" customWidth="1"/>
    <col min="5932" max="5932" width="12.28515625" style="102" customWidth="1"/>
    <col min="5933" max="5939" width="9.140625" style="102"/>
    <col min="5940" max="5940" width="10.28515625" style="102" customWidth="1"/>
    <col min="5941" max="5941" width="10.140625" style="102" customWidth="1"/>
    <col min="5942" max="5943" width="9.140625" style="102"/>
    <col min="5944" max="5944" width="55.28515625" style="102" customWidth="1"/>
    <col min="5945" max="6144" width="9.140625" style="102"/>
    <col min="6145" max="6145" width="5.5703125" style="102" customWidth="1"/>
    <col min="6146" max="6146" width="13.5703125" style="102" customWidth="1"/>
    <col min="6147" max="6147" width="11.5703125" style="102" customWidth="1"/>
    <col min="6148" max="6148" width="29.85546875" style="102" customWidth="1"/>
    <col min="6149" max="6149" width="13.7109375" style="102" customWidth="1"/>
    <col min="6150" max="6150" width="42.85546875" style="102" customWidth="1"/>
    <col min="6151" max="6151" width="16.7109375" style="102" customWidth="1"/>
    <col min="6152" max="6152" width="12.7109375" style="102" customWidth="1"/>
    <col min="6153" max="6153" width="35.28515625" style="102" customWidth="1"/>
    <col min="6154" max="6154" width="21.5703125" style="102" customWidth="1"/>
    <col min="6155" max="6155" width="13" style="102" customWidth="1"/>
    <col min="6156" max="6156" width="14.85546875" style="102" customWidth="1"/>
    <col min="6157" max="6157" width="10.5703125" style="102" customWidth="1"/>
    <col min="6158" max="6158" width="11.5703125" style="102" customWidth="1"/>
    <col min="6159" max="6159" width="12" style="102" customWidth="1"/>
    <col min="6160" max="6160" width="12.5703125" style="102" customWidth="1"/>
    <col min="6161" max="6161" width="16.28515625" style="102" customWidth="1"/>
    <col min="6162" max="6162" width="10.5703125" style="102" customWidth="1"/>
    <col min="6163" max="6163" width="13.140625" style="102" customWidth="1"/>
    <col min="6164" max="6164" width="15.7109375" style="102" customWidth="1"/>
    <col min="6165" max="6165" width="13.28515625" style="102" customWidth="1"/>
    <col min="6166" max="6166" width="17.5703125" style="102" customWidth="1"/>
    <col min="6167" max="6167" width="11" style="102" customWidth="1"/>
    <col min="6168" max="6168" width="42.42578125" style="102" customWidth="1"/>
    <col min="6169" max="6169" width="13.7109375" style="102" customWidth="1"/>
    <col min="6170" max="6170" width="12" style="102" customWidth="1"/>
    <col min="6171" max="6172" width="10.5703125" style="102" customWidth="1"/>
    <col min="6173" max="6173" width="12" style="102" customWidth="1"/>
    <col min="6174" max="6174" width="10.5703125" style="102" customWidth="1"/>
    <col min="6175" max="6176" width="21" style="102" customWidth="1"/>
    <col min="6177" max="6177" width="16.140625" style="102" customWidth="1"/>
    <col min="6178" max="6178" width="20.85546875" style="102" customWidth="1"/>
    <col min="6179" max="6179" width="11.5703125" style="102" customWidth="1"/>
    <col min="6180" max="6180" width="13.85546875" style="102" customWidth="1"/>
    <col min="6181" max="6181" width="33.140625" style="102" customWidth="1"/>
    <col min="6182" max="6182" width="13.140625" style="102" customWidth="1"/>
    <col min="6183" max="6183" width="15.7109375" style="102" customWidth="1"/>
    <col min="6184" max="6184" width="21" style="102" customWidth="1"/>
    <col min="6185" max="6185" width="13.85546875" style="102" customWidth="1"/>
    <col min="6186" max="6186" width="13.7109375" style="102" customWidth="1"/>
    <col min="6187" max="6187" width="13.28515625" style="102" customWidth="1"/>
    <col min="6188" max="6188" width="12.28515625" style="102" customWidth="1"/>
    <col min="6189" max="6195" width="9.140625" style="102"/>
    <col min="6196" max="6196" width="10.28515625" style="102" customWidth="1"/>
    <col min="6197" max="6197" width="10.140625" style="102" customWidth="1"/>
    <col min="6198" max="6199" width="9.140625" style="102"/>
    <col min="6200" max="6200" width="55.28515625" style="102" customWidth="1"/>
    <col min="6201" max="6400" width="9.140625" style="102"/>
    <col min="6401" max="6401" width="5.5703125" style="102" customWidth="1"/>
    <col min="6402" max="6402" width="13.5703125" style="102" customWidth="1"/>
    <col min="6403" max="6403" width="11.5703125" style="102" customWidth="1"/>
    <col min="6404" max="6404" width="29.85546875" style="102" customWidth="1"/>
    <col min="6405" max="6405" width="13.7109375" style="102" customWidth="1"/>
    <col min="6406" max="6406" width="42.85546875" style="102" customWidth="1"/>
    <col min="6407" max="6407" width="16.7109375" style="102" customWidth="1"/>
    <col min="6408" max="6408" width="12.7109375" style="102" customWidth="1"/>
    <col min="6409" max="6409" width="35.28515625" style="102" customWidth="1"/>
    <col min="6410" max="6410" width="21.5703125" style="102" customWidth="1"/>
    <col min="6411" max="6411" width="13" style="102" customWidth="1"/>
    <col min="6412" max="6412" width="14.85546875" style="102" customWidth="1"/>
    <col min="6413" max="6413" width="10.5703125" style="102" customWidth="1"/>
    <col min="6414" max="6414" width="11.5703125" style="102" customWidth="1"/>
    <col min="6415" max="6415" width="12" style="102" customWidth="1"/>
    <col min="6416" max="6416" width="12.5703125" style="102" customWidth="1"/>
    <col min="6417" max="6417" width="16.28515625" style="102" customWidth="1"/>
    <col min="6418" max="6418" width="10.5703125" style="102" customWidth="1"/>
    <col min="6419" max="6419" width="13.140625" style="102" customWidth="1"/>
    <col min="6420" max="6420" width="15.7109375" style="102" customWidth="1"/>
    <col min="6421" max="6421" width="13.28515625" style="102" customWidth="1"/>
    <col min="6422" max="6422" width="17.5703125" style="102" customWidth="1"/>
    <col min="6423" max="6423" width="11" style="102" customWidth="1"/>
    <col min="6424" max="6424" width="42.42578125" style="102" customWidth="1"/>
    <col min="6425" max="6425" width="13.7109375" style="102" customWidth="1"/>
    <col min="6426" max="6426" width="12" style="102" customWidth="1"/>
    <col min="6427" max="6428" width="10.5703125" style="102" customWidth="1"/>
    <col min="6429" max="6429" width="12" style="102" customWidth="1"/>
    <col min="6430" max="6430" width="10.5703125" style="102" customWidth="1"/>
    <col min="6431" max="6432" width="21" style="102" customWidth="1"/>
    <col min="6433" max="6433" width="16.140625" style="102" customWidth="1"/>
    <col min="6434" max="6434" width="20.85546875" style="102" customWidth="1"/>
    <col min="6435" max="6435" width="11.5703125" style="102" customWidth="1"/>
    <col min="6436" max="6436" width="13.85546875" style="102" customWidth="1"/>
    <col min="6437" max="6437" width="33.140625" style="102" customWidth="1"/>
    <col min="6438" max="6438" width="13.140625" style="102" customWidth="1"/>
    <col min="6439" max="6439" width="15.7109375" style="102" customWidth="1"/>
    <col min="6440" max="6440" width="21" style="102" customWidth="1"/>
    <col min="6441" max="6441" width="13.85546875" style="102" customWidth="1"/>
    <col min="6442" max="6442" width="13.7109375" style="102" customWidth="1"/>
    <col min="6443" max="6443" width="13.28515625" style="102" customWidth="1"/>
    <col min="6444" max="6444" width="12.28515625" style="102" customWidth="1"/>
    <col min="6445" max="6451" width="9.140625" style="102"/>
    <col min="6452" max="6452" width="10.28515625" style="102" customWidth="1"/>
    <col min="6453" max="6453" width="10.140625" style="102" customWidth="1"/>
    <col min="6454" max="6455" width="9.140625" style="102"/>
    <col min="6456" max="6456" width="55.28515625" style="102" customWidth="1"/>
    <col min="6457" max="6656" width="9.140625" style="102"/>
    <col min="6657" max="6657" width="5.5703125" style="102" customWidth="1"/>
    <col min="6658" max="6658" width="13.5703125" style="102" customWidth="1"/>
    <col min="6659" max="6659" width="11.5703125" style="102" customWidth="1"/>
    <col min="6660" max="6660" width="29.85546875" style="102" customWidth="1"/>
    <col min="6661" max="6661" width="13.7109375" style="102" customWidth="1"/>
    <col min="6662" max="6662" width="42.85546875" style="102" customWidth="1"/>
    <col min="6663" max="6663" width="16.7109375" style="102" customWidth="1"/>
    <col min="6664" max="6664" width="12.7109375" style="102" customWidth="1"/>
    <col min="6665" max="6665" width="35.28515625" style="102" customWidth="1"/>
    <col min="6666" max="6666" width="21.5703125" style="102" customWidth="1"/>
    <col min="6667" max="6667" width="13" style="102" customWidth="1"/>
    <col min="6668" max="6668" width="14.85546875" style="102" customWidth="1"/>
    <col min="6669" max="6669" width="10.5703125" style="102" customWidth="1"/>
    <col min="6670" max="6670" width="11.5703125" style="102" customWidth="1"/>
    <col min="6671" max="6671" width="12" style="102" customWidth="1"/>
    <col min="6672" max="6672" width="12.5703125" style="102" customWidth="1"/>
    <col min="6673" max="6673" width="16.28515625" style="102" customWidth="1"/>
    <col min="6674" max="6674" width="10.5703125" style="102" customWidth="1"/>
    <col min="6675" max="6675" width="13.140625" style="102" customWidth="1"/>
    <col min="6676" max="6676" width="15.7109375" style="102" customWidth="1"/>
    <col min="6677" max="6677" width="13.28515625" style="102" customWidth="1"/>
    <col min="6678" max="6678" width="17.5703125" style="102" customWidth="1"/>
    <col min="6679" max="6679" width="11" style="102" customWidth="1"/>
    <col min="6680" max="6680" width="42.42578125" style="102" customWidth="1"/>
    <col min="6681" max="6681" width="13.7109375" style="102" customWidth="1"/>
    <col min="6682" max="6682" width="12" style="102" customWidth="1"/>
    <col min="6683" max="6684" width="10.5703125" style="102" customWidth="1"/>
    <col min="6685" max="6685" width="12" style="102" customWidth="1"/>
    <col min="6686" max="6686" width="10.5703125" style="102" customWidth="1"/>
    <col min="6687" max="6688" width="21" style="102" customWidth="1"/>
    <col min="6689" max="6689" width="16.140625" style="102" customWidth="1"/>
    <col min="6690" max="6690" width="20.85546875" style="102" customWidth="1"/>
    <col min="6691" max="6691" width="11.5703125" style="102" customWidth="1"/>
    <col min="6692" max="6692" width="13.85546875" style="102" customWidth="1"/>
    <col min="6693" max="6693" width="33.140625" style="102" customWidth="1"/>
    <col min="6694" max="6694" width="13.140625" style="102" customWidth="1"/>
    <col min="6695" max="6695" width="15.7109375" style="102" customWidth="1"/>
    <col min="6696" max="6696" width="21" style="102" customWidth="1"/>
    <col min="6697" max="6697" width="13.85546875" style="102" customWidth="1"/>
    <col min="6698" max="6698" width="13.7109375" style="102" customWidth="1"/>
    <col min="6699" max="6699" width="13.28515625" style="102" customWidth="1"/>
    <col min="6700" max="6700" width="12.28515625" style="102" customWidth="1"/>
    <col min="6701" max="6707" width="9.140625" style="102"/>
    <col min="6708" max="6708" width="10.28515625" style="102" customWidth="1"/>
    <col min="6709" max="6709" width="10.140625" style="102" customWidth="1"/>
    <col min="6710" max="6711" width="9.140625" style="102"/>
    <col min="6712" max="6712" width="55.28515625" style="102" customWidth="1"/>
    <col min="6713" max="6912" width="9.140625" style="102"/>
    <col min="6913" max="6913" width="5.5703125" style="102" customWidth="1"/>
    <col min="6914" max="6914" width="13.5703125" style="102" customWidth="1"/>
    <col min="6915" max="6915" width="11.5703125" style="102" customWidth="1"/>
    <col min="6916" max="6916" width="29.85546875" style="102" customWidth="1"/>
    <col min="6917" max="6917" width="13.7109375" style="102" customWidth="1"/>
    <col min="6918" max="6918" width="42.85546875" style="102" customWidth="1"/>
    <col min="6919" max="6919" width="16.7109375" style="102" customWidth="1"/>
    <col min="6920" max="6920" width="12.7109375" style="102" customWidth="1"/>
    <col min="6921" max="6921" width="35.28515625" style="102" customWidth="1"/>
    <col min="6922" max="6922" width="21.5703125" style="102" customWidth="1"/>
    <col min="6923" max="6923" width="13" style="102" customWidth="1"/>
    <col min="6924" max="6924" width="14.85546875" style="102" customWidth="1"/>
    <col min="6925" max="6925" width="10.5703125" style="102" customWidth="1"/>
    <col min="6926" max="6926" width="11.5703125" style="102" customWidth="1"/>
    <col min="6927" max="6927" width="12" style="102" customWidth="1"/>
    <col min="6928" max="6928" width="12.5703125" style="102" customWidth="1"/>
    <col min="6929" max="6929" width="16.28515625" style="102" customWidth="1"/>
    <col min="6930" max="6930" width="10.5703125" style="102" customWidth="1"/>
    <col min="6931" max="6931" width="13.140625" style="102" customWidth="1"/>
    <col min="6932" max="6932" width="15.7109375" style="102" customWidth="1"/>
    <col min="6933" max="6933" width="13.28515625" style="102" customWidth="1"/>
    <col min="6934" max="6934" width="17.5703125" style="102" customWidth="1"/>
    <col min="6935" max="6935" width="11" style="102" customWidth="1"/>
    <col min="6936" max="6936" width="42.42578125" style="102" customWidth="1"/>
    <col min="6937" max="6937" width="13.7109375" style="102" customWidth="1"/>
    <col min="6938" max="6938" width="12" style="102" customWidth="1"/>
    <col min="6939" max="6940" width="10.5703125" style="102" customWidth="1"/>
    <col min="6941" max="6941" width="12" style="102" customWidth="1"/>
    <col min="6942" max="6942" width="10.5703125" style="102" customWidth="1"/>
    <col min="6943" max="6944" width="21" style="102" customWidth="1"/>
    <col min="6945" max="6945" width="16.140625" style="102" customWidth="1"/>
    <col min="6946" max="6946" width="20.85546875" style="102" customWidth="1"/>
    <col min="6947" max="6947" width="11.5703125" style="102" customWidth="1"/>
    <col min="6948" max="6948" width="13.85546875" style="102" customWidth="1"/>
    <col min="6949" max="6949" width="33.140625" style="102" customWidth="1"/>
    <col min="6950" max="6950" width="13.140625" style="102" customWidth="1"/>
    <col min="6951" max="6951" width="15.7109375" style="102" customWidth="1"/>
    <col min="6952" max="6952" width="21" style="102" customWidth="1"/>
    <col min="6953" max="6953" width="13.85546875" style="102" customWidth="1"/>
    <col min="6954" max="6954" width="13.7109375" style="102" customWidth="1"/>
    <col min="6955" max="6955" width="13.28515625" style="102" customWidth="1"/>
    <col min="6956" max="6956" width="12.28515625" style="102" customWidth="1"/>
    <col min="6957" max="6963" width="9.140625" style="102"/>
    <col min="6964" max="6964" width="10.28515625" style="102" customWidth="1"/>
    <col min="6965" max="6965" width="10.140625" style="102" customWidth="1"/>
    <col min="6966" max="6967" width="9.140625" style="102"/>
    <col min="6968" max="6968" width="55.28515625" style="102" customWidth="1"/>
    <col min="6969" max="7168" width="9.140625" style="102"/>
    <col min="7169" max="7169" width="5.5703125" style="102" customWidth="1"/>
    <col min="7170" max="7170" width="13.5703125" style="102" customWidth="1"/>
    <col min="7171" max="7171" width="11.5703125" style="102" customWidth="1"/>
    <col min="7172" max="7172" width="29.85546875" style="102" customWidth="1"/>
    <col min="7173" max="7173" width="13.7109375" style="102" customWidth="1"/>
    <col min="7174" max="7174" width="42.85546875" style="102" customWidth="1"/>
    <col min="7175" max="7175" width="16.7109375" style="102" customWidth="1"/>
    <col min="7176" max="7176" width="12.7109375" style="102" customWidth="1"/>
    <col min="7177" max="7177" width="35.28515625" style="102" customWidth="1"/>
    <col min="7178" max="7178" width="21.5703125" style="102" customWidth="1"/>
    <col min="7179" max="7179" width="13" style="102" customWidth="1"/>
    <col min="7180" max="7180" width="14.85546875" style="102" customWidth="1"/>
    <col min="7181" max="7181" width="10.5703125" style="102" customWidth="1"/>
    <col min="7182" max="7182" width="11.5703125" style="102" customWidth="1"/>
    <col min="7183" max="7183" width="12" style="102" customWidth="1"/>
    <col min="7184" max="7184" width="12.5703125" style="102" customWidth="1"/>
    <col min="7185" max="7185" width="16.28515625" style="102" customWidth="1"/>
    <col min="7186" max="7186" width="10.5703125" style="102" customWidth="1"/>
    <col min="7187" max="7187" width="13.140625" style="102" customWidth="1"/>
    <col min="7188" max="7188" width="15.7109375" style="102" customWidth="1"/>
    <col min="7189" max="7189" width="13.28515625" style="102" customWidth="1"/>
    <col min="7190" max="7190" width="17.5703125" style="102" customWidth="1"/>
    <col min="7191" max="7191" width="11" style="102" customWidth="1"/>
    <col min="7192" max="7192" width="42.42578125" style="102" customWidth="1"/>
    <col min="7193" max="7193" width="13.7109375" style="102" customWidth="1"/>
    <col min="7194" max="7194" width="12" style="102" customWidth="1"/>
    <col min="7195" max="7196" width="10.5703125" style="102" customWidth="1"/>
    <col min="7197" max="7197" width="12" style="102" customWidth="1"/>
    <col min="7198" max="7198" width="10.5703125" style="102" customWidth="1"/>
    <col min="7199" max="7200" width="21" style="102" customWidth="1"/>
    <col min="7201" max="7201" width="16.140625" style="102" customWidth="1"/>
    <col min="7202" max="7202" width="20.85546875" style="102" customWidth="1"/>
    <col min="7203" max="7203" width="11.5703125" style="102" customWidth="1"/>
    <col min="7204" max="7204" width="13.85546875" style="102" customWidth="1"/>
    <col min="7205" max="7205" width="33.140625" style="102" customWidth="1"/>
    <col min="7206" max="7206" width="13.140625" style="102" customWidth="1"/>
    <col min="7207" max="7207" width="15.7109375" style="102" customWidth="1"/>
    <col min="7208" max="7208" width="21" style="102" customWidth="1"/>
    <col min="7209" max="7209" width="13.85546875" style="102" customWidth="1"/>
    <col min="7210" max="7210" width="13.7109375" style="102" customWidth="1"/>
    <col min="7211" max="7211" width="13.28515625" style="102" customWidth="1"/>
    <col min="7212" max="7212" width="12.28515625" style="102" customWidth="1"/>
    <col min="7213" max="7219" width="9.140625" style="102"/>
    <col min="7220" max="7220" width="10.28515625" style="102" customWidth="1"/>
    <col min="7221" max="7221" width="10.140625" style="102" customWidth="1"/>
    <col min="7222" max="7223" width="9.140625" style="102"/>
    <col min="7224" max="7224" width="55.28515625" style="102" customWidth="1"/>
    <col min="7225" max="7424" width="9.140625" style="102"/>
    <col min="7425" max="7425" width="5.5703125" style="102" customWidth="1"/>
    <col min="7426" max="7426" width="13.5703125" style="102" customWidth="1"/>
    <col min="7427" max="7427" width="11.5703125" style="102" customWidth="1"/>
    <col min="7428" max="7428" width="29.85546875" style="102" customWidth="1"/>
    <col min="7429" max="7429" width="13.7109375" style="102" customWidth="1"/>
    <col min="7430" max="7430" width="42.85546875" style="102" customWidth="1"/>
    <col min="7431" max="7431" width="16.7109375" style="102" customWidth="1"/>
    <col min="7432" max="7432" width="12.7109375" style="102" customWidth="1"/>
    <col min="7433" max="7433" width="35.28515625" style="102" customWidth="1"/>
    <col min="7434" max="7434" width="21.5703125" style="102" customWidth="1"/>
    <col min="7435" max="7435" width="13" style="102" customWidth="1"/>
    <col min="7436" max="7436" width="14.85546875" style="102" customWidth="1"/>
    <col min="7437" max="7437" width="10.5703125" style="102" customWidth="1"/>
    <col min="7438" max="7438" width="11.5703125" style="102" customWidth="1"/>
    <col min="7439" max="7439" width="12" style="102" customWidth="1"/>
    <col min="7440" max="7440" width="12.5703125" style="102" customWidth="1"/>
    <col min="7441" max="7441" width="16.28515625" style="102" customWidth="1"/>
    <col min="7442" max="7442" width="10.5703125" style="102" customWidth="1"/>
    <col min="7443" max="7443" width="13.140625" style="102" customWidth="1"/>
    <col min="7444" max="7444" width="15.7109375" style="102" customWidth="1"/>
    <col min="7445" max="7445" width="13.28515625" style="102" customWidth="1"/>
    <col min="7446" max="7446" width="17.5703125" style="102" customWidth="1"/>
    <col min="7447" max="7447" width="11" style="102" customWidth="1"/>
    <col min="7448" max="7448" width="42.42578125" style="102" customWidth="1"/>
    <col min="7449" max="7449" width="13.7109375" style="102" customWidth="1"/>
    <col min="7450" max="7450" width="12" style="102" customWidth="1"/>
    <col min="7451" max="7452" width="10.5703125" style="102" customWidth="1"/>
    <col min="7453" max="7453" width="12" style="102" customWidth="1"/>
    <col min="7454" max="7454" width="10.5703125" style="102" customWidth="1"/>
    <col min="7455" max="7456" width="21" style="102" customWidth="1"/>
    <col min="7457" max="7457" width="16.140625" style="102" customWidth="1"/>
    <col min="7458" max="7458" width="20.85546875" style="102" customWidth="1"/>
    <col min="7459" max="7459" width="11.5703125" style="102" customWidth="1"/>
    <col min="7460" max="7460" width="13.85546875" style="102" customWidth="1"/>
    <col min="7461" max="7461" width="33.140625" style="102" customWidth="1"/>
    <col min="7462" max="7462" width="13.140625" style="102" customWidth="1"/>
    <col min="7463" max="7463" width="15.7109375" style="102" customWidth="1"/>
    <col min="7464" max="7464" width="21" style="102" customWidth="1"/>
    <col min="7465" max="7465" width="13.85546875" style="102" customWidth="1"/>
    <col min="7466" max="7466" width="13.7109375" style="102" customWidth="1"/>
    <col min="7467" max="7467" width="13.28515625" style="102" customWidth="1"/>
    <col min="7468" max="7468" width="12.28515625" style="102" customWidth="1"/>
    <col min="7469" max="7475" width="9.140625" style="102"/>
    <col min="7476" max="7476" width="10.28515625" style="102" customWidth="1"/>
    <col min="7477" max="7477" width="10.140625" style="102" customWidth="1"/>
    <col min="7478" max="7479" width="9.140625" style="102"/>
    <col min="7480" max="7480" width="55.28515625" style="102" customWidth="1"/>
    <col min="7481" max="7680" width="9.140625" style="102"/>
    <col min="7681" max="7681" width="5.5703125" style="102" customWidth="1"/>
    <col min="7682" max="7682" width="13.5703125" style="102" customWidth="1"/>
    <col min="7683" max="7683" width="11.5703125" style="102" customWidth="1"/>
    <col min="7684" max="7684" width="29.85546875" style="102" customWidth="1"/>
    <col min="7685" max="7685" width="13.7109375" style="102" customWidth="1"/>
    <col min="7686" max="7686" width="42.85546875" style="102" customWidth="1"/>
    <col min="7687" max="7687" width="16.7109375" style="102" customWidth="1"/>
    <col min="7688" max="7688" width="12.7109375" style="102" customWidth="1"/>
    <col min="7689" max="7689" width="35.28515625" style="102" customWidth="1"/>
    <col min="7690" max="7690" width="21.5703125" style="102" customWidth="1"/>
    <col min="7691" max="7691" width="13" style="102" customWidth="1"/>
    <col min="7692" max="7692" width="14.85546875" style="102" customWidth="1"/>
    <col min="7693" max="7693" width="10.5703125" style="102" customWidth="1"/>
    <col min="7694" max="7694" width="11.5703125" style="102" customWidth="1"/>
    <col min="7695" max="7695" width="12" style="102" customWidth="1"/>
    <col min="7696" max="7696" width="12.5703125" style="102" customWidth="1"/>
    <col min="7697" max="7697" width="16.28515625" style="102" customWidth="1"/>
    <col min="7698" max="7698" width="10.5703125" style="102" customWidth="1"/>
    <col min="7699" max="7699" width="13.140625" style="102" customWidth="1"/>
    <col min="7700" max="7700" width="15.7109375" style="102" customWidth="1"/>
    <col min="7701" max="7701" width="13.28515625" style="102" customWidth="1"/>
    <col min="7702" max="7702" width="17.5703125" style="102" customWidth="1"/>
    <col min="7703" max="7703" width="11" style="102" customWidth="1"/>
    <col min="7704" max="7704" width="42.42578125" style="102" customWidth="1"/>
    <col min="7705" max="7705" width="13.7109375" style="102" customWidth="1"/>
    <col min="7706" max="7706" width="12" style="102" customWidth="1"/>
    <col min="7707" max="7708" width="10.5703125" style="102" customWidth="1"/>
    <col min="7709" max="7709" width="12" style="102" customWidth="1"/>
    <col min="7710" max="7710" width="10.5703125" style="102" customWidth="1"/>
    <col min="7711" max="7712" width="21" style="102" customWidth="1"/>
    <col min="7713" max="7713" width="16.140625" style="102" customWidth="1"/>
    <col min="7714" max="7714" width="20.85546875" style="102" customWidth="1"/>
    <col min="7715" max="7715" width="11.5703125" style="102" customWidth="1"/>
    <col min="7716" max="7716" width="13.85546875" style="102" customWidth="1"/>
    <col min="7717" max="7717" width="33.140625" style="102" customWidth="1"/>
    <col min="7718" max="7718" width="13.140625" style="102" customWidth="1"/>
    <col min="7719" max="7719" width="15.7109375" style="102" customWidth="1"/>
    <col min="7720" max="7720" width="21" style="102" customWidth="1"/>
    <col min="7721" max="7721" width="13.85546875" style="102" customWidth="1"/>
    <col min="7722" max="7722" width="13.7109375" style="102" customWidth="1"/>
    <col min="7723" max="7723" width="13.28515625" style="102" customWidth="1"/>
    <col min="7724" max="7724" width="12.28515625" style="102" customWidth="1"/>
    <col min="7725" max="7731" width="9.140625" style="102"/>
    <col min="7732" max="7732" width="10.28515625" style="102" customWidth="1"/>
    <col min="7733" max="7733" width="10.140625" style="102" customWidth="1"/>
    <col min="7734" max="7735" width="9.140625" style="102"/>
    <col min="7736" max="7736" width="55.28515625" style="102" customWidth="1"/>
    <col min="7737" max="7936" width="9.140625" style="102"/>
    <col min="7937" max="7937" width="5.5703125" style="102" customWidth="1"/>
    <col min="7938" max="7938" width="13.5703125" style="102" customWidth="1"/>
    <col min="7939" max="7939" width="11.5703125" style="102" customWidth="1"/>
    <col min="7940" max="7940" width="29.85546875" style="102" customWidth="1"/>
    <col min="7941" max="7941" width="13.7109375" style="102" customWidth="1"/>
    <col min="7942" max="7942" width="42.85546875" style="102" customWidth="1"/>
    <col min="7943" max="7943" width="16.7109375" style="102" customWidth="1"/>
    <col min="7944" max="7944" width="12.7109375" style="102" customWidth="1"/>
    <col min="7945" max="7945" width="35.28515625" style="102" customWidth="1"/>
    <col min="7946" max="7946" width="21.5703125" style="102" customWidth="1"/>
    <col min="7947" max="7947" width="13" style="102" customWidth="1"/>
    <col min="7948" max="7948" width="14.85546875" style="102" customWidth="1"/>
    <col min="7949" max="7949" width="10.5703125" style="102" customWidth="1"/>
    <col min="7950" max="7950" width="11.5703125" style="102" customWidth="1"/>
    <col min="7951" max="7951" width="12" style="102" customWidth="1"/>
    <col min="7952" max="7952" width="12.5703125" style="102" customWidth="1"/>
    <col min="7953" max="7953" width="16.28515625" style="102" customWidth="1"/>
    <col min="7954" max="7954" width="10.5703125" style="102" customWidth="1"/>
    <col min="7955" max="7955" width="13.140625" style="102" customWidth="1"/>
    <col min="7956" max="7956" width="15.7109375" style="102" customWidth="1"/>
    <col min="7957" max="7957" width="13.28515625" style="102" customWidth="1"/>
    <col min="7958" max="7958" width="17.5703125" style="102" customWidth="1"/>
    <col min="7959" max="7959" width="11" style="102" customWidth="1"/>
    <col min="7960" max="7960" width="42.42578125" style="102" customWidth="1"/>
    <col min="7961" max="7961" width="13.7109375" style="102" customWidth="1"/>
    <col min="7962" max="7962" width="12" style="102" customWidth="1"/>
    <col min="7963" max="7964" width="10.5703125" style="102" customWidth="1"/>
    <col min="7965" max="7965" width="12" style="102" customWidth="1"/>
    <col min="7966" max="7966" width="10.5703125" style="102" customWidth="1"/>
    <col min="7967" max="7968" width="21" style="102" customWidth="1"/>
    <col min="7969" max="7969" width="16.140625" style="102" customWidth="1"/>
    <col min="7970" max="7970" width="20.85546875" style="102" customWidth="1"/>
    <col min="7971" max="7971" width="11.5703125" style="102" customWidth="1"/>
    <col min="7972" max="7972" width="13.85546875" style="102" customWidth="1"/>
    <col min="7973" max="7973" width="33.140625" style="102" customWidth="1"/>
    <col min="7974" max="7974" width="13.140625" style="102" customWidth="1"/>
    <col min="7975" max="7975" width="15.7109375" style="102" customWidth="1"/>
    <col min="7976" max="7976" width="21" style="102" customWidth="1"/>
    <col min="7977" max="7977" width="13.85546875" style="102" customWidth="1"/>
    <col min="7978" max="7978" width="13.7109375" style="102" customWidth="1"/>
    <col min="7979" max="7979" width="13.28515625" style="102" customWidth="1"/>
    <col min="7980" max="7980" width="12.28515625" style="102" customWidth="1"/>
    <col min="7981" max="7987" width="9.140625" style="102"/>
    <col min="7988" max="7988" width="10.28515625" style="102" customWidth="1"/>
    <col min="7989" max="7989" width="10.140625" style="102" customWidth="1"/>
    <col min="7990" max="7991" width="9.140625" style="102"/>
    <col min="7992" max="7992" width="55.28515625" style="102" customWidth="1"/>
    <col min="7993" max="8192" width="9.140625" style="102"/>
    <col min="8193" max="8193" width="5.5703125" style="102" customWidth="1"/>
    <col min="8194" max="8194" width="13.5703125" style="102" customWidth="1"/>
    <col min="8195" max="8195" width="11.5703125" style="102" customWidth="1"/>
    <col min="8196" max="8196" width="29.85546875" style="102" customWidth="1"/>
    <col min="8197" max="8197" width="13.7109375" style="102" customWidth="1"/>
    <col min="8198" max="8198" width="42.85546875" style="102" customWidth="1"/>
    <col min="8199" max="8199" width="16.7109375" style="102" customWidth="1"/>
    <col min="8200" max="8200" width="12.7109375" style="102" customWidth="1"/>
    <col min="8201" max="8201" width="35.28515625" style="102" customWidth="1"/>
    <col min="8202" max="8202" width="21.5703125" style="102" customWidth="1"/>
    <col min="8203" max="8203" width="13" style="102" customWidth="1"/>
    <col min="8204" max="8204" width="14.85546875" style="102" customWidth="1"/>
    <col min="8205" max="8205" width="10.5703125" style="102" customWidth="1"/>
    <col min="8206" max="8206" width="11.5703125" style="102" customWidth="1"/>
    <col min="8207" max="8207" width="12" style="102" customWidth="1"/>
    <col min="8208" max="8208" width="12.5703125" style="102" customWidth="1"/>
    <col min="8209" max="8209" width="16.28515625" style="102" customWidth="1"/>
    <col min="8210" max="8210" width="10.5703125" style="102" customWidth="1"/>
    <col min="8211" max="8211" width="13.140625" style="102" customWidth="1"/>
    <col min="8212" max="8212" width="15.7109375" style="102" customWidth="1"/>
    <col min="8213" max="8213" width="13.28515625" style="102" customWidth="1"/>
    <col min="8214" max="8214" width="17.5703125" style="102" customWidth="1"/>
    <col min="8215" max="8215" width="11" style="102" customWidth="1"/>
    <col min="8216" max="8216" width="42.42578125" style="102" customWidth="1"/>
    <col min="8217" max="8217" width="13.7109375" style="102" customWidth="1"/>
    <col min="8218" max="8218" width="12" style="102" customWidth="1"/>
    <col min="8219" max="8220" width="10.5703125" style="102" customWidth="1"/>
    <col min="8221" max="8221" width="12" style="102" customWidth="1"/>
    <col min="8222" max="8222" width="10.5703125" style="102" customWidth="1"/>
    <col min="8223" max="8224" width="21" style="102" customWidth="1"/>
    <col min="8225" max="8225" width="16.140625" style="102" customWidth="1"/>
    <col min="8226" max="8226" width="20.85546875" style="102" customWidth="1"/>
    <col min="8227" max="8227" width="11.5703125" style="102" customWidth="1"/>
    <col min="8228" max="8228" width="13.85546875" style="102" customWidth="1"/>
    <col min="8229" max="8229" width="33.140625" style="102" customWidth="1"/>
    <col min="8230" max="8230" width="13.140625" style="102" customWidth="1"/>
    <col min="8231" max="8231" width="15.7109375" style="102" customWidth="1"/>
    <col min="8232" max="8232" width="21" style="102" customWidth="1"/>
    <col min="8233" max="8233" width="13.85546875" style="102" customWidth="1"/>
    <col min="8234" max="8234" width="13.7109375" style="102" customWidth="1"/>
    <col min="8235" max="8235" width="13.28515625" style="102" customWidth="1"/>
    <col min="8236" max="8236" width="12.28515625" style="102" customWidth="1"/>
    <col min="8237" max="8243" width="9.140625" style="102"/>
    <col min="8244" max="8244" width="10.28515625" style="102" customWidth="1"/>
    <col min="8245" max="8245" width="10.140625" style="102" customWidth="1"/>
    <col min="8246" max="8247" width="9.140625" style="102"/>
    <col min="8248" max="8248" width="55.28515625" style="102" customWidth="1"/>
    <col min="8249" max="8448" width="9.140625" style="102"/>
    <col min="8449" max="8449" width="5.5703125" style="102" customWidth="1"/>
    <col min="8450" max="8450" width="13.5703125" style="102" customWidth="1"/>
    <col min="8451" max="8451" width="11.5703125" style="102" customWidth="1"/>
    <col min="8452" max="8452" width="29.85546875" style="102" customWidth="1"/>
    <col min="8453" max="8453" width="13.7109375" style="102" customWidth="1"/>
    <col min="8454" max="8454" width="42.85546875" style="102" customWidth="1"/>
    <col min="8455" max="8455" width="16.7109375" style="102" customWidth="1"/>
    <col min="8456" max="8456" width="12.7109375" style="102" customWidth="1"/>
    <col min="8457" max="8457" width="35.28515625" style="102" customWidth="1"/>
    <col min="8458" max="8458" width="21.5703125" style="102" customWidth="1"/>
    <col min="8459" max="8459" width="13" style="102" customWidth="1"/>
    <col min="8460" max="8460" width="14.85546875" style="102" customWidth="1"/>
    <col min="8461" max="8461" width="10.5703125" style="102" customWidth="1"/>
    <col min="8462" max="8462" width="11.5703125" style="102" customWidth="1"/>
    <col min="8463" max="8463" width="12" style="102" customWidth="1"/>
    <col min="8464" max="8464" width="12.5703125" style="102" customWidth="1"/>
    <col min="8465" max="8465" width="16.28515625" style="102" customWidth="1"/>
    <col min="8466" max="8466" width="10.5703125" style="102" customWidth="1"/>
    <col min="8467" max="8467" width="13.140625" style="102" customWidth="1"/>
    <col min="8468" max="8468" width="15.7109375" style="102" customWidth="1"/>
    <col min="8469" max="8469" width="13.28515625" style="102" customWidth="1"/>
    <col min="8470" max="8470" width="17.5703125" style="102" customWidth="1"/>
    <col min="8471" max="8471" width="11" style="102" customWidth="1"/>
    <col min="8472" max="8472" width="42.42578125" style="102" customWidth="1"/>
    <col min="8473" max="8473" width="13.7109375" style="102" customWidth="1"/>
    <col min="8474" max="8474" width="12" style="102" customWidth="1"/>
    <col min="8475" max="8476" width="10.5703125" style="102" customWidth="1"/>
    <col min="8477" max="8477" width="12" style="102" customWidth="1"/>
    <col min="8478" max="8478" width="10.5703125" style="102" customWidth="1"/>
    <col min="8479" max="8480" width="21" style="102" customWidth="1"/>
    <col min="8481" max="8481" width="16.140625" style="102" customWidth="1"/>
    <col min="8482" max="8482" width="20.85546875" style="102" customWidth="1"/>
    <col min="8483" max="8483" width="11.5703125" style="102" customWidth="1"/>
    <col min="8484" max="8484" width="13.85546875" style="102" customWidth="1"/>
    <col min="8485" max="8485" width="33.140625" style="102" customWidth="1"/>
    <col min="8486" max="8486" width="13.140625" style="102" customWidth="1"/>
    <col min="8487" max="8487" width="15.7109375" style="102" customWidth="1"/>
    <col min="8488" max="8488" width="21" style="102" customWidth="1"/>
    <col min="8489" max="8489" width="13.85546875" style="102" customWidth="1"/>
    <col min="8490" max="8490" width="13.7109375" style="102" customWidth="1"/>
    <col min="8491" max="8491" width="13.28515625" style="102" customWidth="1"/>
    <col min="8492" max="8492" width="12.28515625" style="102" customWidth="1"/>
    <col min="8493" max="8499" width="9.140625" style="102"/>
    <col min="8500" max="8500" width="10.28515625" style="102" customWidth="1"/>
    <col min="8501" max="8501" width="10.140625" style="102" customWidth="1"/>
    <col min="8502" max="8503" width="9.140625" style="102"/>
    <col min="8504" max="8504" width="55.28515625" style="102" customWidth="1"/>
    <col min="8505" max="8704" width="9.140625" style="102"/>
    <col min="8705" max="8705" width="5.5703125" style="102" customWidth="1"/>
    <col min="8706" max="8706" width="13.5703125" style="102" customWidth="1"/>
    <col min="8707" max="8707" width="11.5703125" style="102" customWidth="1"/>
    <col min="8708" max="8708" width="29.85546875" style="102" customWidth="1"/>
    <col min="8709" max="8709" width="13.7109375" style="102" customWidth="1"/>
    <col min="8710" max="8710" width="42.85546875" style="102" customWidth="1"/>
    <col min="8711" max="8711" width="16.7109375" style="102" customWidth="1"/>
    <col min="8712" max="8712" width="12.7109375" style="102" customWidth="1"/>
    <col min="8713" max="8713" width="35.28515625" style="102" customWidth="1"/>
    <col min="8714" max="8714" width="21.5703125" style="102" customWidth="1"/>
    <col min="8715" max="8715" width="13" style="102" customWidth="1"/>
    <col min="8716" max="8716" width="14.85546875" style="102" customWidth="1"/>
    <col min="8717" max="8717" width="10.5703125" style="102" customWidth="1"/>
    <col min="8718" max="8718" width="11.5703125" style="102" customWidth="1"/>
    <col min="8719" max="8719" width="12" style="102" customWidth="1"/>
    <col min="8720" max="8720" width="12.5703125" style="102" customWidth="1"/>
    <col min="8721" max="8721" width="16.28515625" style="102" customWidth="1"/>
    <col min="8722" max="8722" width="10.5703125" style="102" customWidth="1"/>
    <col min="8723" max="8723" width="13.140625" style="102" customWidth="1"/>
    <col min="8724" max="8724" width="15.7109375" style="102" customWidth="1"/>
    <col min="8725" max="8725" width="13.28515625" style="102" customWidth="1"/>
    <col min="8726" max="8726" width="17.5703125" style="102" customWidth="1"/>
    <col min="8727" max="8727" width="11" style="102" customWidth="1"/>
    <col min="8728" max="8728" width="42.42578125" style="102" customWidth="1"/>
    <col min="8729" max="8729" width="13.7109375" style="102" customWidth="1"/>
    <col min="8730" max="8730" width="12" style="102" customWidth="1"/>
    <col min="8731" max="8732" width="10.5703125" style="102" customWidth="1"/>
    <col min="8733" max="8733" width="12" style="102" customWidth="1"/>
    <col min="8734" max="8734" width="10.5703125" style="102" customWidth="1"/>
    <col min="8735" max="8736" width="21" style="102" customWidth="1"/>
    <col min="8737" max="8737" width="16.140625" style="102" customWidth="1"/>
    <col min="8738" max="8738" width="20.85546875" style="102" customWidth="1"/>
    <col min="8739" max="8739" width="11.5703125" style="102" customWidth="1"/>
    <col min="8740" max="8740" width="13.85546875" style="102" customWidth="1"/>
    <col min="8741" max="8741" width="33.140625" style="102" customWidth="1"/>
    <col min="8742" max="8742" width="13.140625" style="102" customWidth="1"/>
    <col min="8743" max="8743" width="15.7109375" style="102" customWidth="1"/>
    <col min="8744" max="8744" width="21" style="102" customWidth="1"/>
    <col min="8745" max="8745" width="13.85546875" style="102" customWidth="1"/>
    <col min="8746" max="8746" width="13.7109375" style="102" customWidth="1"/>
    <col min="8747" max="8747" width="13.28515625" style="102" customWidth="1"/>
    <col min="8748" max="8748" width="12.28515625" style="102" customWidth="1"/>
    <col min="8749" max="8755" width="9.140625" style="102"/>
    <col min="8756" max="8756" width="10.28515625" style="102" customWidth="1"/>
    <col min="8757" max="8757" width="10.140625" style="102" customWidth="1"/>
    <col min="8758" max="8759" width="9.140625" style="102"/>
    <col min="8760" max="8760" width="55.28515625" style="102" customWidth="1"/>
    <col min="8761" max="8960" width="9.140625" style="102"/>
    <col min="8961" max="8961" width="5.5703125" style="102" customWidth="1"/>
    <col min="8962" max="8962" width="13.5703125" style="102" customWidth="1"/>
    <col min="8963" max="8963" width="11.5703125" style="102" customWidth="1"/>
    <col min="8964" max="8964" width="29.85546875" style="102" customWidth="1"/>
    <col min="8965" max="8965" width="13.7109375" style="102" customWidth="1"/>
    <col min="8966" max="8966" width="42.85546875" style="102" customWidth="1"/>
    <col min="8967" max="8967" width="16.7109375" style="102" customWidth="1"/>
    <col min="8968" max="8968" width="12.7109375" style="102" customWidth="1"/>
    <col min="8969" max="8969" width="35.28515625" style="102" customWidth="1"/>
    <col min="8970" max="8970" width="21.5703125" style="102" customWidth="1"/>
    <col min="8971" max="8971" width="13" style="102" customWidth="1"/>
    <col min="8972" max="8972" width="14.85546875" style="102" customWidth="1"/>
    <col min="8973" max="8973" width="10.5703125" style="102" customWidth="1"/>
    <col min="8974" max="8974" width="11.5703125" style="102" customWidth="1"/>
    <col min="8975" max="8975" width="12" style="102" customWidth="1"/>
    <col min="8976" max="8976" width="12.5703125" style="102" customWidth="1"/>
    <col min="8977" max="8977" width="16.28515625" style="102" customWidth="1"/>
    <col min="8978" max="8978" width="10.5703125" style="102" customWidth="1"/>
    <col min="8979" max="8979" width="13.140625" style="102" customWidth="1"/>
    <col min="8980" max="8980" width="15.7109375" style="102" customWidth="1"/>
    <col min="8981" max="8981" width="13.28515625" style="102" customWidth="1"/>
    <col min="8982" max="8982" width="17.5703125" style="102" customWidth="1"/>
    <col min="8983" max="8983" width="11" style="102" customWidth="1"/>
    <col min="8984" max="8984" width="42.42578125" style="102" customWidth="1"/>
    <col min="8985" max="8985" width="13.7109375" style="102" customWidth="1"/>
    <col min="8986" max="8986" width="12" style="102" customWidth="1"/>
    <col min="8987" max="8988" width="10.5703125" style="102" customWidth="1"/>
    <col min="8989" max="8989" width="12" style="102" customWidth="1"/>
    <col min="8990" max="8990" width="10.5703125" style="102" customWidth="1"/>
    <col min="8991" max="8992" width="21" style="102" customWidth="1"/>
    <col min="8993" max="8993" width="16.140625" style="102" customWidth="1"/>
    <col min="8994" max="8994" width="20.85546875" style="102" customWidth="1"/>
    <col min="8995" max="8995" width="11.5703125" style="102" customWidth="1"/>
    <col min="8996" max="8996" width="13.85546875" style="102" customWidth="1"/>
    <col min="8997" max="8997" width="33.140625" style="102" customWidth="1"/>
    <col min="8998" max="8998" width="13.140625" style="102" customWidth="1"/>
    <col min="8999" max="8999" width="15.7109375" style="102" customWidth="1"/>
    <col min="9000" max="9000" width="21" style="102" customWidth="1"/>
    <col min="9001" max="9001" width="13.85546875" style="102" customWidth="1"/>
    <col min="9002" max="9002" width="13.7109375" style="102" customWidth="1"/>
    <col min="9003" max="9003" width="13.28515625" style="102" customWidth="1"/>
    <col min="9004" max="9004" width="12.28515625" style="102" customWidth="1"/>
    <col min="9005" max="9011" width="9.140625" style="102"/>
    <col min="9012" max="9012" width="10.28515625" style="102" customWidth="1"/>
    <col min="9013" max="9013" width="10.140625" style="102" customWidth="1"/>
    <col min="9014" max="9015" width="9.140625" style="102"/>
    <col min="9016" max="9016" width="55.28515625" style="102" customWidth="1"/>
    <col min="9017" max="9216" width="9.140625" style="102"/>
    <col min="9217" max="9217" width="5.5703125" style="102" customWidth="1"/>
    <col min="9218" max="9218" width="13.5703125" style="102" customWidth="1"/>
    <col min="9219" max="9219" width="11.5703125" style="102" customWidth="1"/>
    <col min="9220" max="9220" width="29.85546875" style="102" customWidth="1"/>
    <col min="9221" max="9221" width="13.7109375" style="102" customWidth="1"/>
    <col min="9222" max="9222" width="42.85546875" style="102" customWidth="1"/>
    <col min="9223" max="9223" width="16.7109375" style="102" customWidth="1"/>
    <col min="9224" max="9224" width="12.7109375" style="102" customWidth="1"/>
    <col min="9225" max="9225" width="35.28515625" style="102" customWidth="1"/>
    <col min="9226" max="9226" width="21.5703125" style="102" customWidth="1"/>
    <col min="9227" max="9227" width="13" style="102" customWidth="1"/>
    <col min="9228" max="9228" width="14.85546875" style="102" customWidth="1"/>
    <col min="9229" max="9229" width="10.5703125" style="102" customWidth="1"/>
    <col min="9230" max="9230" width="11.5703125" style="102" customWidth="1"/>
    <col min="9231" max="9231" width="12" style="102" customWidth="1"/>
    <col min="9232" max="9232" width="12.5703125" style="102" customWidth="1"/>
    <col min="9233" max="9233" width="16.28515625" style="102" customWidth="1"/>
    <col min="9234" max="9234" width="10.5703125" style="102" customWidth="1"/>
    <col min="9235" max="9235" width="13.140625" style="102" customWidth="1"/>
    <col min="9236" max="9236" width="15.7109375" style="102" customWidth="1"/>
    <col min="9237" max="9237" width="13.28515625" style="102" customWidth="1"/>
    <col min="9238" max="9238" width="17.5703125" style="102" customWidth="1"/>
    <col min="9239" max="9239" width="11" style="102" customWidth="1"/>
    <col min="9240" max="9240" width="42.42578125" style="102" customWidth="1"/>
    <col min="9241" max="9241" width="13.7109375" style="102" customWidth="1"/>
    <col min="9242" max="9242" width="12" style="102" customWidth="1"/>
    <col min="9243" max="9244" width="10.5703125" style="102" customWidth="1"/>
    <col min="9245" max="9245" width="12" style="102" customWidth="1"/>
    <col min="9246" max="9246" width="10.5703125" style="102" customWidth="1"/>
    <col min="9247" max="9248" width="21" style="102" customWidth="1"/>
    <col min="9249" max="9249" width="16.140625" style="102" customWidth="1"/>
    <col min="9250" max="9250" width="20.85546875" style="102" customWidth="1"/>
    <col min="9251" max="9251" width="11.5703125" style="102" customWidth="1"/>
    <col min="9252" max="9252" width="13.85546875" style="102" customWidth="1"/>
    <col min="9253" max="9253" width="33.140625" style="102" customWidth="1"/>
    <col min="9254" max="9254" width="13.140625" style="102" customWidth="1"/>
    <col min="9255" max="9255" width="15.7109375" style="102" customWidth="1"/>
    <col min="9256" max="9256" width="21" style="102" customWidth="1"/>
    <col min="9257" max="9257" width="13.85546875" style="102" customWidth="1"/>
    <col min="9258" max="9258" width="13.7109375" style="102" customWidth="1"/>
    <col min="9259" max="9259" width="13.28515625" style="102" customWidth="1"/>
    <col min="9260" max="9260" width="12.28515625" style="102" customWidth="1"/>
    <col min="9261" max="9267" width="9.140625" style="102"/>
    <col min="9268" max="9268" width="10.28515625" style="102" customWidth="1"/>
    <col min="9269" max="9269" width="10.140625" style="102" customWidth="1"/>
    <col min="9270" max="9271" width="9.140625" style="102"/>
    <col min="9272" max="9272" width="55.28515625" style="102" customWidth="1"/>
    <col min="9273" max="9472" width="9.140625" style="102"/>
    <col min="9473" max="9473" width="5.5703125" style="102" customWidth="1"/>
    <col min="9474" max="9474" width="13.5703125" style="102" customWidth="1"/>
    <col min="9475" max="9475" width="11.5703125" style="102" customWidth="1"/>
    <col min="9476" max="9476" width="29.85546875" style="102" customWidth="1"/>
    <col min="9477" max="9477" width="13.7109375" style="102" customWidth="1"/>
    <col min="9478" max="9478" width="42.85546875" style="102" customWidth="1"/>
    <col min="9479" max="9479" width="16.7109375" style="102" customWidth="1"/>
    <col min="9480" max="9480" width="12.7109375" style="102" customWidth="1"/>
    <col min="9481" max="9481" width="35.28515625" style="102" customWidth="1"/>
    <col min="9482" max="9482" width="21.5703125" style="102" customWidth="1"/>
    <col min="9483" max="9483" width="13" style="102" customWidth="1"/>
    <col min="9484" max="9484" width="14.85546875" style="102" customWidth="1"/>
    <col min="9485" max="9485" width="10.5703125" style="102" customWidth="1"/>
    <col min="9486" max="9486" width="11.5703125" style="102" customWidth="1"/>
    <col min="9487" max="9487" width="12" style="102" customWidth="1"/>
    <col min="9488" max="9488" width="12.5703125" style="102" customWidth="1"/>
    <col min="9489" max="9489" width="16.28515625" style="102" customWidth="1"/>
    <col min="9490" max="9490" width="10.5703125" style="102" customWidth="1"/>
    <col min="9491" max="9491" width="13.140625" style="102" customWidth="1"/>
    <col min="9492" max="9492" width="15.7109375" style="102" customWidth="1"/>
    <col min="9493" max="9493" width="13.28515625" style="102" customWidth="1"/>
    <col min="9494" max="9494" width="17.5703125" style="102" customWidth="1"/>
    <col min="9495" max="9495" width="11" style="102" customWidth="1"/>
    <col min="9496" max="9496" width="42.42578125" style="102" customWidth="1"/>
    <col min="9497" max="9497" width="13.7109375" style="102" customWidth="1"/>
    <col min="9498" max="9498" width="12" style="102" customWidth="1"/>
    <col min="9499" max="9500" width="10.5703125" style="102" customWidth="1"/>
    <col min="9501" max="9501" width="12" style="102" customWidth="1"/>
    <col min="9502" max="9502" width="10.5703125" style="102" customWidth="1"/>
    <col min="9503" max="9504" width="21" style="102" customWidth="1"/>
    <col min="9505" max="9505" width="16.140625" style="102" customWidth="1"/>
    <col min="9506" max="9506" width="20.85546875" style="102" customWidth="1"/>
    <col min="9507" max="9507" width="11.5703125" style="102" customWidth="1"/>
    <col min="9508" max="9508" width="13.85546875" style="102" customWidth="1"/>
    <col min="9509" max="9509" width="33.140625" style="102" customWidth="1"/>
    <col min="9510" max="9510" width="13.140625" style="102" customWidth="1"/>
    <col min="9511" max="9511" width="15.7109375" style="102" customWidth="1"/>
    <col min="9512" max="9512" width="21" style="102" customWidth="1"/>
    <col min="9513" max="9513" width="13.85546875" style="102" customWidth="1"/>
    <col min="9514" max="9514" width="13.7109375" style="102" customWidth="1"/>
    <col min="9515" max="9515" width="13.28515625" style="102" customWidth="1"/>
    <col min="9516" max="9516" width="12.28515625" style="102" customWidth="1"/>
    <col min="9517" max="9523" width="9.140625" style="102"/>
    <col min="9524" max="9524" width="10.28515625" style="102" customWidth="1"/>
    <col min="9525" max="9525" width="10.140625" style="102" customWidth="1"/>
    <col min="9526" max="9527" width="9.140625" style="102"/>
    <col min="9528" max="9528" width="55.28515625" style="102" customWidth="1"/>
    <col min="9529" max="9728" width="9.140625" style="102"/>
    <col min="9729" max="9729" width="5.5703125" style="102" customWidth="1"/>
    <col min="9730" max="9730" width="13.5703125" style="102" customWidth="1"/>
    <col min="9731" max="9731" width="11.5703125" style="102" customWidth="1"/>
    <col min="9732" max="9732" width="29.85546875" style="102" customWidth="1"/>
    <col min="9733" max="9733" width="13.7109375" style="102" customWidth="1"/>
    <col min="9734" max="9734" width="42.85546875" style="102" customWidth="1"/>
    <col min="9735" max="9735" width="16.7109375" style="102" customWidth="1"/>
    <col min="9736" max="9736" width="12.7109375" style="102" customWidth="1"/>
    <col min="9737" max="9737" width="35.28515625" style="102" customWidth="1"/>
    <col min="9738" max="9738" width="21.5703125" style="102" customWidth="1"/>
    <col min="9739" max="9739" width="13" style="102" customWidth="1"/>
    <col min="9740" max="9740" width="14.85546875" style="102" customWidth="1"/>
    <col min="9741" max="9741" width="10.5703125" style="102" customWidth="1"/>
    <col min="9742" max="9742" width="11.5703125" style="102" customWidth="1"/>
    <col min="9743" max="9743" width="12" style="102" customWidth="1"/>
    <col min="9744" max="9744" width="12.5703125" style="102" customWidth="1"/>
    <col min="9745" max="9745" width="16.28515625" style="102" customWidth="1"/>
    <col min="9746" max="9746" width="10.5703125" style="102" customWidth="1"/>
    <col min="9747" max="9747" width="13.140625" style="102" customWidth="1"/>
    <col min="9748" max="9748" width="15.7109375" style="102" customWidth="1"/>
    <col min="9749" max="9749" width="13.28515625" style="102" customWidth="1"/>
    <col min="9750" max="9750" width="17.5703125" style="102" customWidth="1"/>
    <col min="9751" max="9751" width="11" style="102" customWidth="1"/>
    <col min="9752" max="9752" width="42.42578125" style="102" customWidth="1"/>
    <col min="9753" max="9753" width="13.7109375" style="102" customWidth="1"/>
    <col min="9754" max="9754" width="12" style="102" customWidth="1"/>
    <col min="9755" max="9756" width="10.5703125" style="102" customWidth="1"/>
    <col min="9757" max="9757" width="12" style="102" customWidth="1"/>
    <col min="9758" max="9758" width="10.5703125" style="102" customWidth="1"/>
    <col min="9759" max="9760" width="21" style="102" customWidth="1"/>
    <col min="9761" max="9761" width="16.140625" style="102" customWidth="1"/>
    <col min="9762" max="9762" width="20.85546875" style="102" customWidth="1"/>
    <col min="9763" max="9763" width="11.5703125" style="102" customWidth="1"/>
    <col min="9764" max="9764" width="13.85546875" style="102" customWidth="1"/>
    <col min="9765" max="9765" width="33.140625" style="102" customWidth="1"/>
    <col min="9766" max="9766" width="13.140625" style="102" customWidth="1"/>
    <col min="9767" max="9767" width="15.7109375" style="102" customWidth="1"/>
    <col min="9768" max="9768" width="21" style="102" customWidth="1"/>
    <col min="9769" max="9769" width="13.85546875" style="102" customWidth="1"/>
    <col min="9770" max="9770" width="13.7109375" style="102" customWidth="1"/>
    <col min="9771" max="9771" width="13.28515625" style="102" customWidth="1"/>
    <col min="9772" max="9772" width="12.28515625" style="102" customWidth="1"/>
    <col min="9773" max="9779" width="9.140625" style="102"/>
    <col min="9780" max="9780" width="10.28515625" style="102" customWidth="1"/>
    <col min="9781" max="9781" width="10.140625" style="102" customWidth="1"/>
    <col min="9782" max="9783" width="9.140625" style="102"/>
    <col min="9784" max="9784" width="55.28515625" style="102" customWidth="1"/>
    <col min="9785" max="9984" width="9.140625" style="102"/>
    <col min="9985" max="9985" width="5.5703125" style="102" customWidth="1"/>
    <col min="9986" max="9986" width="13.5703125" style="102" customWidth="1"/>
    <col min="9987" max="9987" width="11.5703125" style="102" customWidth="1"/>
    <col min="9988" max="9988" width="29.85546875" style="102" customWidth="1"/>
    <col min="9989" max="9989" width="13.7109375" style="102" customWidth="1"/>
    <col min="9990" max="9990" width="42.85546875" style="102" customWidth="1"/>
    <col min="9991" max="9991" width="16.7109375" style="102" customWidth="1"/>
    <col min="9992" max="9992" width="12.7109375" style="102" customWidth="1"/>
    <col min="9993" max="9993" width="35.28515625" style="102" customWidth="1"/>
    <col min="9994" max="9994" width="21.5703125" style="102" customWidth="1"/>
    <col min="9995" max="9995" width="13" style="102" customWidth="1"/>
    <col min="9996" max="9996" width="14.85546875" style="102" customWidth="1"/>
    <col min="9997" max="9997" width="10.5703125" style="102" customWidth="1"/>
    <col min="9998" max="9998" width="11.5703125" style="102" customWidth="1"/>
    <col min="9999" max="9999" width="12" style="102" customWidth="1"/>
    <col min="10000" max="10000" width="12.5703125" style="102" customWidth="1"/>
    <col min="10001" max="10001" width="16.28515625" style="102" customWidth="1"/>
    <col min="10002" max="10002" width="10.5703125" style="102" customWidth="1"/>
    <col min="10003" max="10003" width="13.140625" style="102" customWidth="1"/>
    <col min="10004" max="10004" width="15.7109375" style="102" customWidth="1"/>
    <col min="10005" max="10005" width="13.28515625" style="102" customWidth="1"/>
    <col min="10006" max="10006" width="17.5703125" style="102" customWidth="1"/>
    <col min="10007" max="10007" width="11" style="102" customWidth="1"/>
    <col min="10008" max="10008" width="42.42578125" style="102" customWidth="1"/>
    <col min="10009" max="10009" width="13.7109375" style="102" customWidth="1"/>
    <col min="10010" max="10010" width="12" style="102" customWidth="1"/>
    <col min="10011" max="10012" width="10.5703125" style="102" customWidth="1"/>
    <col min="10013" max="10013" width="12" style="102" customWidth="1"/>
    <col min="10014" max="10014" width="10.5703125" style="102" customWidth="1"/>
    <col min="10015" max="10016" width="21" style="102" customWidth="1"/>
    <col min="10017" max="10017" width="16.140625" style="102" customWidth="1"/>
    <col min="10018" max="10018" width="20.85546875" style="102" customWidth="1"/>
    <col min="10019" max="10019" width="11.5703125" style="102" customWidth="1"/>
    <col min="10020" max="10020" width="13.85546875" style="102" customWidth="1"/>
    <col min="10021" max="10021" width="33.140625" style="102" customWidth="1"/>
    <col min="10022" max="10022" width="13.140625" style="102" customWidth="1"/>
    <col min="10023" max="10023" width="15.7109375" style="102" customWidth="1"/>
    <col min="10024" max="10024" width="21" style="102" customWidth="1"/>
    <col min="10025" max="10025" width="13.85546875" style="102" customWidth="1"/>
    <col min="10026" max="10026" width="13.7109375" style="102" customWidth="1"/>
    <col min="10027" max="10027" width="13.28515625" style="102" customWidth="1"/>
    <col min="10028" max="10028" width="12.28515625" style="102" customWidth="1"/>
    <col min="10029" max="10035" width="9.140625" style="102"/>
    <col min="10036" max="10036" width="10.28515625" style="102" customWidth="1"/>
    <col min="10037" max="10037" width="10.140625" style="102" customWidth="1"/>
    <col min="10038" max="10039" width="9.140625" style="102"/>
    <col min="10040" max="10040" width="55.28515625" style="102" customWidth="1"/>
    <col min="10041" max="10240" width="9.140625" style="102"/>
    <col min="10241" max="10241" width="5.5703125" style="102" customWidth="1"/>
    <col min="10242" max="10242" width="13.5703125" style="102" customWidth="1"/>
    <col min="10243" max="10243" width="11.5703125" style="102" customWidth="1"/>
    <col min="10244" max="10244" width="29.85546875" style="102" customWidth="1"/>
    <col min="10245" max="10245" width="13.7109375" style="102" customWidth="1"/>
    <col min="10246" max="10246" width="42.85546875" style="102" customWidth="1"/>
    <col min="10247" max="10247" width="16.7109375" style="102" customWidth="1"/>
    <col min="10248" max="10248" width="12.7109375" style="102" customWidth="1"/>
    <col min="10249" max="10249" width="35.28515625" style="102" customWidth="1"/>
    <col min="10250" max="10250" width="21.5703125" style="102" customWidth="1"/>
    <col min="10251" max="10251" width="13" style="102" customWidth="1"/>
    <col min="10252" max="10252" width="14.85546875" style="102" customWidth="1"/>
    <col min="10253" max="10253" width="10.5703125" style="102" customWidth="1"/>
    <col min="10254" max="10254" width="11.5703125" style="102" customWidth="1"/>
    <col min="10255" max="10255" width="12" style="102" customWidth="1"/>
    <col min="10256" max="10256" width="12.5703125" style="102" customWidth="1"/>
    <col min="10257" max="10257" width="16.28515625" style="102" customWidth="1"/>
    <col min="10258" max="10258" width="10.5703125" style="102" customWidth="1"/>
    <col min="10259" max="10259" width="13.140625" style="102" customWidth="1"/>
    <col min="10260" max="10260" width="15.7109375" style="102" customWidth="1"/>
    <col min="10261" max="10261" width="13.28515625" style="102" customWidth="1"/>
    <col min="10262" max="10262" width="17.5703125" style="102" customWidth="1"/>
    <col min="10263" max="10263" width="11" style="102" customWidth="1"/>
    <col min="10264" max="10264" width="42.42578125" style="102" customWidth="1"/>
    <col min="10265" max="10265" width="13.7109375" style="102" customWidth="1"/>
    <col min="10266" max="10266" width="12" style="102" customWidth="1"/>
    <col min="10267" max="10268" width="10.5703125" style="102" customWidth="1"/>
    <col min="10269" max="10269" width="12" style="102" customWidth="1"/>
    <col min="10270" max="10270" width="10.5703125" style="102" customWidth="1"/>
    <col min="10271" max="10272" width="21" style="102" customWidth="1"/>
    <col min="10273" max="10273" width="16.140625" style="102" customWidth="1"/>
    <col min="10274" max="10274" width="20.85546875" style="102" customWidth="1"/>
    <col min="10275" max="10275" width="11.5703125" style="102" customWidth="1"/>
    <col min="10276" max="10276" width="13.85546875" style="102" customWidth="1"/>
    <col min="10277" max="10277" width="33.140625" style="102" customWidth="1"/>
    <col min="10278" max="10278" width="13.140625" style="102" customWidth="1"/>
    <col min="10279" max="10279" width="15.7109375" style="102" customWidth="1"/>
    <col min="10280" max="10280" width="21" style="102" customWidth="1"/>
    <col min="10281" max="10281" width="13.85546875" style="102" customWidth="1"/>
    <col min="10282" max="10282" width="13.7109375" style="102" customWidth="1"/>
    <col min="10283" max="10283" width="13.28515625" style="102" customWidth="1"/>
    <col min="10284" max="10284" width="12.28515625" style="102" customWidth="1"/>
    <col min="10285" max="10291" width="9.140625" style="102"/>
    <col min="10292" max="10292" width="10.28515625" style="102" customWidth="1"/>
    <col min="10293" max="10293" width="10.140625" style="102" customWidth="1"/>
    <col min="10294" max="10295" width="9.140625" style="102"/>
    <col min="10296" max="10296" width="55.28515625" style="102" customWidth="1"/>
    <col min="10297" max="10496" width="9.140625" style="102"/>
    <col min="10497" max="10497" width="5.5703125" style="102" customWidth="1"/>
    <col min="10498" max="10498" width="13.5703125" style="102" customWidth="1"/>
    <col min="10499" max="10499" width="11.5703125" style="102" customWidth="1"/>
    <col min="10500" max="10500" width="29.85546875" style="102" customWidth="1"/>
    <col min="10501" max="10501" width="13.7109375" style="102" customWidth="1"/>
    <col min="10502" max="10502" width="42.85546875" style="102" customWidth="1"/>
    <col min="10503" max="10503" width="16.7109375" style="102" customWidth="1"/>
    <col min="10504" max="10504" width="12.7109375" style="102" customWidth="1"/>
    <col min="10505" max="10505" width="35.28515625" style="102" customWidth="1"/>
    <col min="10506" max="10506" width="21.5703125" style="102" customWidth="1"/>
    <col min="10507" max="10507" width="13" style="102" customWidth="1"/>
    <col min="10508" max="10508" width="14.85546875" style="102" customWidth="1"/>
    <col min="10509" max="10509" width="10.5703125" style="102" customWidth="1"/>
    <col min="10510" max="10510" width="11.5703125" style="102" customWidth="1"/>
    <col min="10511" max="10511" width="12" style="102" customWidth="1"/>
    <col min="10512" max="10512" width="12.5703125" style="102" customWidth="1"/>
    <col min="10513" max="10513" width="16.28515625" style="102" customWidth="1"/>
    <col min="10514" max="10514" width="10.5703125" style="102" customWidth="1"/>
    <col min="10515" max="10515" width="13.140625" style="102" customWidth="1"/>
    <col min="10516" max="10516" width="15.7109375" style="102" customWidth="1"/>
    <col min="10517" max="10517" width="13.28515625" style="102" customWidth="1"/>
    <col min="10518" max="10518" width="17.5703125" style="102" customWidth="1"/>
    <col min="10519" max="10519" width="11" style="102" customWidth="1"/>
    <col min="10520" max="10520" width="42.42578125" style="102" customWidth="1"/>
    <col min="10521" max="10521" width="13.7109375" style="102" customWidth="1"/>
    <col min="10522" max="10522" width="12" style="102" customWidth="1"/>
    <col min="10523" max="10524" width="10.5703125" style="102" customWidth="1"/>
    <col min="10525" max="10525" width="12" style="102" customWidth="1"/>
    <col min="10526" max="10526" width="10.5703125" style="102" customWidth="1"/>
    <col min="10527" max="10528" width="21" style="102" customWidth="1"/>
    <col min="10529" max="10529" width="16.140625" style="102" customWidth="1"/>
    <col min="10530" max="10530" width="20.85546875" style="102" customWidth="1"/>
    <col min="10531" max="10531" width="11.5703125" style="102" customWidth="1"/>
    <col min="10532" max="10532" width="13.85546875" style="102" customWidth="1"/>
    <col min="10533" max="10533" width="33.140625" style="102" customWidth="1"/>
    <col min="10534" max="10534" width="13.140625" style="102" customWidth="1"/>
    <col min="10535" max="10535" width="15.7109375" style="102" customWidth="1"/>
    <col min="10536" max="10536" width="21" style="102" customWidth="1"/>
    <col min="10537" max="10537" width="13.85546875" style="102" customWidth="1"/>
    <col min="10538" max="10538" width="13.7109375" style="102" customWidth="1"/>
    <col min="10539" max="10539" width="13.28515625" style="102" customWidth="1"/>
    <col min="10540" max="10540" width="12.28515625" style="102" customWidth="1"/>
    <col min="10541" max="10547" width="9.140625" style="102"/>
    <col min="10548" max="10548" width="10.28515625" style="102" customWidth="1"/>
    <col min="10549" max="10549" width="10.140625" style="102" customWidth="1"/>
    <col min="10550" max="10551" width="9.140625" style="102"/>
    <col min="10552" max="10552" width="55.28515625" style="102" customWidth="1"/>
    <col min="10553" max="10752" width="9.140625" style="102"/>
    <col min="10753" max="10753" width="5.5703125" style="102" customWidth="1"/>
    <col min="10754" max="10754" width="13.5703125" style="102" customWidth="1"/>
    <col min="10755" max="10755" width="11.5703125" style="102" customWidth="1"/>
    <col min="10756" max="10756" width="29.85546875" style="102" customWidth="1"/>
    <col min="10757" max="10757" width="13.7109375" style="102" customWidth="1"/>
    <col min="10758" max="10758" width="42.85546875" style="102" customWidth="1"/>
    <col min="10759" max="10759" width="16.7109375" style="102" customWidth="1"/>
    <col min="10760" max="10760" width="12.7109375" style="102" customWidth="1"/>
    <col min="10761" max="10761" width="35.28515625" style="102" customWidth="1"/>
    <col min="10762" max="10762" width="21.5703125" style="102" customWidth="1"/>
    <col min="10763" max="10763" width="13" style="102" customWidth="1"/>
    <col min="10764" max="10764" width="14.85546875" style="102" customWidth="1"/>
    <col min="10765" max="10765" width="10.5703125" style="102" customWidth="1"/>
    <col min="10766" max="10766" width="11.5703125" style="102" customWidth="1"/>
    <col min="10767" max="10767" width="12" style="102" customWidth="1"/>
    <col min="10768" max="10768" width="12.5703125" style="102" customWidth="1"/>
    <col min="10769" max="10769" width="16.28515625" style="102" customWidth="1"/>
    <col min="10770" max="10770" width="10.5703125" style="102" customWidth="1"/>
    <col min="10771" max="10771" width="13.140625" style="102" customWidth="1"/>
    <col min="10772" max="10772" width="15.7109375" style="102" customWidth="1"/>
    <col min="10773" max="10773" width="13.28515625" style="102" customWidth="1"/>
    <col min="10774" max="10774" width="17.5703125" style="102" customWidth="1"/>
    <col min="10775" max="10775" width="11" style="102" customWidth="1"/>
    <col min="10776" max="10776" width="42.42578125" style="102" customWidth="1"/>
    <col min="10777" max="10777" width="13.7109375" style="102" customWidth="1"/>
    <col min="10778" max="10778" width="12" style="102" customWidth="1"/>
    <col min="10779" max="10780" width="10.5703125" style="102" customWidth="1"/>
    <col min="10781" max="10781" width="12" style="102" customWidth="1"/>
    <col min="10782" max="10782" width="10.5703125" style="102" customWidth="1"/>
    <col min="10783" max="10784" width="21" style="102" customWidth="1"/>
    <col min="10785" max="10785" width="16.140625" style="102" customWidth="1"/>
    <col min="10786" max="10786" width="20.85546875" style="102" customWidth="1"/>
    <col min="10787" max="10787" width="11.5703125" style="102" customWidth="1"/>
    <col min="10788" max="10788" width="13.85546875" style="102" customWidth="1"/>
    <col min="10789" max="10789" width="33.140625" style="102" customWidth="1"/>
    <col min="10790" max="10790" width="13.140625" style="102" customWidth="1"/>
    <col min="10791" max="10791" width="15.7109375" style="102" customWidth="1"/>
    <col min="10792" max="10792" width="21" style="102" customWidth="1"/>
    <col min="10793" max="10793" width="13.85546875" style="102" customWidth="1"/>
    <col min="10794" max="10794" width="13.7109375" style="102" customWidth="1"/>
    <col min="10795" max="10795" width="13.28515625" style="102" customWidth="1"/>
    <col min="10796" max="10796" width="12.28515625" style="102" customWidth="1"/>
    <col min="10797" max="10803" width="9.140625" style="102"/>
    <col min="10804" max="10804" width="10.28515625" style="102" customWidth="1"/>
    <col min="10805" max="10805" width="10.140625" style="102" customWidth="1"/>
    <col min="10806" max="10807" width="9.140625" style="102"/>
    <col min="10808" max="10808" width="55.28515625" style="102" customWidth="1"/>
    <col min="10809" max="11008" width="9.140625" style="102"/>
    <col min="11009" max="11009" width="5.5703125" style="102" customWidth="1"/>
    <col min="11010" max="11010" width="13.5703125" style="102" customWidth="1"/>
    <col min="11011" max="11011" width="11.5703125" style="102" customWidth="1"/>
    <col min="11012" max="11012" width="29.85546875" style="102" customWidth="1"/>
    <col min="11013" max="11013" width="13.7109375" style="102" customWidth="1"/>
    <col min="11014" max="11014" width="42.85546875" style="102" customWidth="1"/>
    <col min="11015" max="11015" width="16.7109375" style="102" customWidth="1"/>
    <col min="11016" max="11016" width="12.7109375" style="102" customWidth="1"/>
    <col min="11017" max="11017" width="35.28515625" style="102" customWidth="1"/>
    <col min="11018" max="11018" width="21.5703125" style="102" customWidth="1"/>
    <col min="11019" max="11019" width="13" style="102" customWidth="1"/>
    <col min="11020" max="11020" width="14.85546875" style="102" customWidth="1"/>
    <col min="11021" max="11021" width="10.5703125" style="102" customWidth="1"/>
    <col min="11022" max="11022" width="11.5703125" style="102" customWidth="1"/>
    <col min="11023" max="11023" width="12" style="102" customWidth="1"/>
    <col min="11024" max="11024" width="12.5703125" style="102" customWidth="1"/>
    <col min="11025" max="11025" width="16.28515625" style="102" customWidth="1"/>
    <col min="11026" max="11026" width="10.5703125" style="102" customWidth="1"/>
    <col min="11027" max="11027" width="13.140625" style="102" customWidth="1"/>
    <col min="11028" max="11028" width="15.7109375" style="102" customWidth="1"/>
    <col min="11029" max="11029" width="13.28515625" style="102" customWidth="1"/>
    <col min="11030" max="11030" width="17.5703125" style="102" customWidth="1"/>
    <col min="11031" max="11031" width="11" style="102" customWidth="1"/>
    <col min="11032" max="11032" width="42.42578125" style="102" customWidth="1"/>
    <col min="11033" max="11033" width="13.7109375" style="102" customWidth="1"/>
    <col min="11034" max="11034" width="12" style="102" customWidth="1"/>
    <col min="11035" max="11036" width="10.5703125" style="102" customWidth="1"/>
    <col min="11037" max="11037" width="12" style="102" customWidth="1"/>
    <col min="11038" max="11038" width="10.5703125" style="102" customWidth="1"/>
    <col min="11039" max="11040" width="21" style="102" customWidth="1"/>
    <col min="11041" max="11041" width="16.140625" style="102" customWidth="1"/>
    <col min="11042" max="11042" width="20.85546875" style="102" customWidth="1"/>
    <col min="11043" max="11043" width="11.5703125" style="102" customWidth="1"/>
    <col min="11044" max="11044" width="13.85546875" style="102" customWidth="1"/>
    <col min="11045" max="11045" width="33.140625" style="102" customWidth="1"/>
    <col min="11046" max="11046" width="13.140625" style="102" customWidth="1"/>
    <col min="11047" max="11047" width="15.7109375" style="102" customWidth="1"/>
    <col min="11048" max="11048" width="21" style="102" customWidth="1"/>
    <col min="11049" max="11049" width="13.85546875" style="102" customWidth="1"/>
    <col min="11050" max="11050" width="13.7109375" style="102" customWidth="1"/>
    <col min="11051" max="11051" width="13.28515625" style="102" customWidth="1"/>
    <col min="11052" max="11052" width="12.28515625" style="102" customWidth="1"/>
    <col min="11053" max="11059" width="9.140625" style="102"/>
    <col min="11060" max="11060" width="10.28515625" style="102" customWidth="1"/>
    <col min="11061" max="11061" width="10.140625" style="102" customWidth="1"/>
    <col min="11062" max="11063" width="9.140625" style="102"/>
    <col min="11064" max="11064" width="55.28515625" style="102" customWidth="1"/>
    <col min="11065" max="11264" width="9.140625" style="102"/>
    <col min="11265" max="11265" width="5.5703125" style="102" customWidth="1"/>
    <col min="11266" max="11266" width="13.5703125" style="102" customWidth="1"/>
    <col min="11267" max="11267" width="11.5703125" style="102" customWidth="1"/>
    <col min="11268" max="11268" width="29.85546875" style="102" customWidth="1"/>
    <col min="11269" max="11269" width="13.7109375" style="102" customWidth="1"/>
    <col min="11270" max="11270" width="42.85546875" style="102" customWidth="1"/>
    <col min="11271" max="11271" width="16.7109375" style="102" customWidth="1"/>
    <col min="11272" max="11272" width="12.7109375" style="102" customWidth="1"/>
    <col min="11273" max="11273" width="35.28515625" style="102" customWidth="1"/>
    <col min="11274" max="11274" width="21.5703125" style="102" customWidth="1"/>
    <col min="11275" max="11275" width="13" style="102" customWidth="1"/>
    <col min="11276" max="11276" width="14.85546875" style="102" customWidth="1"/>
    <col min="11277" max="11277" width="10.5703125" style="102" customWidth="1"/>
    <col min="11278" max="11278" width="11.5703125" style="102" customWidth="1"/>
    <col min="11279" max="11279" width="12" style="102" customWidth="1"/>
    <col min="11280" max="11280" width="12.5703125" style="102" customWidth="1"/>
    <col min="11281" max="11281" width="16.28515625" style="102" customWidth="1"/>
    <col min="11282" max="11282" width="10.5703125" style="102" customWidth="1"/>
    <col min="11283" max="11283" width="13.140625" style="102" customWidth="1"/>
    <col min="11284" max="11284" width="15.7109375" style="102" customWidth="1"/>
    <col min="11285" max="11285" width="13.28515625" style="102" customWidth="1"/>
    <col min="11286" max="11286" width="17.5703125" style="102" customWidth="1"/>
    <col min="11287" max="11287" width="11" style="102" customWidth="1"/>
    <col min="11288" max="11288" width="42.42578125" style="102" customWidth="1"/>
    <col min="11289" max="11289" width="13.7109375" style="102" customWidth="1"/>
    <col min="11290" max="11290" width="12" style="102" customWidth="1"/>
    <col min="11291" max="11292" width="10.5703125" style="102" customWidth="1"/>
    <col min="11293" max="11293" width="12" style="102" customWidth="1"/>
    <col min="11294" max="11294" width="10.5703125" style="102" customWidth="1"/>
    <col min="11295" max="11296" width="21" style="102" customWidth="1"/>
    <col min="11297" max="11297" width="16.140625" style="102" customWidth="1"/>
    <col min="11298" max="11298" width="20.85546875" style="102" customWidth="1"/>
    <col min="11299" max="11299" width="11.5703125" style="102" customWidth="1"/>
    <col min="11300" max="11300" width="13.85546875" style="102" customWidth="1"/>
    <col min="11301" max="11301" width="33.140625" style="102" customWidth="1"/>
    <col min="11302" max="11302" width="13.140625" style="102" customWidth="1"/>
    <col min="11303" max="11303" width="15.7109375" style="102" customWidth="1"/>
    <col min="11304" max="11304" width="21" style="102" customWidth="1"/>
    <col min="11305" max="11305" width="13.85546875" style="102" customWidth="1"/>
    <col min="11306" max="11306" width="13.7109375" style="102" customWidth="1"/>
    <col min="11307" max="11307" width="13.28515625" style="102" customWidth="1"/>
    <col min="11308" max="11308" width="12.28515625" style="102" customWidth="1"/>
    <col min="11309" max="11315" width="9.140625" style="102"/>
    <col min="11316" max="11316" width="10.28515625" style="102" customWidth="1"/>
    <col min="11317" max="11317" width="10.140625" style="102" customWidth="1"/>
    <col min="11318" max="11319" width="9.140625" style="102"/>
    <col min="11320" max="11320" width="55.28515625" style="102" customWidth="1"/>
    <col min="11321" max="11520" width="9.140625" style="102"/>
    <col min="11521" max="11521" width="5.5703125" style="102" customWidth="1"/>
    <col min="11522" max="11522" width="13.5703125" style="102" customWidth="1"/>
    <col min="11523" max="11523" width="11.5703125" style="102" customWidth="1"/>
    <col min="11524" max="11524" width="29.85546875" style="102" customWidth="1"/>
    <col min="11525" max="11525" width="13.7109375" style="102" customWidth="1"/>
    <col min="11526" max="11526" width="42.85546875" style="102" customWidth="1"/>
    <col min="11527" max="11527" width="16.7109375" style="102" customWidth="1"/>
    <col min="11528" max="11528" width="12.7109375" style="102" customWidth="1"/>
    <col min="11529" max="11529" width="35.28515625" style="102" customWidth="1"/>
    <col min="11530" max="11530" width="21.5703125" style="102" customWidth="1"/>
    <col min="11531" max="11531" width="13" style="102" customWidth="1"/>
    <col min="11532" max="11532" width="14.85546875" style="102" customWidth="1"/>
    <col min="11533" max="11533" width="10.5703125" style="102" customWidth="1"/>
    <col min="11534" max="11534" width="11.5703125" style="102" customWidth="1"/>
    <col min="11535" max="11535" width="12" style="102" customWidth="1"/>
    <col min="11536" max="11536" width="12.5703125" style="102" customWidth="1"/>
    <col min="11537" max="11537" width="16.28515625" style="102" customWidth="1"/>
    <col min="11538" max="11538" width="10.5703125" style="102" customWidth="1"/>
    <col min="11539" max="11539" width="13.140625" style="102" customWidth="1"/>
    <col min="11540" max="11540" width="15.7109375" style="102" customWidth="1"/>
    <col min="11541" max="11541" width="13.28515625" style="102" customWidth="1"/>
    <col min="11542" max="11542" width="17.5703125" style="102" customWidth="1"/>
    <col min="11543" max="11543" width="11" style="102" customWidth="1"/>
    <col min="11544" max="11544" width="42.42578125" style="102" customWidth="1"/>
    <col min="11545" max="11545" width="13.7109375" style="102" customWidth="1"/>
    <col min="11546" max="11546" width="12" style="102" customWidth="1"/>
    <col min="11547" max="11548" width="10.5703125" style="102" customWidth="1"/>
    <col min="11549" max="11549" width="12" style="102" customWidth="1"/>
    <col min="11550" max="11550" width="10.5703125" style="102" customWidth="1"/>
    <col min="11551" max="11552" width="21" style="102" customWidth="1"/>
    <col min="11553" max="11553" width="16.140625" style="102" customWidth="1"/>
    <col min="11554" max="11554" width="20.85546875" style="102" customWidth="1"/>
    <col min="11555" max="11555" width="11.5703125" style="102" customWidth="1"/>
    <col min="11556" max="11556" width="13.85546875" style="102" customWidth="1"/>
    <col min="11557" max="11557" width="33.140625" style="102" customWidth="1"/>
    <col min="11558" max="11558" width="13.140625" style="102" customWidth="1"/>
    <col min="11559" max="11559" width="15.7109375" style="102" customWidth="1"/>
    <col min="11560" max="11560" width="21" style="102" customWidth="1"/>
    <col min="11561" max="11561" width="13.85546875" style="102" customWidth="1"/>
    <col min="11562" max="11562" width="13.7109375" style="102" customWidth="1"/>
    <col min="11563" max="11563" width="13.28515625" style="102" customWidth="1"/>
    <col min="11564" max="11564" width="12.28515625" style="102" customWidth="1"/>
    <col min="11565" max="11571" width="9.140625" style="102"/>
    <col min="11572" max="11572" width="10.28515625" style="102" customWidth="1"/>
    <col min="11573" max="11573" width="10.140625" style="102" customWidth="1"/>
    <col min="11574" max="11575" width="9.140625" style="102"/>
    <col min="11576" max="11576" width="55.28515625" style="102" customWidth="1"/>
    <col min="11577" max="11776" width="9.140625" style="102"/>
    <col min="11777" max="11777" width="5.5703125" style="102" customWidth="1"/>
    <col min="11778" max="11778" width="13.5703125" style="102" customWidth="1"/>
    <col min="11779" max="11779" width="11.5703125" style="102" customWidth="1"/>
    <col min="11780" max="11780" width="29.85546875" style="102" customWidth="1"/>
    <col min="11781" max="11781" width="13.7109375" style="102" customWidth="1"/>
    <col min="11782" max="11782" width="42.85546875" style="102" customWidth="1"/>
    <col min="11783" max="11783" width="16.7109375" style="102" customWidth="1"/>
    <col min="11784" max="11784" width="12.7109375" style="102" customWidth="1"/>
    <col min="11785" max="11785" width="35.28515625" style="102" customWidth="1"/>
    <col min="11786" max="11786" width="21.5703125" style="102" customWidth="1"/>
    <col min="11787" max="11787" width="13" style="102" customWidth="1"/>
    <col min="11788" max="11788" width="14.85546875" style="102" customWidth="1"/>
    <col min="11789" max="11789" width="10.5703125" style="102" customWidth="1"/>
    <col min="11790" max="11790" width="11.5703125" style="102" customWidth="1"/>
    <col min="11791" max="11791" width="12" style="102" customWidth="1"/>
    <col min="11792" max="11792" width="12.5703125" style="102" customWidth="1"/>
    <col min="11793" max="11793" width="16.28515625" style="102" customWidth="1"/>
    <col min="11794" max="11794" width="10.5703125" style="102" customWidth="1"/>
    <col min="11795" max="11795" width="13.140625" style="102" customWidth="1"/>
    <col min="11796" max="11796" width="15.7109375" style="102" customWidth="1"/>
    <col min="11797" max="11797" width="13.28515625" style="102" customWidth="1"/>
    <col min="11798" max="11798" width="17.5703125" style="102" customWidth="1"/>
    <col min="11799" max="11799" width="11" style="102" customWidth="1"/>
    <col min="11800" max="11800" width="42.42578125" style="102" customWidth="1"/>
    <col min="11801" max="11801" width="13.7109375" style="102" customWidth="1"/>
    <col min="11802" max="11802" width="12" style="102" customWidth="1"/>
    <col min="11803" max="11804" width="10.5703125" style="102" customWidth="1"/>
    <col min="11805" max="11805" width="12" style="102" customWidth="1"/>
    <col min="11806" max="11806" width="10.5703125" style="102" customWidth="1"/>
    <col min="11807" max="11808" width="21" style="102" customWidth="1"/>
    <col min="11809" max="11809" width="16.140625" style="102" customWidth="1"/>
    <col min="11810" max="11810" width="20.85546875" style="102" customWidth="1"/>
    <col min="11811" max="11811" width="11.5703125" style="102" customWidth="1"/>
    <col min="11812" max="11812" width="13.85546875" style="102" customWidth="1"/>
    <col min="11813" max="11813" width="33.140625" style="102" customWidth="1"/>
    <col min="11814" max="11814" width="13.140625" style="102" customWidth="1"/>
    <col min="11815" max="11815" width="15.7109375" style="102" customWidth="1"/>
    <col min="11816" max="11816" width="21" style="102" customWidth="1"/>
    <col min="11817" max="11817" width="13.85546875" style="102" customWidth="1"/>
    <col min="11818" max="11818" width="13.7109375" style="102" customWidth="1"/>
    <col min="11819" max="11819" width="13.28515625" style="102" customWidth="1"/>
    <col min="11820" max="11820" width="12.28515625" style="102" customWidth="1"/>
    <col min="11821" max="11827" width="9.140625" style="102"/>
    <col min="11828" max="11828" width="10.28515625" style="102" customWidth="1"/>
    <col min="11829" max="11829" width="10.140625" style="102" customWidth="1"/>
    <col min="11830" max="11831" width="9.140625" style="102"/>
    <col min="11832" max="11832" width="55.28515625" style="102" customWidth="1"/>
    <col min="11833" max="12032" width="9.140625" style="102"/>
    <col min="12033" max="12033" width="5.5703125" style="102" customWidth="1"/>
    <col min="12034" max="12034" width="13.5703125" style="102" customWidth="1"/>
    <col min="12035" max="12035" width="11.5703125" style="102" customWidth="1"/>
    <col min="12036" max="12036" width="29.85546875" style="102" customWidth="1"/>
    <col min="12037" max="12037" width="13.7109375" style="102" customWidth="1"/>
    <col min="12038" max="12038" width="42.85546875" style="102" customWidth="1"/>
    <col min="12039" max="12039" width="16.7109375" style="102" customWidth="1"/>
    <col min="12040" max="12040" width="12.7109375" style="102" customWidth="1"/>
    <col min="12041" max="12041" width="35.28515625" style="102" customWidth="1"/>
    <col min="12042" max="12042" width="21.5703125" style="102" customWidth="1"/>
    <col min="12043" max="12043" width="13" style="102" customWidth="1"/>
    <col min="12044" max="12044" width="14.85546875" style="102" customWidth="1"/>
    <col min="12045" max="12045" width="10.5703125" style="102" customWidth="1"/>
    <col min="12046" max="12046" width="11.5703125" style="102" customWidth="1"/>
    <col min="12047" max="12047" width="12" style="102" customWidth="1"/>
    <col min="12048" max="12048" width="12.5703125" style="102" customWidth="1"/>
    <col min="12049" max="12049" width="16.28515625" style="102" customWidth="1"/>
    <col min="12050" max="12050" width="10.5703125" style="102" customWidth="1"/>
    <col min="12051" max="12051" width="13.140625" style="102" customWidth="1"/>
    <col min="12052" max="12052" width="15.7109375" style="102" customWidth="1"/>
    <col min="12053" max="12053" width="13.28515625" style="102" customWidth="1"/>
    <col min="12054" max="12054" width="17.5703125" style="102" customWidth="1"/>
    <col min="12055" max="12055" width="11" style="102" customWidth="1"/>
    <col min="12056" max="12056" width="42.42578125" style="102" customWidth="1"/>
    <col min="12057" max="12057" width="13.7109375" style="102" customWidth="1"/>
    <col min="12058" max="12058" width="12" style="102" customWidth="1"/>
    <col min="12059" max="12060" width="10.5703125" style="102" customWidth="1"/>
    <col min="12061" max="12061" width="12" style="102" customWidth="1"/>
    <col min="12062" max="12062" width="10.5703125" style="102" customWidth="1"/>
    <col min="12063" max="12064" width="21" style="102" customWidth="1"/>
    <col min="12065" max="12065" width="16.140625" style="102" customWidth="1"/>
    <col min="12066" max="12066" width="20.85546875" style="102" customWidth="1"/>
    <col min="12067" max="12067" width="11.5703125" style="102" customWidth="1"/>
    <col min="12068" max="12068" width="13.85546875" style="102" customWidth="1"/>
    <col min="12069" max="12069" width="33.140625" style="102" customWidth="1"/>
    <col min="12070" max="12070" width="13.140625" style="102" customWidth="1"/>
    <col min="12071" max="12071" width="15.7109375" style="102" customWidth="1"/>
    <col min="12072" max="12072" width="21" style="102" customWidth="1"/>
    <col min="12073" max="12073" width="13.85546875" style="102" customWidth="1"/>
    <col min="12074" max="12074" width="13.7109375" style="102" customWidth="1"/>
    <col min="12075" max="12075" width="13.28515625" style="102" customWidth="1"/>
    <col min="12076" max="12076" width="12.28515625" style="102" customWidth="1"/>
    <col min="12077" max="12083" width="9.140625" style="102"/>
    <col min="12084" max="12084" width="10.28515625" style="102" customWidth="1"/>
    <col min="12085" max="12085" width="10.140625" style="102" customWidth="1"/>
    <col min="12086" max="12087" width="9.140625" style="102"/>
    <col min="12088" max="12088" width="55.28515625" style="102" customWidth="1"/>
    <col min="12089" max="12288" width="9.140625" style="102"/>
    <col min="12289" max="12289" width="5.5703125" style="102" customWidth="1"/>
    <col min="12290" max="12290" width="13.5703125" style="102" customWidth="1"/>
    <col min="12291" max="12291" width="11.5703125" style="102" customWidth="1"/>
    <col min="12292" max="12292" width="29.85546875" style="102" customWidth="1"/>
    <col min="12293" max="12293" width="13.7109375" style="102" customWidth="1"/>
    <col min="12294" max="12294" width="42.85546875" style="102" customWidth="1"/>
    <col min="12295" max="12295" width="16.7109375" style="102" customWidth="1"/>
    <col min="12296" max="12296" width="12.7109375" style="102" customWidth="1"/>
    <col min="12297" max="12297" width="35.28515625" style="102" customWidth="1"/>
    <col min="12298" max="12298" width="21.5703125" style="102" customWidth="1"/>
    <col min="12299" max="12299" width="13" style="102" customWidth="1"/>
    <col min="12300" max="12300" width="14.85546875" style="102" customWidth="1"/>
    <col min="12301" max="12301" width="10.5703125" style="102" customWidth="1"/>
    <col min="12302" max="12302" width="11.5703125" style="102" customWidth="1"/>
    <col min="12303" max="12303" width="12" style="102" customWidth="1"/>
    <col min="12304" max="12304" width="12.5703125" style="102" customWidth="1"/>
    <col min="12305" max="12305" width="16.28515625" style="102" customWidth="1"/>
    <col min="12306" max="12306" width="10.5703125" style="102" customWidth="1"/>
    <col min="12307" max="12307" width="13.140625" style="102" customWidth="1"/>
    <col min="12308" max="12308" width="15.7109375" style="102" customWidth="1"/>
    <col min="12309" max="12309" width="13.28515625" style="102" customWidth="1"/>
    <col min="12310" max="12310" width="17.5703125" style="102" customWidth="1"/>
    <col min="12311" max="12311" width="11" style="102" customWidth="1"/>
    <col min="12312" max="12312" width="42.42578125" style="102" customWidth="1"/>
    <col min="12313" max="12313" width="13.7109375" style="102" customWidth="1"/>
    <col min="12314" max="12314" width="12" style="102" customWidth="1"/>
    <col min="12315" max="12316" width="10.5703125" style="102" customWidth="1"/>
    <col min="12317" max="12317" width="12" style="102" customWidth="1"/>
    <col min="12318" max="12318" width="10.5703125" style="102" customWidth="1"/>
    <col min="12319" max="12320" width="21" style="102" customWidth="1"/>
    <col min="12321" max="12321" width="16.140625" style="102" customWidth="1"/>
    <col min="12322" max="12322" width="20.85546875" style="102" customWidth="1"/>
    <col min="12323" max="12323" width="11.5703125" style="102" customWidth="1"/>
    <col min="12324" max="12324" width="13.85546875" style="102" customWidth="1"/>
    <col min="12325" max="12325" width="33.140625" style="102" customWidth="1"/>
    <col min="12326" max="12326" width="13.140625" style="102" customWidth="1"/>
    <col min="12327" max="12327" width="15.7109375" style="102" customWidth="1"/>
    <col min="12328" max="12328" width="21" style="102" customWidth="1"/>
    <col min="12329" max="12329" width="13.85546875" style="102" customWidth="1"/>
    <col min="12330" max="12330" width="13.7109375" style="102" customWidth="1"/>
    <col min="12331" max="12331" width="13.28515625" style="102" customWidth="1"/>
    <col min="12332" max="12332" width="12.28515625" style="102" customWidth="1"/>
    <col min="12333" max="12339" width="9.140625" style="102"/>
    <col min="12340" max="12340" width="10.28515625" style="102" customWidth="1"/>
    <col min="12341" max="12341" width="10.140625" style="102" customWidth="1"/>
    <col min="12342" max="12343" width="9.140625" style="102"/>
    <col min="12344" max="12344" width="55.28515625" style="102" customWidth="1"/>
    <col min="12345" max="12544" width="9.140625" style="102"/>
    <col min="12545" max="12545" width="5.5703125" style="102" customWidth="1"/>
    <col min="12546" max="12546" width="13.5703125" style="102" customWidth="1"/>
    <col min="12547" max="12547" width="11.5703125" style="102" customWidth="1"/>
    <col min="12548" max="12548" width="29.85546875" style="102" customWidth="1"/>
    <col min="12549" max="12549" width="13.7109375" style="102" customWidth="1"/>
    <col min="12550" max="12550" width="42.85546875" style="102" customWidth="1"/>
    <col min="12551" max="12551" width="16.7109375" style="102" customWidth="1"/>
    <col min="12552" max="12552" width="12.7109375" style="102" customWidth="1"/>
    <col min="12553" max="12553" width="35.28515625" style="102" customWidth="1"/>
    <col min="12554" max="12554" width="21.5703125" style="102" customWidth="1"/>
    <col min="12555" max="12555" width="13" style="102" customWidth="1"/>
    <col min="12556" max="12556" width="14.85546875" style="102" customWidth="1"/>
    <col min="12557" max="12557" width="10.5703125" style="102" customWidth="1"/>
    <col min="12558" max="12558" width="11.5703125" style="102" customWidth="1"/>
    <col min="12559" max="12559" width="12" style="102" customWidth="1"/>
    <col min="12560" max="12560" width="12.5703125" style="102" customWidth="1"/>
    <col min="12561" max="12561" width="16.28515625" style="102" customWidth="1"/>
    <col min="12562" max="12562" width="10.5703125" style="102" customWidth="1"/>
    <col min="12563" max="12563" width="13.140625" style="102" customWidth="1"/>
    <col min="12564" max="12564" width="15.7109375" style="102" customWidth="1"/>
    <col min="12565" max="12565" width="13.28515625" style="102" customWidth="1"/>
    <col min="12566" max="12566" width="17.5703125" style="102" customWidth="1"/>
    <col min="12567" max="12567" width="11" style="102" customWidth="1"/>
    <col min="12568" max="12568" width="42.42578125" style="102" customWidth="1"/>
    <col min="12569" max="12569" width="13.7109375" style="102" customWidth="1"/>
    <col min="12570" max="12570" width="12" style="102" customWidth="1"/>
    <col min="12571" max="12572" width="10.5703125" style="102" customWidth="1"/>
    <col min="12573" max="12573" width="12" style="102" customWidth="1"/>
    <col min="12574" max="12574" width="10.5703125" style="102" customWidth="1"/>
    <col min="12575" max="12576" width="21" style="102" customWidth="1"/>
    <col min="12577" max="12577" width="16.140625" style="102" customWidth="1"/>
    <col min="12578" max="12578" width="20.85546875" style="102" customWidth="1"/>
    <col min="12579" max="12579" width="11.5703125" style="102" customWidth="1"/>
    <col min="12580" max="12580" width="13.85546875" style="102" customWidth="1"/>
    <col min="12581" max="12581" width="33.140625" style="102" customWidth="1"/>
    <col min="12582" max="12582" width="13.140625" style="102" customWidth="1"/>
    <col min="12583" max="12583" width="15.7109375" style="102" customWidth="1"/>
    <col min="12584" max="12584" width="21" style="102" customWidth="1"/>
    <col min="12585" max="12585" width="13.85546875" style="102" customWidth="1"/>
    <col min="12586" max="12586" width="13.7109375" style="102" customWidth="1"/>
    <col min="12587" max="12587" width="13.28515625" style="102" customWidth="1"/>
    <col min="12588" max="12588" width="12.28515625" style="102" customWidth="1"/>
    <col min="12589" max="12595" width="9.140625" style="102"/>
    <col min="12596" max="12596" width="10.28515625" style="102" customWidth="1"/>
    <col min="12597" max="12597" width="10.140625" style="102" customWidth="1"/>
    <col min="12598" max="12599" width="9.140625" style="102"/>
    <col min="12600" max="12600" width="55.28515625" style="102" customWidth="1"/>
    <col min="12601" max="12800" width="9.140625" style="102"/>
    <col min="12801" max="12801" width="5.5703125" style="102" customWidth="1"/>
    <col min="12802" max="12802" width="13.5703125" style="102" customWidth="1"/>
    <col min="12803" max="12803" width="11.5703125" style="102" customWidth="1"/>
    <col min="12804" max="12804" width="29.85546875" style="102" customWidth="1"/>
    <col min="12805" max="12805" width="13.7109375" style="102" customWidth="1"/>
    <col min="12806" max="12806" width="42.85546875" style="102" customWidth="1"/>
    <col min="12807" max="12807" width="16.7109375" style="102" customWidth="1"/>
    <col min="12808" max="12808" width="12.7109375" style="102" customWidth="1"/>
    <col min="12809" max="12809" width="35.28515625" style="102" customWidth="1"/>
    <col min="12810" max="12810" width="21.5703125" style="102" customWidth="1"/>
    <col min="12811" max="12811" width="13" style="102" customWidth="1"/>
    <col min="12812" max="12812" width="14.85546875" style="102" customWidth="1"/>
    <col min="12813" max="12813" width="10.5703125" style="102" customWidth="1"/>
    <col min="12814" max="12814" width="11.5703125" style="102" customWidth="1"/>
    <col min="12815" max="12815" width="12" style="102" customWidth="1"/>
    <col min="12816" max="12816" width="12.5703125" style="102" customWidth="1"/>
    <col min="12817" max="12817" width="16.28515625" style="102" customWidth="1"/>
    <col min="12818" max="12818" width="10.5703125" style="102" customWidth="1"/>
    <col min="12819" max="12819" width="13.140625" style="102" customWidth="1"/>
    <col min="12820" max="12820" width="15.7109375" style="102" customWidth="1"/>
    <col min="12821" max="12821" width="13.28515625" style="102" customWidth="1"/>
    <col min="12822" max="12822" width="17.5703125" style="102" customWidth="1"/>
    <col min="12823" max="12823" width="11" style="102" customWidth="1"/>
    <col min="12824" max="12824" width="42.42578125" style="102" customWidth="1"/>
    <col min="12825" max="12825" width="13.7109375" style="102" customWidth="1"/>
    <col min="12826" max="12826" width="12" style="102" customWidth="1"/>
    <col min="12827" max="12828" width="10.5703125" style="102" customWidth="1"/>
    <col min="12829" max="12829" width="12" style="102" customWidth="1"/>
    <col min="12830" max="12830" width="10.5703125" style="102" customWidth="1"/>
    <col min="12831" max="12832" width="21" style="102" customWidth="1"/>
    <col min="12833" max="12833" width="16.140625" style="102" customWidth="1"/>
    <col min="12834" max="12834" width="20.85546875" style="102" customWidth="1"/>
    <col min="12835" max="12835" width="11.5703125" style="102" customWidth="1"/>
    <col min="12836" max="12836" width="13.85546875" style="102" customWidth="1"/>
    <col min="12837" max="12837" width="33.140625" style="102" customWidth="1"/>
    <col min="12838" max="12838" width="13.140625" style="102" customWidth="1"/>
    <col min="12839" max="12839" width="15.7109375" style="102" customWidth="1"/>
    <col min="12840" max="12840" width="21" style="102" customWidth="1"/>
    <col min="12841" max="12841" width="13.85546875" style="102" customWidth="1"/>
    <col min="12842" max="12842" width="13.7109375" style="102" customWidth="1"/>
    <col min="12843" max="12843" width="13.28515625" style="102" customWidth="1"/>
    <col min="12844" max="12844" width="12.28515625" style="102" customWidth="1"/>
    <col min="12845" max="12851" width="9.140625" style="102"/>
    <col min="12852" max="12852" width="10.28515625" style="102" customWidth="1"/>
    <col min="12853" max="12853" width="10.140625" style="102" customWidth="1"/>
    <col min="12854" max="12855" width="9.140625" style="102"/>
    <col min="12856" max="12856" width="55.28515625" style="102" customWidth="1"/>
    <col min="12857" max="13056" width="9.140625" style="102"/>
    <col min="13057" max="13057" width="5.5703125" style="102" customWidth="1"/>
    <col min="13058" max="13058" width="13.5703125" style="102" customWidth="1"/>
    <col min="13059" max="13059" width="11.5703125" style="102" customWidth="1"/>
    <col min="13060" max="13060" width="29.85546875" style="102" customWidth="1"/>
    <col min="13061" max="13061" width="13.7109375" style="102" customWidth="1"/>
    <col min="13062" max="13062" width="42.85546875" style="102" customWidth="1"/>
    <col min="13063" max="13063" width="16.7109375" style="102" customWidth="1"/>
    <col min="13064" max="13064" width="12.7109375" style="102" customWidth="1"/>
    <col min="13065" max="13065" width="35.28515625" style="102" customWidth="1"/>
    <col min="13066" max="13066" width="21.5703125" style="102" customWidth="1"/>
    <col min="13067" max="13067" width="13" style="102" customWidth="1"/>
    <col min="13068" max="13068" width="14.85546875" style="102" customWidth="1"/>
    <col min="13069" max="13069" width="10.5703125" style="102" customWidth="1"/>
    <col min="13070" max="13070" width="11.5703125" style="102" customWidth="1"/>
    <col min="13071" max="13071" width="12" style="102" customWidth="1"/>
    <col min="13072" max="13072" width="12.5703125" style="102" customWidth="1"/>
    <col min="13073" max="13073" width="16.28515625" style="102" customWidth="1"/>
    <col min="13074" max="13074" width="10.5703125" style="102" customWidth="1"/>
    <col min="13075" max="13075" width="13.140625" style="102" customWidth="1"/>
    <col min="13076" max="13076" width="15.7109375" style="102" customWidth="1"/>
    <col min="13077" max="13077" width="13.28515625" style="102" customWidth="1"/>
    <col min="13078" max="13078" width="17.5703125" style="102" customWidth="1"/>
    <col min="13079" max="13079" width="11" style="102" customWidth="1"/>
    <col min="13080" max="13080" width="42.42578125" style="102" customWidth="1"/>
    <col min="13081" max="13081" width="13.7109375" style="102" customWidth="1"/>
    <col min="13082" max="13082" width="12" style="102" customWidth="1"/>
    <col min="13083" max="13084" width="10.5703125" style="102" customWidth="1"/>
    <col min="13085" max="13085" width="12" style="102" customWidth="1"/>
    <col min="13086" max="13086" width="10.5703125" style="102" customWidth="1"/>
    <col min="13087" max="13088" width="21" style="102" customWidth="1"/>
    <col min="13089" max="13089" width="16.140625" style="102" customWidth="1"/>
    <col min="13090" max="13090" width="20.85546875" style="102" customWidth="1"/>
    <col min="13091" max="13091" width="11.5703125" style="102" customWidth="1"/>
    <col min="13092" max="13092" width="13.85546875" style="102" customWidth="1"/>
    <col min="13093" max="13093" width="33.140625" style="102" customWidth="1"/>
    <col min="13094" max="13094" width="13.140625" style="102" customWidth="1"/>
    <col min="13095" max="13095" width="15.7109375" style="102" customWidth="1"/>
    <col min="13096" max="13096" width="21" style="102" customWidth="1"/>
    <col min="13097" max="13097" width="13.85546875" style="102" customWidth="1"/>
    <col min="13098" max="13098" width="13.7109375" style="102" customWidth="1"/>
    <col min="13099" max="13099" width="13.28515625" style="102" customWidth="1"/>
    <col min="13100" max="13100" width="12.28515625" style="102" customWidth="1"/>
    <col min="13101" max="13107" width="9.140625" style="102"/>
    <col min="13108" max="13108" width="10.28515625" style="102" customWidth="1"/>
    <col min="13109" max="13109" width="10.140625" style="102" customWidth="1"/>
    <col min="13110" max="13111" width="9.140625" style="102"/>
    <col min="13112" max="13112" width="55.28515625" style="102" customWidth="1"/>
    <col min="13113" max="13312" width="9.140625" style="102"/>
    <col min="13313" max="13313" width="5.5703125" style="102" customWidth="1"/>
    <col min="13314" max="13314" width="13.5703125" style="102" customWidth="1"/>
    <col min="13315" max="13315" width="11.5703125" style="102" customWidth="1"/>
    <col min="13316" max="13316" width="29.85546875" style="102" customWidth="1"/>
    <col min="13317" max="13317" width="13.7109375" style="102" customWidth="1"/>
    <col min="13318" max="13318" width="42.85546875" style="102" customWidth="1"/>
    <col min="13319" max="13319" width="16.7109375" style="102" customWidth="1"/>
    <col min="13320" max="13320" width="12.7109375" style="102" customWidth="1"/>
    <col min="13321" max="13321" width="35.28515625" style="102" customWidth="1"/>
    <col min="13322" max="13322" width="21.5703125" style="102" customWidth="1"/>
    <col min="13323" max="13323" width="13" style="102" customWidth="1"/>
    <col min="13324" max="13324" width="14.85546875" style="102" customWidth="1"/>
    <col min="13325" max="13325" width="10.5703125" style="102" customWidth="1"/>
    <col min="13326" max="13326" width="11.5703125" style="102" customWidth="1"/>
    <col min="13327" max="13327" width="12" style="102" customWidth="1"/>
    <col min="13328" max="13328" width="12.5703125" style="102" customWidth="1"/>
    <col min="13329" max="13329" width="16.28515625" style="102" customWidth="1"/>
    <col min="13330" max="13330" width="10.5703125" style="102" customWidth="1"/>
    <col min="13331" max="13331" width="13.140625" style="102" customWidth="1"/>
    <col min="13332" max="13332" width="15.7109375" style="102" customWidth="1"/>
    <col min="13333" max="13333" width="13.28515625" style="102" customWidth="1"/>
    <col min="13334" max="13334" width="17.5703125" style="102" customWidth="1"/>
    <col min="13335" max="13335" width="11" style="102" customWidth="1"/>
    <col min="13336" max="13336" width="42.42578125" style="102" customWidth="1"/>
    <col min="13337" max="13337" width="13.7109375" style="102" customWidth="1"/>
    <col min="13338" max="13338" width="12" style="102" customWidth="1"/>
    <col min="13339" max="13340" width="10.5703125" style="102" customWidth="1"/>
    <col min="13341" max="13341" width="12" style="102" customWidth="1"/>
    <col min="13342" max="13342" width="10.5703125" style="102" customWidth="1"/>
    <col min="13343" max="13344" width="21" style="102" customWidth="1"/>
    <col min="13345" max="13345" width="16.140625" style="102" customWidth="1"/>
    <col min="13346" max="13346" width="20.85546875" style="102" customWidth="1"/>
    <col min="13347" max="13347" width="11.5703125" style="102" customWidth="1"/>
    <col min="13348" max="13348" width="13.85546875" style="102" customWidth="1"/>
    <col min="13349" max="13349" width="33.140625" style="102" customWidth="1"/>
    <col min="13350" max="13350" width="13.140625" style="102" customWidth="1"/>
    <col min="13351" max="13351" width="15.7109375" style="102" customWidth="1"/>
    <col min="13352" max="13352" width="21" style="102" customWidth="1"/>
    <col min="13353" max="13353" width="13.85546875" style="102" customWidth="1"/>
    <col min="13354" max="13354" width="13.7109375" style="102" customWidth="1"/>
    <col min="13355" max="13355" width="13.28515625" style="102" customWidth="1"/>
    <col min="13356" max="13356" width="12.28515625" style="102" customWidth="1"/>
    <col min="13357" max="13363" width="9.140625" style="102"/>
    <col min="13364" max="13364" width="10.28515625" style="102" customWidth="1"/>
    <col min="13365" max="13365" width="10.140625" style="102" customWidth="1"/>
    <col min="13366" max="13367" width="9.140625" style="102"/>
    <col min="13368" max="13368" width="55.28515625" style="102" customWidth="1"/>
    <col min="13369" max="13568" width="9.140625" style="102"/>
    <col min="13569" max="13569" width="5.5703125" style="102" customWidth="1"/>
    <col min="13570" max="13570" width="13.5703125" style="102" customWidth="1"/>
    <col min="13571" max="13571" width="11.5703125" style="102" customWidth="1"/>
    <col min="13572" max="13572" width="29.85546875" style="102" customWidth="1"/>
    <col min="13573" max="13573" width="13.7109375" style="102" customWidth="1"/>
    <col min="13574" max="13574" width="42.85546875" style="102" customWidth="1"/>
    <col min="13575" max="13575" width="16.7109375" style="102" customWidth="1"/>
    <col min="13576" max="13576" width="12.7109375" style="102" customWidth="1"/>
    <col min="13577" max="13577" width="35.28515625" style="102" customWidth="1"/>
    <col min="13578" max="13578" width="21.5703125" style="102" customWidth="1"/>
    <col min="13579" max="13579" width="13" style="102" customWidth="1"/>
    <col min="13580" max="13580" width="14.85546875" style="102" customWidth="1"/>
    <col min="13581" max="13581" width="10.5703125" style="102" customWidth="1"/>
    <col min="13582" max="13582" width="11.5703125" style="102" customWidth="1"/>
    <col min="13583" max="13583" width="12" style="102" customWidth="1"/>
    <col min="13584" max="13584" width="12.5703125" style="102" customWidth="1"/>
    <col min="13585" max="13585" width="16.28515625" style="102" customWidth="1"/>
    <col min="13586" max="13586" width="10.5703125" style="102" customWidth="1"/>
    <col min="13587" max="13587" width="13.140625" style="102" customWidth="1"/>
    <col min="13588" max="13588" width="15.7109375" style="102" customWidth="1"/>
    <col min="13589" max="13589" width="13.28515625" style="102" customWidth="1"/>
    <col min="13590" max="13590" width="17.5703125" style="102" customWidth="1"/>
    <col min="13591" max="13591" width="11" style="102" customWidth="1"/>
    <col min="13592" max="13592" width="42.42578125" style="102" customWidth="1"/>
    <col min="13593" max="13593" width="13.7109375" style="102" customWidth="1"/>
    <col min="13594" max="13594" width="12" style="102" customWidth="1"/>
    <col min="13595" max="13596" width="10.5703125" style="102" customWidth="1"/>
    <col min="13597" max="13597" width="12" style="102" customWidth="1"/>
    <col min="13598" max="13598" width="10.5703125" style="102" customWidth="1"/>
    <col min="13599" max="13600" width="21" style="102" customWidth="1"/>
    <col min="13601" max="13601" width="16.140625" style="102" customWidth="1"/>
    <col min="13602" max="13602" width="20.85546875" style="102" customWidth="1"/>
    <col min="13603" max="13603" width="11.5703125" style="102" customWidth="1"/>
    <col min="13604" max="13604" width="13.85546875" style="102" customWidth="1"/>
    <col min="13605" max="13605" width="33.140625" style="102" customWidth="1"/>
    <col min="13606" max="13606" width="13.140625" style="102" customWidth="1"/>
    <col min="13607" max="13607" width="15.7109375" style="102" customWidth="1"/>
    <col min="13608" max="13608" width="21" style="102" customWidth="1"/>
    <col min="13609" max="13609" width="13.85546875" style="102" customWidth="1"/>
    <col min="13610" max="13610" width="13.7109375" style="102" customWidth="1"/>
    <col min="13611" max="13611" width="13.28515625" style="102" customWidth="1"/>
    <col min="13612" max="13612" width="12.28515625" style="102" customWidth="1"/>
    <col min="13613" max="13619" width="9.140625" style="102"/>
    <col min="13620" max="13620" width="10.28515625" style="102" customWidth="1"/>
    <col min="13621" max="13621" width="10.140625" style="102" customWidth="1"/>
    <col min="13622" max="13623" width="9.140625" style="102"/>
    <col min="13624" max="13624" width="55.28515625" style="102" customWidth="1"/>
    <col min="13625" max="13824" width="9.140625" style="102"/>
    <col min="13825" max="13825" width="5.5703125" style="102" customWidth="1"/>
    <col min="13826" max="13826" width="13.5703125" style="102" customWidth="1"/>
    <col min="13827" max="13827" width="11.5703125" style="102" customWidth="1"/>
    <col min="13828" max="13828" width="29.85546875" style="102" customWidth="1"/>
    <col min="13829" max="13829" width="13.7109375" style="102" customWidth="1"/>
    <col min="13830" max="13830" width="42.85546875" style="102" customWidth="1"/>
    <col min="13831" max="13831" width="16.7109375" style="102" customWidth="1"/>
    <col min="13832" max="13832" width="12.7109375" style="102" customWidth="1"/>
    <col min="13833" max="13833" width="35.28515625" style="102" customWidth="1"/>
    <col min="13834" max="13834" width="21.5703125" style="102" customWidth="1"/>
    <col min="13835" max="13835" width="13" style="102" customWidth="1"/>
    <col min="13836" max="13836" width="14.85546875" style="102" customWidth="1"/>
    <col min="13837" max="13837" width="10.5703125" style="102" customWidth="1"/>
    <col min="13838" max="13838" width="11.5703125" style="102" customWidth="1"/>
    <col min="13839" max="13839" width="12" style="102" customWidth="1"/>
    <col min="13840" max="13840" width="12.5703125" style="102" customWidth="1"/>
    <col min="13841" max="13841" width="16.28515625" style="102" customWidth="1"/>
    <col min="13842" max="13842" width="10.5703125" style="102" customWidth="1"/>
    <col min="13843" max="13843" width="13.140625" style="102" customWidth="1"/>
    <col min="13844" max="13844" width="15.7109375" style="102" customWidth="1"/>
    <col min="13845" max="13845" width="13.28515625" style="102" customWidth="1"/>
    <col min="13846" max="13846" width="17.5703125" style="102" customWidth="1"/>
    <col min="13847" max="13847" width="11" style="102" customWidth="1"/>
    <col min="13848" max="13848" width="42.42578125" style="102" customWidth="1"/>
    <col min="13849" max="13849" width="13.7109375" style="102" customWidth="1"/>
    <col min="13850" max="13850" width="12" style="102" customWidth="1"/>
    <col min="13851" max="13852" width="10.5703125" style="102" customWidth="1"/>
    <col min="13853" max="13853" width="12" style="102" customWidth="1"/>
    <col min="13854" max="13854" width="10.5703125" style="102" customWidth="1"/>
    <col min="13855" max="13856" width="21" style="102" customWidth="1"/>
    <col min="13857" max="13857" width="16.140625" style="102" customWidth="1"/>
    <col min="13858" max="13858" width="20.85546875" style="102" customWidth="1"/>
    <col min="13859" max="13859" width="11.5703125" style="102" customWidth="1"/>
    <col min="13860" max="13860" width="13.85546875" style="102" customWidth="1"/>
    <col min="13861" max="13861" width="33.140625" style="102" customWidth="1"/>
    <col min="13862" max="13862" width="13.140625" style="102" customWidth="1"/>
    <col min="13863" max="13863" width="15.7109375" style="102" customWidth="1"/>
    <col min="13864" max="13864" width="21" style="102" customWidth="1"/>
    <col min="13865" max="13865" width="13.85546875" style="102" customWidth="1"/>
    <col min="13866" max="13866" width="13.7109375" style="102" customWidth="1"/>
    <col min="13867" max="13867" width="13.28515625" style="102" customWidth="1"/>
    <col min="13868" max="13868" width="12.28515625" style="102" customWidth="1"/>
    <col min="13869" max="13875" width="9.140625" style="102"/>
    <col min="13876" max="13876" width="10.28515625" style="102" customWidth="1"/>
    <col min="13877" max="13877" width="10.140625" style="102" customWidth="1"/>
    <col min="13878" max="13879" width="9.140625" style="102"/>
    <col min="13880" max="13880" width="55.28515625" style="102" customWidth="1"/>
    <col min="13881" max="14080" width="9.140625" style="102"/>
    <col min="14081" max="14081" width="5.5703125" style="102" customWidth="1"/>
    <col min="14082" max="14082" width="13.5703125" style="102" customWidth="1"/>
    <col min="14083" max="14083" width="11.5703125" style="102" customWidth="1"/>
    <col min="14084" max="14084" width="29.85546875" style="102" customWidth="1"/>
    <col min="14085" max="14085" width="13.7109375" style="102" customWidth="1"/>
    <col min="14086" max="14086" width="42.85546875" style="102" customWidth="1"/>
    <col min="14087" max="14087" width="16.7109375" style="102" customWidth="1"/>
    <col min="14088" max="14088" width="12.7109375" style="102" customWidth="1"/>
    <col min="14089" max="14089" width="35.28515625" style="102" customWidth="1"/>
    <col min="14090" max="14090" width="21.5703125" style="102" customWidth="1"/>
    <col min="14091" max="14091" width="13" style="102" customWidth="1"/>
    <col min="14092" max="14092" width="14.85546875" style="102" customWidth="1"/>
    <col min="14093" max="14093" width="10.5703125" style="102" customWidth="1"/>
    <col min="14094" max="14094" width="11.5703125" style="102" customWidth="1"/>
    <col min="14095" max="14095" width="12" style="102" customWidth="1"/>
    <col min="14096" max="14096" width="12.5703125" style="102" customWidth="1"/>
    <col min="14097" max="14097" width="16.28515625" style="102" customWidth="1"/>
    <col min="14098" max="14098" width="10.5703125" style="102" customWidth="1"/>
    <col min="14099" max="14099" width="13.140625" style="102" customWidth="1"/>
    <col min="14100" max="14100" width="15.7109375" style="102" customWidth="1"/>
    <col min="14101" max="14101" width="13.28515625" style="102" customWidth="1"/>
    <col min="14102" max="14102" width="17.5703125" style="102" customWidth="1"/>
    <col min="14103" max="14103" width="11" style="102" customWidth="1"/>
    <col min="14104" max="14104" width="42.42578125" style="102" customWidth="1"/>
    <col min="14105" max="14105" width="13.7109375" style="102" customWidth="1"/>
    <col min="14106" max="14106" width="12" style="102" customWidth="1"/>
    <col min="14107" max="14108" width="10.5703125" style="102" customWidth="1"/>
    <col min="14109" max="14109" width="12" style="102" customWidth="1"/>
    <col min="14110" max="14110" width="10.5703125" style="102" customWidth="1"/>
    <col min="14111" max="14112" width="21" style="102" customWidth="1"/>
    <col min="14113" max="14113" width="16.140625" style="102" customWidth="1"/>
    <col min="14114" max="14114" width="20.85546875" style="102" customWidth="1"/>
    <col min="14115" max="14115" width="11.5703125" style="102" customWidth="1"/>
    <col min="14116" max="14116" width="13.85546875" style="102" customWidth="1"/>
    <col min="14117" max="14117" width="33.140625" style="102" customWidth="1"/>
    <col min="14118" max="14118" width="13.140625" style="102" customWidth="1"/>
    <col min="14119" max="14119" width="15.7109375" style="102" customWidth="1"/>
    <col min="14120" max="14120" width="21" style="102" customWidth="1"/>
    <col min="14121" max="14121" width="13.85546875" style="102" customWidth="1"/>
    <col min="14122" max="14122" width="13.7109375" style="102" customWidth="1"/>
    <col min="14123" max="14123" width="13.28515625" style="102" customWidth="1"/>
    <col min="14124" max="14124" width="12.28515625" style="102" customWidth="1"/>
    <col min="14125" max="14131" width="9.140625" style="102"/>
    <col min="14132" max="14132" width="10.28515625" style="102" customWidth="1"/>
    <col min="14133" max="14133" width="10.140625" style="102" customWidth="1"/>
    <col min="14134" max="14135" width="9.140625" style="102"/>
    <col min="14136" max="14136" width="55.28515625" style="102" customWidth="1"/>
    <col min="14137" max="14336" width="9.140625" style="102"/>
    <col min="14337" max="14337" width="5.5703125" style="102" customWidth="1"/>
    <col min="14338" max="14338" width="13.5703125" style="102" customWidth="1"/>
    <col min="14339" max="14339" width="11.5703125" style="102" customWidth="1"/>
    <col min="14340" max="14340" width="29.85546875" style="102" customWidth="1"/>
    <col min="14341" max="14341" width="13.7109375" style="102" customWidth="1"/>
    <col min="14342" max="14342" width="42.85546875" style="102" customWidth="1"/>
    <col min="14343" max="14343" width="16.7109375" style="102" customWidth="1"/>
    <col min="14344" max="14344" width="12.7109375" style="102" customWidth="1"/>
    <col min="14345" max="14345" width="35.28515625" style="102" customWidth="1"/>
    <col min="14346" max="14346" width="21.5703125" style="102" customWidth="1"/>
    <col min="14347" max="14347" width="13" style="102" customWidth="1"/>
    <col min="14348" max="14348" width="14.85546875" style="102" customWidth="1"/>
    <col min="14349" max="14349" width="10.5703125" style="102" customWidth="1"/>
    <col min="14350" max="14350" width="11.5703125" style="102" customWidth="1"/>
    <col min="14351" max="14351" width="12" style="102" customWidth="1"/>
    <col min="14352" max="14352" width="12.5703125" style="102" customWidth="1"/>
    <col min="14353" max="14353" width="16.28515625" style="102" customWidth="1"/>
    <col min="14354" max="14354" width="10.5703125" style="102" customWidth="1"/>
    <col min="14355" max="14355" width="13.140625" style="102" customWidth="1"/>
    <col min="14356" max="14356" width="15.7109375" style="102" customWidth="1"/>
    <col min="14357" max="14357" width="13.28515625" style="102" customWidth="1"/>
    <col min="14358" max="14358" width="17.5703125" style="102" customWidth="1"/>
    <col min="14359" max="14359" width="11" style="102" customWidth="1"/>
    <col min="14360" max="14360" width="42.42578125" style="102" customWidth="1"/>
    <col min="14361" max="14361" width="13.7109375" style="102" customWidth="1"/>
    <col min="14362" max="14362" width="12" style="102" customWidth="1"/>
    <col min="14363" max="14364" width="10.5703125" style="102" customWidth="1"/>
    <col min="14365" max="14365" width="12" style="102" customWidth="1"/>
    <col min="14366" max="14366" width="10.5703125" style="102" customWidth="1"/>
    <col min="14367" max="14368" width="21" style="102" customWidth="1"/>
    <col min="14369" max="14369" width="16.140625" style="102" customWidth="1"/>
    <col min="14370" max="14370" width="20.85546875" style="102" customWidth="1"/>
    <col min="14371" max="14371" width="11.5703125" style="102" customWidth="1"/>
    <col min="14372" max="14372" width="13.85546875" style="102" customWidth="1"/>
    <col min="14373" max="14373" width="33.140625" style="102" customWidth="1"/>
    <col min="14374" max="14374" width="13.140625" style="102" customWidth="1"/>
    <col min="14375" max="14375" width="15.7109375" style="102" customWidth="1"/>
    <col min="14376" max="14376" width="21" style="102" customWidth="1"/>
    <col min="14377" max="14377" width="13.85546875" style="102" customWidth="1"/>
    <col min="14378" max="14378" width="13.7109375" style="102" customWidth="1"/>
    <col min="14379" max="14379" width="13.28515625" style="102" customWidth="1"/>
    <col min="14380" max="14380" width="12.28515625" style="102" customWidth="1"/>
    <col min="14381" max="14387" width="9.140625" style="102"/>
    <col min="14388" max="14388" width="10.28515625" style="102" customWidth="1"/>
    <col min="14389" max="14389" width="10.140625" style="102" customWidth="1"/>
    <col min="14390" max="14391" width="9.140625" style="102"/>
    <col min="14392" max="14392" width="55.28515625" style="102" customWidth="1"/>
    <col min="14393" max="14592" width="9.140625" style="102"/>
    <col min="14593" max="14593" width="5.5703125" style="102" customWidth="1"/>
    <col min="14594" max="14594" width="13.5703125" style="102" customWidth="1"/>
    <col min="14595" max="14595" width="11.5703125" style="102" customWidth="1"/>
    <col min="14596" max="14596" width="29.85546875" style="102" customWidth="1"/>
    <col min="14597" max="14597" width="13.7109375" style="102" customWidth="1"/>
    <col min="14598" max="14598" width="42.85546875" style="102" customWidth="1"/>
    <col min="14599" max="14599" width="16.7109375" style="102" customWidth="1"/>
    <col min="14600" max="14600" width="12.7109375" style="102" customWidth="1"/>
    <col min="14601" max="14601" width="35.28515625" style="102" customWidth="1"/>
    <col min="14602" max="14602" width="21.5703125" style="102" customWidth="1"/>
    <col min="14603" max="14603" width="13" style="102" customWidth="1"/>
    <col min="14604" max="14604" width="14.85546875" style="102" customWidth="1"/>
    <col min="14605" max="14605" width="10.5703125" style="102" customWidth="1"/>
    <col min="14606" max="14606" width="11.5703125" style="102" customWidth="1"/>
    <col min="14607" max="14607" width="12" style="102" customWidth="1"/>
    <col min="14608" max="14608" width="12.5703125" style="102" customWidth="1"/>
    <col min="14609" max="14609" width="16.28515625" style="102" customWidth="1"/>
    <col min="14610" max="14610" width="10.5703125" style="102" customWidth="1"/>
    <col min="14611" max="14611" width="13.140625" style="102" customWidth="1"/>
    <col min="14612" max="14612" width="15.7109375" style="102" customWidth="1"/>
    <col min="14613" max="14613" width="13.28515625" style="102" customWidth="1"/>
    <col min="14614" max="14614" width="17.5703125" style="102" customWidth="1"/>
    <col min="14615" max="14615" width="11" style="102" customWidth="1"/>
    <col min="14616" max="14616" width="42.42578125" style="102" customWidth="1"/>
    <col min="14617" max="14617" width="13.7109375" style="102" customWidth="1"/>
    <col min="14618" max="14618" width="12" style="102" customWidth="1"/>
    <col min="14619" max="14620" width="10.5703125" style="102" customWidth="1"/>
    <col min="14621" max="14621" width="12" style="102" customWidth="1"/>
    <col min="14622" max="14622" width="10.5703125" style="102" customWidth="1"/>
    <col min="14623" max="14624" width="21" style="102" customWidth="1"/>
    <col min="14625" max="14625" width="16.140625" style="102" customWidth="1"/>
    <col min="14626" max="14626" width="20.85546875" style="102" customWidth="1"/>
    <col min="14627" max="14627" width="11.5703125" style="102" customWidth="1"/>
    <col min="14628" max="14628" width="13.85546875" style="102" customWidth="1"/>
    <col min="14629" max="14629" width="33.140625" style="102" customWidth="1"/>
    <col min="14630" max="14630" width="13.140625" style="102" customWidth="1"/>
    <col min="14631" max="14631" width="15.7109375" style="102" customWidth="1"/>
    <col min="14632" max="14632" width="21" style="102" customWidth="1"/>
    <col min="14633" max="14633" width="13.85546875" style="102" customWidth="1"/>
    <col min="14634" max="14634" width="13.7109375" style="102" customWidth="1"/>
    <col min="14635" max="14635" width="13.28515625" style="102" customWidth="1"/>
    <col min="14636" max="14636" width="12.28515625" style="102" customWidth="1"/>
    <col min="14637" max="14643" width="9.140625" style="102"/>
    <col min="14644" max="14644" width="10.28515625" style="102" customWidth="1"/>
    <col min="14645" max="14645" width="10.140625" style="102" customWidth="1"/>
    <col min="14646" max="14647" width="9.140625" style="102"/>
    <col min="14648" max="14648" width="55.28515625" style="102" customWidth="1"/>
    <col min="14649" max="14848" width="9.140625" style="102"/>
    <col min="14849" max="14849" width="5.5703125" style="102" customWidth="1"/>
    <col min="14850" max="14850" width="13.5703125" style="102" customWidth="1"/>
    <col min="14851" max="14851" width="11.5703125" style="102" customWidth="1"/>
    <col min="14852" max="14852" width="29.85546875" style="102" customWidth="1"/>
    <col min="14853" max="14853" width="13.7109375" style="102" customWidth="1"/>
    <col min="14854" max="14854" width="42.85546875" style="102" customWidth="1"/>
    <col min="14855" max="14855" width="16.7109375" style="102" customWidth="1"/>
    <col min="14856" max="14856" width="12.7109375" style="102" customWidth="1"/>
    <col min="14857" max="14857" width="35.28515625" style="102" customWidth="1"/>
    <col min="14858" max="14858" width="21.5703125" style="102" customWidth="1"/>
    <col min="14859" max="14859" width="13" style="102" customWidth="1"/>
    <col min="14860" max="14860" width="14.85546875" style="102" customWidth="1"/>
    <col min="14861" max="14861" width="10.5703125" style="102" customWidth="1"/>
    <col min="14862" max="14862" width="11.5703125" style="102" customWidth="1"/>
    <col min="14863" max="14863" width="12" style="102" customWidth="1"/>
    <col min="14864" max="14864" width="12.5703125" style="102" customWidth="1"/>
    <col min="14865" max="14865" width="16.28515625" style="102" customWidth="1"/>
    <col min="14866" max="14866" width="10.5703125" style="102" customWidth="1"/>
    <col min="14867" max="14867" width="13.140625" style="102" customWidth="1"/>
    <col min="14868" max="14868" width="15.7109375" style="102" customWidth="1"/>
    <col min="14869" max="14869" width="13.28515625" style="102" customWidth="1"/>
    <col min="14870" max="14870" width="17.5703125" style="102" customWidth="1"/>
    <col min="14871" max="14871" width="11" style="102" customWidth="1"/>
    <col min="14872" max="14872" width="42.42578125" style="102" customWidth="1"/>
    <col min="14873" max="14873" width="13.7109375" style="102" customWidth="1"/>
    <col min="14874" max="14874" width="12" style="102" customWidth="1"/>
    <col min="14875" max="14876" width="10.5703125" style="102" customWidth="1"/>
    <col min="14877" max="14877" width="12" style="102" customWidth="1"/>
    <col min="14878" max="14878" width="10.5703125" style="102" customWidth="1"/>
    <col min="14879" max="14880" width="21" style="102" customWidth="1"/>
    <col min="14881" max="14881" width="16.140625" style="102" customWidth="1"/>
    <col min="14882" max="14882" width="20.85546875" style="102" customWidth="1"/>
    <col min="14883" max="14883" width="11.5703125" style="102" customWidth="1"/>
    <col min="14884" max="14884" width="13.85546875" style="102" customWidth="1"/>
    <col min="14885" max="14885" width="33.140625" style="102" customWidth="1"/>
    <col min="14886" max="14886" width="13.140625" style="102" customWidth="1"/>
    <col min="14887" max="14887" width="15.7109375" style="102" customWidth="1"/>
    <col min="14888" max="14888" width="21" style="102" customWidth="1"/>
    <col min="14889" max="14889" width="13.85546875" style="102" customWidth="1"/>
    <col min="14890" max="14890" width="13.7109375" style="102" customWidth="1"/>
    <col min="14891" max="14891" width="13.28515625" style="102" customWidth="1"/>
    <col min="14892" max="14892" width="12.28515625" style="102" customWidth="1"/>
    <col min="14893" max="14899" width="9.140625" style="102"/>
    <col min="14900" max="14900" width="10.28515625" style="102" customWidth="1"/>
    <col min="14901" max="14901" width="10.140625" style="102" customWidth="1"/>
    <col min="14902" max="14903" width="9.140625" style="102"/>
    <col min="14904" max="14904" width="55.28515625" style="102" customWidth="1"/>
    <col min="14905" max="15104" width="9.140625" style="102"/>
    <col min="15105" max="15105" width="5.5703125" style="102" customWidth="1"/>
    <col min="15106" max="15106" width="13.5703125" style="102" customWidth="1"/>
    <col min="15107" max="15107" width="11.5703125" style="102" customWidth="1"/>
    <col min="15108" max="15108" width="29.85546875" style="102" customWidth="1"/>
    <col min="15109" max="15109" width="13.7109375" style="102" customWidth="1"/>
    <col min="15110" max="15110" width="42.85546875" style="102" customWidth="1"/>
    <col min="15111" max="15111" width="16.7109375" style="102" customWidth="1"/>
    <col min="15112" max="15112" width="12.7109375" style="102" customWidth="1"/>
    <col min="15113" max="15113" width="35.28515625" style="102" customWidth="1"/>
    <col min="15114" max="15114" width="21.5703125" style="102" customWidth="1"/>
    <col min="15115" max="15115" width="13" style="102" customWidth="1"/>
    <col min="15116" max="15116" width="14.85546875" style="102" customWidth="1"/>
    <col min="15117" max="15117" width="10.5703125" style="102" customWidth="1"/>
    <col min="15118" max="15118" width="11.5703125" style="102" customWidth="1"/>
    <col min="15119" max="15119" width="12" style="102" customWidth="1"/>
    <col min="15120" max="15120" width="12.5703125" style="102" customWidth="1"/>
    <col min="15121" max="15121" width="16.28515625" style="102" customWidth="1"/>
    <col min="15122" max="15122" width="10.5703125" style="102" customWidth="1"/>
    <col min="15123" max="15123" width="13.140625" style="102" customWidth="1"/>
    <col min="15124" max="15124" width="15.7109375" style="102" customWidth="1"/>
    <col min="15125" max="15125" width="13.28515625" style="102" customWidth="1"/>
    <col min="15126" max="15126" width="17.5703125" style="102" customWidth="1"/>
    <col min="15127" max="15127" width="11" style="102" customWidth="1"/>
    <col min="15128" max="15128" width="42.42578125" style="102" customWidth="1"/>
    <col min="15129" max="15129" width="13.7109375" style="102" customWidth="1"/>
    <col min="15130" max="15130" width="12" style="102" customWidth="1"/>
    <col min="15131" max="15132" width="10.5703125" style="102" customWidth="1"/>
    <col min="15133" max="15133" width="12" style="102" customWidth="1"/>
    <col min="15134" max="15134" width="10.5703125" style="102" customWidth="1"/>
    <col min="15135" max="15136" width="21" style="102" customWidth="1"/>
    <col min="15137" max="15137" width="16.140625" style="102" customWidth="1"/>
    <col min="15138" max="15138" width="20.85546875" style="102" customWidth="1"/>
    <col min="15139" max="15139" width="11.5703125" style="102" customWidth="1"/>
    <col min="15140" max="15140" width="13.85546875" style="102" customWidth="1"/>
    <col min="15141" max="15141" width="33.140625" style="102" customWidth="1"/>
    <col min="15142" max="15142" width="13.140625" style="102" customWidth="1"/>
    <col min="15143" max="15143" width="15.7109375" style="102" customWidth="1"/>
    <col min="15144" max="15144" width="21" style="102" customWidth="1"/>
    <col min="15145" max="15145" width="13.85546875" style="102" customWidth="1"/>
    <col min="15146" max="15146" width="13.7109375" style="102" customWidth="1"/>
    <col min="15147" max="15147" width="13.28515625" style="102" customWidth="1"/>
    <col min="15148" max="15148" width="12.28515625" style="102" customWidth="1"/>
    <col min="15149" max="15155" width="9.140625" style="102"/>
    <col min="15156" max="15156" width="10.28515625" style="102" customWidth="1"/>
    <col min="15157" max="15157" width="10.140625" style="102" customWidth="1"/>
    <col min="15158" max="15159" width="9.140625" style="102"/>
    <col min="15160" max="15160" width="55.28515625" style="102" customWidth="1"/>
    <col min="15161" max="15360" width="9.140625" style="102"/>
    <col min="15361" max="15361" width="5.5703125" style="102" customWidth="1"/>
    <col min="15362" max="15362" width="13.5703125" style="102" customWidth="1"/>
    <col min="15363" max="15363" width="11.5703125" style="102" customWidth="1"/>
    <col min="15364" max="15364" width="29.85546875" style="102" customWidth="1"/>
    <col min="15365" max="15365" width="13.7109375" style="102" customWidth="1"/>
    <col min="15366" max="15366" width="42.85546875" style="102" customWidth="1"/>
    <col min="15367" max="15367" width="16.7109375" style="102" customWidth="1"/>
    <col min="15368" max="15368" width="12.7109375" style="102" customWidth="1"/>
    <col min="15369" max="15369" width="35.28515625" style="102" customWidth="1"/>
    <col min="15370" max="15370" width="21.5703125" style="102" customWidth="1"/>
    <col min="15371" max="15371" width="13" style="102" customWidth="1"/>
    <col min="15372" max="15372" width="14.85546875" style="102" customWidth="1"/>
    <col min="15373" max="15373" width="10.5703125" style="102" customWidth="1"/>
    <col min="15374" max="15374" width="11.5703125" style="102" customWidth="1"/>
    <col min="15375" max="15375" width="12" style="102" customWidth="1"/>
    <col min="15376" max="15376" width="12.5703125" style="102" customWidth="1"/>
    <col min="15377" max="15377" width="16.28515625" style="102" customWidth="1"/>
    <col min="15378" max="15378" width="10.5703125" style="102" customWidth="1"/>
    <col min="15379" max="15379" width="13.140625" style="102" customWidth="1"/>
    <col min="15380" max="15380" width="15.7109375" style="102" customWidth="1"/>
    <col min="15381" max="15381" width="13.28515625" style="102" customWidth="1"/>
    <col min="15382" max="15382" width="17.5703125" style="102" customWidth="1"/>
    <col min="15383" max="15383" width="11" style="102" customWidth="1"/>
    <col min="15384" max="15384" width="42.42578125" style="102" customWidth="1"/>
    <col min="15385" max="15385" width="13.7109375" style="102" customWidth="1"/>
    <col min="15386" max="15386" width="12" style="102" customWidth="1"/>
    <col min="15387" max="15388" width="10.5703125" style="102" customWidth="1"/>
    <col min="15389" max="15389" width="12" style="102" customWidth="1"/>
    <col min="15390" max="15390" width="10.5703125" style="102" customWidth="1"/>
    <col min="15391" max="15392" width="21" style="102" customWidth="1"/>
    <col min="15393" max="15393" width="16.140625" style="102" customWidth="1"/>
    <col min="15394" max="15394" width="20.85546875" style="102" customWidth="1"/>
    <col min="15395" max="15395" width="11.5703125" style="102" customWidth="1"/>
    <col min="15396" max="15396" width="13.85546875" style="102" customWidth="1"/>
    <col min="15397" max="15397" width="33.140625" style="102" customWidth="1"/>
    <col min="15398" max="15398" width="13.140625" style="102" customWidth="1"/>
    <col min="15399" max="15399" width="15.7109375" style="102" customWidth="1"/>
    <col min="15400" max="15400" width="21" style="102" customWidth="1"/>
    <col min="15401" max="15401" width="13.85546875" style="102" customWidth="1"/>
    <col min="15402" max="15402" width="13.7109375" style="102" customWidth="1"/>
    <col min="15403" max="15403" width="13.28515625" style="102" customWidth="1"/>
    <col min="15404" max="15404" width="12.28515625" style="102" customWidth="1"/>
    <col min="15405" max="15411" width="9.140625" style="102"/>
    <col min="15412" max="15412" width="10.28515625" style="102" customWidth="1"/>
    <col min="15413" max="15413" width="10.140625" style="102" customWidth="1"/>
    <col min="15414" max="15415" width="9.140625" style="102"/>
    <col min="15416" max="15416" width="55.28515625" style="102" customWidth="1"/>
    <col min="15417" max="15616" width="9.140625" style="102"/>
    <col min="15617" max="15617" width="5.5703125" style="102" customWidth="1"/>
    <col min="15618" max="15618" width="13.5703125" style="102" customWidth="1"/>
    <col min="15619" max="15619" width="11.5703125" style="102" customWidth="1"/>
    <col min="15620" max="15620" width="29.85546875" style="102" customWidth="1"/>
    <col min="15621" max="15621" width="13.7109375" style="102" customWidth="1"/>
    <col min="15622" max="15622" width="42.85546875" style="102" customWidth="1"/>
    <col min="15623" max="15623" width="16.7109375" style="102" customWidth="1"/>
    <col min="15624" max="15624" width="12.7109375" style="102" customWidth="1"/>
    <col min="15625" max="15625" width="35.28515625" style="102" customWidth="1"/>
    <col min="15626" max="15626" width="21.5703125" style="102" customWidth="1"/>
    <col min="15627" max="15627" width="13" style="102" customWidth="1"/>
    <col min="15628" max="15628" width="14.85546875" style="102" customWidth="1"/>
    <col min="15629" max="15629" width="10.5703125" style="102" customWidth="1"/>
    <col min="15630" max="15630" width="11.5703125" style="102" customWidth="1"/>
    <col min="15631" max="15631" width="12" style="102" customWidth="1"/>
    <col min="15632" max="15632" width="12.5703125" style="102" customWidth="1"/>
    <col min="15633" max="15633" width="16.28515625" style="102" customWidth="1"/>
    <col min="15634" max="15634" width="10.5703125" style="102" customWidth="1"/>
    <col min="15635" max="15635" width="13.140625" style="102" customWidth="1"/>
    <col min="15636" max="15636" width="15.7109375" style="102" customWidth="1"/>
    <col min="15637" max="15637" width="13.28515625" style="102" customWidth="1"/>
    <col min="15638" max="15638" width="17.5703125" style="102" customWidth="1"/>
    <col min="15639" max="15639" width="11" style="102" customWidth="1"/>
    <col min="15640" max="15640" width="42.42578125" style="102" customWidth="1"/>
    <col min="15641" max="15641" width="13.7109375" style="102" customWidth="1"/>
    <col min="15642" max="15642" width="12" style="102" customWidth="1"/>
    <col min="15643" max="15644" width="10.5703125" style="102" customWidth="1"/>
    <col min="15645" max="15645" width="12" style="102" customWidth="1"/>
    <col min="15646" max="15646" width="10.5703125" style="102" customWidth="1"/>
    <col min="15647" max="15648" width="21" style="102" customWidth="1"/>
    <col min="15649" max="15649" width="16.140625" style="102" customWidth="1"/>
    <col min="15650" max="15650" width="20.85546875" style="102" customWidth="1"/>
    <col min="15651" max="15651" width="11.5703125" style="102" customWidth="1"/>
    <col min="15652" max="15652" width="13.85546875" style="102" customWidth="1"/>
    <col min="15653" max="15653" width="33.140625" style="102" customWidth="1"/>
    <col min="15654" max="15654" width="13.140625" style="102" customWidth="1"/>
    <col min="15655" max="15655" width="15.7109375" style="102" customWidth="1"/>
    <col min="15656" max="15656" width="21" style="102" customWidth="1"/>
    <col min="15657" max="15657" width="13.85546875" style="102" customWidth="1"/>
    <col min="15658" max="15658" width="13.7109375" style="102" customWidth="1"/>
    <col min="15659" max="15659" width="13.28515625" style="102" customWidth="1"/>
    <col min="15660" max="15660" width="12.28515625" style="102" customWidth="1"/>
    <col min="15661" max="15667" width="9.140625" style="102"/>
    <col min="15668" max="15668" width="10.28515625" style="102" customWidth="1"/>
    <col min="15669" max="15669" width="10.140625" style="102" customWidth="1"/>
    <col min="15670" max="15671" width="9.140625" style="102"/>
    <col min="15672" max="15672" width="55.28515625" style="102" customWidth="1"/>
    <col min="15673" max="15872" width="9.140625" style="102"/>
    <col min="15873" max="15873" width="5.5703125" style="102" customWidth="1"/>
    <col min="15874" max="15874" width="13.5703125" style="102" customWidth="1"/>
    <col min="15875" max="15875" width="11.5703125" style="102" customWidth="1"/>
    <col min="15876" max="15876" width="29.85546875" style="102" customWidth="1"/>
    <col min="15877" max="15877" width="13.7109375" style="102" customWidth="1"/>
    <col min="15878" max="15878" width="42.85546875" style="102" customWidth="1"/>
    <col min="15879" max="15879" width="16.7109375" style="102" customWidth="1"/>
    <col min="15880" max="15880" width="12.7109375" style="102" customWidth="1"/>
    <col min="15881" max="15881" width="35.28515625" style="102" customWidth="1"/>
    <col min="15882" max="15882" width="21.5703125" style="102" customWidth="1"/>
    <col min="15883" max="15883" width="13" style="102" customWidth="1"/>
    <col min="15884" max="15884" width="14.85546875" style="102" customWidth="1"/>
    <col min="15885" max="15885" width="10.5703125" style="102" customWidth="1"/>
    <col min="15886" max="15886" width="11.5703125" style="102" customWidth="1"/>
    <col min="15887" max="15887" width="12" style="102" customWidth="1"/>
    <col min="15888" max="15888" width="12.5703125" style="102" customWidth="1"/>
    <col min="15889" max="15889" width="16.28515625" style="102" customWidth="1"/>
    <col min="15890" max="15890" width="10.5703125" style="102" customWidth="1"/>
    <col min="15891" max="15891" width="13.140625" style="102" customWidth="1"/>
    <col min="15892" max="15892" width="15.7109375" style="102" customWidth="1"/>
    <col min="15893" max="15893" width="13.28515625" style="102" customWidth="1"/>
    <col min="15894" max="15894" width="17.5703125" style="102" customWidth="1"/>
    <col min="15895" max="15895" width="11" style="102" customWidth="1"/>
    <col min="15896" max="15896" width="42.42578125" style="102" customWidth="1"/>
    <col min="15897" max="15897" width="13.7109375" style="102" customWidth="1"/>
    <col min="15898" max="15898" width="12" style="102" customWidth="1"/>
    <col min="15899" max="15900" width="10.5703125" style="102" customWidth="1"/>
    <col min="15901" max="15901" width="12" style="102" customWidth="1"/>
    <col min="15902" max="15902" width="10.5703125" style="102" customWidth="1"/>
    <col min="15903" max="15904" width="21" style="102" customWidth="1"/>
    <col min="15905" max="15905" width="16.140625" style="102" customWidth="1"/>
    <col min="15906" max="15906" width="20.85546875" style="102" customWidth="1"/>
    <col min="15907" max="15907" width="11.5703125" style="102" customWidth="1"/>
    <col min="15908" max="15908" width="13.85546875" style="102" customWidth="1"/>
    <col min="15909" max="15909" width="33.140625" style="102" customWidth="1"/>
    <col min="15910" max="15910" width="13.140625" style="102" customWidth="1"/>
    <col min="15911" max="15911" width="15.7109375" style="102" customWidth="1"/>
    <col min="15912" max="15912" width="21" style="102" customWidth="1"/>
    <col min="15913" max="15913" width="13.85546875" style="102" customWidth="1"/>
    <col min="15914" max="15914" width="13.7109375" style="102" customWidth="1"/>
    <col min="15915" max="15915" width="13.28515625" style="102" customWidth="1"/>
    <col min="15916" max="15916" width="12.28515625" style="102" customWidth="1"/>
    <col min="15917" max="15923" width="9.140625" style="102"/>
    <col min="15924" max="15924" width="10.28515625" style="102" customWidth="1"/>
    <col min="15925" max="15925" width="10.140625" style="102" customWidth="1"/>
    <col min="15926" max="15927" width="9.140625" style="102"/>
    <col min="15928" max="15928" width="55.28515625" style="102" customWidth="1"/>
    <col min="15929" max="16128" width="9.140625" style="102"/>
    <col min="16129" max="16129" width="5.5703125" style="102" customWidth="1"/>
    <col min="16130" max="16130" width="13.5703125" style="102" customWidth="1"/>
    <col min="16131" max="16131" width="11.5703125" style="102" customWidth="1"/>
    <col min="16132" max="16132" width="29.85546875" style="102" customWidth="1"/>
    <col min="16133" max="16133" width="13.7109375" style="102" customWidth="1"/>
    <col min="16134" max="16134" width="42.85546875" style="102" customWidth="1"/>
    <col min="16135" max="16135" width="16.7109375" style="102" customWidth="1"/>
    <col min="16136" max="16136" width="12.7109375" style="102" customWidth="1"/>
    <col min="16137" max="16137" width="35.28515625" style="102" customWidth="1"/>
    <col min="16138" max="16138" width="21.5703125" style="102" customWidth="1"/>
    <col min="16139" max="16139" width="13" style="102" customWidth="1"/>
    <col min="16140" max="16140" width="14.85546875" style="102" customWidth="1"/>
    <col min="16141" max="16141" width="10.5703125" style="102" customWidth="1"/>
    <col min="16142" max="16142" width="11.5703125" style="102" customWidth="1"/>
    <col min="16143" max="16143" width="12" style="102" customWidth="1"/>
    <col min="16144" max="16144" width="12.5703125" style="102" customWidth="1"/>
    <col min="16145" max="16145" width="16.28515625" style="102" customWidth="1"/>
    <col min="16146" max="16146" width="10.5703125" style="102" customWidth="1"/>
    <col min="16147" max="16147" width="13.140625" style="102" customWidth="1"/>
    <col min="16148" max="16148" width="15.7109375" style="102" customWidth="1"/>
    <col min="16149" max="16149" width="13.28515625" style="102" customWidth="1"/>
    <col min="16150" max="16150" width="17.5703125" style="102" customWidth="1"/>
    <col min="16151" max="16151" width="11" style="102" customWidth="1"/>
    <col min="16152" max="16152" width="42.42578125" style="102" customWidth="1"/>
    <col min="16153" max="16153" width="13.7109375" style="102" customWidth="1"/>
    <col min="16154" max="16154" width="12" style="102" customWidth="1"/>
    <col min="16155" max="16156" width="10.5703125" style="102" customWidth="1"/>
    <col min="16157" max="16157" width="12" style="102" customWidth="1"/>
    <col min="16158" max="16158" width="10.5703125" style="102" customWidth="1"/>
    <col min="16159" max="16160" width="21" style="102" customWidth="1"/>
    <col min="16161" max="16161" width="16.140625" style="102" customWidth="1"/>
    <col min="16162" max="16162" width="20.85546875" style="102" customWidth="1"/>
    <col min="16163" max="16163" width="11.5703125" style="102" customWidth="1"/>
    <col min="16164" max="16164" width="13.85546875" style="102" customWidth="1"/>
    <col min="16165" max="16165" width="33.140625" style="102" customWidth="1"/>
    <col min="16166" max="16166" width="13.140625" style="102" customWidth="1"/>
    <col min="16167" max="16167" width="15.7109375" style="102" customWidth="1"/>
    <col min="16168" max="16168" width="21" style="102" customWidth="1"/>
    <col min="16169" max="16169" width="13.85546875" style="102" customWidth="1"/>
    <col min="16170" max="16170" width="13.7109375" style="102" customWidth="1"/>
    <col min="16171" max="16171" width="13.28515625" style="102" customWidth="1"/>
    <col min="16172" max="16172" width="12.28515625" style="102" customWidth="1"/>
    <col min="16173" max="16179" width="9.140625" style="102"/>
    <col min="16180" max="16180" width="10.28515625" style="102" customWidth="1"/>
    <col min="16181" max="16181" width="10.140625" style="102" customWidth="1"/>
    <col min="16182" max="16183" width="9.140625" style="102"/>
    <col min="16184" max="16184" width="55.28515625" style="102" customWidth="1"/>
    <col min="16185" max="16384" width="9.140625" style="102"/>
  </cols>
  <sheetData>
    <row r="1" spans="1:56" x14ac:dyDescent="0.25">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100"/>
      <c r="AJ1" s="100"/>
      <c r="AK1" s="100"/>
      <c r="AL1" s="100"/>
      <c r="AM1" s="100"/>
      <c r="AN1" s="100"/>
      <c r="AO1" s="100"/>
      <c r="AP1" s="100"/>
      <c r="AQ1" s="100"/>
      <c r="AR1" s="100"/>
    </row>
    <row r="2" spans="1:56" x14ac:dyDescent="0.25">
      <c r="A2" s="323"/>
      <c r="B2" s="323"/>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100"/>
      <c r="AJ2" s="100"/>
      <c r="AK2" s="100"/>
      <c r="AL2" s="100"/>
      <c r="AM2" s="100"/>
      <c r="AN2" s="100"/>
      <c r="AO2" s="100"/>
      <c r="AP2" s="100"/>
      <c r="AQ2" s="100"/>
      <c r="AR2" s="100"/>
    </row>
    <row r="3" spans="1:56" ht="26.25" customHeight="1" x14ac:dyDescent="0.25">
      <c r="A3" s="323"/>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100"/>
      <c r="AJ3" s="100"/>
      <c r="AK3" s="100"/>
      <c r="AL3" s="100"/>
      <c r="AM3" s="100"/>
      <c r="AN3" s="100"/>
      <c r="AO3" s="100"/>
      <c r="AP3" s="100"/>
      <c r="AQ3" s="100"/>
      <c r="AR3" s="100"/>
    </row>
    <row r="4" spans="1:56" s="363" customFormat="1" ht="15" x14ac:dyDescent="0.25">
      <c r="A4" s="426" t="s">
        <v>0</v>
      </c>
      <c r="B4" s="426"/>
      <c r="C4" s="426"/>
      <c r="D4" s="426"/>
      <c r="U4" s="364"/>
      <c r="X4" s="364"/>
      <c r="AE4" s="365"/>
      <c r="AF4" s="365"/>
      <c r="AG4" s="366"/>
      <c r="AH4" s="366"/>
    </row>
    <row r="5" spans="1:56" s="363" customFormat="1" ht="14.25" x14ac:dyDescent="0.25">
      <c r="A5" s="422"/>
      <c r="B5" s="422"/>
      <c r="C5" s="422"/>
      <c r="D5" s="422"/>
      <c r="E5" s="422"/>
      <c r="F5" s="422"/>
      <c r="G5" s="422"/>
      <c r="H5" s="422"/>
      <c r="I5" s="422"/>
      <c r="J5" s="422"/>
      <c r="K5" s="422"/>
      <c r="L5" s="422"/>
      <c r="M5" s="422"/>
      <c r="N5" s="422"/>
      <c r="O5" s="422"/>
      <c r="P5" s="422"/>
      <c r="Q5" s="422"/>
      <c r="R5" s="422"/>
      <c r="S5" s="422"/>
      <c r="T5" s="422"/>
      <c r="U5" s="364"/>
      <c r="V5" s="422"/>
      <c r="W5" s="422"/>
      <c r="X5" s="364"/>
      <c r="Y5" s="422"/>
      <c r="Z5" s="422"/>
      <c r="AA5" s="422"/>
      <c r="AB5" s="422"/>
      <c r="AC5" s="422"/>
      <c r="AD5" s="422"/>
      <c r="AE5" s="365"/>
      <c r="AF5" s="365"/>
      <c r="AG5" s="366"/>
      <c r="AH5" s="366"/>
      <c r="AI5" s="422"/>
      <c r="AJ5" s="422"/>
      <c r="AK5" s="422"/>
      <c r="AL5" s="422"/>
      <c r="AM5" s="422"/>
      <c r="AN5" s="422"/>
      <c r="AO5" s="422"/>
      <c r="AP5" s="422"/>
      <c r="AQ5" s="422"/>
      <c r="AR5" s="422"/>
    </row>
    <row r="6" spans="1:56" s="427" customFormat="1" ht="15" x14ac:dyDescent="0.25">
      <c r="A6" s="426" t="s">
        <v>393</v>
      </c>
      <c r="B6" s="426"/>
      <c r="C6" s="426"/>
      <c r="D6" s="426"/>
      <c r="E6" s="426"/>
      <c r="F6" s="426"/>
      <c r="G6" s="426"/>
      <c r="H6" s="426"/>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row>
    <row r="7" spans="1:56" s="363" customFormat="1" ht="14.25" x14ac:dyDescent="0.25">
      <c r="A7" s="423" t="s">
        <v>1</v>
      </c>
      <c r="B7" s="423"/>
      <c r="C7" s="423"/>
      <c r="D7" s="423"/>
      <c r="E7" s="423"/>
      <c r="F7" s="423"/>
      <c r="G7" s="423"/>
      <c r="H7" s="423"/>
      <c r="I7" s="423"/>
      <c r="J7" s="423"/>
      <c r="K7" s="364"/>
      <c r="L7" s="364"/>
      <c r="M7" s="364"/>
      <c r="N7" s="364"/>
      <c r="O7" s="364"/>
      <c r="P7" s="364"/>
      <c r="Q7" s="364"/>
      <c r="R7" s="364"/>
      <c r="S7" s="364"/>
      <c r="T7" s="364"/>
      <c r="U7" s="364"/>
      <c r="V7" s="364"/>
      <c r="W7" s="364"/>
      <c r="X7" s="364"/>
      <c r="Y7" s="364"/>
      <c r="Z7" s="364"/>
      <c r="AA7" s="364"/>
      <c r="AB7" s="364"/>
      <c r="AC7" s="364"/>
      <c r="AD7" s="364"/>
      <c r="AE7" s="365"/>
      <c r="AF7" s="365"/>
      <c r="AG7" s="366"/>
      <c r="AH7" s="366"/>
      <c r="AI7" s="364"/>
      <c r="AJ7" s="364"/>
      <c r="AK7" s="364"/>
      <c r="AL7" s="364"/>
      <c r="AM7" s="364"/>
      <c r="AN7" s="364"/>
      <c r="AO7" s="364"/>
      <c r="AP7" s="364"/>
      <c r="AQ7" s="364"/>
      <c r="AR7" s="364"/>
      <c r="AS7" s="364"/>
    </row>
    <row r="8" spans="1:56" s="363" customFormat="1" ht="14.25" x14ac:dyDescent="0.25">
      <c r="A8" s="423" t="s">
        <v>2</v>
      </c>
      <c r="B8" s="423"/>
      <c r="C8" s="423"/>
      <c r="D8" s="423"/>
      <c r="E8" s="423"/>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5"/>
      <c r="AF8" s="365"/>
      <c r="AG8" s="366"/>
      <c r="AH8" s="366"/>
      <c r="AI8" s="364"/>
      <c r="AJ8" s="364"/>
      <c r="AK8" s="364"/>
      <c r="AL8" s="364"/>
      <c r="AM8" s="364"/>
      <c r="AN8" s="364"/>
      <c r="AO8" s="364"/>
      <c r="AP8" s="364"/>
      <c r="AQ8" s="364"/>
      <c r="AR8" s="364"/>
      <c r="AS8" s="364"/>
    </row>
    <row r="9" spans="1:56" s="363" customFormat="1" ht="14.25" x14ac:dyDescent="0.25">
      <c r="A9" s="422"/>
      <c r="B9" s="422"/>
      <c r="C9" s="422"/>
      <c r="D9" s="422"/>
      <c r="E9" s="422"/>
      <c r="F9" s="422"/>
      <c r="G9" s="422"/>
      <c r="H9" s="422"/>
      <c r="I9" s="422"/>
      <c r="J9" s="422"/>
      <c r="K9" s="422"/>
      <c r="L9" s="422"/>
      <c r="M9" s="422"/>
      <c r="N9" s="422"/>
      <c r="O9" s="422"/>
      <c r="P9" s="422"/>
      <c r="Q9" s="422"/>
      <c r="R9" s="422"/>
      <c r="S9" s="422"/>
      <c r="T9" s="422"/>
      <c r="U9" s="364"/>
      <c r="V9" s="422"/>
      <c r="W9" s="422"/>
      <c r="X9" s="364"/>
      <c r="Y9" s="422"/>
      <c r="Z9" s="422"/>
      <c r="AA9" s="422"/>
      <c r="AB9" s="422"/>
      <c r="AC9" s="422"/>
      <c r="AD9" s="422"/>
      <c r="AE9" s="365"/>
      <c r="AF9" s="365"/>
      <c r="AG9" s="366"/>
      <c r="AH9" s="366"/>
      <c r="AI9" s="422"/>
      <c r="AJ9" s="422"/>
      <c r="AK9" s="422"/>
      <c r="AL9" s="422"/>
      <c r="AM9" s="422"/>
      <c r="AN9" s="422"/>
      <c r="AO9" s="422"/>
      <c r="AP9" s="422"/>
      <c r="AQ9" s="422"/>
      <c r="AR9" s="422"/>
      <c r="AS9" s="422"/>
    </row>
    <row r="10" spans="1:56" s="363" customFormat="1" ht="15" x14ac:dyDescent="0.25">
      <c r="A10" s="424" t="s">
        <v>502</v>
      </c>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row>
    <row r="11" spans="1:56" s="363" customFormat="1" ht="15" x14ac:dyDescent="0.25">
      <c r="A11" s="424" t="s">
        <v>503</v>
      </c>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row>
    <row r="12" spans="1:56" s="363" customFormat="1" ht="15" x14ac:dyDescent="0.25">
      <c r="A12" s="424" t="s">
        <v>504</v>
      </c>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row>
    <row r="13" spans="1:56" x14ac:dyDescent="0.25">
      <c r="D13" s="101"/>
      <c r="E13" s="101"/>
      <c r="F13" s="101"/>
      <c r="G13" s="101"/>
      <c r="H13" s="101"/>
      <c r="I13" s="101"/>
      <c r="J13" s="101"/>
      <c r="K13" s="101"/>
      <c r="L13" s="101"/>
      <c r="M13" s="101"/>
      <c r="N13" s="101"/>
      <c r="O13" s="101"/>
      <c r="P13" s="101"/>
      <c r="Q13" s="101"/>
      <c r="R13" s="101"/>
      <c r="S13" s="101"/>
      <c r="T13" s="101"/>
      <c r="V13" s="101"/>
      <c r="W13" s="101"/>
      <c r="Y13" s="101"/>
      <c r="Z13" s="101"/>
      <c r="AA13" s="101"/>
      <c r="AB13" s="101"/>
      <c r="AC13" s="101"/>
      <c r="AD13" s="101"/>
      <c r="AI13" s="101"/>
      <c r="AJ13" s="101"/>
      <c r="AK13" s="101"/>
      <c r="AL13" s="101"/>
      <c r="AM13" s="101"/>
      <c r="AN13" s="101"/>
      <c r="AO13" s="101"/>
      <c r="AP13" s="101"/>
      <c r="AQ13" s="101"/>
      <c r="AR13" s="101"/>
    </row>
    <row r="14" spans="1:56" s="429" customFormat="1" ht="15.75" customHeight="1" thickBot="1" x14ac:dyDescent="0.3">
      <c r="A14" s="428" t="s">
        <v>3</v>
      </c>
      <c r="B14" s="428"/>
      <c r="C14" s="428"/>
      <c r="D14" s="428"/>
      <c r="E14" s="428"/>
      <c r="F14" s="428"/>
      <c r="G14" s="428"/>
      <c r="H14" s="428"/>
      <c r="I14" s="428"/>
      <c r="J14" s="428"/>
      <c r="K14" s="428"/>
      <c r="L14" s="428"/>
      <c r="M14" s="428"/>
      <c r="N14" s="428"/>
      <c r="O14" s="428"/>
      <c r="P14" s="428"/>
      <c r="Q14" s="428"/>
      <c r="R14" s="428"/>
      <c r="S14" s="428"/>
      <c r="T14" s="428"/>
      <c r="U14" s="428"/>
      <c r="V14" s="428"/>
      <c r="W14" s="428"/>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row>
    <row r="15" spans="1:56" ht="15.75" customHeight="1" thickBot="1" x14ac:dyDescent="0.3">
      <c r="A15" s="385" t="s">
        <v>4</v>
      </c>
      <c r="B15" s="235" t="s">
        <v>5</v>
      </c>
      <c r="C15" s="236"/>
      <c r="D15" s="236"/>
      <c r="E15" s="236"/>
      <c r="F15" s="236"/>
      <c r="G15" s="237"/>
      <c r="H15" s="232" t="s">
        <v>6</v>
      </c>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34"/>
      <c r="AH15" s="242"/>
      <c r="AI15" s="233" t="s">
        <v>7</v>
      </c>
      <c r="AJ15" s="241"/>
      <c r="AK15" s="241"/>
      <c r="AL15" s="241"/>
      <c r="AM15" s="241" t="s">
        <v>8</v>
      </c>
      <c r="AN15" s="241"/>
      <c r="AO15" s="241"/>
      <c r="AP15" s="241"/>
      <c r="AQ15" s="241"/>
      <c r="AR15" s="241"/>
      <c r="AS15" s="241" t="s">
        <v>9</v>
      </c>
      <c r="AT15" s="241"/>
      <c r="AU15" s="241"/>
      <c r="AV15" s="241"/>
      <c r="AW15" s="241"/>
      <c r="AX15" s="241"/>
      <c r="AY15" s="241"/>
      <c r="AZ15" s="241"/>
      <c r="BA15" s="241"/>
      <c r="BB15" s="241"/>
      <c r="BC15" s="241"/>
      <c r="BD15" s="242"/>
    </row>
    <row r="16" spans="1:56" ht="15.75" customHeight="1" thickBot="1" x14ac:dyDescent="0.3">
      <c r="A16" s="380"/>
      <c r="B16" s="238"/>
      <c r="C16" s="239"/>
      <c r="D16" s="239"/>
      <c r="E16" s="239"/>
      <c r="F16" s="239"/>
      <c r="G16" s="240"/>
      <c r="H16" s="232" t="s">
        <v>10</v>
      </c>
      <c r="I16" s="241"/>
      <c r="J16" s="241"/>
      <c r="K16" s="241"/>
      <c r="L16" s="241"/>
      <c r="M16" s="241"/>
      <c r="N16" s="241"/>
      <c r="O16" s="241"/>
      <c r="P16" s="241"/>
      <c r="Q16" s="241"/>
      <c r="R16" s="241"/>
      <c r="S16" s="241"/>
      <c r="T16" s="242"/>
      <c r="U16" s="233" t="s">
        <v>11</v>
      </c>
      <c r="V16" s="241"/>
      <c r="W16" s="241"/>
      <c r="X16" s="241"/>
      <c r="Y16" s="241"/>
      <c r="Z16" s="241"/>
      <c r="AA16" s="241"/>
      <c r="AB16" s="241"/>
      <c r="AC16" s="241"/>
      <c r="AD16" s="242"/>
      <c r="AE16" s="232" t="s">
        <v>12</v>
      </c>
      <c r="AF16" s="233"/>
      <c r="AG16" s="234"/>
      <c r="AH16" s="234"/>
      <c r="AI16" s="235" t="s">
        <v>13</v>
      </c>
      <c r="AJ16" s="236" t="s">
        <v>14</v>
      </c>
      <c r="AK16" s="236" t="s">
        <v>15</v>
      </c>
      <c r="AL16" s="386" t="s">
        <v>16</v>
      </c>
      <c r="AM16" s="235" t="s">
        <v>17</v>
      </c>
      <c r="AN16" s="236" t="s">
        <v>18</v>
      </c>
      <c r="AO16" s="236" t="s">
        <v>19</v>
      </c>
      <c r="AP16" s="236" t="s">
        <v>20</v>
      </c>
      <c r="AQ16" s="236" t="s">
        <v>21</v>
      </c>
      <c r="AR16" s="386" t="s">
        <v>20</v>
      </c>
      <c r="AS16" s="235" t="s">
        <v>22</v>
      </c>
      <c r="AT16" s="236" t="s">
        <v>23</v>
      </c>
      <c r="AU16" s="387" t="s">
        <v>24</v>
      </c>
      <c r="AV16" s="387"/>
      <c r="AW16" s="387"/>
      <c r="AX16" s="387" t="s">
        <v>25</v>
      </c>
      <c r="AY16" s="388"/>
      <c r="AZ16" s="389" t="s">
        <v>26</v>
      </c>
      <c r="BA16" s="389" t="s">
        <v>27</v>
      </c>
      <c r="BB16" s="390" t="s">
        <v>28</v>
      </c>
      <c r="BC16" s="387"/>
      <c r="BD16" s="391"/>
    </row>
    <row r="17" spans="1:56" ht="51" customHeight="1" x14ac:dyDescent="0.25">
      <c r="A17" s="380"/>
      <c r="B17" s="2" t="s">
        <v>29</v>
      </c>
      <c r="C17" s="3" t="s">
        <v>30</v>
      </c>
      <c r="D17" s="3" t="s">
        <v>31</v>
      </c>
      <c r="E17" s="3" t="s">
        <v>22</v>
      </c>
      <c r="F17" s="3" t="s">
        <v>32</v>
      </c>
      <c r="G17" s="4" t="s">
        <v>33</v>
      </c>
      <c r="H17" s="392" t="s">
        <v>34</v>
      </c>
      <c r="I17" s="3" t="s">
        <v>35</v>
      </c>
      <c r="J17" s="3" t="s">
        <v>36</v>
      </c>
      <c r="K17" s="3" t="s">
        <v>37</v>
      </c>
      <c r="L17" s="3" t="s">
        <v>38</v>
      </c>
      <c r="M17" s="3" t="s">
        <v>39</v>
      </c>
      <c r="N17" s="3" t="s">
        <v>40</v>
      </c>
      <c r="O17" s="3" t="s">
        <v>41</v>
      </c>
      <c r="P17" s="3" t="s">
        <v>42</v>
      </c>
      <c r="Q17" s="3" t="s">
        <v>43</v>
      </c>
      <c r="R17" s="3" t="s">
        <v>44</v>
      </c>
      <c r="S17" s="3" t="s">
        <v>45</v>
      </c>
      <c r="T17" s="4" t="s">
        <v>46</v>
      </c>
      <c r="U17" s="393" t="s">
        <v>47</v>
      </c>
      <c r="V17" s="3" t="s">
        <v>37</v>
      </c>
      <c r="W17" s="3" t="s">
        <v>39</v>
      </c>
      <c r="X17" s="394" t="s">
        <v>48</v>
      </c>
      <c r="Y17" s="3" t="s">
        <v>40</v>
      </c>
      <c r="Z17" s="3" t="s">
        <v>41</v>
      </c>
      <c r="AA17" s="3" t="s">
        <v>49</v>
      </c>
      <c r="AB17" s="3" t="s">
        <v>50</v>
      </c>
      <c r="AC17" s="3" t="s">
        <v>51</v>
      </c>
      <c r="AD17" s="4" t="s">
        <v>52</v>
      </c>
      <c r="AE17" s="395" t="s">
        <v>53</v>
      </c>
      <c r="AF17" s="396" t="s">
        <v>54</v>
      </c>
      <c r="AG17" s="396" t="s">
        <v>55</v>
      </c>
      <c r="AH17" s="397" t="s">
        <v>56</v>
      </c>
      <c r="AI17" s="367"/>
      <c r="AJ17" s="398"/>
      <c r="AK17" s="398"/>
      <c r="AL17" s="399"/>
      <c r="AM17" s="367"/>
      <c r="AN17" s="398"/>
      <c r="AO17" s="398"/>
      <c r="AP17" s="398"/>
      <c r="AQ17" s="398"/>
      <c r="AR17" s="399"/>
      <c r="AS17" s="367"/>
      <c r="AT17" s="398"/>
      <c r="AU17" s="400" t="s">
        <v>57</v>
      </c>
      <c r="AV17" s="400" t="s">
        <v>58</v>
      </c>
      <c r="AW17" s="400" t="s">
        <v>59</v>
      </c>
      <c r="AX17" s="400" t="s">
        <v>60</v>
      </c>
      <c r="AY17" s="401" t="s">
        <v>61</v>
      </c>
      <c r="AZ17" s="402"/>
      <c r="BA17" s="402"/>
      <c r="BB17" s="369" t="s">
        <v>57</v>
      </c>
      <c r="BC17" s="400" t="s">
        <v>62</v>
      </c>
      <c r="BD17" s="403" t="s">
        <v>63</v>
      </c>
    </row>
    <row r="18" spans="1:56" ht="24.75" customHeight="1" thickBot="1" x14ac:dyDescent="0.3">
      <c r="A18" s="404"/>
      <c r="B18" s="405" t="s">
        <v>64</v>
      </c>
      <c r="C18" s="406" t="s">
        <v>65</v>
      </c>
      <c r="D18" s="407" t="s">
        <v>66</v>
      </c>
      <c r="E18" s="406" t="s">
        <v>67</v>
      </c>
      <c r="F18" s="406" t="s">
        <v>68</v>
      </c>
      <c r="G18" s="408" t="s">
        <v>69</v>
      </c>
      <c r="H18" s="409" t="s">
        <v>70</v>
      </c>
      <c r="I18" s="406" t="s">
        <v>71</v>
      </c>
      <c r="J18" s="406" t="s">
        <v>72</v>
      </c>
      <c r="K18" s="406" t="s">
        <v>73</v>
      </c>
      <c r="L18" s="410" t="s">
        <v>74</v>
      </c>
      <c r="M18" s="406" t="s">
        <v>75</v>
      </c>
      <c r="N18" s="406" t="s">
        <v>76</v>
      </c>
      <c r="O18" s="406" t="s">
        <v>77</v>
      </c>
      <c r="P18" s="406" t="s">
        <v>78</v>
      </c>
      <c r="Q18" s="406" t="s">
        <v>79</v>
      </c>
      <c r="R18" s="406" t="s">
        <v>80</v>
      </c>
      <c r="S18" s="406" t="s">
        <v>81</v>
      </c>
      <c r="T18" s="408" t="s">
        <v>82</v>
      </c>
      <c r="U18" s="411" t="s">
        <v>83</v>
      </c>
      <c r="V18" s="406" t="s">
        <v>84</v>
      </c>
      <c r="W18" s="406" t="s">
        <v>85</v>
      </c>
      <c r="X18" s="412" t="s">
        <v>86</v>
      </c>
      <c r="Y18" s="406" t="s">
        <v>87</v>
      </c>
      <c r="Z18" s="406" t="s">
        <v>88</v>
      </c>
      <c r="AA18" s="406" t="s">
        <v>89</v>
      </c>
      <c r="AB18" s="406" t="s">
        <v>90</v>
      </c>
      <c r="AC18" s="406" t="s">
        <v>91</v>
      </c>
      <c r="AD18" s="408" t="s">
        <v>92</v>
      </c>
      <c r="AE18" s="413" t="s">
        <v>93</v>
      </c>
      <c r="AF18" s="414"/>
      <c r="AG18" s="415"/>
      <c r="AH18" s="416" t="s">
        <v>94</v>
      </c>
      <c r="AI18" s="405" t="s">
        <v>95</v>
      </c>
      <c r="AJ18" s="406" t="s">
        <v>96</v>
      </c>
      <c r="AK18" s="406" t="s">
        <v>97</v>
      </c>
      <c r="AL18" s="417" t="s">
        <v>98</v>
      </c>
      <c r="AM18" s="370" t="s">
        <v>99</v>
      </c>
      <c r="AN18" s="418" t="s">
        <v>100</v>
      </c>
      <c r="AO18" s="418" t="s">
        <v>101</v>
      </c>
      <c r="AP18" s="418" t="s">
        <v>102</v>
      </c>
      <c r="AQ18" s="418" t="s">
        <v>103</v>
      </c>
      <c r="AR18" s="419" t="s">
        <v>104</v>
      </c>
      <c r="AS18" s="370" t="s">
        <v>105</v>
      </c>
      <c r="AT18" s="418" t="s">
        <v>106</v>
      </c>
      <c r="AU18" s="418" t="s">
        <v>107</v>
      </c>
      <c r="AV18" s="418" t="s">
        <v>108</v>
      </c>
      <c r="AW18" s="418" t="s">
        <v>109</v>
      </c>
      <c r="AX18" s="418" t="s">
        <v>110</v>
      </c>
      <c r="AY18" s="419" t="s">
        <v>111</v>
      </c>
      <c r="AZ18" s="420" t="s">
        <v>112</v>
      </c>
      <c r="BA18" s="420" t="s">
        <v>113</v>
      </c>
      <c r="BB18" s="370" t="s">
        <v>114</v>
      </c>
      <c r="BC18" s="418" t="s">
        <v>115</v>
      </c>
      <c r="BD18" s="421" t="s">
        <v>116</v>
      </c>
    </row>
    <row r="19" spans="1:56" ht="89.25" customHeight="1" x14ac:dyDescent="0.25">
      <c r="A19" s="378">
        <v>1</v>
      </c>
      <c r="B19" s="371" t="s">
        <v>117</v>
      </c>
      <c r="C19" s="224" t="s">
        <v>118</v>
      </c>
      <c r="D19" s="231" t="s">
        <v>119</v>
      </c>
      <c r="E19" s="224" t="s">
        <v>120</v>
      </c>
      <c r="F19" s="224" t="s">
        <v>121</v>
      </c>
      <c r="G19" s="228">
        <v>10439</v>
      </c>
      <c r="H19" s="229" t="s">
        <v>122</v>
      </c>
      <c r="I19" s="224" t="s">
        <v>123</v>
      </c>
      <c r="J19" s="224" t="s">
        <v>124</v>
      </c>
      <c r="K19" s="227">
        <v>40544</v>
      </c>
      <c r="L19" s="230">
        <v>246542.45</v>
      </c>
      <c r="M19" s="226">
        <v>10468</v>
      </c>
      <c r="N19" s="227">
        <v>40544</v>
      </c>
      <c r="O19" s="227">
        <v>40756</v>
      </c>
      <c r="P19" s="224" t="s">
        <v>125</v>
      </c>
      <c r="Q19" s="224"/>
      <c r="R19" s="224"/>
      <c r="S19" s="224"/>
      <c r="T19" s="225"/>
      <c r="U19" s="19"/>
      <c r="V19" s="20"/>
      <c r="W19" s="21"/>
      <c r="X19" s="22"/>
      <c r="Y19" s="20"/>
      <c r="Z19" s="20"/>
      <c r="AA19" s="23"/>
      <c r="AB19" s="23"/>
      <c r="AC19" s="23"/>
      <c r="AD19" s="24"/>
      <c r="AE19" s="25">
        <v>246542.45</v>
      </c>
      <c r="AF19" s="26">
        <v>205532.28</v>
      </c>
      <c r="AG19" s="26"/>
      <c r="AH19" s="27">
        <f>AG19+AF19</f>
        <v>205532.28</v>
      </c>
      <c r="AI19" s="28"/>
      <c r="AJ19" s="23"/>
      <c r="AK19" s="23"/>
      <c r="AL19" s="24"/>
      <c r="AM19" s="330"/>
      <c r="AN19" s="331"/>
      <c r="AO19" s="331"/>
      <c r="AP19" s="331"/>
      <c r="AQ19" s="331"/>
      <c r="AR19" s="332"/>
      <c r="AS19" s="330"/>
      <c r="AT19" s="331"/>
      <c r="AU19" s="331"/>
      <c r="AV19" s="331"/>
      <c r="AW19" s="331"/>
      <c r="AX19" s="331"/>
      <c r="AY19" s="332"/>
      <c r="AZ19" s="333"/>
      <c r="BA19" s="333"/>
      <c r="BB19" s="330"/>
      <c r="BC19" s="331"/>
      <c r="BD19" s="334"/>
    </row>
    <row r="20" spans="1:56" x14ac:dyDescent="0.25">
      <c r="A20" s="379"/>
      <c r="B20" s="372"/>
      <c r="C20" s="212"/>
      <c r="D20" s="219"/>
      <c r="E20" s="212"/>
      <c r="F20" s="212"/>
      <c r="G20" s="216"/>
      <c r="H20" s="217"/>
      <c r="I20" s="212"/>
      <c r="J20" s="212"/>
      <c r="K20" s="211"/>
      <c r="L20" s="214"/>
      <c r="M20" s="218"/>
      <c r="N20" s="211"/>
      <c r="O20" s="211"/>
      <c r="P20" s="212"/>
      <c r="Q20" s="212"/>
      <c r="R20" s="212"/>
      <c r="S20" s="212"/>
      <c r="T20" s="213"/>
      <c r="U20" s="29" t="s">
        <v>126</v>
      </c>
      <c r="V20" s="30">
        <v>40754</v>
      </c>
      <c r="W20" s="31">
        <v>10633</v>
      </c>
      <c r="X20" s="118" t="s">
        <v>127</v>
      </c>
      <c r="Y20" s="30">
        <v>40756</v>
      </c>
      <c r="Z20" s="30">
        <v>40908</v>
      </c>
      <c r="AA20" s="32"/>
      <c r="AB20" s="32"/>
      <c r="AC20" s="32"/>
      <c r="AD20" s="5"/>
      <c r="AE20" s="33">
        <v>154089.03</v>
      </c>
      <c r="AF20" s="34">
        <v>102766.14</v>
      </c>
      <c r="AG20" s="34"/>
      <c r="AH20" s="35">
        <f t="shared" ref="AH20:AH81" si="0">AG20+AF20</f>
        <v>102766.14</v>
      </c>
      <c r="AI20" s="36"/>
      <c r="AJ20" s="32"/>
      <c r="AK20" s="32"/>
      <c r="AL20" s="5"/>
      <c r="AM20" s="61"/>
      <c r="AN20" s="54"/>
      <c r="AO20" s="54"/>
      <c r="AP20" s="54"/>
      <c r="AQ20" s="54"/>
      <c r="AR20" s="335"/>
      <c r="AS20" s="61"/>
      <c r="AT20" s="54"/>
      <c r="AU20" s="54"/>
      <c r="AV20" s="54"/>
      <c r="AW20" s="54"/>
      <c r="AX20" s="54"/>
      <c r="AY20" s="335"/>
      <c r="AZ20" s="336"/>
      <c r="BA20" s="336"/>
      <c r="BB20" s="61"/>
      <c r="BC20" s="54"/>
      <c r="BD20" s="6"/>
    </row>
    <row r="21" spans="1:56" ht="25.5" x14ac:dyDescent="0.25">
      <c r="A21" s="379"/>
      <c r="B21" s="372"/>
      <c r="C21" s="212"/>
      <c r="D21" s="219"/>
      <c r="E21" s="212"/>
      <c r="F21" s="212"/>
      <c r="G21" s="216"/>
      <c r="H21" s="217"/>
      <c r="I21" s="212"/>
      <c r="J21" s="212"/>
      <c r="K21" s="211"/>
      <c r="L21" s="214"/>
      <c r="M21" s="218"/>
      <c r="N21" s="211"/>
      <c r="O21" s="211"/>
      <c r="P21" s="212"/>
      <c r="Q21" s="212"/>
      <c r="R21" s="212"/>
      <c r="S21" s="212"/>
      <c r="T21" s="213"/>
      <c r="U21" s="29" t="s">
        <v>128</v>
      </c>
      <c r="V21" s="30">
        <v>40893</v>
      </c>
      <c r="W21" s="31"/>
      <c r="X21" s="118" t="s">
        <v>129</v>
      </c>
      <c r="Y21" s="30">
        <v>40909</v>
      </c>
      <c r="Z21" s="30">
        <v>41274</v>
      </c>
      <c r="AA21" s="32"/>
      <c r="AB21" s="32"/>
      <c r="AC21" s="32"/>
      <c r="AD21" s="5"/>
      <c r="AE21" s="33">
        <v>369813.67</v>
      </c>
      <c r="AF21" s="34">
        <v>381681.54</v>
      </c>
      <c r="AG21" s="34"/>
      <c r="AH21" s="35">
        <f t="shared" si="0"/>
        <v>381681.54</v>
      </c>
      <c r="AI21" s="36"/>
      <c r="AJ21" s="32"/>
      <c r="AK21" s="32"/>
      <c r="AL21" s="5"/>
      <c r="AM21" s="61"/>
      <c r="AN21" s="54"/>
      <c r="AO21" s="54"/>
      <c r="AP21" s="54"/>
      <c r="AQ21" s="54"/>
      <c r="AR21" s="335"/>
      <c r="AS21" s="61"/>
      <c r="AT21" s="54"/>
      <c r="AU21" s="54"/>
      <c r="AV21" s="54"/>
      <c r="AW21" s="54"/>
      <c r="AX21" s="54"/>
      <c r="AY21" s="335"/>
      <c r="AZ21" s="336"/>
      <c r="BA21" s="336"/>
      <c r="BB21" s="61"/>
      <c r="BC21" s="54"/>
      <c r="BD21" s="6"/>
    </row>
    <row r="22" spans="1:56" x14ac:dyDescent="0.25">
      <c r="A22" s="379"/>
      <c r="B22" s="372"/>
      <c r="C22" s="212"/>
      <c r="D22" s="219"/>
      <c r="E22" s="212"/>
      <c r="F22" s="212"/>
      <c r="G22" s="216"/>
      <c r="H22" s="217"/>
      <c r="I22" s="212"/>
      <c r="J22" s="212"/>
      <c r="K22" s="211"/>
      <c r="L22" s="214"/>
      <c r="M22" s="218"/>
      <c r="N22" s="211"/>
      <c r="O22" s="211"/>
      <c r="P22" s="212"/>
      <c r="Q22" s="212"/>
      <c r="R22" s="212"/>
      <c r="S22" s="212"/>
      <c r="T22" s="213"/>
      <c r="U22" s="29" t="s">
        <v>130</v>
      </c>
      <c r="V22" s="30">
        <v>41269</v>
      </c>
      <c r="W22" s="31">
        <v>11116</v>
      </c>
      <c r="X22" s="118" t="s">
        <v>129</v>
      </c>
      <c r="Y22" s="30">
        <v>41275</v>
      </c>
      <c r="Z22" s="30">
        <v>41639</v>
      </c>
      <c r="AA22" s="32"/>
      <c r="AB22" s="32"/>
      <c r="AC22" s="32"/>
      <c r="AD22" s="5"/>
      <c r="AE22" s="33">
        <v>369813.67</v>
      </c>
      <c r="AF22" s="34">
        <v>411013.52</v>
      </c>
      <c r="AG22" s="34"/>
      <c r="AH22" s="35">
        <f t="shared" si="0"/>
        <v>411013.52</v>
      </c>
      <c r="AI22" s="36"/>
      <c r="AJ22" s="32"/>
      <c r="AK22" s="32"/>
      <c r="AL22" s="5"/>
      <c r="AM22" s="61"/>
      <c r="AN22" s="54"/>
      <c r="AO22" s="54"/>
      <c r="AP22" s="54"/>
      <c r="AQ22" s="54"/>
      <c r="AR22" s="335"/>
      <c r="AS22" s="61"/>
      <c r="AT22" s="54"/>
      <c r="AU22" s="54"/>
      <c r="AV22" s="54"/>
      <c r="AW22" s="54"/>
      <c r="AX22" s="54"/>
      <c r="AY22" s="335"/>
      <c r="AZ22" s="336"/>
      <c r="BA22" s="336"/>
      <c r="BB22" s="61"/>
      <c r="BC22" s="54"/>
      <c r="BD22" s="6"/>
    </row>
    <row r="23" spans="1:56" ht="25.5" x14ac:dyDescent="0.25">
      <c r="A23" s="379"/>
      <c r="B23" s="372"/>
      <c r="C23" s="212"/>
      <c r="D23" s="219"/>
      <c r="E23" s="212"/>
      <c r="F23" s="212"/>
      <c r="G23" s="216"/>
      <c r="H23" s="217"/>
      <c r="I23" s="212"/>
      <c r="J23" s="212"/>
      <c r="K23" s="211"/>
      <c r="L23" s="214"/>
      <c r="M23" s="218"/>
      <c r="N23" s="211"/>
      <c r="O23" s="211"/>
      <c r="P23" s="212"/>
      <c r="Q23" s="212"/>
      <c r="R23" s="212"/>
      <c r="S23" s="212"/>
      <c r="T23" s="213"/>
      <c r="U23" s="29" t="s">
        <v>131</v>
      </c>
      <c r="V23" s="30">
        <v>41308</v>
      </c>
      <c r="W23" s="31">
        <v>11011</v>
      </c>
      <c r="X23" s="118" t="s">
        <v>132</v>
      </c>
      <c r="Y23" s="30"/>
      <c r="Z23" s="30"/>
      <c r="AA23" s="37">
        <v>0.25</v>
      </c>
      <c r="AB23" s="32"/>
      <c r="AC23" s="32"/>
      <c r="AD23" s="5"/>
      <c r="AE23" s="33"/>
      <c r="AF23" s="34">
        <v>166707.57</v>
      </c>
      <c r="AG23" s="34"/>
      <c r="AH23" s="35">
        <f t="shared" si="0"/>
        <v>166707.57</v>
      </c>
      <c r="AI23" s="36"/>
      <c r="AJ23" s="32"/>
      <c r="AK23" s="32"/>
      <c r="AL23" s="5"/>
      <c r="AM23" s="61"/>
      <c r="AN23" s="54"/>
      <c r="AO23" s="54"/>
      <c r="AP23" s="54"/>
      <c r="AQ23" s="54"/>
      <c r="AR23" s="335"/>
      <c r="AS23" s="61"/>
      <c r="AT23" s="54"/>
      <c r="AU23" s="54"/>
      <c r="AV23" s="54"/>
      <c r="AW23" s="54"/>
      <c r="AX23" s="54"/>
      <c r="AY23" s="335"/>
      <c r="AZ23" s="336"/>
      <c r="BA23" s="336"/>
      <c r="BB23" s="61"/>
      <c r="BC23" s="54"/>
      <c r="BD23" s="6"/>
    </row>
    <row r="24" spans="1:56" ht="24" customHeight="1" x14ac:dyDescent="0.25">
      <c r="A24" s="379"/>
      <c r="B24" s="372"/>
      <c r="C24" s="212"/>
      <c r="D24" s="219"/>
      <c r="E24" s="212"/>
      <c r="F24" s="212"/>
      <c r="G24" s="216"/>
      <c r="H24" s="217"/>
      <c r="I24" s="212"/>
      <c r="J24" s="212"/>
      <c r="K24" s="211"/>
      <c r="L24" s="214"/>
      <c r="M24" s="218"/>
      <c r="N24" s="211"/>
      <c r="O24" s="211"/>
      <c r="P24" s="212"/>
      <c r="Q24" s="212"/>
      <c r="R24" s="212"/>
      <c r="S24" s="212"/>
      <c r="T24" s="213"/>
      <c r="U24" s="29" t="s">
        <v>133</v>
      </c>
      <c r="V24" s="30">
        <v>41638</v>
      </c>
      <c r="W24" s="31">
        <v>11236</v>
      </c>
      <c r="X24" s="118" t="s">
        <v>129</v>
      </c>
      <c r="Y24" s="30">
        <v>41640</v>
      </c>
      <c r="Z24" s="30">
        <v>42004</v>
      </c>
      <c r="AA24" s="32"/>
      <c r="AB24" s="32"/>
      <c r="AC24" s="32"/>
      <c r="AD24" s="5"/>
      <c r="AE24" s="33"/>
      <c r="AF24" s="34">
        <v>681236.52</v>
      </c>
      <c r="AG24" s="34"/>
      <c r="AH24" s="35">
        <f t="shared" si="0"/>
        <v>681236.52</v>
      </c>
      <c r="AI24" s="36"/>
      <c r="AJ24" s="32"/>
      <c r="AK24" s="32"/>
      <c r="AL24" s="5"/>
      <c r="AM24" s="61"/>
      <c r="AN24" s="54"/>
      <c r="AO24" s="54"/>
      <c r="AP24" s="54"/>
      <c r="AQ24" s="54"/>
      <c r="AR24" s="335"/>
      <c r="AS24" s="61"/>
      <c r="AT24" s="54"/>
      <c r="AU24" s="54"/>
      <c r="AV24" s="54"/>
      <c r="AW24" s="54"/>
      <c r="AX24" s="54"/>
      <c r="AY24" s="335"/>
      <c r="AZ24" s="336"/>
      <c r="BA24" s="336"/>
      <c r="BB24" s="61"/>
      <c r="BC24" s="54"/>
      <c r="BD24" s="6"/>
    </row>
    <row r="25" spans="1:56" ht="41.25" customHeight="1" x14ac:dyDescent="0.25">
      <c r="A25" s="379"/>
      <c r="B25" s="372"/>
      <c r="C25" s="212"/>
      <c r="D25" s="219"/>
      <c r="E25" s="212"/>
      <c r="F25" s="212"/>
      <c r="G25" s="216"/>
      <c r="H25" s="217"/>
      <c r="I25" s="212"/>
      <c r="J25" s="212"/>
      <c r="K25" s="211"/>
      <c r="L25" s="214"/>
      <c r="M25" s="218"/>
      <c r="N25" s="211"/>
      <c r="O25" s="211"/>
      <c r="P25" s="212"/>
      <c r="Q25" s="212"/>
      <c r="R25" s="212"/>
      <c r="S25" s="212"/>
      <c r="T25" s="213"/>
      <c r="U25" s="29" t="s">
        <v>134</v>
      </c>
      <c r="V25" s="30">
        <v>41792</v>
      </c>
      <c r="W25" s="38"/>
      <c r="X25" s="118" t="s">
        <v>135</v>
      </c>
      <c r="Y25" s="30"/>
      <c r="Z25" s="30"/>
      <c r="AA25" s="32"/>
      <c r="AB25" s="32"/>
      <c r="AC25" s="32"/>
      <c r="AD25" s="5"/>
      <c r="AE25" s="33"/>
      <c r="AF25" s="34">
        <v>0</v>
      </c>
      <c r="AG25" s="39"/>
      <c r="AH25" s="35">
        <f t="shared" si="0"/>
        <v>0</v>
      </c>
      <c r="AI25" s="36"/>
      <c r="AJ25" s="32"/>
      <c r="AK25" s="32"/>
      <c r="AL25" s="5"/>
      <c r="AM25" s="61"/>
      <c r="AN25" s="54"/>
      <c r="AO25" s="54"/>
      <c r="AP25" s="54"/>
      <c r="AQ25" s="54"/>
      <c r="AR25" s="335"/>
      <c r="AS25" s="61"/>
      <c r="AT25" s="54"/>
      <c r="AU25" s="54"/>
      <c r="AV25" s="54"/>
      <c r="AW25" s="54"/>
      <c r="AX25" s="54"/>
      <c r="AY25" s="335"/>
      <c r="AZ25" s="336"/>
      <c r="BA25" s="336"/>
      <c r="BB25" s="61"/>
      <c r="BC25" s="54"/>
      <c r="BD25" s="6"/>
    </row>
    <row r="26" spans="1:56" x14ac:dyDescent="0.25">
      <c r="A26" s="379"/>
      <c r="B26" s="372"/>
      <c r="C26" s="212"/>
      <c r="D26" s="219"/>
      <c r="E26" s="212"/>
      <c r="F26" s="212"/>
      <c r="G26" s="216"/>
      <c r="H26" s="217"/>
      <c r="I26" s="212"/>
      <c r="J26" s="212"/>
      <c r="K26" s="211"/>
      <c r="L26" s="214"/>
      <c r="M26" s="218"/>
      <c r="N26" s="211"/>
      <c r="O26" s="211"/>
      <c r="P26" s="212"/>
      <c r="Q26" s="212"/>
      <c r="R26" s="212"/>
      <c r="S26" s="212"/>
      <c r="T26" s="213"/>
      <c r="U26" s="29" t="s">
        <v>136</v>
      </c>
      <c r="V26" s="30">
        <v>42003</v>
      </c>
      <c r="W26" s="38"/>
      <c r="X26" s="118" t="s">
        <v>129</v>
      </c>
      <c r="Y26" s="30">
        <v>42005</v>
      </c>
      <c r="Z26" s="30">
        <v>42369</v>
      </c>
      <c r="AA26" s="32"/>
      <c r="AB26" s="32"/>
      <c r="AC26" s="32"/>
      <c r="AD26" s="5"/>
      <c r="AE26" s="33"/>
      <c r="AF26" s="34">
        <v>641756.61</v>
      </c>
      <c r="AG26" s="34">
        <v>58341.51</v>
      </c>
      <c r="AH26" s="35">
        <f t="shared" si="0"/>
        <v>700098.12</v>
      </c>
      <c r="AI26" s="36"/>
      <c r="AJ26" s="32"/>
      <c r="AK26" s="32"/>
      <c r="AL26" s="5"/>
      <c r="AM26" s="61"/>
      <c r="AN26" s="54"/>
      <c r="AO26" s="54"/>
      <c r="AP26" s="54"/>
      <c r="AQ26" s="54"/>
      <c r="AR26" s="335"/>
      <c r="AS26" s="61"/>
      <c r="AT26" s="54"/>
      <c r="AU26" s="54"/>
      <c r="AV26" s="54"/>
      <c r="AW26" s="54"/>
      <c r="AX26" s="54"/>
      <c r="AY26" s="335"/>
      <c r="AZ26" s="336"/>
      <c r="BA26" s="336"/>
      <c r="BB26" s="61"/>
      <c r="BC26" s="54"/>
      <c r="BD26" s="6"/>
    </row>
    <row r="27" spans="1:56" x14ac:dyDescent="0.25">
      <c r="A27" s="379"/>
      <c r="B27" s="372"/>
      <c r="C27" s="212"/>
      <c r="D27" s="219"/>
      <c r="E27" s="212"/>
      <c r="F27" s="212"/>
      <c r="G27" s="216"/>
      <c r="H27" s="217"/>
      <c r="I27" s="212"/>
      <c r="J27" s="212"/>
      <c r="K27" s="211"/>
      <c r="L27" s="214"/>
      <c r="M27" s="218"/>
      <c r="N27" s="211"/>
      <c r="O27" s="211"/>
      <c r="P27" s="212"/>
      <c r="Q27" s="212"/>
      <c r="R27" s="212"/>
      <c r="S27" s="212"/>
      <c r="T27" s="213"/>
      <c r="U27" s="29" t="s">
        <v>137</v>
      </c>
      <c r="V27" s="30">
        <v>42361</v>
      </c>
      <c r="W27" s="68">
        <v>11741</v>
      </c>
      <c r="X27" s="118" t="s">
        <v>138</v>
      </c>
      <c r="Y27" s="30">
        <v>42361</v>
      </c>
      <c r="Z27" s="30">
        <v>42399</v>
      </c>
      <c r="AA27" s="32"/>
      <c r="AB27" s="32"/>
      <c r="AC27" s="32"/>
      <c r="AD27" s="5"/>
      <c r="AE27" s="33"/>
      <c r="AF27" s="34">
        <v>0</v>
      </c>
      <c r="AG27" s="34">
        <v>58341.51</v>
      </c>
      <c r="AH27" s="35">
        <f t="shared" si="0"/>
        <v>58341.51</v>
      </c>
      <c r="AI27" s="36"/>
      <c r="AJ27" s="32"/>
      <c r="AK27" s="32"/>
      <c r="AL27" s="5"/>
      <c r="AM27" s="61"/>
      <c r="AN27" s="54"/>
      <c r="AO27" s="54"/>
      <c r="AP27" s="54"/>
      <c r="AQ27" s="54"/>
      <c r="AR27" s="335"/>
      <c r="AS27" s="61"/>
      <c r="AT27" s="54"/>
      <c r="AU27" s="54"/>
      <c r="AV27" s="54"/>
      <c r="AW27" s="54"/>
      <c r="AX27" s="54"/>
      <c r="AY27" s="335"/>
      <c r="AZ27" s="336"/>
      <c r="BA27" s="336"/>
      <c r="BB27" s="61"/>
      <c r="BC27" s="54"/>
      <c r="BD27" s="6"/>
    </row>
    <row r="28" spans="1:56" ht="15" customHeight="1" x14ac:dyDescent="0.25">
      <c r="A28" s="379">
        <v>2</v>
      </c>
      <c r="B28" s="372" t="s">
        <v>139</v>
      </c>
      <c r="C28" s="219" t="s">
        <v>122</v>
      </c>
      <c r="D28" s="219" t="s">
        <v>140</v>
      </c>
      <c r="E28" s="212" t="s">
        <v>141</v>
      </c>
      <c r="F28" s="223" t="s">
        <v>142</v>
      </c>
      <c r="G28" s="216">
        <v>10458</v>
      </c>
      <c r="H28" s="217" t="s">
        <v>143</v>
      </c>
      <c r="I28" s="212" t="s">
        <v>144</v>
      </c>
      <c r="J28" s="212" t="s">
        <v>145</v>
      </c>
      <c r="K28" s="211">
        <v>40662</v>
      </c>
      <c r="L28" s="214">
        <v>2561545.56</v>
      </c>
      <c r="M28" s="218">
        <v>10547</v>
      </c>
      <c r="N28" s="211">
        <v>40662</v>
      </c>
      <c r="O28" s="211">
        <v>41027</v>
      </c>
      <c r="P28" s="212" t="s">
        <v>125</v>
      </c>
      <c r="Q28" s="212"/>
      <c r="R28" s="212"/>
      <c r="S28" s="212"/>
      <c r="T28" s="5"/>
      <c r="U28" s="29"/>
      <c r="V28" s="30"/>
      <c r="W28" s="31"/>
      <c r="X28" s="118"/>
      <c r="Y28" s="30"/>
      <c r="Z28" s="30"/>
      <c r="AA28" s="32"/>
      <c r="AB28" s="32"/>
      <c r="AC28" s="32"/>
      <c r="AD28" s="5"/>
      <c r="AE28" s="33">
        <v>2561545.56</v>
      </c>
      <c r="AF28" s="34">
        <v>2389852.67</v>
      </c>
      <c r="AG28" s="34"/>
      <c r="AH28" s="35">
        <f t="shared" si="0"/>
        <v>2389852.67</v>
      </c>
      <c r="AI28" s="36"/>
      <c r="AJ28" s="32"/>
      <c r="AK28" s="32"/>
      <c r="AL28" s="5"/>
      <c r="AM28" s="61"/>
      <c r="AN28" s="54"/>
      <c r="AO28" s="54"/>
      <c r="AP28" s="54"/>
      <c r="AQ28" s="54"/>
      <c r="AR28" s="335"/>
      <c r="AS28" s="61"/>
      <c r="AT28" s="54"/>
      <c r="AU28" s="54"/>
      <c r="AV28" s="54"/>
      <c r="AW28" s="54"/>
      <c r="AX28" s="54"/>
      <c r="AY28" s="335"/>
      <c r="AZ28" s="336"/>
      <c r="BA28" s="336"/>
      <c r="BB28" s="61"/>
      <c r="BC28" s="54"/>
      <c r="BD28" s="6"/>
    </row>
    <row r="29" spans="1:56" ht="111" customHeight="1" x14ac:dyDescent="0.25">
      <c r="A29" s="379"/>
      <c r="B29" s="372"/>
      <c r="C29" s="219"/>
      <c r="D29" s="219"/>
      <c r="E29" s="212"/>
      <c r="F29" s="223"/>
      <c r="G29" s="216"/>
      <c r="H29" s="217"/>
      <c r="I29" s="212"/>
      <c r="J29" s="212"/>
      <c r="K29" s="211"/>
      <c r="L29" s="214"/>
      <c r="M29" s="218"/>
      <c r="N29" s="211"/>
      <c r="O29" s="211"/>
      <c r="P29" s="212"/>
      <c r="Q29" s="212"/>
      <c r="R29" s="212"/>
      <c r="S29" s="212"/>
      <c r="T29" s="40" t="s">
        <v>146</v>
      </c>
      <c r="U29" s="29" t="s">
        <v>126</v>
      </c>
      <c r="V29" s="30">
        <v>40867</v>
      </c>
      <c r="W29" s="31">
        <v>10701</v>
      </c>
      <c r="X29" s="118" t="s">
        <v>147</v>
      </c>
      <c r="Y29" s="30"/>
      <c r="Z29" s="30"/>
      <c r="AA29" s="37">
        <v>0.25</v>
      </c>
      <c r="AB29" s="32"/>
      <c r="AC29" s="41">
        <v>640386.39</v>
      </c>
      <c r="AD29" s="5"/>
      <c r="AE29" s="33">
        <f>L28-AD29+AC29</f>
        <v>3201931.95</v>
      </c>
      <c r="AF29" s="34">
        <v>499134.08</v>
      </c>
      <c r="AG29" s="34"/>
      <c r="AH29" s="35">
        <f t="shared" si="0"/>
        <v>499134.08</v>
      </c>
      <c r="AI29" s="36"/>
      <c r="AJ29" s="32"/>
      <c r="AK29" s="32"/>
      <c r="AL29" s="5"/>
      <c r="AM29" s="61"/>
      <c r="AN29" s="54"/>
      <c r="AO29" s="54"/>
      <c r="AP29" s="54"/>
      <c r="AQ29" s="54"/>
      <c r="AR29" s="335"/>
      <c r="AS29" s="61"/>
      <c r="AT29" s="54"/>
      <c r="AU29" s="54"/>
      <c r="AV29" s="54"/>
      <c r="AW29" s="54"/>
      <c r="AX29" s="54"/>
      <c r="AY29" s="335"/>
      <c r="AZ29" s="336"/>
      <c r="BA29" s="336"/>
      <c r="BB29" s="61"/>
      <c r="BC29" s="54"/>
      <c r="BD29" s="6"/>
    </row>
    <row r="30" spans="1:56" ht="39.950000000000003" customHeight="1" x14ac:dyDescent="0.25">
      <c r="A30" s="379"/>
      <c r="B30" s="372"/>
      <c r="C30" s="219"/>
      <c r="D30" s="219"/>
      <c r="E30" s="212"/>
      <c r="F30" s="223"/>
      <c r="G30" s="216"/>
      <c r="H30" s="217"/>
      <c r="I30" s="212"/>
      <c r="J30" s="212"/>
      <c r="K30" s="211"/>
      <c r="L30" s="214"/>
      <c r="M30" s="218"/>
      <c r="N30" s="211"/>
      <c r="O30" s="211"/>
      <c r="P30" s="212"/>
      <c r="Q30" s="212"/>
      <c r="R30" s="212"/>
      <c r="S30" s="212"/>
      <c r="T30" s="40" t="s">
        <v>146</v>
      </c>
      <c r="U30" s="29" t="s">
        <v>128</v>
      </c>
      <c r="V30" s="30">
        <v>41029</v>
      </c>
      <c r="W30" s="31">
        <v>10808</v>
      </c>
      <c r="X30" s="118" t="s">
        <v>148</v>
      </c>
      <c r="Y30" s="30">
        <v>41029</v>
      </c>
      <c r="Z30" s="30">
        <v>41394</v>
      </c>
      <c r="AA30" s="32"/>
      <c r="AB30" s="32"/>
      <c r="AC30" s="32"/>
      <c r="AD30" s="5"/>
      <c r="AE30" s="33">
        <v>3201940.95</v>
      </c>
      <c r="AF30" s="34">
        <v>3126536.23</v>
      </c>
      <c r="AG30" s="34"/>
      <c r="AH30" s="35">
        <f t="shared" si="0"/>
        <v>3126536.23</v>
      </c>
      <c r="AI30" s="36"/>
      <c r="AJ30" s="32"/>
      <c r="AK30" s="32"/>
      <c r="AL30" s="5"/>
      <c r="AM30" s="61"/>
      <c r="AN30" s="54"/>
      <c r="AO30" s="54"/>
      <c r="AP30" s="54"/>
      <c r="AQ30" s="54"/>
      <c r="AR30" s="335"/>
      <c r="AS30" s="61"/>
      <c r="AT30" s="54"/>
      <c r="AU30" s="54"/>
      <c r="AV30" s="54"/>
      <c r="AW30" s="54"/>
      <c r="AX30" s="54"/>
      <c r="AY30" s="335"/>
      <c r="AZ30" s="336"/>
      <c r="BA30" s="336"/>
      <c r="BB30" s="61"/>
      <c r="BC30" s="54"/>
      <c r="BD30" s="6"/>
    </row>
    <row r="31" spans="1:56" ht="39.950000000000003" customHeight="1" x14ac:dyDescent="0.25">
      <c r="A31" s="379"/>
      <c r="B31" s="372"/>
      <c r="C31" s="219"/>
      <c r="D31" s="219"/>
      <c r="E31" s="212"/>
      <c r="F31" s="223"/>
      <c r="G31" s="216"/>
      <c r="H31" s="217"/>
      <c r="I31" s="212"/>
      <c r="J31" s="212"/>
      <c r="K31" s="211"/>
      <c r="L31" s="214"/>
      <c r="M31" s="218"/>
      <c r="N31" s="211"/>
      <c r="O31" s="211"/>
      <c r="P31" s="212"/>
      <c r="Q31" s="212"/>
      <c r="R31" s="212"/>
      <c r="S31" s="212"/>
      <c r="T31" s="40" t="s">
        <v>146</v>
      </c>
      <c r="U31" s="29" t="s">
        <v>149</v>
      </c>
      <c r="V31" s="30">
        <v>41394</v>
      </c>
      <c r="W31" s="31">
        <v>11490</v>
      </c>
      <c r="X31" s="118" t="s">
        <v>148</v>
      </c>
      <c r="Y31" s="42">
        <v>41395</v>
      </c>
      <c r="Z31" s="42">
        <v>41760</v>
      </c>
      <c r="AA31" s="32"/>
      <c r="AB31" s="32"/>
      <c r="AC31" s="32"/>
      <c r="AD31" s="5"/>
      <c r="AE31" s="33">
        <v>3201940.95</v>
      </c>
      <c r="AF31" s="34">
        <v>6471134.6600000001</v>
      </c>
      <c r="AG31" s="34"/>
      <c r="AH31" s="35">
        <f t="shared" si="0"/>
        <v>6471134.6600000001</v>
      </c>
      <c r="AI31" s="36"/>
      <c r="AJ31" s="32"/>
      <c r="AK31" s="32"/>
      <c r="AL31" s="5"/>
      <c r="AM31" s="61"/>
      <c r="AN31" s="54"/>
      <c r="AO31" s="54"/>
      <c r="AP31" s="54"/>
      <c r="AQ31" s="54"/>
      <c r="AR31" s="335"/>
      <c r="AS31" s="61"/>
      <c r="AT31" s="54"/>
      <c r="AU31" s="54"/>
      <c r="AV31" s="54"/>
      <c r="AW31" s="54"/>
      <c r="AX31" s="54"/>
      <c r="AY31" s="335"/>
      <c r="AZ31" s="336"/>
      <c r="BA31" s="336"/>
      <c r="BB31" s="61"/>
      <c r="BC31" s="54"/>
      <c r="BD31" s="6"/>
    </row>
    <row r="32" spans="1:56" ht="39.950000000000003" customHeight="1" x14ac:dyDescent="0.25">
      <c r="A32" s="379"/>
      <c r="B32" s="372"/>
      <c r="C32" s="219"/>
      <c r="D32" s="219"/>
      <c r="E32" s="212"/>
      <c r="F32" s="223"/>
      <c r="G32" s="216"/>
      <c r="H32" s="217"/>
      <c r="I32" s="212"/>
      <c r="J32" s="212"/>
      <c r="K32" s="211"/>
      <c r="L32" s="214"/>
      <c r="M32" s="218"/>
      <c r="N32" s="211"/>
      <c r="O32" s="211"/>
      <c r="P32" s="212"/>
      <c r="Q32" s="212"/>
      <c r="R32" s="212"/>
      <c r="S32" s="212"/>
      <c r="T32" s="40" t="s">
        <v>146</v>
      </c>
      <c r="U32" s="29" t="s">
        <v>150</v>
      </c>
      <c r="V32" s="30">
        <v>41759</v>
      </c>
      <c r="W32" s="31">
        <v>11561</v>
      </c>
      <c r="X32" s="118" t="s">
        <v>148</v>
      </c>
      <c r="Y32" s="42">
        <v>41760</v>
      </c>
      <c r="Z32" s="42">
        <v>42124</v>
      </c>
      <c r="AA32" s="32"/>
      <c r="AB32" s="32"/>
      <c r="AC32" s="32"/>
      <c r="AD32" s="5"/>
      <c r="AE32" s="33">
        <v>3201940.95</v>
      </c>
      <c r="AF32" s="34">
        <v>954056.67</v>
      </c>
      <c r="AG32" s="34"/>
      <c r="AH32" s="35">
        <f t="shared" si="0"/>
        <v>954056.67</v>
      </c>
      <c r="AI32" s="36"/>
      <c r="AJ32" s="32"/>
      <c r="AK32" s="32"/>
      <c r="AL32" s="5"/>
      <c r="AM32" s="61"/>
      <c r="AN32" s="54"/>
      <c r="AO32" s="54"/>
      <c r="AP32" s="54"/>
      <c r="AQ32" s="54"/>
      <c r="AR32" s="335"/>
      <c r="AS32" s="61"/>
      <c r="AT32" s="54"/>
      <c r="AU32" s="54"/>
      <c r="AV32" s="54"/>
      <c r="AW32" s="54"/>
      <c r="AX32" s="54"/>
      <c r="AY32" s="335"/>
      <c r="AZ32" s="336"/>
      <c r="BA32" s="336"/>
      <c r="BB32" s="61"/>
      <c r="BC32" s="54"/>
      <c r="BD32" s="6"/>
    </row>
    <row r="33" spans="1:56" ht="39.950000000000003" customHeight="1" x14ac:dyDescent="0.25">
      <c r="A33" s="379"/>
      <c r="B33" s="372"/>
      <c r="C33" s="219"/>
      <c r="D33" s="219"/>
      <c r="E33" s="212"/>
      <c r="F33" s="223"/>
      <c r="G33" s="216"/>
      <c r="H33" s="217"/>
      <c r="I33" s="212"/>
      <c r="J33" s="212"/>
      <c r="K33" s="211"/>
      <c r="L33" s="214"/>
      <c r="M33" s="218"/>
      <c r="N33" s="211"/>
      <c r="O33" s="211"/>
      <c r="P33" s="212"/>
      <c r="Q33" s="212"/>
      <c r="R33" s="212"/>
      <c r="S33" s="212"/>
      <c r="T33" s="40" t="s">
        <v>146</v>
      </c>
      <c r="U33" s="29" t="s">
        <v>151</v>
      </c>
      <c r="V33" s="30">
        <v>42122</v>
      </c>
      <c r="W33" s="31"/>
      <c r="X33" s="118" t="s">
        <v>152</v>
      </c>
      <c r="Y33" s="42">
        <v>42125</v>
      </c>
      <c r="Z33" s="42">
        <v>42490</v>
      </c>
      <c r="AA33" s="32"/>
      <c r="AB33" s="32"/>
      <c r="AC33" s="32"/>
      <c r="AD33" s="5"/>
      <c r="AE33" s="33">
        <v>3201940.95</v>
      </c>
      <c r="AF33" s="34">
        <v>2175611.4300000002</v>
      </c>
      <c r="AG33" s="34">
        <v>925877</v>
      </c>
      <c r="AH33" s="35">
        <f t="shared" si="0"/>
        <v>3101488.43</v>
      </c>
      <c r="AI33" s="36"/>
      <c r="AJ33" s="32"/>
      <c r="AK33" s="32"/>
      <c r="AL33" s="5"/>
      <c r="AM33" s="61"/>
      <c r="AN33" s="54"/>
      <c r="AO33" s="54"/>
      <c r="AP33" s="54"/>
      <c r="AQ33" s="54"/>
      <c r="AR33" s="335"/>
      <c r="AS33" s="61"/>
      <c r="AT33" s="54"/>
      <c r="AU33" s="54"/>
      <c r="AV33" s="54"/>
      <c r="AW33" s="54"/>
      <c r="AX33" s="54"/>
      <c r="AY33" s="335"/>
      <c r="AZ33" s="336"/>
      <c r="BA33" s="336"/>
      <c r="BB33" s="61"/>
      <c r="BC33" s="54"/>
      <c r="BD33" s="6"/>
    </row>
    <row r="34" spans="1:56" s="51" customFormat="1" ht="51" customHeight="1" x14ac:dyDescent="0.25">
      <c r="A34" s="379">
        <v>3</v>
      </c>
      <c r="B34" s="372">
        <v>34421213109</v>
      </c>
      <c r="C34" s="219" t="s">
        <v>153</v>
      </c>
      <c r="D34" s="219" t="s">
        <v>154</v>
      </c>
      <c r="E34" s="212" t="s">
        <v>155</v>
      </c>
      <c r="F34" s="223" t="s">
        <v>156</v>
      </c>
      <c r="G34" s="216">
        <v>10977</v>
      </c>
      <c r="H34" s="217" t="s">
        <v>157</v>
      </c>
      <c r="I34" s="212" t="s">
        <v>158</v>
      </c>
      <c r="J34" s="212" t="s">
        <v>159</v>
      </c>
      <c r="K34" s="211">
        <v>41395</v>
      </c>
      <c r="L34" s="214">
        <v>29440</v>
      </c>
      <c r="M34" s="218"/>
      <c r="N34" s="211">
        <v>41395</v>
      </c>
      <c r="O34" s="211">
        <v>41640</v>
      </c>
      <c r="P34" s="212" t="s">
        <v>125</v>
      </c>
      <c r="Q34" s="212"/>
      <c r="R34" s="212"/>
      <c r="S34" s="212"/>
      <c r="T34" s="213" t="s">
        <v>160</v>
      </c>
      <c r="U34" s="29"/>
      <c r="V34" s="30"/>
      <c r="W34" s="31"/>
      <c r="X34" s="118"/>
      <c r="Y34" s="30"/>
      <c r="Z34" s="30"/>
      <c r="AA34" s="43"/>
      <c r="AB34" s="32"/>
      <c r="AC34" s="32"/>
      <c r="AD34" s="5"/>
      <c r="AE34" s="33">
        <v>29440</v>
      </c>
      <c r="AF34" s="34">
        <v>29440</v>
      </c>
      <c r="AG34" s="34"/>
      <c r="AH34" s="35">
        <f t="shared" si="0"/>
        <v>29440</v>
      </c>
      <c r="AI34" s="117" t="s">
        <v>161</v>
      </c>
      <c r="AJ34" s="44" t="s">
        <v>162</v>
      </c>
      <c r="AK34" s="44" t="s">
        <v>163</v>
      </c>
      <c r="AL34" s="45"/>
      <c r="AM34" s="46"/>
      <c r="AN34" s="47"/>
      <c r="AO34" s="47"/>
      <c r="AP34" s="47"/>
      <c r="AQ34" s="47"/>
      <c r="AR34" s="48"/>
      <c r="AS34" s="46"/>
      <c r="AT34" s="32"/>
      <c r="AU34" s="32"/>
      <c r="AV34" s="32"/>
      <c r="AW34" s="32"/>
      <c r="AX34" s="32"/>
      <c r="AY34" s="5"/>
      <c r="AZ34" s="49"/>
      <c r="BA34" s="49"/>
      <c r="BB34" s="36"/>
      <c r="BC34" s="32"/>
      <c r="BD34" s="50"/>
    </row>
    <row r="35" spans="1:56" s="51" customFormat="1" ht="51" customHeight="1" x14ac:dyDescent="0.25">
      <c r="A35" s="379"/>
      <c r="B35" s="372"/>
      <c r="C35" s="219"/>
      <c r="D35" s="219"/>
      <c r="E35" s="212"/>
      <c r="F35" s="223"/>
      <c r="G35" s="216"/>
      <c r="H35" s="217"/>
      <c r="I35" s="212"/>
      <c r="J35" s="212"/>
      <c r="K35" s="211"/>
      <c r="L35" s="214"/>
      <c r="M35" s="218"/>
      <c r="N35" s="211"/>
      <c r="O35" s="211"/>
      <c r="P35" s="212"/>
      <c r="Q35" s="212"/>
      <c r="R35" s="212"/>
      <c r="S35" s="212"/>
      <c r="T35" s="213"/>
      <c r="U35" s="52" t="s">
        <v>126</v>
      </c>
      <c r="V35" s="30">
        <v>41634</v>
      </c>
      <c r="W35" s="31"/>
      <c r="X35" s="162" t="s">
        <v>164</v>
      </c>
      <c r="Y35" s="30">
        <v>41640</v>
      </c>
      <c r="Z35" s="30">
        <v>41881</v>
      </c>
      <c r="AA35" s="43"/>
      <c r="AB35" s="32"/>
      <c r="AC35" s="32"/>
      <c r="AD35" s="5"/>
      <c r="AE35" s="33">
        <v>29440</v>
      </c>
      <c r="AF35" s="34">
        <v>25760</v>
      </c>
      <c r="AG35" s="34"/>
      <c r="AH35" s="35">
        <f t="shared" si="0"/>
        <v>25760</v>
      </c>
      <c r="AI35" s="117" t="s">
        <v>161</v>
      </c>
      <c r="AJ35" s="44" t="s">
        <v>162</v>
      </c>
      <c r="AK35" s="44" t="s">
        <v>163</v>
      </c>
      <c r="AL35" s="45"/>
      <c r="AM35" s="46"/>
      <c r="AN35" s="47"/>
      <c r="AO35" s="47"/>
      <c r="AP35" s="47"/>
      <c r="AQ35" s="47"/>
      <c r="AR35" s="48"/>
      <c r="AS35" s="46"/>
      <c r="AT35" s="32"/>
      <c r="AU35" s="32"/>
      <c r="AV35" s="32"/>
      <c r="AW35" s="32"/>
      <c r="AX35" s="32"/>
      <c r="AY35" s="5"/>
      <c r="AZ35" s="49"/>
      <c r="BA35" s="49"/>
      <c r="BB35" s="36"/>
      <c r="BC35" s="32"/>
      <c r="BD35" s="50"/>
    </row>
    <row r="36" spans="1:56" s="51" customFormat="1" ht="51" customHeight="1" x14ac:dyDescent="0.25">
      <c r="A36" s="379"/>
      <c r="B36" s="372"/>
      <c r="C36" s="219"/>
      <c r="D36" s="219"/>
      <c r="E36" s="212"/>
      <c r="F36" s="223"/>
      <c r="G36" s="216"/>
      <c r="H36" s="217"/>
      <c r="I36" s="212"/>
      <c r="J36" s="212"/>
      <c r="K36" s="211"/>
      <c r="L36" s="214"/>
      <c r="M36" s="218"/>
      <c r="N36" s="211"/>
      <c r="O36" s="211"/>
      <c r="P36" s="212"/>
      <c r="Q36" s="212"/>
      <c r="R36" s="212"/>
      <c r="S36" s="212"/>
      <c r="T36" s="213"/>
      <c r="U36" s="52" t="s">
        <v>128</v>
      </c>
      <c r="V36" s="30">
        <v>41879</v>
      </c>
      <c r="W36" s="31"/>
      <c r="X36" s="162" t="s">
        <v>165</v>
      </c>
      <c r="Y36" s="30">
        <v>41881</v>
      </c>
      <c r="Z36" s="30">
        <v>42124</v>
      </c>
      <c r="AA36" s="43"/>
      <c r="AB36" s="32"/>
      <c r="AC36" s="32"/>
      <c r="AD36" s="5"/>
      <c r="AE36" s="33">
        <v>29440</v>
      </c>
      <c r="AF36" s="34">
        <v>7360</v>
      </c>
      <c r="AG36" s="34"/>
      <c r="AH36" s="35">
        <f t="shared" si="0"/>
        <v>7360</v>
      </c>
      <c r="AI36" s="117" t="s">
        <v>161</v>
      </c>
      <c r="AJ36" s="44" t="s">
        <v>162</v>
      </c>
      <c r="AK36" s="44" t="s">
        <v>163</v>
      </c>
      <c r="AL36" s="53"/>
      <c r="AM36" s="46"/>
      <c r="AN36" s="47"/>
      <c r="AO36" s="47"/>
      <c r="AP36" s="47"/>
      <c r="AQ36" s="47"/>
      <c r="AR36" s="48"/>
      <c r="AS36" s="46"/>
      <c r="AT36" s="32"/>
      <c r="AU36" s="32"/>
      <c r="AV36" s="32"/>
      <c r="AW36" s="32"/>
      <c r="AX36" s="32"/>
      <c r="AY36" s="5"/>
      <c r="AZ36" s="49"/>
      <c r="BA36" s="49"/>
      <c r="BB36" s="36"/>
      <c r="BC36" s="32"/>
      <c r="BD36" s="50"/>
    </row>
    <row r="37" spans="1:56" s="51" customFormat="1" ht="51" customHeight="1" x14ac:dyDescent="0.25">
      <c r="A37" s="379"/>
      <c r="B37" s="372"/>
      <c r="C37" s="219"/>
      <c r="D37" s="219"/>
      <c r="E37" s="212"/>
      <c r="F37" s="223"/>
      <c r="G37" s="216"/>
      <c r="H37" s="217"/>
      <c r="I37" s="212"/>
      <c r="J37" s="212"/>
      <c r="K37" s="211"/>
      <c r="L37" s="214"/>
      <c r="M37" s="218"/>
      <c r="N37" s="211"/>
      <c r="O37" s="211"/>
      <c r="P37" s="212"/>
      <c r="Q37" s="212"/>
      <c r="R37" s="212"/>
      <c r="S37" s="212"/>
      <c r="T37" s="213"/>
      <c r="U37" s="52" t="s">
        <v>149</v>
      </c>
      <c r="V37" s="30">
        <v>42122</v>
      </c>
      <c r="W37" s="31"/>
      <c r="X37" s="162" t="s">
        <v>166</v>
      </c>
      <c r="Y37" s="30">
        <v>42124</v>
      </c>
      <c r="Z37" s="30">
        <v>42368</v>
      </c>
      <c r="AA37" s="43"/>
      <c r="AB37" s="32"/>
      <c r="AC37" s="32"/>
      <c r="AD37" s="5"/>
      <c r="AE37" s="33">
        <v>29440</v>
      </c>
      <c r="AF37" s="34">
        <v>36800</v>
      </c>
      <c r="AG37" s="34"/>
      <c r="AH37" s="35">
        <f t="shared" si="0"/>
        <v>36800</v>
      </c>
      <c r="AI37" s="117" t="s">
        <v>161</v>
      </c>
      <c r="AJ37" s="44" t="s">
        <v>162</v>
      </c>
      <c r="AK37" s="44" t="s">
        <v>163</v>
      </c>
      <c r="AL37" s="53"/>
      <c r="AM37" s="46"/>
      <c r="AN37" s="47"/>
      <c r="AO37" s="47"/>
      <c r="AP37" s="47"/>
      <c r="AQ37" s="47"/>
      <c r="AR37" s="48"/>
      <c r="AS37" s="46"/>
      <c r="AT37" s="32"/>
      <c r="AU37" s="32"/>
      <c r="AV37" s="32"/>
      <c r="AW37" s="32"/>
      <c r="AX37" s="32"/>
      <c r="AY37" s="5"/>
      <c r="AZ37" s="49"/>
      <c r="BA37" s="49"/>
      <c r="BB37" s="36"/>
      <c r="BC37" s="32"/>
      <c r="BD37" s="50"/>
    </row>
    <row r="38" spans="1:56" s="51" customFormat="1" ht="51" customHeight="1" x14ac:dyDescent="0.25">
      <c r="A38" s="379"/>
      <c r="B38" s="372"/>
      <c r="C38" s="219"/>
      <c r="D38" s="219"/>
      <c r="E38" s="212"/>
      <c r="F38" s="223"/>
      <c r="G38" s="216"/>
      <c r="H38" s="217"/>
      <c r="I38" s="212"/>
      <c r="J38" s="212"/>
      <c r="K38" s="211"/>
      <c r="L38" s="214"/>
      <c r="M38" s="218"/>
      <c r="N38" s="211"/>
      <c r="O38" s="211"/>
      <c r="P38" s="212"/>
      <c r="Q38" s="212"/>
      <c r="R38" s="212"/>
      <c r="S38" s="212"/>
      <c r="T38" s="213"/>
      <c r="U38" s="52" t="s">
        <v>131</v>
      </c>
      <c r="V38" s="30">
        <v>42361</v>
      </c>
      <c r="W38" s="31">
        <v>11779</v>
      </c>
      <c r="X38" s="162" t="s">
        <v>167</v>
      </c>
      <c r="Y38" s="30">
        <v>42366</v>
      </c>
      <c r="Z38" s="30">
        <v>42732</v>
      </c>
      <c r="AA38" s="43"/>
      <c r="AB38" s="32"/>
      <c r="AC38" s="32"/>
      <c r="AD38" s="5"/>
      <c r="AE38" s="33">
        <v>29440</v>
      </c>
      <c r="AF38" s="34">
        <v>0</v>
      </c>
      <c r="AG38" s="34">
        <v>18400</v>
      </c>
      <c r="AH38" s="35">
        <f t="shared" si="0"/>
        <v>18400</v>
      </c>
      <c r="AI38" s="117" t="s">
        <v>161</v>
      </c>
      <c r="AJ38" s="44" t="s">
        <v>162</v>
      </c>
      <c r="AK38" s="44" t="s">
        <v>163</v>
      </c>
      <c r="AL38" s="53"/>
      <c r="AM38" s="46"/>
      <c r="AN38" s="47"/>
      <c r="AO38" s="47"/>
      <c r="AP38" s="47"/>
      <c r="AQ38" s="47"/>
      <c r="AR38" s="48"/>
      <c r="AS38" s="46"/>
      <c r="AT38" s="32"/>
      <c r="AU38" s="32"/>
      <c r="AV38" s="32"/>
      <c r="AW38" s="32"/>
      <c r="AX38" s="32"/>
      <c r="AY38" s="5"/>
      <c r="AZ38" s="49"/>
      <c r="BA38" s="49"/>
      <c r="BB38" s="36"/>
      <c r="BC38" s="32"/>
      <c r="BD38" s="50"/>
    </row>
    <row r="39" spans="1:56" ht="30" customHeight="1" x14ac:dyDescent="0.25">
      <c r="A39" s="379">
        <v>4</v>
      </c>
      <c r="B39" s="373" t="s">
        <v>168</v>
      </c>
      <c r="C39" s="222" t="s">
        <v>169</v>
      </c>
      <c r="D39" s="221" t="s">
        <v>170</v>
      </c>
      <c r="E39" s="221" t="s">
        <v>155</v>
      </c>
      <c r="F39" s="212" t="s">
        <v>171</v>
      </c>
      <c r="G39" s="216" t="s">
        <v>172</v>
      </c>
      <c r="H39" s="217" t="s">
        <v>173</v>
      </c>
      <c r="I39" s="212" t="s">
        <v>174</v>
      </c>
      <c r="J39" s="212" t="s">
        <v>175</v>
      </c>
      <c r="K39" s="211">
        <v>41641</v>
      </c>
      <c r="L39" s="220">
        <v>340510.17</v>
      </c>
      <c r="M39" s="218" t="s">
        <v>176</v>
      </c>
      <c r="N39" s="211">
        <v>41640</v>
      </c>
      <c r="O39" s="211">
        <v>41820</v>
      </c>
      <c r="P39" s="212" t="s">
        <v>125</v>
      </c>
      <c r="Q39" s="212"/>
      <c r="R39" s="212"/>
      <c r="S39" s="212"/>
      <c r="T39" s="5" t="s">
        <v>160</v>
      </c>
      <c r="U39" s="29"/>
      <c r="V39" s="32"/>
      <c r="W39" s="31"/>
      <c r="X39" s="118"/>
      <c r="Y39" s="32"/>
      <c r="Z39" s="32"/>
      <c r="AA39" s="32"/>
      <c r="AB39" s="32"/>
      <c r="AC39" s="41"/>
      <c r="AD39" s="5"/>
      <c r="AE39" s="33">
        <f>L39-AD39+AC39</f>
        <v>340510.17</v>
      </c>
      <c r="AF39" s="34">
        <v>340510.17</v>
      </c>
      <c r="AG39" s="34"/>
      <c r="AH39" s="35">
        <f t="shared" si="0"/>
        <v>340510.17</v>
      </c>
      <c r="AI39" s="46" t="s">
        <v>177</v>
      </c>
      <c r="AJ39" s="32" t="s">
        <v>178</v>
      </c>
      <c r="AK39" s="32" t="s">
        <v>179</v>
      </c>
      <c r="AL39" s="53">
        <v>11122</v>
      </c>
      <c r="AM39" s="61"/>
      <c r="AN39" s="54"/>
      <c r="AO39" s="54"/>
      <c r="AP39" s="54"/>
      <c r="AQ39" s="54"/>
      <c r="AR39" s="335"/>
      <c r="AS39" s="61"/>
      <c r="AT39" s="54"/>
      <c r="AU39" s="54"/>
      <c r="AV39" s="54"/>
      <c r="AW39" s="54"/>
      <c r="AX39" s="54"/>
      <c r="AY39" s="335"/>
      <c r="AZ39" s="336"/>
      <c r="BA39" s="336"/>
      <c r="BB39" s="61"/>
      <c r="BC39" s="54"/>
      <c r="BD39" s="6"/>
    </row>
    <row r="40" spans="1:56" s="208" customFormat="1" ht="25.5" x14ac:dyDescent="0.25">
      <c r="A40" s="379"/>
      <c r="B40" s="373"/>
      <c r="C40" s="222"/>
      <c r="D40" s="221"/>
      <c r="E40" s="221"/>
      <c r="F40" s="212"/>
      <c r="G40" s="216"/>
      <c r="H40" s="217"/>
      <c r="I40" s="212"/>
      <c r="J40" s="212"/>
      <c r="K40" s="211"/>
      <c r="L40" s="220"/>
      <c r="M40" s="218"/>
      <c r="N40" s="211"/>
      <c r="O40" s="211"/>
      <c r="P40" s="212"/>
      <c r="Q40" s="212"/>
      <c r="R40" s="212"/>
      <c r="S40" s="212"/>
      <c r="T40" s="55" t="s">
        <v>160</v>
      </c>
      <c r="U40" s="52" t="s">
        <v>126</v>
      </c>
      <c r="V40" s="42">
        <v>41819</v>
      </c>
      <c r="W40" s="68">
        <v>11420</v>
      </c>
      <c r="X40" s="162" t="s">
        <v>180</v>
      </c>
      <c r="Y40" s="42">
        <v>41819</v>
      </c>
      <c r="Z40" s="42">
        <v>42001</v>
      </c>
      <c r="AA40" s="56"/>
      <c r="AB40" s="56"/>
      <c r="AC40" s="57"/>
      <c r="AD40" s="55"/>
      <c r="AE40" s="33">
        <f>AE39</f>
        <v>340510.17</v>
      </c>
      <c r="AF40" s="34">
        <v>317690.90999999997</v>
      </c>
      <c r="AG40" s="58"/>
      <c r="AH40" s="35">
        <f t="shared" si="0"/>
        <v>317690.90999999997</v>
      </c>
      <c r="AI40" s="59" t="s">
        <v>177</v>
      </c>
      <c r="AJ40" s="32" t="s">
        <v>178</v>
      </c>
      <c r="AK40" s="56" t="s">
        <v>179</v>
      </c>
      <c r="AL40" s="60">
        <v>11122</v>
      </c>
      <c r="AM40" s="337"/>
      <c r="AN40" s="338"/>
      <c r="AO40" s="338"/>
      <c r="AP40" s="338"/>
      <c r="AQ40" s="338"/>
      <c r="AR40" s="339"/>
      <c r="AS40" s="337"/>
      <c r="AT40" s="338"/>
      <c r="AU40" s="338"/>
      <c r="AV40" s="338"/>
      <c r="AW40" s="338"/>
      <c r="AX40" s="338"/>
      <c r="AY40" s="339"/>
      <c r="AZ40" s="340"/>
      <c r="BA40" s="340"/>
      <c r="BB40" s="337"/>
      <c r="BC40" s="338"/>
      <c r="BD40" s="341"/>
    </row>
    <row r="41" spans="1:56" ht="37.5" customHeight="1" x14ac:dyDescent="0.25">
      <c r="A41" s="379"/>
      <c r="B41" s="373"/>
      <c r="C41" s="222"/>
      <c r="D41" s="221"/>
      <c r="E41" s="221"/>
      <c r="F41" s="212"/>
      <c r="G41" s="216"/>
      <c r="H41" s="217"/>
      <c r="I41" s="212"/>
      <c r="J41" s="212"/>
      <c r="K41" s="211"/>
      <c r="L41" s="220"/>
      <c r="M41" s="218"/>
      <c r="N41" s="211"/>
      <c r="O41" s="211"/>
      <c r="P41" s="212"/>
      <c r="Q41" s="212"/>
      <c r="R41" s="212"/>
      <c r="S41" s="212"/>
      <c r="T41" s="5" t="s">
        <v>160</v>
      </c>
      <c r="U41" s="29" t="s">
        <v>128</v>
      </c>
      <c r="V41" s="30">
        <v>41883</v>
      </c>
      <c r="W41" s="68">
        <v>11451</v>
      </c>
      <c r="X41" s="118" t="s">
        <v>181</v>
      </c>
      <c r="Y41" s="30"/>
      <c r="Z41" s="30"/>
      <c r="AA41" s="32"/>
      <c r="AB41" s="32"/>
      <c r="AC41" s="41"/>
      <c r="AD41" s="5"/>
      <c r="AE41" s="33"/>
      <c r="AF41" s="34">
        <v>285378.12</v>
      </c>
      <c r="AG41" s="34"/>
      <c r="AH41" s="35">
        <f t="shared" si="0"/>
        <v>285378.12</v>
      </c>
      <c r="AI41" s="46" t="s">
        <v>177</v>
      </c>
      <c r="AJ41" s="32" t="s">
        <v>178</v>
      </c>
      <c r="AK41" s="32" t="s">
        <v>179</v>
      </c>
      <c r="AL41" s="53">
        <v>11122</v>
      </c>
      <c r="AM41" s="61"/>
      <c r="AN41" s="54"/>
      <c r="AO41" s="54"/>
      <c r="AP41" s="54"/>
      <c r="AQ41" s="54"/>
      <c r="AR41" s="335"/>
      <c r="AS41" s="61"/>
      <c r="AT41" s="54"/>
      <c r="AU41" s="54"/>
      <c r="AV41" s="54"/>
      <c r="AW41" s="54"/>
      <c r="AX41" s="54"/>
      <c r="AY41" s="335"/>
      <c r="AZ41" s="336"/>
      <c r="BA41" s="336"/>
      <c r="BB41" s="61"/>
      <c r="BC41" s="54"/>
      <c r="BD41" s="6"/>
    </row>
    <row r="42" spans="1:56" ht="37.5" customHeight="1" x14ac:dyDescent="0.25">
      <c r="A42" s="379"/>
      <c r="B42" s="373"/>
      <c r="C42" s="222"/>
      <c r="D42" s="221"/>
      <c r="E42" s="221"/>
      <c r="F42" s="212"/>
      <c r="G42" s="216"/>
      <c r="H42" s="217"/>
      <c r="I42" s="212"/>
      <c r="J42" s="212"/>
      <c r="K42" s="211"/>
      <c r="L42" s="220"/>
      <c r="M42" s="218"/>
      <c r="N42" s="211"/>
      <c r="O42" s="211"/>
      <c r="P42" s="212"/>
      <c r="Q42" s="212"/>
      <c r="R42" s="212"/>
      <c r="S42" s="212"/>
      <c r="T42" s="5" t="s">
        <v>160</v>
      </c>
      <c r="U42" s="29" t="s">
        <v>149</v>
      </c>
      <c r="V42" s="30">
        <v>41999</v>
      </c>
      <c r="W42" s="31"/>
      <c r="X42" s="118" t="s">
        <v>182</v>
      </c>
      <c r="Y42" s="30">
        <v>41999</v>
      </c>
      <c r="Z42" s="30">
        <v>42364</v>
      </c>
      <c r="AA42" s="32"/>
      <c r="AB42" s="32"/>
      <c r="AC42" s="41"/>
      <c r="AD42" s="5"/>
      <c r="AE42" s="33"/>
      <c r="AF42" s="34">
        <v>1126519.53</v>
      </c>
      <c r="AG42" s="322">
        <v>97800.1</v>
      </c>
      <c r="AH42" s="35">
        <f t="shared" si="0"/>
        <v>1224319.6300000001</v>
      </c>
      <c r="AI42" s="46" t="s">
        <v>177</v>
      </c>
      <c r="AJ42" s="32" t="s">
        <v>178</v>
      </c>
      <c r="AK42" s="32" t="s">
        <v>179</v>
      </c>
      <c r="AL42" s="53">
        <v>11122</v>
      </c>
      <c r="AM42" s="61"/>
      <c r="AN42" s="54"/>
      <c r="AO42" s="54"/>
      <c r="AP42" s="54"/>
      <c r="AQ42" s="54"/>
      <c r="AR42" s="335"/>
      <c r="AS42" s="61"/>
      <c r="AT42" s="54"/>
      <c r="AU42" s="54"/>
      <c r="AV42" s="54"/>
      <c r="AW42" s="54"/>
      <c r="AX42" s="54"/>
      <c r="AY42" s="335"/>
      <c r="AZ42" s="336"/>
      <c r="BA42" s="336"/>
      <c r="BB42" s="61"/>
      <c r="BC42" s="54"/>
      <c r="BD42" s="6"/>
    </row>
    <row r="43" spans="1:56" ht="65.25" customHeight="1" x14ac:dyDescent="0.25">
      <c r="A43" s="379"/>
      <c r="B43" s="373"/>
      <c r="C43" s="222"/>
      <c r="D43" s="221"/>
      <c r="E43" s="221"/>
      <c r="F43" s="212"/>
      <c r="G43" s="216"/>
      <c r="H43" s="217"/>
      <c r="I43" s="212"/>
      <c r="J43" s="212"/>
      <c r="K43" s="211"/>
      <c r="L43" s="220"/>
      <c r="M43" s="218"/>
      <c r="N43" s="211"/>
      <c r="O43" s="211"/>
      <c r="P43" s="212"/>
      <c r="Q43" s="212"/>
      <c r="R43" s="212"/>
      <c r="S43" s="212"/>
      <c r="T43" s="5" t="s">
        <v>160</v>
      </c>
      <c r="U43" s="29" t="s">
        <v>131</v>
      </c>
      <c r="V43" s="30">
        <v>42367</v>
      </c>
      <c r="W43" s="31">
        <v>11744</v>
      </c>
      <c r="X43" s="118" t="s">
        <v>183</v>
      </c>
      <c r="Y43" s="30">
        <v>42367</v>
      </c>
      <c r="Z43" s="30">
        <v>42733</v>
      </c>
      <c r="AA43" s="32"/>
      <c r="AB43" s="32"/>
      <c r="AC43" s="41"/>
      <c r="AD43" s="5"/>
      <c r="AE43" s="33"/>
      <c r="AF43" s="34">
        <v>0</v>
      </c>
      <c r="AG43" s="322">
        <v>398909.43</v>
      </c>
      <c r="AH43" s="35">
        <f t="shared" si="0"/>
        <v>398909.43</v>
      </c>
      <c r="AI43" s="46" t="s">
        <v>177</v>
      </c>
      <c r="AJ43" s="32" t="s">
        <v>178</v>
      </c>
      <c r="AK43" s="32" t="s">
        <v>179</v>
      </c>
      <c r="AL43" s="53">
        <v>11122</v>
      </c>
      <c r="AM43" s="61"/>
      <c r="AN43" s="54"/>
      <c r="AO43" s="54"/>
      <c r="AP43" s="54"/>
      <c r="AQ43" s="54"/>
      <c r="AR43" s="335"/>
      <c r="AS43" s="61"/>
      <c r="AT43" s="54"/>
      <c r="AU43" s="54"/>
      <c r="AV43" s="54"/>
      <c r="AW43" s="54"/>
      <c r="AX43" s="54"/>
      <c r="AY43" s="335"/>
      <c r="AZ43" s="336"/>
      <c r="BA43" s="336"/>
      <c r="BB43" s="61"/>
      <c r="BC43" s="54"/>
      <c r="BD43" s="6"/>
    </row>
    <row r="44" spans="1:56" ht="48.75" customHeight="1" x14ac:dyDescent="0.25">
      <c r="A44" s="380">
        <v>5</v>
      </c>
      <c r="B44" s="372" t="s">
        <v>184</v>
      </c>
      <c r="C44" s="212" t="s">
        <v>185</v>
      </c>
      <c r="D44" s="219" t="s">
        <v>154</v>
      </c>
      <c r="E44" s="212" t="s">
        <v>120</v>
      </c>
      <c r="F44" s="212" t="s">
        <v>186</v>
      </c>
      <c r="G44" s="216">
        <v>11237</v>
      </c>
      <c r="H44" s="217" t="s">
        <v>187</v>
      </c>
      <c r="I44" s="212" t="s">
        <v>188</v>
      </c>
      <c r="J44" s="212" t="s">
        <v>189</v>
      </c>
      <c r="K44" s="211">
        <v>41974</v>
      </c>
      <c r="L44" s="214">
        <v>431559.56</v>
      </c>
      <c r="M44" s="218">
        <v>11460</v>
      </c>
      <c r="N44" s="211">
        <v>41974</v>
      </c>
      <c r="O44" s="211">
        <v>42339</v>
      </c>
      <c r="P44" s="212" t="s">
        <v>125</v>
      </c>
      <c r="Q44" s="212"/>
      <c r="R44" s="212"/>
      <c r="S44" s="212"/>
      <c r="T44" s="213" t="s">
        <v>190</v>
      </c>
      <c r="U44" s="29"/>
      <c r="V44" s="32"/>
      <c r="W44" s="32"/>
      <c r="X44" s="118"/>
      <c r="Y44" s="32"/>
      <c r="Z44" s="32"/>
      <c r="AA44" s="32"/>
      <c r="AB44" s="32"/>
      <c r="AC44" s="32"/>
      <c r="AD44" s="5"/>
      <c r="AE44" s="33">
        <f>L44-AD44+AC44</f>
        <v>431559.56</v>
      </c>
      <c r="AF44" s="34">
        <v>47511.37</v>
      </c>
      <c r="AG44" s="34"/>
      <c r="AH44" s="35">
        <f t="shared" si="0"/>
        <v>47511.37</v>
      </c>
      <c r="AI44" s="62" t="s">
        <v>191</v>
      </c>
      <c r="AJ44" s="63" t="s">
        <v>192</v>
      </c>
      <c r="AK44" s="64" t="s">
        <v>193</v>
      </c>
      <c r="AL44" s="65" t="s">
        <v>194</v>
      </c>
      <c r="AM44" s="66"/>
      <c r="AN44" s="64"/>
      <c r="AO44" s="64"/>
      <c r="AP44" s="64"/>
      <c r="AQ44" s="64"/>
      <c r="AR44" s="67"/>
      <c r="AS44" s="36"/>
      <c r="AT44" s="54"/>
      <c r="AU44" s="54"/>
      <c r="AV44" s="54"/>
      <c r="AW44" s="54"/>
      <c r="AX44" s="54"/>
      <c r="AY44" s="335"/>
      <c r="AZ44" s="336"/>
      <c r="BA44" s="336"/>
      <c r="BB44" s="61"/>
      <c r="BC44" s="54"/>
      <c r="BD44" s="6"/>
    </row>
    <row r="45" spans="1:56" ht="48.75" customHeight="1" x14ac:dyDescent="0.25">
      <c r="A45" s="380"/>
      <c r="B45" s="372"/>
      <c r="C45" s="212"/>
      <c r="D45" s="219"/>
      <c r="E45" s="212"/>
      <c r="F45" s="212"/>
      <c r="G45" s="216"/>
      <c r="H45" s="217"/>
      <c r="I45" s="212"/>
      <c r="J45" s="212"/>
      <c r="K45" s="211"/>
      <c r="L45" s="214"/>
      <c r="M45" s="218"/>
      <c r="N45" s="211"/>
      <c r="O45" s="211"/>
      <c r="P45" s="212"/>
      <c r="Q45" s="212"/>
      <c r="R45" s="212"/>
      <c r="S45" s="212"/>
      <c r="T45" s="213"/>
      <c r="U45" s="29" t="s">
        <v>195</v>
      </c>
      <c r="V45" s="30">
        <v>42338</v>
      </c>
      <c r="W45" s="31">
        <v>11720</v>
      </c>
      <c r="X45" s="118" t="s">
        <v>196</v>
      </c>
      <c r="Y45" s="30">
        <v>42340</v>
      </c>
      <c r="Z45" s="30">
        <v>42402</v>
      </c>
      <c r="AA45" s="32"/>
      <c r="AB45" s="32"/>
      <c r="AC45" s="32"/>
      <c r="AD45" s="5"/>
      <c r="AE45" s="33">
        <v>431559.56</v>
      </c>
      <c r="AF45" s="34">
        <v>15000</v>
      </c>
      <c r="AG45" s="34"/>
      <c r="AH45" s="35">
        <f t="shared" si="0"/>
        <v>15000</v>
      </c>
      <c r="AI45" s="62" t="s">
        <v>191</v>
      </c>
      <c r="AJ45" s="63" t="s">
        <v>192</v>
      </c>
      <c r="AK45" s="64" t="s">
        <v>193</v>
      </c>
      <c r="AL45" s="65" t="s">
        <v>194</v>
      </c>
      <c r="AM45" s="66"/>
      <c r="AN45" s="64"/>
      <c r="AO45" s="64"/>
      <c r="AP45" s="64"/>
      <c r="AQ45" s="64"/>
      <c r="AR45" s="67"/>
      <c r="AS45" s="36"/>
      <c r="AT45" s="54"/>
      <c r="AU45" s="54"/>
      <c r="AV45" s="54"/>
      <c r="AW45" s="54"/>
      <c r="AX45" s="54"/>
      <c r="AY45" s="335"/>
      <c r="AZ45" s="336"/>
      <c r="BA45" s="336"/>
      <c r="BB45" s="61"/>
      <c r="BC45" s="54"/>
      <c r="BD45" s="6"/>
    </row>
    <row r="46" spans="1:56" ht="48.75" customHeight="1" x14ac:dyDescent="0.25">
      <c r="A46" s="380"/>
      <c r="B46" s="372"/>
      <c r="C46" s="212"/>
      <c r="D46" s="219"/>
      <c r="E46" s="212"/>
      <c r="F46" s="212"/>
      <c r="G46" s="216"/>
      <c r="H46" s="217"/>
      <c r="I46" s="212"/>
      <c r="J46" s="212"/>
      <c r="K46" s="211"/>
      <c r="L46" s="214"/>
      <c r="M46" s="218"/>
      <c r="N46" s="211"/>
      <c r="O46" s="211"/>
      <c r="P46" s="212"/>
      <c r="Q46" s="212"/>
      <c r="R46" s="212"/>
      <c r="S46" s="212"/>
      <c r="T46" s="213"/>
      <c r="U46" s="29" t="s">
        <v>197</v>
      </c>
      <c r="V46" s="30">
        <v>42401</v>
      </c>
      <c r="W46" s="31">
        <v>11741</v>
      </c>
      <c r="X46" s="118" t="s">
        <v>198</v>
      </c>
      <c r="Y46" s="30">
        <v>42403</v>
      </c>
      <c r="Z46" s="30">
        <v>42432</v>
      </c>
      <c r="AA46" s="32"/>
      <c r="AB46" s="32"/>
      <c r="AC46" s="32"/>
      <c r="AD46" s="5"/>
      <c r="AE46" s="33">
        <v>431559.56</v>
      </c>
      <c r="AF46" s="34">
        <v>0</v>
      </c>
      <c r="AG46" s="34">
        <v>28332</v>
      </c>
      <c r="AH46" s="35">
        <f t="shared" si="0"/>
        <v>28332</v>
      </c>
      <c r="AI46" s="62" t="s">
        <v>191</v>
      </c>
      <c r="AJ46" s="63" t="s">
        <v>192</v>
      </c>
      <c r="AK46" s="64" t="s">
        <v>193</v>
      </c>
      <c r="AL46" s="65" t="s">
        <v>194</v>
      </c>
      <c r="AM46" s="66"/>
      <c r="AN46" s="64"/>
      <c r="AO46" s="64"/>
      <c r="AP46" s="64"/>
      <c r="AQ46" s="64"/>
      <c r="AR46" s="67"/>
      <c r="AS46" s="36"/>
      <c r="AT46" s="54"/>
      <c r="AU46" s="54"/>
      <c r="AV46" s="54"/>
      <c r="AW46" s="54"/>
      <c r="AX46" s="54"/>
      <c r="AY46" s="335"/>
      <c r="AZ46" s="336"/>
      <c r="BA46" s="336"/>
      <c r="BB46" s="61"/>
      <c r="BC46" s="54"/>
      <c r="BD46" s="6"/>
    </row>
    <row r="47" spans="1:56" ht="48.75" customHeight="1" x14ac:dyDescent="0.25">
      <c r="A47" s="380">
        <v>6</v>
      </c>
      <c r="B47" s="372" t="s">
        <v>199</v>
      </c>
      <c r="C47" s="212" t="s">
        <v>200</v>
      </c>
      <c r="D47" s="219" t="s">
        <v>154</v>
      </c>
      <c r="E47" s="212" t="s">
        <v>155</v>
      </c>
      <c r="F47" s="212" t="s">
        <v>201</v>
      </c>
      <c r="G47" s="216">
        <v>11145</v>
      </c>
      <c r="H47" s="217" t="s">
        <v>202</v>
      </c>
      <c r="I47" s="212" t="s">
        <v>203</v>
      </c>
      <c r="J47" s="212" t="s">
        <v>204</v>
      </c>
      <c r="K47" s="211" t="s">
        <v>205</v>
      </c>
      <c r="L47" s="214">
        <v>131105.84</v>
      </c>
      <c r="M47" s="218">
        <v>11554</v>
      </c>
      <c r="N47" s="211">
        <v>41969</v>
      </c>
      <c r="O47" s="211">
        <v>42334</v>
      </c>
      <c r="P47" s="212" t="s">
        <v>125</v>
      </c>
      <c r="Q47" s="212"/>
      <c r="R47" s="212"/>
      <c r="S47" s="212"/>
      <c r="T47" s="213" t="s">
        <v>146</v>
      </c>
      <c r="U47" s="29"/>
      <c r="V47" s="32"/>
      <c r="W47" s="32"/>
      <c r="X47" s="118"/>
      <c r="Y47" s="32"/>
      <c r="Z47" s="32"/>
      <c r="AA47" s="32"/>
      <c r="AB47" s="32"/>
      <c r="AC47" s="32"/>
      <c r="AD47" s="5"/>
      <c r="AE47" s="33">
        <f>L47-AD47+AC47</f>
        <v>131105.84</v>
      </c>
      <c r="AF47" s="34">
        <v>60166.8</v>
      </c>
      <c r="AG47" s="34"/>
      <c r="AH47" s="35">
        <f t="shared" si="0"/>
        <v>60166.8</v>
      </c>
      <c r="AI47" s="46" t="s">
        <v>206</v>
      </c>
      <c r="AJ47" s="31">
        <v>11167</v>
      </c>
      <c r="AK47" s="32" t="s">
        <v>207</v>
      </c>
      <c r="AL47" s="53">
        <v>11355</v>
      </c>
      <c r="AM47" s="66"/>
      <c r="AN47" s="64"/>
      <c r="AO47" s="64"/>
      <c r="AP47" s="64"/>
      <c r="AQ47" s="64"/>
      <c r="AR47" s="67"/>
      <c r="AS47" s="36"/>
      <c r="AT47" s="54"/>
      <c r="AU47" s="54"/>
      <c r="AV47" s="54"/>
      <c r="AW47" s="54"/>
      <c r="AX47" s="54"/>
      <c r="AY47" s="335"/>
      <c r="AZ47" s="336"/>
      <c r="BA47" s="336"/>
      <c r="BB47" s="61"/>
      <c r="BC47" s="54"/>
      <c r="BD47" s="6"/>
    </row>
    <row r="48" spans="1:56" ht="48.75" customHeight="1" x14ac:dyDescent="0.25">
      <c r="A48" s="380"/>
      <c r="B48" s="372"/>
      <c r="C48" s="212"/>
      <c r="D48" s="219"/>
      <c r="E48" s="212"/>
      <c r="F48" s="212"/>
      <c r="G48" s="216"/>
      <c r="H48" s="217"/>
      <c r="I48" s="212"/>
      <c r="J48" s="212"/>
      <c r="K48" s="211"/>
      <c r="L48" s="214"/>
      <c r="M48" s="218"/>
      <c r="N48" s="211"/>
      <c r="O48" s="211"/>
      <c r="P48" s="212"/>
      <c r="Q48" s="212"/>
      <c r="R48" s="212"/>
      <c r="S48" s="212"/>
      <c r="T48" s="213"/>
      <c r="U48" s="29" t="s">
        <v>195</v>
      </c>
      <c r="V48" s="30">
        <v>42332</v>
      </c>
      <c r="W48" s="32" t="s">
        <v>208</v>
      </c>
      <c r="X48" s="118" t="s">
        <v>196</v>
      </c>
      <c r="Y48" s="30">
        <v>42335</v>
      </c>
      <c r="Z48" s="30">
        <v>42396</v>
      </c>
      <c r="AA48" s="32"/>
      <c r="AB48" s="32"/>
      <c r="AC48" s="32"/>
      <c r="AD48" s="5"/>
      <c r="AE48" s="33">
        <v>131105.84</v>
      </c>
      <c r="AF48" s="34">
        <v>23000</v>
      </c>
      <c r="AG48" s="34"/>
      <c r="AH48" s="35">
        <f t="shared" si="0"/>
        <v>23000</v>
      </c>
      <c r="AI48" s="46" t="s">
        <v>206</v>
      </c>
      <c r="AJ48" s="31">
        <v>11167</v>
      </c>
      <c r="AK48" s="32" t="s">
        <v>207</v>
      </c>
      <c r="AL48" s="53">
        <v>11355</v>
      </c>
      <c r="AM48" s="66"/>
      <c r="AN48" s="64"/>
      <c r="AO48" s="64"/>
      <c r="AP48" s="64"/>
      <c r="AQ48" s="64"/>
      <c r="AR48" s="67"/>
      <c r="AS48" s="36"/>
      <c r="AT48" s="54"/>
      <c r="AU48" s="54"/>
      <c r="AV48" s="54"/>
      <c r="AW48" s="54"/>
      <c r="AX48" s="54"/>
      <c r="AY48" s="335"/>
      <c r="AZ48" s="336"/>
      <c r="BA48" s="336"/>
      <c r="BB48" s="61"/>
      <c r="BC48" s="54"/>
      <c r="BD48" s="6"/>
    </row>
    <row r="49" spans="1:56" ht="48.75" customHeight="1" x14ac:dyDescent="0.25">
      <c r="A49" s="380"/>
      <c r="B49" s="372"/>
      <c r="C49" s="212"/>
      <c r="D49" s="219"/>
      <c r="E49" s="212"/>
      <c r="F49" s="212"/>
      <c r="G49" s="216"/>
      <c r="H49" s="217"/>
      <c r="I49" s="212"/>
      <c r="J49" s="212"/>
      <c r="K49" s="211"/>
      <c r="L49" s="214"/>
      <c r="M49" s="218"/>
      <c r="N49" s="211"/>
      <c r="O49" s="211"/>
      <c r="P49" s="212"/>
      <c r="Q49" s="212"/>
      <c r="R49" s="212"/>
      <c r="S49" s="212"/>
      <c r="T49" s="213"/>
      <c r="U49" s="29" t="s">
        <v>209</v>
      </c>
      <c r="V49" s="30">
        <v>42395</v>
      </c>
      <c r="W49" s="31">
        <v>11739</v>
      </c>
      <c r="X49" s="118" t="s">
        <v>210</v>
      </c>
      <c r="Y49" s="30">
        <v>42396</v>
      </c>
      <c r="Z49" s="30">
        <v>42412</v>
      </c>
      <c r="AA49" s="32"/>
      <c r="AB49" s="32"/>
      <c r="AC49" s="32"/>
      <c r="AD49" s="5"/>
      <c r="AE49" s="33">
        <v>131105.84</v>
      </c>
      <c r="AF49" s="34">
        <v>0</v>
      </c>
      <c r="AG49" s="34">
        <v>10000</v>
      </c>
      <c r="AH49" s="35">
        <f t="shared" si="0"/>
        <v>10000</v>
      </c>
      <c r="AI49" s="46" t="s">
        <v>206</v>
      </c>
      <c r="AJ49" s="31">
        <v>11167</v>
      </c>
      <c r="AK49" s="32" t="s">
        <v>207</v>
      </c>
      <c r="AL49" s="53">
        <v>11355</v>
      </c>
      <c r="AM49" s="66"/>
      <c r="AN49" s="64"/>
      <c r="AO49" s="64"/>
      <c r="AP49" s="64"/>
      <c r="AQ49" s="64"/>
      <c r="AR49" s="67"/>
      <c r="AS49" s="36"/>
      <c r="AT49" s="54"/>
      <c r="AU49" s="54"/>
      <c r="AV49" s="54"/>
      <c r="AW49" s="54"/>
      <c r="AX49" s="54"/>
      <c r="AY49" s="335"/>
      <c r="AZ49" s="336"/>
      <c r="BA49" s="336"/>
      <c r="BB49" s="61"/>
      <c r="BC49" s="54"/>
      <c r="BD49" s="6"/>
    </row>
    <row r="50" spans="1:56" ht="48.75" customHeight="1" x14ac:dyDescent="0.25">
      <c r="A50" s="381">
        <v>7</v>
      </c>
      <c r="B50" s="374" t="s">
        <v>211</v>
      </c>
      <c r="C50" s="54" t="s">
        <v>212</v>
      </c>
      <c r="D50" s="47" t="s">
        <v>154</v>
      </c>
      <c r="E50" s="32" t="s">
        <v>120</v>
      </c>
      <c r="F50" s="32" t="s">
        <v>213</v>
      </c>
      <c r="G50" s="53">
        <v>11331</v>
      </c>
      <c r="H50" s="46" t="s">
        <v>214</v>
      </c>
      <c r="I50" s="32" t="s">
        <v>215</v>
      </c>
      <c r="J50" s="32" t="s">
        <v>216</v>
      </c>
      <c r="K50" s="30">
        <v>42047</v>
      </c>
      <c r="L50" s="41">
        <v>575856</v>
      </c>
      <c r="M50" s="31">
        <v>11491</v>
      </c>
      <c r="N50" s="30">
        <v>42047</v>
      </c>
      <c r="O50" s="30">
        <v>42412</v>
      </c>
      <c r="P50" s="32" t="s">
        <v>125</v>
      </c>
      <c r="Q50" s="32"/>
      <c r="R50" s="41"/>
      <c r="S50" s="41"/>
      <c r="T50" s="40" t="s">
        <v>146</v>
      </c>
      <c r="U50" s="29"/>
      <c r="V50" s="32"/>
      <c r="W50" s="32"/>
      <c r="X50" s="118"/>
      <c r="Y50" s="32"/>
      <c r="Z50" s="32"/>
      <c r="AA50" s="32"/>
      <c r="AB50" s="32"/>
      <c r="AC50" s="32"/>
      <c r="AD50" s="5"/>
      <c r="AE50" s="33">
        <v>575856</v>
      </c>
      <c r="AF50" s="34">
        <v>191952</v>
      </c>
      <c r="AG50" s="34">
        <v>23994</v>
      </c>
      <c r="AH50" s="35">
        <f t="shared" si="0"/>
        <v>215946</v>
      </c>
      <c r="AI50" s="62" t="s">
        <v>217</v>
      </c>
      <c r="AJ50" s="63" t="s">
        <v>218</v>
      </c>
      <c r="AK50" s="64" t="s">
        <v>219</v>
      </c>
      <c r="AL50" s="65" t="s">
        <v>220</v>
      </c>
      <c r="AM50" s="66"/>
      <c r="AN50" s="64"/>
      <c r="AO50" s="64"/>
      <c r="AP50" s="64"/>
      <c r="AQ50" s="64"/>
      <c r="AR50" s="67"/>
      <c r="AS50" s="36"/>
      <c r="AT50" s="54"/>
      <c r="AU50" s="54"/>
      <c r="AV50" s="54"/>
      <c r="AW50" s="54"/>
      <c r="AX50" s="54"/>
      <c r="AY50" s="335"/>
      <c r="AZ50" s="336"/>
      <c r="BA50" s="336"/>
      <c r="BB50" s="61"/>
      <c r="BC50" s="54"/>
      <c r="BD50" s="6"/>
    </row>
    <row r="51" spans="1:56" ht="70.5" customHeight="1" x14ac:dyDescent="0.25">
      <c r="A51" s="380">
        <v>8</v>
      </c>
      <c r="B51" s="372" t="s">
        <v>221</v>
      </c>
      <c r="C51" s="212" t="s">
        <v>222</v>
      </c>
      <c r="D51" s="212" t="s">
        <v>154</v>
      </c>
      <c r="E51" s="212" t="s">
        <v>155</v>
      </c>
      <c r="F51" s="212" t="s">
        <v>223</v>
      </c>
      <c r="G51" s="216">
        <v>11452</v>
      </c>
      <c r="H51" s="217" t="s">
        <v>224</v>
      </c>
      <c r="I51" s="212" t="s">
        <v>225</v>
      </c>
      <c r="J51" s="212" t="s">
        <v>226</v>
      </c>
      <c r="K51" s="211">
        <v>42019</v>
      </c>
      <c r="L51" s="214">
        <v>964800</v>
      </c>
      <c r="M51" s="218">
        <v>11491</v>
      </c>
      <c r="N51" s="211">
        <v>42019</v>
      </c>
      <c r="O51" s="211">
        <v>42369</v>
      </c>
      <c r="P51" s="212" t="s">
        <v>125</v>
      </c>
      <c r="Q51" s="212"/>
      <c r="R51" s="214"/>
      <c r="S51" s="214"/>
      <c r="T51" s="213" t="s">
        <v>160</v>
      </c>
      <c r="U51" s="29"/>
      <c r="V51" s="32"/>
      <c r="W51" s="32"/>
      <c r="X51" s="118"/>
      <c r="Y51" s="32"/>
      <c r="Z51" s="32"/>
      <c r="AA51" s="32"/>
      <c r="AB51" s="32"/>
      <c r="AC51" s="32"/>
      <c r="AD51" s="5"/>
      <c r="AE51" s="33">
        <v>964800</v>
      </c>
      <c r="AF51" s="34">
        <v>261200</v>
      </c>
      <c r="AG51" s="34"/>
      <c r="AH51" s="35">
        <f t="shared" si="0"/>
        <v>261200</v>
      </c>
      <c r="AI51" s="62"/>
      <c r="AJ51" s="64"/>
      <c r="AK51" s="64"/>
      <c r="AL51" s="67"/>
      <c r="AM51" s="66"/>
      <c r="AN51" s="64"/>
      <c r="AO51" s="64"/>
      <c r="AP51" s="64"/>
      <c r="AQ51" s="64"/>
      <c r="AR51" s="67"/>
      <c r="AS51" s="36"/>
      <c r="AT51" s="54"/>
      <c r="AU51" s="54"/>
      <c r="AV51" s="54"/>
      <c r="AW51" s="54"/>
      <c r="AX51" s="54"/>
      <c r="AY51" s="335"/>
      <c r="AZ51" s="336"/>
      <c r="BA51" s="336"/>
      <c r="BB51" s="61"/>
      <c r="BC51" s="54"/>
      <c r="BD51" s="6"/>
    </row>
    <row r="52" spans="1:56" ht="70.5" customHeight="1" x14ac:dyDescent="0.25">
      <c r="A52" s="380"/>
      <c r="B52" s="372"/>
      <c r="C52" s="212"/>
      <c r="D52" s="212"/>
      <c r="E52" s="212"/>
      <c r="F52" s="212"/>
      <c r="G52" s="216"/>
      <c r="H52" s="217"/>
      <c r="I52" s="212"/>
      <c r="J52" s="212"/>
      <c r="K52" s="211"/>
      <c r="L52" s="214"/>
      <c r="M52" s="218"/>
      <c r="N52" s="211"/>
      <c r="O52" s="211"/>
      <c r="P52" s="212"/>
      <c r="Q52" s="212"/>
      <c r="R52" s="214"/>
      <c r="S52" s="214"/>
      <c r="T52" s="213"/>
      <c r="U52" s="29" t="s">
        <v>227</v>
      </c>
      <c r="V52" s="30">
        <v>42734</v>
      </c>
      <c r="W52" s="31">
        <v>11784</v>
      </c>
      <c r="X52" s="162" t="s">
        <v>167</v>
      </c>
      <c r="Y52" s="30">
        <v>42368</v>
      </c>
      <c r="Z52" s="30">
        <v>42734</v>
      </c>
      <c r="AA52" s="32"/>
      <c r="AB52" s="32"/>
      <c r="AC52" s="32"/>
      <c r="AD52" s="5"/>
      <c r="AE52" s="33">
        <v>964800</v>
      </c>
      <c r="AF52" s="34">
        <v>0</v>
      </c>
      <c r="AG52" s="34">
        <v>86440</v>
      </c>
      <c r="AH52" s="35">
        <f t="shared" si="0"/>
        <v>86440</v>
      </c>
      <c r="AI52" s="62"/>
      <c r="AJ52" s="64"/>
      <c r="AK52" s="64"/>
      <c r="AL52" s="67"/>
      <c r="AM52" s="66"/>
      <c r="AN52" s="64"/>
      <c r="AO52" s="64"/>
      <c r="AP52" s="64"/>
      <c r="AQ52" s="64"/>
      <c r="AR52" s="67"/>
      <c r="AS52" s="36"/>
      <c r="AT52" s="54"/>
      <c r="AU52" s="54"/>
      <c r="AV52" s="54"/>
      <c r="AW52" s="54"/>
      <c r="AX52" s="54"/>
      <c r="AY52" s="335"/>
      <c r="AZ52" s="336"/>
      <c r="BA52" s="336"/>
      <c r="BB52" s="61"/>
      <c r="BC52" s="54"/>
      <c r="BD52" s="6"/>
    </row>
    <row r="53" spans="1:56" ht="53.25" customHeight="1" x14ac:dyDescent="0.25">
      <c r="A53" s="381">
        <v>9</v>
      </c>
      <c r="B53" s="374" t="s">
        <v>228</v>
      </c>
      <c r="C53" s="32" t="s">
        <v>229</v>
      </c>
      <c r="D53" s="32" t="s">
        <v>154</v>
      </c>
      <c r="E53" s="32" t="s">
        <v>155</v>
      </c>
      <c r="F53" s="32" t="s">
        <v>230</v>
      </c>
      <c r="G53" s="53">
        <v>11243</v>
      </c>
      <c r="H53" s="46" t="s">
        <v>231</v>
      </c>
      <c r="I53" s="32" t="s">
        <v>215</v>
      </c>
      <c r="J53" s="32" t="s">
        <v>216</v>
      </c>
      <c r="K53" s="30">
        <v>42020</v>
      </c>
      <c r="L53" s="41">
        <v>311040</v>
      </c>
      <c r="M53" s="31">
        <v>11491</v>
      </c>
      <c r="N53" s="30">
        <v>42020</v>
      </c>
      <c r="O53" s="30">
        <v>42385</v>
      </c>
      <c r="P53" s="32" t="s">
        <v>125</v>
      </c>
      <c r="Q53" s="32"/>
      <c r="R53" s="41"/>
      <c r="S53" s="41"/>
      <c r="T53" s="5" t="s">
        <v>160</v>
      </c>
      <c r="U53" s="29"/>
      <c r="V53" s="32"/>
      <c r="W53" s="32"/>
      <c r="X53" s="118"/>
      <c r="Y53" s="32"/>
      <c r="Z53" s="32"/>
      <c r="AA53" s="32"/>
      <c r="AB53" s="32"/>
      <c r="AC53" s="32"/>
      <c r="AD53" s="5"/>
      <c r="AE53" s="33">
        <v>311040</v>
      </c>
      <c r="AF53" s="34">
        <v>317025</v>
      </c>
      <c r="AG53" s="34">
        <v>23760</v>
      </c>
      <c r="AH53" s="35">
        <f t="shared" si="0"/>
        <v>340785</v>
      </c>
      <c r="AI53" s="62" t="s">
        <v>232</v>
      </c>
      <c r="AJ53" s="63" t="s">
        <v>233</v>
      </c>
      <c r="AK53" s="64" t="s">
        <v>234</v>
      </c>
      <c r="AL53" s="67"/>
      <c r="AM53" s="66"/>
      <c r="AN53" s="64"/>
      <c r="AO53" s="64"/>
      <c r="AP53" s="64"/>
      <c r="AQ53" s="64"/>
      <c r="AR53" s="67"/>
      <c r="AS53" s="36"/>
      <c r="AT53" s="54"/>
      <c r="AU53" s="54"/>
      <c r="AV53" s="54"/>
      <c r="AW53" s="54"/>
      <c r="AX53" s="54"/>
      <c r="AY53" s="335"/>
      <c r="AZ53" s="336"/>
      <c r="BA53" s="336"/>
      <c r="BB53" s="61"/>
      <c r="BC53" s="54"/>
      <c r="BD53" s="6"/>
    </row>
    <row r="54" spans="1:56" ht="67.5" customHeight="1" x14ac:dyDescent="0.25">
      <c r="A54" s="382">
        <v>10</v>
      </c>
      <c r="B54" s="103" t="s">
        <v>235</v>
      </c>
      <c r="C54" s="32" t="s">
        <v>236</v>
      </c>
      <c r="D54" s="47" t="s">
        <v>237</v>
      </c>
      <c r="E54" s="32" t="s">
        <v>236</v>
      </c>
      <c r="F54" s="32" t="s">
        <v>238</v>
      </c>
      <c r="G54" s="53">
        <v>11509</v>
      </c>
      <c r="H54" s="46" t="s">
        <v>239</v>
      </c>
      <c r="I54" s="32" t="s">
        <v>240</v>
      </c>
      <c r="J54" s="32" t="s">
        <v>241</v>
      </c>
      <c r="K54" s="30">
        <v>42061</v>
      </c>
      <c r="L54" s="41">
        <v>8100</v>
      </c>
      <c r="M54" s="31">
        <v>11527</v>
      </c>
      <c r="N54" s="30">
        <v>42061</v>
      </c>
      <c r="O54" s="30">
        <v>42426</v>
      </c>
      <c r="P54" s="32" t="s">
        <v>125</v>
      </c>
      <c r="Q54" s="32"/>
      <c r="R54" s="41"/>
      <c r="S54" s="41"/>
      <c r="T54" s="5" t="s">
        <v>160</v>
      </c>
      <c r="U54" s="29"/>
      <c r="V54" s="32"/>
      <c r="W54" s="32"/>
      <c r="X54" s="118"/>
      <c r="Y54" s="32"/>
      <c r="Z54" s="32"/>
      <c r="AA54" s="32"/>
      <c r="AB54" s="32"/>
      <c r="AC54" s="32"/>
      <c r="AD54" s="5"/>
      <c r="AE54" s="33">
        <v>8100</v>
      </c>
      <c r="AF54" s="34">
        <v>8100</v>
      </c>
      <c r="AG54" s="34"/>
      <c r="AH54" s="35">
        <f t="shared" si="0"/>
        <v>8100</v>
      </c>
      <c r="AI54" s="62"/>
      <c r="AJ54" s="64"/>
      <c r="AK54" s="64"/>
      <c r="AL54" s="67"/>
      <c r="AM54" s="61" t="s">
        <v>242</v>
      </c>
      <c r="AN54" s="32" t="s">
        <v>243</v>
      </c>
      <c r="AO54" s="63" t="s">
        <v>244</v>
      </c>
      <c r="AP54" s="63" t="s">
        <v>245</v>
      </c>
      <c r="AQ54" s="63" t="s">
        <v>244</v>
      </c>
      <c r="AR54" s="65" t="s">
        <v>245</v>
      </c>
      <c r="AS54" s="36"/>
      <c r="AT54" s="54"/>
      <c r="AU54" s="54"/>
      <c r="AV54" s="54"/>
      <c r="AW54" s="54"/>
      <c r="AX54" s="54"/>
      <c r="AY54" s="335"/>
      <c r="AZ54" s="336"/>
      <c r="BA54" s="336"/>
      <c r="BB54" s="61"/>
      <c r="BC54" s="54"/>
      <c r="BD54" s="6"/>
    </row>
    <row r="55" spans="1:56" ht="48.75" customHeight="1" x14ac:dyDescent="0.25">
      <c r="A55" s="382">
        <v>11</v>
      </c>
      <c r="B55" s="103" t="s">
        <v>235</v>
      </c>
      <c r="C55" s="32" t="s">
        <v>236</v>
      </c>
      <c r="D55" s="47" t="s">
        <v>237</v>
      </c>
      <c r="E55" s="32" t="s">
        <v>236</v>
      </c>
      <c r="F55" s="32" t="s">
        <v>238</v>
      </c>
      <c r="G55" s="53">
        <v>11509</v>
      </c>
      <c r="H55" s="46" t="s">
        <v>246</v>
      </c>
      <c r="I55" s="32" t="s">
        <v>247</v>
      </c>
      <c r="J55" s="32" t="s">
        <v>248</v>
      </c>
      <c r="K55" s="30">
        <v>42061</v>
      </c>
      <c r="L55" s="41">
        <v>8100</v>
      </c>
      <c r="M55" s="31">
        <v>11517</v>
      </c>
      <c r="N55" s="30">
        <v>42061</v>
      </c>
      <c r="O55" s="30">
        <v>42426</v>
      </c>
      <c r="P55" s="32" t="s">
        <v>125</v>
      </c>
      <c r="Q55" s="32"/>
      <c r="R55" s="41"/>
      <c r="S55" s="41"/>
      <c r="T55" s="5" t="s">
        <v>160</v>
      </c>
      <c r="U55" s="29"/>
      <c r="V55" s="32"/>
      <c r="W55" s="32"/>
      <c r="X55" s="118"/>
      <c r="Y55" s="32"/>
      <c r="Z55" s="32"/>
      <c r="AA55" s="32"/>
      <c r="AB55" s="32"/>
      <c r="AC55" s="32"/>
      <c r="AD55" s="5"/>
      <c r="AE55" s="33">
        <v>8100</v>
      </c>
      <c r="AF55" s="34">
        <v>8100</v>
      </c>
      <c r="AG55" s="34"/>
      <c r="AH55" s="35">
        <f t="shared" si="0"/>
        <v>8100</v>
      </c>
      <c r="AI55" s="62"/>
      <c r="AJ55" s="64"/>
      <c r="AK55" s="64"/>
      <c r="AL55" s="67"/>
      <c r="AM55" s="61" t="s">
        <v>242</v>
      </c>
      <c r="AN55" s="32" t="s">
        <v>243</v>
      </c>
      <c r="AO55" s="63" t="s">
        <v>244</v>
      </c>
      <c r="AP55" s="63" t="s">
        <v>245</v>
      </c>
      <c r="AQ55" s="63" t="s">
        <v>244</v>
      </c>
      <c r="AR55" s="65" t="s">
        <v>245</v>
      </c>
      <c r="AS55" s="36"/>
      <c r="AT55" s="54"/>
      <c r="AU55" s="54"/>
      <c r="AV55" s="54"/>
      <c r="AW55" s="54"/>
      <c r="AX55" s="54"/>
      <c r="AY55" s="335"/>
      <c r="AZ55" s="336"/>
      <c r="BA55" s="336"/>
      <c r="BB55" s="61"/>
      <c r="BC55" s="54"/>
      <c r="BD55" s="6"/>
    </row>
    <row r="56" spans="1:56" ht="48.75" customHeight="1" x14ac:dyDescent="0.25">
      <c r="A56" s="382">
        <v>12</v>
      </c>
      <c r="B56" s="103" t="s">
        <v>235</v>
      </c>
      <c r="C56" s="32" t="s">
        <v>236</v>
      </c>
      <c r="D56" s="47" t="s">
        <v>237</v>
      </c>
      <c r="E56" s="32" t="s">
        <v>236</v>
      </c>
      <c r="F56" s="32" t="s">
        <v>238</v>
      </c>
      <c r="G56" s="53">
        <v>11509</v>
      </c>
      <c r="H56" s="46" t="s">
        <v>249</v>
      </c>
      <c r="I56" s="32" t="s">
        <v>250</v>
      </c>
      <c r="J56" s="32" t="s">
        <v>251</v>
      </c>
      <c r="K56" s="30">
        <v>42061</v>
      </c>
      <c r="L56" s="41">
        <v>8100</v>
      </c>
      <c r="M56" s="31">
        <v>11517</v>
      </c>
      <c r="N56" s="30">
        <v>42061</v>
      </c>
      <c r="O56" s="30">
        <v>42426</v>
      </c>
      <c r="P56" s="32" t="s">
        <v>125</v>
      </c>
      <c r="Q56" s="32"/>
      <c r="R56" s="41"/>
      <c r="S56" s="41"/>
      <c r="T56" s="5" t="s">
        <v>160</v>
      </c>
      <c r="U56" s="29"/>
      <c r="V56" s="32"/>
      <c r="W56" s="32"/>
      <c r="X56" s="118"/>
      <c r="Y56" s="32"/>
      <c r="Z56" s="32"/>
      <c r="AA56" s="32"/>
      <c r="AB56" s="32"/>
      <c r="AC56" s="32"/>
      <c r="AD56" s="5"/>
      <c r="AE56" s="33">
        <v>8100</v>
      </c>
      <c r="AF56" s="34">
        <v>8100</v>
      </c>
      <c r="AG56" s="34"/>
      <c r="AH56" s="35">
        <f t="shared" si="0"/>
        <v>8100</v>
      </c>
      <c r="AI56" s="62"/>
      <c r="AJ56" s="64"/>
      <c r="AK56" s="64"/>
      <c r="AL56" s="67"/>
      <c r="AM56" s="61" t="s">
        <v>242</v>
      </c>
      <c r="AN56" s="32" t="s">
        <v>243</v>
      </c>
      <c r="AO56" s="63" t="s">
        <v>244</v>
      </c>
      <c r="AP56" s="63" t="s">
        <v>245</v>
      </c>
      <c r="AQ56" s="63" t="s">
        <v>244</v>
      </c>
      <c r="AR56" s="65" t="s">
        <v>245</v>
      </c>
      <c r="AS56" s="36"/>
      <c r="AT56" s="54"/>
      <c r="AU56" s="54"/>
      <c r="AV56" s="54"/>
      <c r="AW56" s="54"/>
      <c r="AX56" s="54"/>
      <c r="AY56" s="335"/>
      <c r="AZ56" s="336"/>
      <c r="BA56" s="336"/>
      <c r="BB56" s="61"/>
      <c r="BC56" s="54"/>
      <c r="BD56" s="6"/>
    </row>
    <row r="57" spans="1:56" ht="48.75" customHeight="1" x14ac:dyDescent="0.25">
      <c r="A57" s="382">
        <v>13</v>
      </c>
      <c r="B57" s="103" t="s">
        <v>235</v>
      </c>
      <c r="C57" s="32" t="s">
        <v>236</v>
      </c>
      <c r="D57" s="47" t="s">
        <v>237</v>
      </c>
      <c r="E57" s="32" t="s">
        <v>236</v>
      </c>
      <c r="F57" s="32" t="s">
        <v>238</v>
      </c>
      <c r="G57" s="53">
        <v>11509</v>
      </c>
      <c r="H57" s="46" t="s">
        <v>252</v>
      </c>
      <c r="I57" s="32" t="s">
        <v>253</v>
      </c>
      <c r="J57" s="32" t="s">
        <v>254</v>
      </c>
      <c r="K57" s="30">
        <v>42061</v>
      </c>
      <c r="L57" s="41">
        <v>8100</v>
      </c>
      <c r="M57" s="31">
        <v>11517</v>
      </c>
      <c r="N57" s="30">
        <v>42061</v>
      </c>
      <c r="O57" s="30">
        <v>42426</v>
      </c>
      <c r="P57" s="32" t="s">
        <v>125</v>
      </c>
      <c r="Q57" s="32"/>
      <c r="R57" s="41"/>
      <c r="S57" s="41"/>
      <c r="T57" s="5" t="s">
        <v>160</v>
      </c>
      <c r="U57" s="29"/>
      <c r="V57" s="32"/>
      <c r="W57" s="32"/>
      <c r="X57" s="118"/>
      <c r="Y57" s="32"/>
      <c r="Z57" s="32"/>
      <c r="AA57" s="32"/>
      <c r="AB57" s="32"/>
      <c r="AC57" s="32"/>
      <c r="AD57" s="5"/>
      <c r="AE57" s="33">
        <v>8100</v>
      </c>
      <c r="AF57" s="34">
        <v>8100</v>
      </c>
      <c r="AG57" s="34"/>
      <c r="AH57" s="35">
        <f t="shared" si="0"/>
        <v>8100</v>
      </c>
      <c r="AI57" s="62"/>
      <c r="AJ57" s="64"/>
      <c r="AK57" s="64"/>
      <c r="AL57" s="67"/>
      <c r="AM57" s="61" t="s">
        <v>242</v>
      </c>
      <c r="AN57" s="32" t="s">
        <v>243</v>
      </c>
      <c r="AO57" s="63" t="s">
        <v>244</v>
      </c>
      <c r="AP57" s="63" t="s">
        <v>245</v>
      </c>
      <c r="AQ57" s="63" t="s">
        <v>244</v>
      </c>
      <c r="AR57" s="65" t="s">
        <v>245</v>
      </c>
      <c r="AS57" s="36"/>
      <c r="AT57" s="54"/>
      <c r="AU57" s="54"/>
      <c r="AV57" s="54"/>
      <c r="AW57" s="54"/>
      <c r="AX57" s="54"/>
      <c r="AY57" s="335"/>
      <c r="AZ57" s="336"/>
      <c r="BA57" s="336"/>
      <c r="BB57" s="61"/>
      <c r="BC57" s="54"/>
      <c r="BD57" s="6"/>
    </row>
    <row r="58" spans="1:56" ht="48.75" customHeight="1" x14ac:dyDescent="0.25">
      <c r="A58" s="382">
        <v>14</v>
      </c>
      <c r="B58" s="103" t="s">
        <v>235</v>
      </c>
      <c r="C58" s="32" t="s">
        <v>236</v>
      </c>
      <c r="D58" s="47" t="s">
        <v>237</v>
      </c>
      <c r="E58" s="32" t="s">
        <v>236</v>
      </c>
      <c r="F58" s="32" t="s">
        <v>238</v>
      </c>
      <c r="G58" s="53">
        <v>11509</v>
      </c>
      <c r="H58" s="46" t="s">
        <v>255</v>
      </c>
      <c r="I58" s="32" t="s">
        <v>256</v>
      </c>
      <c r="J58" s="32" t="s">
        <v>257</v>
      </c>
      <c r="K58" s="30">
        <v>42061</v>
      </c>
      <c r="L58" s="41">
        <v>8100</v>
      </c>
      <c r="M58" s="31">
        <v>11517</v>
      </c>
      <c r="N58" s="30">
        <v>42061</v>
      </c>
      <c r="O58" s="30">
        <v>42426</v>
      </c>
      <c r="P58" s="32" t="s">
        <v>125</v>
      </c>
      <c r="Q58" s="32"/>
      <c r="R58" s="41"/>
      <c r="S58" s="41"/>
      <c r="T58" s="5" t="s">
        <v>160</v>
      </c>
      <c r="U58" s="29"/>
      <c r="V58" s="32"/>
      <c r="W58" s="32"/>
      <c r="X58" s="118"/>
      <c r="Y58" s="32"/>
      <c r="Z58" s="32"/>
      <c r="AA58" s="32"/>
      <c r="AB58" s="32"/>
      <c r="AC58" s="32"/>
      <c r="AD58" s="5"/>
      <c r="AE58" s="33">
        <v>8100</v>
      </c>
      <c r="AF58" s="34">
        <v>8100</v>
      </c>
      <c r="AG58" s="34"/>
      <c r="AH58" s="35">
        <f t="shared" si="0"/>
        <v>8100</v>
      </c>
      <c r="AI58" s="62"/>
      <c r="AJ58" s="64"/>
      <c r="AK58" s="64"/>
      <c r="AL58" s="67"/>
      <c r="AM58" s="61" t="s">
        <v>242</v>
      </c>
      <c r="AN58" s="32" t="s">
        <v>243</v>
      </c>
      <c r="AO58" s="63" t="s">
        <v>244</v>
      </c>
      <c r="AP58" s="63" t="s">
        <v>245</v>
      </c>
      <c r="AQ58" s="63" t="s">
        <v>244</v>
      </c>
      <c r="AR58" s="65" t="s">
        <v>245</v>
      </c>
      <c r="AS58" s="36"/>
      <c r="AT58" s="54"/>
      <c r="AU58" s="54"/>
      <c r="AV58" s="54"/>
      <c r="AW58" s="54"/>
      <c r="AX58" s="54"/>
      <c r="AY58" s="335"/>
      <c r="AZ58" s="336"/>
      <c r="BA58" s="336"/>
      <c r="BB58" s="61"/>
      <c r="BC58" s="54"/>
      <c r="BD58" s="6"/>
    </row>
    <row r="59" spans="1:56" ht="48.75" customHeight="1" x14ac:dyDescent="0.25">
      <c r="A59" s="382">
        <v>15</v>
      </c>
      <c r="B59" s="374" t="s">
        <v>258</v>
      </c>
      <c r="C59" s="32" t="s">
        <v>259</v>
      </c>
      <c r="D59" s="47" t="s">
        <v>154</v>
      </c>
      <c r="E59" s="32" t="s">
        <v>120</v>
      </c>
      <c r="F59" s="32" t="s">
        <v>260</v>
      </c>
      <c r="G59" s="53">
        <v>11342</v>
      </c>
      <c r="H59" s="46" t="s">
        <v>261</v>
      </c>
      <c r="I59" s="32" t="s">
        <v>262</v>
      </c>
      <c r="J59" s="32" t="s">
        <v>263</v>
      </c>
      <c r="K59" s="30">
        <v>42067</v>
      </c>
      <c r="L59" s="41">
        <v>134350</v>
      </c>
      <c r="M59" s="68">
        <v>11548</v>
      </c>
      <c r="N59" s="30">
        <v>42067</v>
      </c>
      <c r="O59" s="30">
        <v>42433</v>
      </c>
      <c r="P59" s="32" t="s">
        <v>125</v>
      </c>
      <c r="Q59" s="32"/>
      <c r="R59" s="41"/>
      <c r="S59" s="41"/>
      <c r="T59" s="5" t="s">
        <v>160</v>
      </c>
      <c r="U59" s="29"/>
      <c r="V59" s="32"/>
      <c r="W59" s="32"/>
      <c r="X59" s="118"/>
      <c r="Y59" s="32"/>
      <c r="Z59" s="32"/>
      <c r="AA59" s="32"/>
      <c r="AB59" s="32"/>
      <c r="AC59" s="32"/>
      <c r="AD59" s="5"/>
      <c r="AE59" s="33">
        <v>134350</v>
      </c>
      <c r="AF59" s="34">
        <v>132620.6</v>
      </c>
      <c r="AG59" s="34"/>
      <c r="AH59" s="35">
        <f t="shared" si="0"/>
        <v>132620.6</v>
      </c>
      <c r="AI59" s="62" t="s">
        <v>264</v>
      </c>
      <c r="AJ59" s="63" t="s">
        <v>265</v>
      </c>
      <c r="AK59" s="64" t="s">
        <v>266</v>
      </c>
      <c r="AL59" s="65" t="s">
        <v>267</v>
      </c>
      <c r="AM59" s="66"/>
      <c r="AN59" s="64"/>
      <c r="AO59" s="64"/>
      <c r="AP59" s="64"/>
      <c r="AQ59" s="64"/>
      <c r="AR59" s="67"/>
      <c r="AS59" s="36"/>
      <c r="AT59" s="54"/>
      <c r="AU59" s="54"/>
      <c r="AV59" s="54"/>
      <c r="AW59" s="54"/>
      <c r="AX59" s="54"/>
      <c r="AY59" s="335"/>
      <c r="AZ59" s="336"/>
      <c r="BA59" s="336"/>
      <c r="BB59" s="61"/>
      <c r="BC59" s="54"/>
      <c r="BD59" s="6"/>
    </row>
    <row r="60" spans="1:56" ht="48.75" customHeight="1" x14ac:dyDescent="0.25">
      <c r="A60" s="382">
        <v>16</v>
      </c>
      <c r="B60" s="374" t="s">
        <v>258</v>
      </c>
      <c r="C60" s="32" t="s">
        <v>259</v>
      </c>
      <c r="D60" s="47" t="s">
        <v>154</v>
      </c>
      <c r="E60" s="32" t="s">
        <v>120</v>
      </c>
      <c r="F60" s="32" t="s">
        <v>260</v>
      </c>
      <c r="G60" s="53">
        <v>11342</v>
      </c>
      <c r="H60" s="46" t="s">
        <v>268</v>
      </c>
      <c r="I60" s="32" t="s">
        <v>269</v>
      </c>
      <c r="J60" s="32" t="s">
        <v>270</v>
      </c>
      <c r="K60" s="30">
        <v>42067</v>
      </c>
      <c r="L60" s="41">
        <v>18000</v>
      </c>
      <c r="M60" s="68">
        <v>11548</v>
      </c>
      <c r="N60" s="30">
        <v>42067</v>
      </c>
      <c r="O60" s="30">
        <v>42433</v>
      </c>
      <c r="P60" s="32" t="s">
        <v>125</v>
      </c>
      <c r="Q60" s="32"/>
      <c r="R60" s="41"/>
      <c r="S60" s="41"/>
      <c r="T60" s="5" t="s">
        <v>160</v>
      </c>
      <c r="U60" s="29"/>
      <c r="V60" s="32"/>
      <c r="W60" s="32"/>
      <c r="X60" s="118"/>
      <c r="Y60" s="32"/>
      <c r="Z60" s="32"/>
      <c r="AA60" s="32"/>
      <c r="AB60" s="32"/>
      <c r="AC60" s="32"/>
      <c r="AD60" s="5"/>
      <c r="AE60" s="33">
        <v>18000</v>
      </c>
      <c r="AF60" s="34">
        <v>0</v>
      </c>
      <c r="AG60" s="34"/>
      <c r="AH60" s="35">
        <f t="shared" si="0"/>
        <v>0</v>
      </c>
      <c r="AI60" s="62" t="s">
        <v>264</v>
      </c>
      <c r="AJ60" s="63" t="s">
        <v>265</v>
      </c>
      <c r="AK60" s="64" t="s">
        <v>266</v>
      </c>
      <c r="AL60" s="65" t="s">
        <v>267</v>
      </c>
      <c r="AM60" s="66"/>
      <c r="AN60" s="64"/>
      <c r="AO60" s="64"/>
      <c r="AP60" s="64"/>
      <c r="AQ60" s="64"/>
      <c r="AR60" s="67"/>
      <c r="AS60" s="36"/>
      <c r="AT60" s="54"/>
      <c r="AU60" s="54"/>
      <c r="AV60" s="54"/>
      <c r="AW60" s="54"/>
      <c r="AX60" s="54"/>
      <c r="AY60" s="335"/>
      <c r="AZ60" s="336"/>
      <c r="BA60" s="336"/>
      <c r="BB60" s="61"/>
      <c r="BC60" s="54"/>
      <c r="BD60" s="6"/>
    </row>
    <row r="61" spans="1:56" ht="48.75" customHeight="1" x14ac:dyDescent="0.25">
      <c r="A61" s="382">
        <v>17</v>
      </c>
      <c r="B61" s="374" t="s">
        <v>271</v>
      </c>
      <c r="C61" s="47" t="s">
        <v>173</v>
      </c>
      <c r="D61" s="47" t="s">
        <v>154</v>
      </c>
      <c r="E61" s="32" t="s">
        <v>120</v>
      </c>
      <c r="F61" s="32" t="s">
        <v>272</v>
      </c>
      <c r="G61" s="53">
        <v>11565</v>
      </c>
      <c r="H61" s="46" t="s">
        <v>273</v>
      </c>
      <c r="I61" s="32" t="s">
        <v>274</v>
      </c>
      <c r="J61" s="32" t="s">
        <v>275</v>
      </c>
      <c r="K61" s="30">
        <v>42045</v>
      </c>
      <c r="L61" s="41">
        <v>336300</v>
      </c>
      <c r="M61" s="68">
        <v>11548</v>
      </c>
      <c r="N61" s="30">
        <v>42045</v>
      </c>
      <c r="O61" s="30">
        <v>42410</v>
      </c>
      <c r="P61" s="32" t="s">
        <v>125</v>
      </c>
      <c r="Q61" s="32"/>
      <c r="R61" s="41"/>
      <c r="S61" s="41"/>
      <c r="T61" s="5" t="s">
        <v>146</v>
      </c>
      <c r="U61" s="29"/>
      <c r="V61" s="32"/>
      <c r="W61" s="32"/>
      <c r="X61" s="118"/>
      <c r="Y61" s="32"/>
      <c r="Z61" s="32"/>
      <c r="AA61" s="32"/>
      <c r="AB61" s="32"/>
      <c r="AC61" s="32"/>
      <c r="AD61" s="5"/>
      <c r="AE61" s="33">
        <v>336300</v>
      </c>
      <c r="AF61" s="34">
        <v>336232</v>
      </c>
      <c r="AG61" s="34"/>
      <c r="AH61" s="35">
        <f t="shared" si="0"/>
        <v>336232</v>
      </c>
      <c r="AI61" s="62" t="s">
        <v>173</v>
      </c>
      <c r="AJ61" s="64"/>
      <c r="AK61" s="64" t="s">
        <v>276</v>
      </c>
      <c r="AL61" s="65" t="s">
        <v>277</v>
      </c>
      <c r="AM61" s="66"/>
      <c r="AN61" s="64"/>
      <c r="AO61" s="64"/>
      <c r="AP61" s="64"/>
      <c r="AQ61" s="64"/>
      <c r="AR61" s="67"/>
      <c r="AS61" s="36"/>
      <c r="AT61" s="54"/>
      <c r="AU61" s="54"/>
      <c r="AV61" s="54"/>
      <c r="AW61" s="54"/>
      <c r="AX61" s="54"/>
      <c r="AY61" s="335"/>
      <c r="AZ61" s="336"/>
      <c r="BA61" s="336"/>
      <c r="BB61" s="61"/>
      <c r="BC61" s="54"/>
      <c r="BD61" s="6"/>
    </row>
    <row r="62" spans="1:56" ht="67.5" customHeight="1" x14ac:dyDescent="0.25">
      <c r="A62" s="382">
        <v>18</v>
      </c>
      <c r="B62" s="375" t="s">
        <v>278</v>
      </c>
      <c r="C62" s="47" t="s">
        <v>231</v>
      </c>
      <c r="D62" s="47" t="s">
        <v>154</v>
      </c>
      <c r="E62" s="32" t="s">
        <v>120</v>
      </c>
      <c r="F62" s="32" t="s">
        <v>279</v>
      </c>
      <c r="G62" s="53">
        <v>11493</v>
      </c>
      <c r="H62" s="46" t="s">
        <v>280</v>
      </c>
      <c r="I62" s="32" t="s">
        <v>281</v>
      </c>
      <c r="J62" s="32" t="s">
        <v>282</v>
      </c>
      <c r="K62" s="30">
        <v>42110</v>
      </c>
      <c r="L62" s="41" t="s">
        <v>283</v>
      </c>
      <c r="M62" s="68">
        <v>11539</v>
      </c>
      <c r="N62" s="30">
        <v>42110</v>
      </c>
      <c r="O62" s="30">
        <v>42476</v>
      </c>
      <c r="P62" s="32" t="s">
        <v>125</v>
      </c>
      <c r="Q62" s="32"/>
      <c r="R62" s="41"/>
      <c r="S62" s="41"/>
      <c r="T62" s="5" t="s">
        <v>284</v>
      </c>
      <c r="U62" s="29"/>
      <c r="V62" s="32"/>
      <c r="W62" s="32"/>
      <c r="X62" s="118"/>
      <c r="Y62" s="32"/>
      <c r="Z62" s="32"/>
      <c r="AA62" s="32"/>
      <c r="AB62" s="32"/>
      <c r="AC62" s="32"/>
      <c r="AD62" s="5"/>
      <c r="AE62" s="33" t="s">
        <v>283</v>
      </c>
      <c r="AF62" s="34">
        <v>182090.5</v>
      </c>
      <c r="AG62" s="34"/>
      <c r="AH62" s="35">
        <f t="shared" si="0"/>
        <v>182090.5</v>
      </c>
      <c r="AI62" s="62"/>
      <c r="AJ62" s="64"/>
      <c r="AK62" s="64"/>
      <c r="AL62" s="67"/>
      <c r="AM62" s="66"/>
      <c r="AN62" s="64"/>
      <c r="AO62" s="64"/>
      <c r="AP62" s="64"/>
      <c r="AQ62" s="64"/>
      <c r="AR62" s="67"/>
      <c r="AS62" s="36"/>
      <c r="AT62" s="54"/>
      <c r="AU62" s="54"/>
      <c r="AV62" s="54"/>
      <c r="AW62" s="54"/>
      <c r="AX62" s="54"/>
      <c r="AY62" s="335"/>
      <c r="AZ62" s="336"/>
      <c r="BA62" s="336"/>
      <c r="BB62" s="61"/>
      <c r="BC62" s="54"/>
      <c r="BD62" s="6"/>
    </row>
    <row r="63" spans="1:56" ht="80.25" customHeight="1" x14ac:dyDescent="0.25">
      <c r="A63" s="380">
        <v>19</v>
      </c>
      <c r="B63" s="372" t="s">
        <v>285</v>
      </c>
      <c r="C63" s="212" t="s">
        <v>286</v>
      </c>
      <c r="D63" s="212" t="s">
        <v>154</v>
      </c>
      <c r="E63" s="212" t="s">
        <v>120</v>
      </c>
      <c r="F63" s="212" t="s">
        <v>287</v>
      </c>
      <c r="G63" s="216">
        <v>11242</v>
      </c>
      <c r="H63" s="217" t="s">
        <v>288</v>
      </c>
      <c r="I63" s="212" t="s">
        <v>289</v>
      </c>
      <c r="J63" s="212" t="s">
        <v>290</v>
      </c>
      <c r="K63" s="211">
        <v>42095</v>
      </c>
      <c r="L63" s="214">
        <v>300000</v>
      </c>
      <c r="M63" s="215">
        <v>11576</v>
      </c>
      <c r="N63" s="211">
        <v>42095</v>
      </c>
      <c r="O63" s="211">
        <v>42369</v>
      </c>
      <c r="P63" s="212" t="s">
        <v>125</v>
      </c>
      <c r="Q63" s="32"/>
      <c r="R63" s="41"/>
      <c r="S63" s="41"/>
      <c r="T63" s="213" t="s">
        <v>291</v>
      </c>
      <c r="U63" s="29"/>
      <c r="V63" s="32"/>
      <c r="W63" s="32"/>
      <c r="X63" s="118"/>
      <c r="Y63" s="32"/>
      <c r="Z63" s="32"/>
      <c r="AA63" s="32"/>
      <c r="AB63" s="32"/>
      <c r="AC63" s="32"/>
      <c r="AD63" s="5"/>
      <c r="AE63" s="33">
        <v>300000</v>
      </c>
      <c r="AF63" s="34">
        <v>299848.46000000002</v>
      </c>
      <c r="AG63" s="34"/>
      <c r="AH63" s="35">
        <f t="shared" si="0"/>
        <v>299848.46000000002</v>
      </c>
      <c r="AI63" s="62" t="s">
        <v>173</v>
      </c>
      <c r="AJ63" s="63" t="s">
        <v>292</v>
      </c>
      <c r="AK63" s="69" t="s">
        <v>293</v>
      </c>
      <c r="AL63" s="53">
        <v>11348</v>
      </c>
      <c r="AM63" s="66"/>
      <c r="AN63" s="64"/>
      <c r="AO63" s="64"/>
      <c r="AP63" s="64"/>
      <c r="AQ63" s="64"/>
      <c r="AR63" s="67"/>
      <c r="AS63" s="36"/>
      <c r="AT63" s="54"/>
      <c r="AU63" s="54"/>
      <c r="AV63" s="54"/>
      <c r="AW63" s="54"/>
      <c r="AX63" s="54"/>
      <c r="AY63" s="335"/>
      <c r="AZ63" s="336"/>
      <c r="BA63" s="336"/>
      <c r="BB63" s="61"/>
      <c r="BC63" s="54"/>
      <c r="BD63" s="6"/>
    </row>
    <row r="64" spans="1:56" ht="80.25" customHeight="1" x14ac:dyDescent="0.25">
      <c r="A64" s="380"/>
      <c r="B64" s="372"/>
      <c r="C64" s="212"/>
      <c r="D64" s="212"/>
      <c r="E64" s="212"/>
      <c r="F64" s="212"/>
      <c r="G64" s="216"/>
      <c r="H64" s="217"/>
      <c r="I64" s="212"/>
      <c r="J64" s="212"/>
      <c r="K64" s="211"/>
      <c r="L64" s="214"/>
      <c r="M64" s="215"/>
      <c r="N64" s="211"/>
      <c r="O64" s="211"/>
      <c r="P64" s="212"/>
      <c r="Q64" s="32"/>
      <c r="R64" s="41"/>
      <c r="S64" s="41"/>
      <c r="T64" s="213"/>
      <c r="U64" s="29" t="s">
        <v>294</v>
      </c>
      <c r="V64" s="30">
        <v>42367</v>
      </c>
      <c r="W64" s="32"/>
      <c r="X64" s="118" t="s">
        <v>295</v>
      </c>
      <c r="Y64" s="30">
        <v>42367</v>
      </c>
      <c r="Z64" s="30">
        <v>42611</v>
      </c>
      <c r="AA64" s="32"/>
      <c r="AB64" s="32"/>
      <c r="AC64" s="32"/>
      <c r="AD64" s="5"/>
      <c r="AE64" s="33">
        <v>300000</v>
      </c>
      <c r="AF64" s="34">
        <v>0</v>
      </c>
      <c r="AG64" s="34">
        <v>108127.83</v>
      </c>
      <c r="AH64" s="35">
        <f t="shared" si="0"/>
        <v>108127.83</v>
      </c>
      <c r="AI64" s="62" t="s">
        <v>173</v>
      </c>
      <c r="AJ64" s="63" t="s">
        <v>292</v>
      </c>
      <c r="AK64" s="69" t="s">
        <v>293</v>
      </c>
      <c r="AL64" s="53">
        <v>11348</v>
      </c>
      <c r="AM64" s="66"/>
      <c r="AN64" s="64"/>
      <c r="AO64" s="64"/>
      <c r="AP64" s="64"/>
      <c r="AQ64" s="64"/>
      <c r="AR64" s="67"/>
      <c r="AS64" s="36"/>
      <c r="AT64" s="54"/>
      <c r="AU64" s="54"/>
      <c r="AV64" s="54"/>
      <c r="AW64" s="54"/>
      <c r="AX64" s="54"/>
      <c r="AY64" s="335"/>
      <c r="AZ64" s="336"/>
      <c r="BA64" s="336"/>
      <c r="BB64" s="61"/>
      <c r="BC64" s="54"/>
      <c r="BD64" s="6"/>
    </row>
    <row r="65" spans="1:56" ht="48.75" customHeight="1" x14ac:dyDescent="0.25">
      <c r="A65" s="382">
        <v>20</v>
      </c>
      <c r="B65" s="374" t="s">
        <v>296</v>
      </c>
      <c r="C65" s="32" t="s">
        <v>297</v>
      </c>
      <c r="D65" s="32" t="s">
        <v>154</v>
      </c>
      <c r="E65" s="32" t="s">
        <v>120</v>
      </c>
      <c r="F65" s="32" t="s">
        <v>298</v>
      </c>
      <c r="G65" s="53">
        <v>11493</v>
      </c>
      <c r="H65" s="46" t="s">
        <v>299</v>
      </c>
      <c r="I65" s="32" t="s">
        <v>300</v>
      </c>
      <c r="J65" s="32" t="s">
        <v>301</v>
      </c>
      <c r="K65" s="30">
        <v>42121</v>
      </c>
      <c r="L65" s="41">
        <v>120960</v>
      </c>
      <c r="M65" s="31">
        <v>11574</v>
      </c>
      <c r="N65" s="30">
        <v>42121</v>
      </c>
      <c r="O65" s="30">
        <v>42487</v>
      </c>
      <c r="P65" s="32" t="s">
        <v>125</v>
      </c>
      <c r="Q65" s="32"/>
      <c r="R65" s="41"/>
      <c r="S65" s="41"/>
      <c r="T65" s="5" t="s">
        <v>146</v>
      </c>
      <c r="U65" s="29"/>
      <c r="V65" s="32"/>
      <c r="W65" s="32"/>
      <c r="X65" s="118"/>
      <c r="Y65" s="32"/>
      <c r="Z65" s="32"/>
      <c r="AA65" s="32"/>
      <c r="AB65" s="32"/>
      <c r="AC65" s="32"/>
      <c r="AD65" s="5"/>
      <c r="AE65" s="33">
        <v>120960</v>
      </c>
      <c r="AF65" s="34">
        <v>70584</v>
      </c>
      <c r="AG65" s="34">
        <v>34800</v>
      </c>
      <c r="AH65" s="35">
        <f t="shared" si="0"/>
        <v>105384</v>
      </c>
      <c r="AI65" s="62"/>
      <c r="AJ65" s="63"/>
      <c r="AK65" s="69"/>
      <c r="AL65" s="53"/>
      <c r="AM65" s="66"/>
      <c r="AN65" s="64"/>
      <c r="AO65" s="64"/>
      <c r="AP65" s="64"/>
      <c r="AQ65" s="64"/>
      <c r="AR65" s="67"/>
      <c r="AS65" s="36"/>
      <c r="AT65" s="54"/>
      <c r="AU65" s="54"/>
      <c r="AV65" s="54"/>
      <c r="AW65" s="54"/>
      <c r="AX65" s="54"/>
      <c r="AY65" s="335"/>
      <c r="AZ65" s="336"/>
      <c r="BA65" s="336"/>
      <c r="BB65" s="61"/>
      <c r="BC65" s="54"/>
      <c r="BD65" s="6"/>
    </row>
    <row r="66" spans="1:56" ht="48.75" customHeight="1" x14ac:dyDescent="0.25">
      <c r="A66" s="382">
        <v>21</v>
      </c>
      <c r="B66" s="374" t="s">
        <v>302</v>
      </c>
      <c r="C66" s="32" t="s">
        <v>303</v>
      </c>
      <c r="D66" s="32" t="s">
        <v>154</v>
      </c>
      <c r="E66" s="32" t="s">
        <v>120</v>
      </c>
      <c r="F66" s="32" t="s">
        <v>304</v>
      </c>
      <c r="G66" s="53">
        <v>11565</v>
      </c>
      <c r="H66" s="46" t="s">
        <v>305</v>
      </c>
      <c r="I66" s="32" t="s">
        <v>274</v>
      </c>
      <c r="J66" s="32" t="s">
        <v>275</v>
      </c>
      <c r="K66" s="30">
        <v>42285</v>
      </c>
      <c r="L66" s="41">
        <v>284700</v>
      </c>
      <c r="M66" s="31">
        <v>11659</v>
      </c>
      <c r="N66" s="30">
        <v>42285</v>
      </c>
      <c r="O66" s="30">
        <v>42651</v>
      </c>
      <c r="P66" s="32" t="s">
        <v>125</v>
      </c>
      <c r="Q66" s="32"/>
      <c r="R66" s="41"/>
      <c r="S66" s="41"/>
      <c r="T66" s="5" t="s">
        <v>146</v>
      </c>
      <c r="U66" s="29"/>
      <c r="V66" s="32"/>
      <c r="W66" s="32"/>
      <c r="X66" s="118"/>
      <c r="Y66" s="32"/>
      <c r="Z66" s="32"/>
      <c r="AA66" s="32"/>
      <c r="AB66" s="32"/>
      <c r="AC66" s="32"/>
      <c r="AD66" s="5"/>
      <c r="AE66" s="33">
        <v>284700</v>
      </c>
      <c r="AF66" s="34">
        <v>184760.5</v>
      </c>
      <c r="AG66" s="34">
        <v>39000</v>
      </c>
      <c r="AH66" s="35">
        <f t="shared" si="0"/>
        <v>223760.5</v>
      </c>
      <c r="AI66" s="62" t="s">
        <v>303</v>
      </c>
      <c r="AJ66" s="47" t="s">
        <v>306</v>
      </c>
      <c r="AK66" s="69" t="s">
        <v>307</v>
      </c>
      <c r="AL66" s="53">
        <v>11659</v>
      </c>
      <c r="AM66" s="66"/>
      <c r="AN66" s="64"/>
      <c r="AO66" s="64"/>
      <c r="AP66" s="64"/>
      <c r="AQ66" s="64"/>
      <c r="AR66" s="67"/>
      <c r="AS66" s="36"/>
      <c r="AT66" s="54"/>
      <c r="AU66" s="54"/>
      <c r="AV66" s="54"/>
      <c r="AW66" s="54"/>
      <c r="AX66" s="54"/>
      <c r="AY66" s="335"/>
      <c r="AZ66" s="336"/>
      <c r="BA66" s="336"/>
      <c r="BB66" s="61"/>
      <c r="BC66" s="54"/>
      <c r="BD66" s="6"/>
    </row>
    <row r="67" spans="1:56" ht="48.75" customHeight="1" x14ac:dyDescent="0.25">
      <c r="A67" s="382">
        <v>22</v>
      </c>
      <c r="B67" s="374" t="s">
        <v>308</v>
      </c>
      <c r="C67" s="32" t="s">
        <v>309</v>
      </c>
      <c r="D67" s="32" t="s">
        <v>154</v>
      </c>
      <c r="E67" s="32" t="s">
        <v>120</v>
      </c>
      <c r="F67" s="32" t="s">
        <v>310</v>
      </c>
      <c r="G67" s="53">
        <v>11528</v>
      </c>
      <c r="H67" s="46" t="s">
        <v>311</v>
      </c>
      <c r="I67" s="32" t="s">
        <v>312</v>
      </c>
      <c r="J67" s="32" t="s">
        <v>313</v>
      </c>
      <c r="K67" s="30">
        <v>42321</v>
      </c>
      <c r="L67" s="41">
        <v>129500</v>
      </c>
      <c r="M67" s="31">
        <v>11682</v>
      </c>
      <c r="N67" s="30">
        <v>42321</v>
      </c>
      <c r="O67" s="30">
        <v>42687</v>
      </c>
      <c r="P67" s="32" t="s">
        <v>125</v>
      </c>
      <c r="Q67" s="32"/>
      <c r="R67" s="41"/>
      <c r="S67" s="41"/>
      <c r="T67" s="5" t="s">
        <v>314</v>
      </c>
      <c r="U67" s="29"/>
      <c r="V67" s="32"/>
      <c r="W67" s="32"/>
      <c r="X67" s="118"/>
      <c r="Y67" s="32"/>
      <c r="Z67" s="32"/>
      <c r="AA67" s="32"/>
      <c r="AB67" s="32"/>
      <c r="AC67" s="32"/>
      <c r="AD67" s="5"/>
      <c r="AE67" s="33">
        <v>129500</v>
      </c>
      <c r="AF67" s="34">
        <v>44790.1</v>
      </c>
      <c r="AG67" s="34">
        <v>55169.599999999999</v>
      </c>
      <c r="AH67" s="35">
        <f t="shared" si="0"/>
        <v>99959.7</v>
      </c>
      <c r="AI67" s="62" t="s">
        <v>315</v>
      </c>
      <c r="AJ67" s="63" t="s">
        <v>316</v>
      </c>
      <c r="AK67" s="69" t="s">
        <v>317</v>
      </c>
      <c r="AL67" s="53">
        <v>11682</v>
      </c>
      <c r="AM67" s="66"/>
      <c r="AN67" s="64"/>
      <c r="AO67" s="64"/>
      <c r="AP67" s="64"/>
      <c r="AQ67" s="64"/>
      <c r="AR67" s="67"/>
      <c r="AS67" s="36"/>
      <c r="AT67" s="54"/>
      <c r="AU67" s="54"/>
      <c r="AV67" s="54"/>
      <c r="AW67" s="54"/>
      <c r="AX67" s="54"/>
      <c r="AY67" s="335"/>
      <c r="AZ67" s="336"/>
      <c r="BA67" s="336"/>
      <c r="BB67" s="61"/>
      <c r="BC67" s="54"/>
      <c r="BD67" s="6"/>
    </row>
    <row r="68" spans="1:56" ht="48.75" customHeight="1" x14ac:dyDescent="0.25">
      <c r="A68" s="382">
        <v>23</v>
      </c>
      <c r="B68" s="374" t="s">
        <v>318</v>
      </c>
      <c r="C68" s="32" t="s">
        <v>319</v>
      </c>
      <c r="D68" s="32" t="s">
        <v>154</v>
      </c>
      <c r="E68" s="32" t="s">
        <v>120</v>
      </c>
      <c r="F68" s="32" t="s">
        <v>320</v>
      </c>
      <c r="G68" s="53">
        <v>11597</v>
      </c>
      <c r="H68" s="46" t="s">
        <v>321</v>
      </c>
      <c r="I68" s="32" t="s">
        <v>322</v>
      </c>
      <c r="J68" s="32" t="s">
        <v>323</v>
      </c>
      <c r="K68" s="30">
        <v>42326</v>
      </c>
      <c r="L68" s="41">
        <v>23080.799999999999</v>
      </c>
      <c r="M68" s="31">
        <v>11684</v>
      </c>
      <c r="N68" s="30">
        <v>42326</v>
      </c>
      <c r="O68" s="30">
        <v>42692</v>
      </c>
      <c r="P68" s="32" t="s">
        <v>125</v>
      </c>
      <c r="Q68" s="32"/>
      <c r="R68" s="41"/>
      <c r="S68" s="41"/>
      <c r="T68" s="5" t="s">
        <v>314</v>
      </c>
      <c r="U68" s="29"/>
      <c r="V68" s="32"/>
      <c r="W68" s="32"/>
      <c r="X68" s="118"/>
      <c r="Y68" s="32"/>
      <c r="Z68" s="32"/>
      <c r="AA68" s="32"/>
      <c r="AB68" s="32"/>
      <c r="AC68" s="32"/>
      <c r="AD68" s="5"/>
      <c r="AE68" s="33">
        <v>23080.799999999999</v>
      </c>
      <c r="AF68" s="34">
        <v>5000</v>
      </c>
      <c r="AG68" s="34">
        <v>7670</v>
      </c>
      <c r="AH68" s="35">
        <f t="shared" si="0"/>
        <v>12670</v>
      </c>
      <c r="AI68" s="62" t="s">
        <v>324</v>
      </c>
      <c r="AJ68" s="63" t="s">
        <v>325</v>
      </c>
      <c r="AK68" s="69" t="s">
        <v>326</v>
      </c>
      <c r="AL68" s="53">
        <v>11684</v>
      </c>
      <c r="AM68" s="66"/>
      <c r="AN68" s="64"/>
      <c r="AO68" s="64"/>
      <c r="AP68" s="64"/>
      <c r="AQ68" s="64"/>
      <c r="AR68" s="67"/>
      <c r="AS68" s="36"/>
      <c r="AT68" s="54"/>
      <c r="AU68" s="54"/>
      <c r="AV68" s="54"/>
      <c r="AW68" s="54"/>
      <c r="AX68" s="54"/>
      <c r="AY68" s="335"/>
      <c r="AZ68" s="336"/>
      <c r="BA68" s="336"/>
      <c r="BB68" s="61"/>
      <c r="BC68" s="54"/>
      <c r="BD68" s="6"/>
    </row>
    <row r="69" spans="1:56" ht="74.25" customHeight="1" x14ac:dyDescent="0.25">
      <c r="A69" s="382">
        <v>24</v>
      </c>
      <c r="B69" s="374" t="s">
        <v>327</v>
      </c>
      <c r="C69" s="32" t="s">
        <v>328</v>
      </c>
      <c r="D69" s="32" t="s">
        <v>154</v>
      </c>
      <c r="E69" s="32" t="s">
        <v>120</v>
      </c>
      <c r="F69" s="32" t="s">
        <v>329</v>
      </c>
      <c r="G69" s="53">
        <v>11677</v>
      </c>
      <c r="H69" s="46" t="s">
        <v>330</v>
      </c>
      <c r="I69" s="32" t="s">
        <v>331</v>
      </c>
      <c r="J69" s="32" t="s">
        <v>275</v>
      </c>
      <c r="K69" s="30">
        <v>42381</v>
      </c>
      <c r="L69" s="41">
        <v>72250</v>
      </c>
      <c r="M69" s="31">
        <v>11725</v>
      </c>
      <c r="N69" s="30">
        <v>42381</v>
      </c>
      <c r="O69" s="30">
        <v>42735</v>
      </c>
      <c r="P69" s="32" t="s">
        <v>125</v>
      </c>
      <c r="Q69" s="32"/>
      <c r="R69" s="41"/>
      <c r="S69" s="41"/>
      <c r="T69" s="5" t="s">
        <v>332</v>
      </c>
      <c r="U69" s="29"/>
      <c r="V69" s="32"/>
      <c r="W69" s="32"/>
      <c r="X69" s="118"/>
      <c r="Y69" s="32"/>
      <c r="Z69" s="32"/>
      <c r="AA69" s="32"/>
      <c r="AB69" s="32"/>
      <c r="AC69" s="32"/>
      <c r="AD69" s="5"/>
      <c r="AE69" s="33">
        <v>72250</v>
      </c>
      <c r="AF69" s="34">
        <v>0</v>
      </c>
      <c r="AG69" s="34">
        <v>62145.3</v>
      </c>
      <c r="AH69" s="35">
        <f t="shared" si="0"/>
        <v>62145.3</v>
      </c>
      <c r="AI69" s="62"/>
      <c r="AJ69" s="63"/>
      <c r="AK69" s="69"/>
      <c r="AL69" s="53"/>
      <c r="AM69" s="66"/>
      <c r="AN69" s="64"/>
      <c r="AO69" s="64"/>
      <c r="AP69" s="64"/>
      <c r="AQ69" s="64"/>
      <c r="AR69" s="67"/>
      <c r="AS69" s="36"/>
      <c r="AT69" s="54"/>
      <c r="AU69" s="54"/>
      <c r="AV69" s="54"/>
      <c r="AW69" s="54"/>
      <c r="AX69" s="54"/>
      <c r="AY69" s="335"/>
      <c r="AZ69" s="336"/>
      <c r="BA69" s="336"/>
      <c r="BB69" s="61"/>
      <c r="BC69" s="54"/>
      <c r="BD69" s="6"/>
    </row>
    <row r="70" spans="1:56" ht="56.25" customHeight="1" x14ac:dyDescent="0.25">
      <c r="A70" s="382">
        <v>25</v>
      </c>
      <c r="B70" s="374" t="s">
        <v>327</v>
      </c>
      <c r="C70" s="32" t="s">
        <v>328</v>
      </c>
      <c r="D70" s="32" t="s">
        <v>154</v>
      </c>
      <c r="E70" s="32" t="s">
        <v>120</v>
      </c>
      <c r="F70" s="32" t="s">
        <v>329</v>
      </c>
      <c r="G70" s="53">
        <v>11677</v>
      </c>
      <c r="H70" s="46" t="s">
        <v>333</v>
      </c>
      <c r="I70" s="32" t="s">
        <v>334</v>
      </c>
      <c r="J70" s="32" t="s">
        <v>241</v>
      </c>
      <c r="K70" s="30">
        <v>42381</v>
      </c>
      <c r="L70" s="41">
        <v>208000</v>
      </c>
      <c r="M70" s="31">
        <v>11725</v>
      </c>
      <c r="N70" s="30">
        <v>42381</v>
      </c>
      <c r="O70" s="30">
        <v>42735</v>
      </c>
      <c r="P70" s="32" t="s">
        <v>125</v>
      </c>
      <c r="Q70" s="32"/>
      <c r="R70" s="41"/>
      <c r="S70" s="41"/>
      <c r="T70" s="5" t="s">
        <v>332</v>
      </c>
      <c r="U70" s="29"/>
      <c r="V70" s="32"/>
      <c r="W70" s="32"/>
      <c r="X70" s="118"/>
      <c r="Y70" s="32"/>
      <c r="Z70" s="32"/>
      <c r="AA70" s="32"/>
      <c r="AB70" s="32"/>
      <c r="AC70" s="32"/>
      <c r="AD70" s="5"/>
      <c r="AE70" s="33">
        <v>208000</v>
      </c>
      <c r="AF70" s="34">
        <v>0</v>
      </c>
      <c r="AG70" s="34">
        <v>99200</v>
      </c>
      <c r="AH70" s="35">
        <f t="shared" si="0"/>
        <v>99200</v>
      </c>
      <c r="AI70" s="62"/>
      <c r="AJ70" s="63"/>
      <c r="AK70" s="69"/>
      <c r="AL70" s="53"/>
      <c r="AM70" s="66"/>
      <c r="AN70" s="64"/>
      <c r="AO70" s="64"/>
      <c r="AP70" s="64"/>
      <c r="AQ70" s="64"/>
      <c r="AR70" s="67"/>
      <c r="AS70" s="36"/>
      <c r="AT70" s="54"/>
      <c r="AU70" s="54"/>
      <c r="AV70" s="54"/>
      <c r="AW70" s="54"/>
      <c r="AX70" s="54"/>
      <c r="AY70" s="335"/>
      <c r="AZ70" s="336"/>
      <c r="BA70" s="336"/>
      <c r="BB70" s="61"/>
      <c r="BC70" s="54"/>
      <c r="BD70" s="6"/>
    </row>
    <row r="71" spans="1:56" ht="48.75" customHeight="1" x14ac:dyDescent="0.25">
      <c r="A71" s="382">
        <v>26</v>
      </c>
      <c r="B71" s="375" t="s">
        <v>335</v>
      </c>
      <c r="C71" s="32"/>
      <c r="D71" s="32" t="s">
        <v>336</v>
      </c>
      <c r="E71" s="32"/>
      <c r="F71" s="32" t="s">
        <v>337</v>
      </c>
      <c r="G71" s="53" t="s">
        <v>338</v>
      </c>
      <c r="H71" s="46" t="s">
        <v>339</v>
      </c>
      <c r="I71" s="32" t="s">
        <v>340</v>
      </c>
      <c r="J71" s="32" t="s">
        <v>341</v>
      </c>
      <c r="K71" s="30">
        <v>42373</v>
      </c>
      <c r="L71" s="41">
        <v>2300</v>
      </c>
      <c r="M71" s="31"/>
      <c r="N71" s="30">
        <v>42373</v>
      </c>
      <c r="O71" s="30">
        <v>42404</v>
      </c>
      <c r="P71" s="32" t="s">
        <v>125</v>
      </c>
      <c r="Q71" s="32"/>
      <c r="R71" s="41"/>
      <c r="S71" s="41"/>
      <c r="T71" s="5" t="s">
        <v>342</v>
      </c>
      <c r="U71" s="29"/>
      <c r="V71" s="32"/>
      <c r="W71" s="32"/>
      <c r="X71" s="118"/>
      <c r="Y71" s="32"/>
      <c r="Z71" s="32"/>
      <c r="AA71" s="32"/>
      <c r="AB71" s="32"/>
      <c r="AC71" s="32"/>
      <c r="AD71" s="5"/>
      <c r="AE71" s="33">
        <v>2300</v>
      </c>
      <c r="AF71" s="34">
        <v>0</v>
      </c>
      <c r="AG71" s="34">
        <v>2300</v>
      </c>
      <c r="AH71" s="35">
        <f t="shared" si="0"/>
        <v>2300</v>
      </c>
      <c r="AI71" s="62"/>
      <c r="AJ71" s="63"/>
      <c r="AK71" s="69"/>
      <c r="AL71" s="53"/>
      <c r="AM71" s="66"/>
      <c r="AN71" s="64"/>
      <c r="AO71" s="64"/>
      <c r="AP71" s="64"/>
      <c r="AQ71" s="64"/>
      <c r="AR71" s="67"/>
      <c r="AS71" s="36"/>
      <c r="AT71" s="54"/>
      <c r="AU71" s="54"/>
      <c r="AV71" s="54"/>
      <c r="AW71" s="54"/>
      <c r="AX71" s="54"/>
      <c r="AY71" s="335"/>
      <c r="AZ71" s="336"/>
      <c r="BA71" s="336"/>
      <c r="BB71" s="61"/>
      <c r="BC71" s="54"/>
      <c r="BD71" s="6"/>
    </row>
    <row r="72" spans="1:56" ht="48.75" customHeight="1" x14ac:dyDescent="0.25">
      <c r="A72" s="382">
        <v>27</v>
      </c>
      <c r="B72" s="374" t="s">
        <v>343</v>
      </c>
      <c r="C72" s="32" t="s">
        <v>344</v>
      </c>
      <c r="D72" s="32" t="s">
        <v>154</v>
      </c>
      <c r="E72" s="32" t="s">
        <v>120</v>
      </c>
      <c r="F72" s="32" t="s">
        <v>345</v>
      </c>
      <c r="G72" s="53">
        <v>11511</v>
      </c>
      <c r="H72" s="46" t="s">
        <v>346</v>
      </c>
      <c r="I72" s="32" t="s">
        <v>347</v>
      </c>
      <c r="J72" s="32" t="s">
        <v>124</v>
      </c>
      <c r="K72" s="30">
        <v>42401</v>
      </c>
      <c r="L72" s="41">
        <v>638799</v>
      </c>
      <c r="M72" s="31">
        <v>11743</v>
      </c>
      <c r="N72" s="30">
        <v>42401</v>
      </c>
      <c r="O72" s="30">
        <v>42767</v>
      </c>
      <c r="P72" s="32" t="s">
        <v>125</v>
      </c>
      <c r="Q72" s="32"/>
      <c r="R72" s="41"/>
      <c r="S72" s="41"/>
      <c r="T72" s="5" t="s">
        <v>348</v>
      </c>
      <c r="U72" s="29"/>
      <c r="V72" s="32"/>
      <c r="W72" s="32"/>
      <c r="X72" s="118"/>
      <c r="Y72" s="32"/>
      <c r="Z72" s="32"/>
      <c r="AA72" s="32"/>
      <c r="AB72" s="32"/>
      <c r="AC72" s="32"/>
      <c r="AD72" s="5"/>
      <c r="AE72" s="33">
        <v>638799</v>
      </c>
      <c r="AF72" s="34">
        <v>0</v>
      </c>
      <c r="AG72" s="34">
        <v>106466.7</v>
      </c>
      <c r="AH72" s="35">
        <f t="shared" si="0"/>
        <v>106466.7</v>
      </c>
      <c r="AI72" s="62" t="s">
        <v>299</v>
      </c>
      <c r="AJ72" s="63" t="s">
        <v>349</v>
      </c>
      <c r="AK72" s="69" t="s">
        <v>350</v>
      </c>
      <c r="AL72" s="53">
        <v>11743</v>
      </c>
      <c r="AM72" s="66"/>
      <c r="AN72" s="64"/>
      <c r="AO72" s="64"/>
      <c r="AP72" s="64"/>
      <c r="AQ72" s="64"/>
      <c r="AR72" s="67"/>
      <c r="AS72" s="36"/>
      <c r="AT72" s="54"/>
      <c r="AU72" s="54"/>
      <c r="AV72" s="54"/>
      <c r="AW72" s="54"/>
      <c r="AX72" s="54"/>
      <c r="AY72" s="335"/>
      <c r="AZ72" s="336"/>
      <c r="BA72" s="336"/>
      <c r="BB72" s="61"/>
      <c r="BC72" s="54"/>
      <c r="BD72" s="6"/>
    </row>
    <row r="73" spans="1:56" ht="48.75" customHeight="1" x14ac:dyDescent="0.25">
      <c r="A73" s="382">
        <v>28</v>
      </c>
      <c r="B73" s="375" t="s">
        <v>330</v>
      </c>
      <c r="C73" s="32"/>
      <c r="D73" s="32" t="s">
        <v>336</v>
      </c>
      <c r="E73" s="32"/>
      <c r="F73" s="32"/>
      <c r="G73" s="53" t="s">
        <v>338</v>
      </c>
      <c r="H73" s="46" t="s">
        <v>351</v>
      </c>
      <c r="I73" s="32" t="s">
        <v>352</v>
      </c>
      <c r="J73" s="32" t="s">
        <v>353</v>
      </c>
      <c r="K73" s="30">
        <v>42370</v>
      </c>
      <c r="L73" s="41">
        <v>7650</v>
      </c>
      <c r="M73" s="31"/>
      <c r="N73" s="30">
        <v>42370</v>
      </c>
      <c r="O73" s="30">
        <v>42643</v>
      </c>
      <c r="P73" s="32" t="s">
        <v>125</v>
      </c>
      <c r="Q73" s="32"/>
      <c r="R73" s="41"/>
      <c r="S73" s="41"/>
      <c r="T73" s="5" t="s">
        <v>342</v>
      </c>
      <c r="U73" s="29"/>
      <c r="V73" s="32"/>
      <c r="W73" s="32"/>
      <c r="X73" s="118"/>
      <c r="Y73" s="32"/>
      <c r="Z73" s="32"/>
      <c r="AA73" s="32"/>
      <c r="AB73" s="32"/>
      <c r="AC73" s="32"/>
      <c r="AD73" s="5"/>
      <c r="AE73" s="33">
        <v>7650</v>
      </c>
      <c r="AF73" s="34">
        <v>0</v>
      </c>
      <c r="AG73" s="34">
        <v>1700</v>
      </c>
      <c r="AH73" s="35">
        <f t="shared" si="0"/>
        <v>1700</v>
      </c>
      <c r="AI73" s="62"/>
      <c r="AJ73" s="63"/>
      <c r="AK73" s="69"/>
      <c r="AL73" s="53"/>
      <c r="AM73" s="66"/>
      <c r="AN73" s="64"/>
      <c r="AO73" s="64"/>
      <c r="AP73" s="64"/>
      <c r="AQ73" s="64"/>
      <c r="AR73" s="67"/>
      <c r="AS73" s="36"/>
      <c r="AT73" s="54"/>
      <c r="AU73" s="54"/>
      <c r="AV73" s="54"/>
      <c r="AW73" s="54"/>
      <c r="AX73" s="54"/>
      <c r="AY73" s="335"/>
      <c r="AZ73" s="336"/>
      <c r="BA73" s="336"/>
      <c r="BB73" s="61"/>
      <c r="BC73" s="54"/>
      <c r="BD73" s="6"/>
    </row>
    <row r="74" spans="1:56" ht="48.75" customHeight="1" x14ac:dyDescent="0.25">
      <c r="A74" s="382">
        <v>29</v>
      </c>
      <c r="B74" s="375" t="s">
        <v>354</v>
      </c>
      <c r="C74" s="32" t="s">
        <v>315</v>
      </c>
      <c r="D74" s="32" t="s">
        <v>154</v>
      </c>
      <c r="E74" s="32" t="s">
        <v>120</v>
      </c>
      <c r="F74" s="32" t="s">
        <v>355</v>
      </c>
      <c r="G74" s="53">
        <v>11506</v>
      </c>
      <c r="H74" s="46" t="s">
        <v>356</v>
      </c>
      <c r="I74" s="32" t="s">
        <v>357</v>
      </c>
      <c r="J74" s="32" t="s">
        <v>358</v>
      </c>
      <c r="K74" s="30">
        <v>42458</v>
      </c>
      <c r="L74" s="41">
        <v>42461</v>
      </c>
      <c r="M74" s="31">
        <v>11776</v>
      </c>
      <c r="N74" s="30" t="s">
        <v>359</v>
      </c>
      <c r="O74" s="30">
        <v>42735</v>
      </c>
      <c r="P74" s="32" t="s">
        <v>125</v>
      </c>
      <c r="Q74" s="32"/>
      <c r="R74" s="41"/>
      <c r="S74" s="41"/>
      <c r="T74" s="5" t="s">
        <v>314</v>
      </c>
      <c r="U74" s="29"/>
      <c r="V74" s="32"/>
      <c r="W74" s="32"/>
      <c r="X74" s="118"/>
      <c r="Y74" s="32"/>
      <c r="Z74" s="32"/>
      <c r="AA74" s="32"/>
      <c r="AB74" s="32"/>
      <c r="AC74" s="32"/>
      <c r="AD74" s="5"/>
      <c r="AE74" s="33">
        <v>42461</v>
      </c>
      <c r="AF74" s="34">
        <v>0</v>
      </c>
      <c r="AG74" s="34"/>
      <c r="AH74" s="35">
        <f t="shared" si="0"/>
        <v>0</v>
      </c>
      <c r="AI74" s="62" t="s">
        <v>360</v>
      </c>
      <c r="AJ74" s="63" t="s">
        <v>361</v>
      </c>
      <c r="AK74" s="69" t="s">
        <v>362</v>
      </c>
      <c r="AL74" s="53">
        <v>11776</v>
      </c>
      <c r="AM74" s="66"/>
      <c r="AN74" s="64"/>
      <c r="AO74" s="64"/>
      <c r="AP74" s="64"/>
      <c r="AQ74" s="64"/>
      <c r="AR74" s="67"/>
      <c r="AS74" s="36"/>
      <c r="AT74" s="54"/>
      <c r="AU74" s="54"/>
      <c r="AV74" s="54"/>
      <c r="AW74" s="54"/>
      <c r="AX74" s="54"/>
      <c r="AY74" s="335"/>
      <c r="AZ74" s="336"/>
      <c r="BA74" s="336"/>
      <c r="BB74" s="61"/>
      <c r="BC74" s="54"/>
      <c r="BD74" s="6"/>
    </row>
    <row r="75" spans="1:56" ht="92.25" customHeight="1" x14ac:dyDescent="0.25">
      <c r="A75" s="382">
        <v>30</v>
      </c>
      <c r="B75" s="375" t="s">
        <v>363</v>
      </c>
      <c r="C75" s="32" t="s">
        <v>364</v>
      </c>
      <c r="D75" s="32" t="s">
        <v>154</v>
      </c>
      <c r="E75" s="32" t="s">
        <v>120</v>
      </c>
      <c r="F75" s="32" t="s">
        <v>365</v>
      </c>
      <c r="G75" s="53" t="s">
        <v>366</v>
      </c>
      <c r="H75" s="46" t="s">
        <v>367</v>
      </c>
      <c r="I75" s="32" t="s">
        <v>368</v>
      </c>
      <c r="J75" s="32" t="s">
        <v>369</v>
      </c>
      <c r="K75" s="30">
        <v>42457</v>
      </c>
      <c r="L75" s="41">
        <v>194000</v>
      </c>
      <c r="M75" s="31">
        <v>11775</v>
      </c>
      <c r="N75" s="30">
        <v>42457</v>
      </c>
      <c r="O75" s="30">
        <v>42735</v>
      </c>
      <c r="P75" s="32" t="s">
        <v>125</v>
      </c>
      <c r="Q75" s="32"/>
      <c r="R75" s="41"/>
      <c r="S75" s="41"/>
      <c r="T75" s="5" t="s">
        <v>146</v>
      </c>
      <c r="U75" s="29"/>
      <c r="V75" s="32"/>
      <c r="W75" s="32"/>
      <c r="X75" s="118"/>
      <c r="Y75" s="32"/>
      <c r="Z75" s="32"/>
      <c r="AA75" s="32"/>
      <c r="AB75" s="32"/>
      <c r="AC75" s="32"/>
      <c r="AD75" s="5"/>
      <c r="AE75" s="33">
        <v>194000</v>
      </c>
      <c r="AF75" s="34">
        <v>0</v>
      </c>
      <c r="AG75" s="34"/>
      <c r="AH75" s="35">
        <f t="shared" si="0"/>
        <v>0</v>
      </c>
      <c r="AI75" s="62" t="s">
        <v>370</v>
      </c>
      <c r="AJ75" s="63" t="s">
        <v>371</v>
      </c>
      <c r="AK75" s="69" t="s">
        <v>163</v>
      </c>
      <c r="AL75" s="53">
        <v>11775</v>
      </c>
      <c r="AM75" s="66"/>
      <c r="AN75" s="64"/>
      <c r="AO75" s="64"/>
      <c r="AP75" s="64"/>
      <c r="AQ75" s="64"/>
      <c r="AR75" s="67"/>
      <c r="AS75" s="36"/>
      <c r="AT75" s="54"/>
      <c r="AU75" s="54"/>
      <c r="AV75" s="54"/>
      <c r="AW75" s="54"/>
      <c r="AX75" s="54"/>
      <c r="AY75" s="335"/>
      <c r="AZ75" s="336"/>
      <c r="BA75" s="336"/>
      <c r="BB75" s="61"/>
      <c r="BC75" s="54"/>
      <c r="BD75" s="6"/>
    </row>
    <row r="76" spans="1:56" ht="48.75" customHeight="1" x14ac:dyDescent="0.25">
      <c r="A76" s="381">
        <v>31</v>
      </c>
      <c r="B76" s="374" t="s">
        <v>211</v>
      </c>
      <c r="C76" s="54" t="s">
        <v>212</v>
      </c>
      <c r="D76" s="47" t="s">
        <v>154</v>
      </c>
      <c r="E76" s="32" t="s">
        <v>120</v>
      </c>
      <c r="F76" s="32" t="s">
        <v>213</v>
      </c>
      <c r="G76" s="53">
        <v>11331</v>
      </c>
      <c r="H76" s="46" t="s">
        <v>372</v>
      </c>
      <c r="I76" s="32" t="s">
        <v>215</v>
      </c>
      <c r="J76" s="32" t="s">
        <v>216</v>
      </c>
      <c r="K76" s="30">
        <v>42381</v>
      </c>
      <c r="L76" s="41">
        <v>47988</v>
      </c>
      <c r="M76" s="31">
        <v>11778</v>
      </c>
      <c r="N76" s="30">
        <v>42381</v>
      </c>
      <c r="O76" s="30">
        <v>42471</v>
      </c>
      <c r="P76" s="32" t="s">
        <v>125</v>
      </c>
      <c r="Q76" s="32"/>
      <c r="R76" s="41"/>
      <c r="S76" s="41"/>
      <c r="T76" s="335" t="s">
        <v>146</v>
      </c>
      <c r="U76" s="29"/>
      <c r="V76" s="32"/>
      <c r="W76" s="32"/>
      <c r="X76" s="118"/>
      <c r="Y76" s="32"/>
      <c r="Z76" s="32"/>
      <c r="AA76" s="32"/>
      <c r="AB76" s="32"/>
      <c r="AC76" s="32"/>
      <c r="AD76" s="5"/>
      <c r="AE76" s="33">
        <v>47988</v>
      </c>
      <c r="AF76" s="34">
        <v>0</v>
      </c>
      <c r="AG76" s="34">
        <v>47988</v>
      </c>
      <c r="AH76" s="35">
        <f t="shared" si="0"/>
        <v>47988</v>
      </c>
      <c r="AI76" s="62" t="s">
        <v>217</v>
      </c>
      <c r="AJ76" s="63" t="s">
        <v>218</v>
      </c>
      <c r="AK76" s="64" t="s">
        <v>219</v>
      </c>
      <c r="AL76" s="65" t="s">
        <v>220</v>
      </c>
      <c r="AM76" s="66"/>
      <c r="AN76" s="64"/>
      <c r="AO76" s="64"/>
      <c r="AP76" s="64"/>
      <c r="AQ76" s="64"/>
      <c r="AR76" s="67"/>
      <c r="AS76" s="36"/>
      <c r="AT76" s="54"/>
      <c r="AU76" s="54"/>
      <c r="AV76" s="54"/>
      <c r="AW76" s="54"/>
      <c r="AX76" s="54"/>
      <c r="AY76" s="335"/>
      <c r="AZ76" s="336"/>
      <c r="BA76" s="336"/>
      <c r="BB76" s="61"/>
      <c r="BC76" s="54"/>
      <c r="BD76" s="6"/>
    </row>
    <row r="77" spans="1:56" ht="53.25" customHeight="1" x14ac:dyDescent="0.25">
      <c r="A77" s="381">
        <v>32</v>
      </c>
      <c r="B77" s="374" t="s">
        <v>228</v>
      </c>
      <c r="C77" s="32" t="s">
        <v>229</v>
      </c>
      <c r="D77" s="32" t="s">
        <v>154</v>
      </c>
      <c r="E77" s="32" t="s">
        <v>155</v>
      </c>
      <c r="F77" s="32" t="s">
        <v>230</v>
      </c>
      <c r="G77" s="53">
        <v>11243</v>
      </c>
      <c r="H77" s="46" t="s">
        <v>373</v>
      </c>
      <c r="I77" s="32" t="s">
        <v>215</v>
      </c>
      <c r="J77" s="32" t="s">
        <v>216</v>
      </c>
      <c r="K77" s="30">
        <v>42385</v>
      </c>
      <c r="L77" s="41">
        <v>77760</v>
      </c>
      <c r="M77" s="31">
        <v>11779</v>
      </c>
      <c r="N77" s="30">
        <v>42020</v>
      </c>
      <c r="O77" s="30">
        <v>42475</v>
      </c>
      <c r="P77" s="32" t="s">
        <v>125</v>
      </c>
      <c r="Q77" s="32"/>
      <c r="R77" s="41"/>
      <c r="S77" s="41"/>
      <c r="T77" s="5" t="s">
        <v>160</v>
      </c>
      <c r="U77" s="29"/>
      <c r="V77" s="32"/>
      <c r="W77" s="32"/>
      <c r="X77" s="118"/>
      <c r="Y77" s="32"/>
      <c r="Z77" s="32"/>
      <c r="AA77" s="32"/>
      <c r="AB77" s="32"/>
      <c r="AC77" s="32"/>
      <c r="AD77" s="5"/>
      <c r="AE77" s="33">
        <v>77760</v>
      </c>
      <c r="AF77" s="34"/>
      <c r="AG77" s="34">
        <v>77760</v>
      </c>
      <c r="AH77" s="35">
        <f t="shared" si="0"/>
        <v>77760</v>
      </c>
      <c r="AI77" s="62" t="s">
        <v>232</v>
      </c>
      <c r="AJ77" s="63" t="s">
        <v>233</v>
      </c>
      <c r="AK77" s="64" t="s">
        <v>234</v>
      </c>
      <c r="AL77" s="65" t="s">
        <v>220</v>
      </c>
      <c r="AM77" s="66"/>
      <c r="AN77" s="64"/>
      <c r="AO77" s="64"/>
      <c r="AP77" s="64"/>
      <c r="AQ77" s="64"/>
      <c r="AR77" s="67"/>
      <c r="AS77" s="36"/>
      <c r="AT77" s="54"/>
      <c r="AU77" s="54"/>
      <c r="AV77" s="54"/>
      <c r="AW77" s="54"/>
      <c r="AX77" s="54"/>
      <c r="AY77" s="335"/>
      <c r="AZ77" s="336"/>
      <c r="BA77" s="336"/>
      <c r="BB77" s="61"/>
      <c r="BC77" s="54"/>
      <c r="BD77" s="6"/>
    </row>
    <row r="78" spans="1:56" ht="53.25" customHeight="1" x14ac:dyDescent="0.25">
      <c r="A78" s="383">
        <v>33</v>
      </c>
      <c r="B78" s="376" t="s">
        <v>374</v>
      </c>
      <c r="C78" s="71" t="s">
        <v>375</v>
      </c>
      <c r="D78" s="32" t="s">
        <v>154</v>
      </c>
      <c r="E78" s="32" t="s">
        <v>155</v>
      </c>
      <c r="F78" s="71" t="s">
        <v>376</v>
      </c>
      <c r="G78" s="72">
        <v>11758</v>
      </c>
      <c r="H78" s="73" t="s">
        <v>377</v>
      </c>
      <c r="I78" s="71" t="s">
        <v>378</v>
      </c>
      <c r="J78" s="71" t="s">
        <v>379</v>
      </c>
      <c r="K78" s="74">
        <v>42476</v>
      </c>
      <c r="L78" s="157">
        <v>750900</v>
      </c>
      <c r="M78" s="75">
        <v>11790</v>
      </c>
      <c r="N78" s="74">
        <v>42476</v>
      </c>
      <c r="O78" s="74">
        <v>42735</v>
      </c>
      <c r="P78" s="32" t="s">
        <v>125</v>
      </c>
      <c r="Q78" s="71"/>
      <c r="R78" s="157"/>
      <c r="S78" s="157"/>
      <c r="T78" s="5" t="s">
        <v>160</v>
      </c>
      <c r="U78" s="76"/>
      <c r="V78" s="71"/>
      <c r="W78" s="71"/>
      <c r="X78" s="77"/>
      <c r="Y78" s="71"/>
      <c r="Z78" s="71"/>
      <c r="AA78" s="71"/>
      <c r="AB78" s="71"/>
      <c r="AC78" s="71"/>
      <c r="AD78" s="78"/>
      <c r="AE78" s="79">
        <v>750900</v>
      </c>
      <c r="AF78" s="79"/>
      <c r="AG78" s="79"/>
      <c r="AH78" s="80"/>
      <c r="AI78" s="81"/>
      <c r="AJ78" s="82"/>
      <c r="AK78" s="83"/>
      <c r="AL78" s="84"/>
      <c r="AM78" s="85"/>
      <c r="AN78" s="83"/>
      <c r="AO78" s="83"/>
      <c r="AP78" s="83"/>
      <c r="AQ78" s="83"/>
      <c r="AR78" s="86"/>
      <c r="AS78" s="70"/>
      <c r="AT78" s="342"/>
      <c r="AU78" s="342"/>
      <c r="AV78" s="342"/>
      <c r="AW78" s="342"/>
      <c r="AX78" s="342"/>
      <c r="AY78" s="343"/>
      <c r="AZ78" s="344"/>
      <c r="BA78" s="344"/>
      <c r="BB78" s="345"/>
      <c r="BC78" s="342"/>
      <c r="BD78" s="346"/>
    </row>
    <row r="79" spans="1:56" ht="53.25" customHeight="1" x14ac:dyDescent="0.25">
      <c r="A79" s="383">
        <v>34</v>
      </c>
      <c r="B79" s="376"/>
      <c r="C79" s="71"/>
      <c r="D79" s="71" t="s">
        <v>380</v>
      </c>
      <c r="E79" s="71"/>
      <c r="F79" s="71" t="s">
        <v>381</v>
      </c>
      <c r="G79" s="72" t="s">
        <v>338</v>
      </c>
      <c r="H79" s="73" t="s">
        <v>382</v>
      </c>
      <c r="I79" s="71" t="s">
        <v>383</v>
      </c>
      <c r="J79" s="71" t="s">
        <v>384</v>
      </c>
      <c r="K79" s="74">
        <v>42474</v>
      </c>
      <c r="L79" s="157">
        <v>1040</v>
      </c>
      <c r="M79" s="75">
        <v>11789</v>
      </c>
      <c r="N79" s="74">
        <v>42474</v>
      </c>
      <c r="O79" s="74">
        <v>42504</v>
      </c>
      <c r="P79" s="32" t="s">
        <v>125</v>
      </c>
      <c r="Q79" s="71"/>
      <c r="R79" s="157"/>
      <c r="S79" s="157"/>
      <c r="T79" s="78" t="s">
        <v>385</v>
      </c>
      <c r="U79" s="76"/>
      <c r="V79" s="71"/>
      <c r="W79" s="71"/>
      <c r="X79" s="77"/>
      <c r="Y79" s="71"/>
      <c r="Z79" s="71"/>
      <c r="AA79" s="71"/>
      <c r="AB79" s="71"/>
      <c r="AC79" s="71"/>
      <c r="AD79" s="78"/>
      <c r="AE79" s="87">
        <v>1040</v>
      </c>
      <c r="AF79" s="79"/>
      <c r="AG79" s="79">
        <v>1040</v>
      </c>
      <c r="AH79" s="80">
        <v>1040</v>
      </c>
      <c r="AI79" s="81"/>
      <c r="AJ79" s="82"/>
      <c r="AK79" s="83"/>
      <c r="AL79" s="84"/>
      <c r="AM79" s="85"/>
      <c r="AN79" s="83"/>
      <c r="AO79" s="83"/>
      <c r="AP79" s="83"/>
      <c r="AQ79" s="83"/>
      <c r="AR79" s="86"/>
      <c r="AS79" s="70"/>
      <c r="AT79" s="342"/>
      <c r="AU79" s="342"/>
      <c r="AV79" s="342"/>
      <c r="AW79" s="342"/>
      <c r="AX79" s="342"/>
      <c r="AY79" s="343"/>
      <c r="AZ79" s="344"/>
      <c r="BA79" s="344"/>
      <c r="BB79" s="345"/>
      <c r="BC79" s="342"/>
      <c r="BD79" s="346"/>
    </row>
    <row r="80" spans="1:56" ht="105" customHeight="1" x14ac:dyDescent="0.25">
      <c r="A80" s="383">
        <v>35</v>
      </c>
      <c r="B80" s="376" t="s">
        <v>386</v>
      </c>
      <c r="C80" s="71" t="s">
        <v>387</v>
      </c>
      <c r="D80" s="32" t="s">
        <v>154</v>
      </c>
      <c r="E80" s="32" t="s">
        <v>155</v>
      </c>
      <c r="F80" s="71" t="s">
        <v>388</v>
      </c>
      <c r="G80" s="72">
        <v>11741</v>
      </c>
      <c r="H80" s="73" t="s">
        <v>389</v>
      </c>
      <c r="I80" s="71" t="s">
        <v>390</v>
      </c>
      <c r="J80" s="71" t="s">
        <v>391</v>
      </c>
      <c r="K80" s="74">
        <v>42485</v>
      </c>
      <c r="L80" s="157">
        <v>1457998.68</v>
      </c>
      <c r="M80" s="75">
        <v>11789</v>
      </c>
      <c r="N80" s="74">
        <v>42478</v>
      </c>
      <c r="O80" s="74">
        <v>42735</v>
      </c>
      <c r="P80" s="32" t="s">
        <v>125</v>
      </c>
      <c r="Q80" s="71"/>
      <c r="R80" s="157"/>
      <c r="S80" s="157"/>
      <c r="T80" s="78" t="s">
        <v>146</v>
      </c>
      <c r="U80" s="76"/>
      <c r="V80" s="71"/>
      <c r="W80" s="71"/>
      <c r="X80" s="77"/>
      <c r="Y80" s="71"/>
      <c r="Z80" s="71"/>
      <c r="AA80" s="71"/>
      <c r="AB80" s="71"/>
      <c r="AC80" s="71"/>
      <c r="AD80" s="78"/>
      <c r="AE80" s="79">
        <v>1457998.68</v>
      </c>
      <c r="AF80" s="79"/>
      <c r="AG80" s="79"/>
      <c r="AH80" s="80"/>
      <c r="AI80" s="81"/>
      <c r="AJ80" s="82"/>
      <c r="AK80" s="83"/>
      <c r="AL80" s="84"/>
      <c r="AM80" s="85"/>
      <c r="AN80" s="83"/>
      <c r="AO80" s="83"/>
      <c r="AP80" s="83"/>
      <c r="AQ80" s="83"/>
      <c r="AR80" s="86"/>
      <c r="AS80" s="70"/>
      <c r="AT80" s="342"/>
      <c r="AU80" s="342"/>
      <c r="AV80" s="342"/>
      <c r="AW80" s="342"/>
      <c r="AX80" s="342"/>
      <c r="AY80" s="343"/>
      <c r="AZ80" s="344"/>
      <c r="BA80" s="344"/>
      <c r="BB80" s="345"/>
      <c r="BC80" s="342"/>
      <c r="BD80" s="346"/>
    </row>
    <row r="81" spans="1:56" ht="48.75" customHeight="1" thickBot="1" x14ac:dyDescent="0.3">
      <c r="A81" s="384"/>
      <c r="B81" s="377"/>
      <c r="C81" s="8"/>
      <c r="D81" s="8"/>
      <c r="E81" s="8"/>
      <c r="F81" s="8"/>
      <c r="G81" s="89"/>
      <c r="H81" s="10"/>
      <c r="I81" s="8"/>
      <c r="J81" s="8"/>
      <c r="K81" s="90"/>
      <c r="L81" s="11"/>
      <c r="M81" s="91"/>
      <c r="N81" s="90"/>
      <c r="O81" s="90"/>
      <c r="P81" s="8"/>
      <c r="Q81" s="8"/>
      <c r="R81" s="11"/>
      <c r="S81" s="11"/>
      <c r="T81" s="16"/>
      <c r="U81" s="12"/>
      <c r="V81" s="8"/>
      <c r="W81" s="8"/>
      <c r="X81" s="13"/>
      <c r="Y81" s="8"/>
      <c r="Z81" s="8"/>
      <c r="AA81" s="8"/>
      <c r="AB81" s="8"/>
      <c r="AC81" s="8"/>
      <c r="AD81" s="16"/>
      <c r="AE81" s="14"/>
      <c r="AF81" s="15">
        <v>0</v>
      </c>
      <c r="AG81" s="15"/>
      <c r="AH81" s="92">
        <f t="shared" si="0"/>
        <v>0</v>
      </c>
      <c r="AI81" s="93"/>
      <c r="AJ81" s="94"/>
      <c r="AK81" s="95"/>
      <c r="AL81" s="89"/>
      <c r="AM81" s="96"/>
      <c r="AN81" s="97"/>
      <c r="AO81" s="97"/>
      <c r="AP81" s="97"/>
      <c r="AQ81" s="97"/>
      <c r="AR81" s="98"/>
      <c r="AS81" s="7"/>
      <c r="AT81" s="326"/>
      <c r="AU81" s="326"/>
      <c r="AV81" s="326"/>
      <c r="AW81" s="326"/>
      <c r="AX81" s="326"/>
      <c r="AY81" s="327"/>
      <c r="AZ81" s="328"/>
      <c r="BA81" s="328"/>
      <c r="BB81" s="88"/>
      <c r="BC81" s="326"/>
      <c r="BD81" s="329"/>
    </row>
    <row r="82" spans="1:56" ht="22.5" customHeight="1" thickBot="1" x14ac:dyDescent="0.3">
      <c r="A82" s="347"/>
      <c r="B82" s="348"/>
      <c r="C82" s="348"/>
      <c r="D82" s="348"/>
      <c r="E82" s="348"/>
      <c r="F82" s="348"/>
      <c r="G82" s="348"/>
      <c r="H82" s="348"/>
      <c r="I82" s="348"/>
      <c r="J82" s="348"/>
      <c r="K82" s="348"/>
      <c r="L82" s="192">
        <f>SUM(L19:L81)</f>
        <v>10480937.059999999</v>
      </c>
      <c r="M82" s="193"/>
      <c r="N82" s="193"/>
      <c r="O82" s="193"/>
      <c r="P82" s="193"/>
      <c r="Q82" s="193"/>
      <c r="R82" s="193"/>
      <c r="S82" s="193"/>
      <c r="T82" s="193"/>
      <c r="U82" s="349"/>
      <c r="V82" s="193"/>
      <c r="W82" s="99"/>
      <c r="X82" s="349"/>
      <c r="Y82" s="193"/>
      <c r="Z82" s="193"/>
      <c r="AA82" s="193"/>
      <c r="AB82" s="193"/>
      <c r="AC82" s="195"/>
      <c r="AD82" s="195"/>
      <c r="AE82" s="350"/>
      <c r="AF82" s="350">
        <f>SUM(AF19:AF81)</f>
        <v>22588759.980000012</v>
      </c>
      <c r="AG82" s="351">
        <f>SUM(AG19:AG81)</f>
        <v>2373562.9800000004</v>
      </c>
      <c r="AH82" s="351">
        <f>SUM(AH19:AH81)</f>
        <v>24962322.960000005</v>
      </c>
      <c r="AI82" s="198"/>
      <c r="AJ82" s="195"/>
      <c r="AK82" s="195"/>
      <c r="AL82" s="195"/>
      <c r="AM82" s="195"/>
      <c r="AN82" s="195"/>
      <c r="AO82" s="195"/>
      <c r="AP82" s="195"/>
      <c r="AQ82" s="195"/>
      <c r="AR82" s="199"/>
      <c r="AS82" s="352"/>
      <c r="AT82" s="353"/>
      <c r="AU82" s="353"/>
      <c r="AV82" s="353"/>
      <c r="AW82" s="353"/>
      <c r="AX82" s="353"/>
      <c r="AY82" s="353"/>
      <c r="AZ82" s="353"/>
      <c r="BA82" s="354"/>
      <c r="BB82" s="355"/>
      <c r="BC82" s="353"/>
      <c r="BD82" s="356"/>
    </row>
    <row r="83" spans="1:56" x14ac:dyDescent="0.25">
      <c r="W83" s="205"/>
    </row>
    <row r="84" spans="1:56" x14ac:dyDescent="0.25">
      <c r="AH84" s="357"/>
    </row>
    <row r="85" spans="1:56" x14ac:dyDescent="0.25">
      <c r="A85" s="100"/>
    </row>
    <row r="86" spans="1:56" x14ac:dyDescent="0.25">
      <c r="A86" s="100"/>
      <c r="B86" s="100" t="s">
        <v>392</v>
      </c>
    </row>
    <row r="89" spans="1:56" s="363" customFormat="1" ht="15" x14ac:dyDescent="0.25">
      <c r="A89" s="362"/>
      <c r="B89" s="362" t="s">
        <v>500</v>
      </c>
      <c r="C89" s="362"/>
      <c r="D89" s="362"/>
      <c r="E89" s="362"/>
      <c r="F89" s="362"/>
      <c r="G89" s="362"/>
      <c r="H89" s="362"/>
      <c r="I89" s="362"/>
      <c r="J89" s="362"/>
      <c r="U89" s="364"/>
      <c r="X89" s="364"/>
      <c r="AE89" s="365"/>
      <c r="AF89" s="365"/>
      <c r="AG89" s="366"/>
      <c r="AH89" s="366"/>
    </row>
    <row r="90" spans="1:56" s="363" customFormat="1" ht="15" x14ac:dyDescent="0.25">
      <c r="A90" s="362"/>
      <c r="B90" s="362" t="s">
        <v>501</v>
      </c>
      <c r="C90" s="362"/>
      <c r="D90" s="362"/>
      <c r="E90" s="362"/>
      <c r="F90" s="362"/>
      <c r="G90" s="362"/>
      <c r="H90" s="362"/>
      <c r="I90" s="364"/>
      <c r="J90" s="364"/>
      <c r="U90" s="364"/>
      <c r="X90" s="364"/>
      <c r="AE90" s="365"/>
      <c r="AF90" s="365"/>
      <c r="AG90" s="366"/>
      <c r="AH90" s="366"/>
    </row>
    <row r="92" spans="1:56" ht="14.25" customHeight="1" x14ac:dyDescent="0.25"/>
    <row r="93" spans="1:56" hidden="1" x14ac:dyDescent="0.25">
      <c r="A93" s="209"/>
      <c r="B93" s="210"/>
      <c r="C93" s="210"/>
      <c r="D93" s="210"/>
      <c r="E93" s="210"/>
      <c r="F93" s="210"/>
      <c r="G93" s="210"/>
    </row>
    <row r="94" spans="1:56" ht="11.25" customHeight="1" x14ac:dyDescent="0.25">
      <c r="A94" s="209"/>
      <c r="B94" s="210"/>
      <c r="C94" s="210"/>
      <c r="D94" s="210"/>
      <c r="E94" s="210"/>
      <c r="F94" s="210"/>
      <c r="G94" s="210"/>
    </row>
    <row r="95" spans="1:56" x14ac:dyDescent="0.25">
      <c r="A95" s="209"/>
      <c r="B95" s="210"/>
      <c r="C95" s="210"/>
      <c r="D95" s="210"/>
      <c r="E95" s="210"/>
      <c r="F95" s="210"/>
      <c r="G95" s="210"/>
    </row>
    <row r="96" spans="1:56" ht="14.25" customHeight="1" x14ac:dyDescent="0.25">
      <c r="B96" s="210"/>
      <c r="C96" s="210"/>
      <c r="D96" s="210"/>
      <c r="E96" s="210"/>
      <c r="F96" s="210"/>
      <c r="G96" s="210"/>
    </row>
    <row r="97" spans="2:7" x14ac:dyDescent="0.25">
      <c r="B97" s="210"/>
      <c r="C97" s="210"/>
      <c r="D97" s="210"/>
      <c r="E97" s="210"/>
      <c r="F97" s="210"/>
      <c r="G97" s="210"/>
    </row>
    <row r="98" spans="2:7" x14ac:dyDescent="0.25">
      <c r="B98" s="210"/>
      <c r="C98" s="210"/>
      <c r="D98" s="210"/>
      <c r="E98" s="210"/>
      <c r="F98" s="210"/>
      <c r="G98" s="210"/>
    </row>
    <row r="99" spans="2:7" x14ac:dyDescent="0.25">
      <c r="B99" s="101"/>
      <c r="C99" s="209"/>
      <c r="D99" s="209"/>
      <c r="E99" s="209"/>
      <c r="F99" s="209"/>
      <c r="G99" s="209"/>
    </row>
    <row r="100" spans="2:7" x14ac:dyDescent="0.25">
      <c r="B100" s="101"/>
      <c r="C100" s="323"/>
      <c r="D100" s="323"/>
      <c r="E100" s="323"/>
      <c r="F100" s="323"/>
      <c r="G100" s="323"/>
    </row>
    <row r="101" spans="2:7" x14ac:dyDescent="0.25">
      <c r="B101" s="101"/>
      <c r="C101" s="323"/>
      <c r="D101" s="323"/>
      <c r="E101" s="323"/>
      <c r="F101" s="323"/>
      <c r="G101" s="323"/>
    </row>
    <row r="102" spans="2:7" x14ac:dyDescent="0.25">
      <c r="B102" s="101"/>
      <c r="C102" s="323"/>
      <c r="D102" s="323"/>
      <c r="E102" s="323"/>
      <c r="F102" s="323"/>
      <c r="G102" s="323"/>
    </row>
    <row r="103" spans="2:7" x14ac:dyDescent="0.25">
      <c r="B103" s="101"/>
      <c r="C103" s="210"/>
      <c r="D103" s="210"/>
      <c r="E103" s="210"/>
      <c r="F103" s="210"/>
      <c r="G103" s="210"/>
    </row>
    <row r="104" spans="2:7" x14ac:dyDescent="0.25">
      <c r="B104" s="101"/>
      <c r="C104" s="210"/>
      <c r="D104" s="210"/>
      <c r="E104" s="210"/>
      <c r="F104" s="210"/>
      <c r="G104" s="210"/>
    </row>
    <row r="105" spans="2:7" ht="17.25" customHeight="1" x14ac:dyDescent="0.25">
      <c r="B105" s="209"/>
      <c r="C105" s="210"/>
      <c r="D105" s="210"/>
      <c r="E105" s="210"/>
      <c r="F105" s="210"/>
      <c r="G105" s="210"/>
    </row>
    <row r="106" spans="2:7" hidden="1" x14ac:dyDescent="0.25">
      <c r="B106" s="209"/>
      <c r="C106" s="210"/>
      <c r="D106" s="210"/>
      <c r="E106" s="210"/>
      <c r="F106" s="210"/>
      <c r="G106" s="210"/>
    </row>
    <row r="107" spans="2:7" x14ac:dyDescent="0.25">
      <c r="B107" s="101"/>
      <c r="C107" s="210"/>
      <c r="D107" s="210"/>
      <c r="E107" s="210"/>
      <c r="F107" s="210"/>
      <c r="G107" s="210"/>
    </row>
    <row r="108" spans="2:7" x14ac:dyDescent="0.25">
      <c r="B108" s="101"/>
      <c r="C108" s="323"/>
      <c r="D108" s="323"/>
      <c r="E108" s="323"/>
      <c r="F108" s="323"/>
      <c r="G108" s="323"/>
    </row>
    <row r="109" spans="2:7" ht="15.75" customHeight="1" x14ac:dyDescent="0.25">
      <c r="B109" s="101"/>
      <c r="C109" s="210"/>
      <c r="D109" s="210"/>
      <c r="E109" s="210"/>
      <c r="F109" s="210"/>
      <c r="G109" s="210"/>
    </row>
    <row r="110" spans="2:7" x14ac:dyDescent="0.25">
      <c r="B110" s="101"/>
      <c r="C110" s="323"/>
      <c r="D110" s="323"/>
      <c r="E110" s="323"/>
      <c r="F110" s="323"/>
      <c r="G110" s="323"/>
    </row>
    <row r="111" spans="2:7" x14ac:dyDescent="0.25">
      <c r="B111" s="358"/>
      <c r="C111" s="323"/>
      <c r="D111" s="323"/>
      <c r="E111" s="323"/>
      <c r="F111" s="323"/>
      <c r="G111" s="323"/>
    </row>
    <row r="112" spans="2:7" x14ac:dyDescent="0.25">
      <c r="B112" s="101"/>
      <c r="C112" s="210"/>
      <c r="D112" s="210"/>
      <c r="E112" s="210"/>
      <c r="F112" s="210"/>
      <c r="G112" s="210"/>
    </row>
    <row r="113" spans="2:7" x14ac:dyDescent="0.25">
      <c r="B113" s="101"/>
      <c r="C113" s="323"/>
      <c r="D113" s="323"/>
      <c r="E113" s="323"/>
      <c r="F113" s="323"/>
      <c r="G113" s="323"/>
    </row>
    <row r="114" spans="2:7" x14ac:dyDescent="0.25">
      <c r="B114" s="101"/>
      <c r="C114" s="323"/>
      <c r="D114" s="323"/>
      <c r="E114" s="323"/>
      <c r="F114" s="323"/>
      <c r="G114" s="323"/>
    </row>
    <row r="115" spans="2:7" x14ac:dyDescent="0.25">
      <c r="B115" s="101"/>
      <c r="C115" s="323"/>
      <c r="D115" s="323"/>
      <c r="E115" s="323"/>
      <c r="F115" s="323"/>
      <c r="G115" s="323"/>
    </row>
    <row r="116" spans="2:7" x14ac:dyDescent="0.25">
      <c r="B116" s="209"/>
      <c r="C116" s="210"/>
      <c r="D116" s="210"/>
      <c r="E116" s="210"/>
      <c r="F116" s="210"/>
      <c r="G116" s="210"/>
    </row>
    <row r="117" spans="2:7" ht="12" customHeight="1" x14ac:dyDescent="0.25">
      <c r="B117" s="209"/>
      <c r="C117" s="210"/>
      <c r="D117" s="210"/>
      <c r="E117" s="210"/>
      <c r="F117" s="210"/>
      <c r="G117" s="210"/>
    </row>
    <row r="118" spans="2:7" ht="24.75" customHeight="1" x14ac:dyDescent="0.25">
      <c r="B118" s="101"/>
      <c r="C118" s="210"/>
      <c r="D118" s="210"/>
      <c r="E118" s="210"/>
      <c r="F118" s="210"/>
      <c r="G118" s="210"/>
    </row>
    <row r="119" spans="2:7" ht="23.25" customHeight="1" x14ac:dyDescent="0.25">
      <c r="B119" s="101"/>
      <c r="C119" s="210"/>
      <c r="D119" s="210"/>
      <c r="E119" s="210"/>
      <c r="F119" s="210"/>
      <c r="G119" s="210"/>
    </row>
    <row r="120" spans="2:7" ht="12" customHeight="1" x14ac:dyDescent="0.25">
      <c r="B120" s="101"/>
    </row>
    <row r="121" spans="2:7" ht="15" customHeight="1" x14ac:dyDescent="0.25">
      <c r="B121" s="101"/>
      <c r="C121" s="323"/>
      <c r="D121" s="323"/>
      <c r="E121" s="323"/>
      <c r="F121" s="323"/>
      <c r="G121" s="323"/>
    </row>
    <row r="122" spans="2:7" ht="15" customHeight="1" x14ac:dyDescent="0.25">
      <c r="B122" s="101"/>
      <c r="C122" s="323"/>
      <c r="D122" s="323"/>
      <c r="E122" s="323"/>
      <c r="F122" s="323"/>
      <c r="G122" s="323"/>
    </row>
    <row r="123" spans="2:7" ht="15" customHeight="1" x14ac:dyDescent="0.25">
      <c r="B123" s="101"/>
      <c r="C123" s="323"/>
      <c r="D123" s="323"/>
      <c r="E123" s="323"/>
      <c r="F123" s="323"/>
      <c r="G123" s="323"/>
    </row>
    <row r="124" spans="2:7" ht="15" customHeight="1" x14ac:dyDescent="0.25">
      <c r="B124" s="101"/>
      <c r="C124" s="323"/>
      <c r="D124" s="323"/>
      <c r="E124" s="323"/>
      <c r="F124" s="323"/>
      <c r="G124" s="323"/>
    </row>
    <row r="125" spans="2:7" ht="15" customHeight="1" x14ac:dyDescent="0.25">
      <c r="B125" s="101"/>
      <c r="C125" s="323"/>
      <c r="D125" s="323"/>
      <c r="E125" s="323"/>
      <c r="F125" s="323"/>
      <c r="G125" s="323"/>
    </row>
    <row r="126" spans="2:7" x14ac:dyDescent="0.25">
      <c r="B126" s="101"/>
      <c r="C126" s="323"/>
      <c r="D126" s="323"/>
      <c r="E126" s="323"/>
      <c r="F126" s="323"/>
      <c r="G126" s="323"/>
    </row>
    <row r="127" spans="2:7" x14ac:dyDescent="0.25">
      <c r="B127" s="101"/>
      <c r="C127" s="323"/>
      <c r="D127" s="323"/>
      <c r="E127" s="323"/>
      <c r="F127" s="323"/>
      <c r="G127" s="323"/>
    </row>
    <row r="128" spans="2:7" x14ac:dyDescent="0.25">
      <c r="B128" s="101"/>
      <c r="C128" s="323"/>
      <c r="D128" s="323"/>
      <c r="E128" s="323"/>
      <c r="F128" s="323"/>
      <c r="G128" s="323"/>
    </row>
    <row r="129" spans="2:7" x14ac:dyDescent="0.25">
      <c r="B129" s="101"/>
      <c r="C129" s="323"/>
      <c r="D129" s="323"/>
      <c r="E129" s="323"/>
      <c r="F129" s="323"/>
      <c r="G129" s="323"/>
    </row>
    <row r="130" spans="2:7" x14ac:dyDescent="0.25">
      <c r="B130" s="209"/>
      <c r="C130" s="210"/>
      <c r="D130" s="210"/>
      <c r="E130" s="210"/>
      <c r="F130" s="210"/>
      <c r="G130" s="210"/>
    </row>
    <row r="131" spans="2:7" ht="1.5" customHeight="1" x14ac:dyDescent="0.25">
      <c r="B131" s="209"/>
      <c r="C131" s="210"/>
      <c r="D131" s="210"/>
      <c r="E131" s="210"/>
      <c r="F131" s="210"/>
      <c r="G131" s="210"/>
    </row>
    <row r="132" spans="2:7" x14ac:dyDescent="0.25">
      <c r="B132" s="101"/>
      <c r="C132" s="323"/>
      <c r="D132" s="323"/>
      <c r="E132" s="323"/>
      <c r="F132" s="323"/>
      <c r="G132" s="323"/>
    </row>
    <row r="133" spans="2:7" x14ac:dyDescent="0.25">
      <c r="B133" s="101"/>
      <c r="C133" s="323"/>
      <c r="D133" s="323"/>
      <c r="E133" s="323"/>
      <c r="F133" s="323"/>
      <c r="G133" s="323"/>
    </row>
    <row r="134" spans="2:7" x14ac:dyDescent="0.25">
      <c r="B134" s="359"/>
      <c r="C134" s="360"/>
      <c r="D134" s="360"/>
      <c r="E134" s="360"/>
      <c r="F134" s="360"/>
      <c r="G134" s="360"/>
    </row>
    <row r="135" spans="2:7" x14ac:dyDescent="0.25">
      <c r="B135" s="101"/>
      <c r="C135" s="323"/>
      <c r="D135" s="323"/>
      <c r="E135" s="323"/>
      <c r="F135" s="323"/>
      <c r="G135" s="323"/>
    </row>
    <row r="136" spans="2:7" x14ac:dyDescent="0.25">
      <c r="B136" s="101"/>
      <c r="C136" s="323"/>
      <c r="D136" s="323"/>
      <c r="E136" s="323"/>
      <c r="F136" s="323"/>
      <c r="G136" s="323"/>
    </row>
    <row r="137" spans="2:7" x14ac:dyDescent="0.25">
      <c r="B137" s="101"/>
      <c r="C137" s="323"/>
      <c r="D137" s="323"/>
      <c r="E137" s="323"/>
      <c r="F137" s="323"/>
      <c r="G137" s="323"/>
    </row>
    <row r="138" spans="2:7" x14ac:dyDescent="0.25">
      <c r="B138" s="101"/>
      <c r="C138" s="323"/>
      <c r="D138" s="323"/>
      <c r="E138" s="323"/>
      <c r="F138" s="323"/>
      <c r="G138" s="323"/>
    </row>
    <row r="139" spans="2:7" x14ac:dyDescent="0.25">
      <c r="B139" s="359"/>
      <c r="C139" s="360"/>
      <c r="D139" s="360"/>
      <c r="E139" s="360"/>
      <c r="F139" s="360"/>
      <c r="G139" s="360"/>
    </row>
    <row r="140" spans="2:7" x14ac:dyDescent="0.25">
      <c r="B140" s="101"/>
      <c r="C140" s="323"/>
      <c r="D140" s="323"/>
      <c r="E140" s="323"/>
      <c r="F140" s="323"/>
      <c r="G140" s="323"/>
    </row>
    <row r="141" spans="2:7" x14ac:dyDescent="0.25">
      <c r="B141" s="101"/>
      <c r="C141" s="323"/>
      <c r="D141" s="323"/>
      <c r="E141" s="323"/>
      <c r="F141" s="323"/>
      <c r="G141" s="323"/>
    </row>
    <row r="142" spans="2:7" x14ac:dyDescent="0.25">
      <c r="B142" s="101"/>
      <c r="C142" s="323"/>
      <c r="D142" s="323"/>
      <c r="E142" s="323"/>
      <c r="F142" s="323"/>
      <c r="G142" s="323"/>
    </row>
    <row r="143" spans="2:7" x14ac:dyDescent="0.25">
      <c r="B143" s="101"/>
      <c r="C143" s="323"/>
      <c r="D143" s="323"/>
      <c r="E143" s="323"/>
      <c r="F143" s="323"/>
      <c r="G143" s="323"/>
    </row>
    <row r="144" spans="2:7" x14ac:dyDescent="0.25">
      <c r="B144" s="101"/>
      <c r="C144" s="323"/>
      <c r="D144" s="323"/>
      <c r="E144" s="323"/>
      <c r="F144" s="323"/>
      <c r="G144" s="323"/>
    </row>
    <row r="145" spans="2:7" x14ac:dyDescent="0.25">
      <c r="B145" s="101"/>
      <c r="C145" s="323"/>
      <c r="D145" s="323"/>
      <c r="E145" s="323"/>
      <c r="F145" s="323"/>
      <c r="G145" s="323"/>
    </row>
    <row r="146" spans="2:7" x14ac:dyDescent="0.25">
      <c r="B146" s="359"/>
      <c r="C146" s="360"/>
      <c r="D146" s="360"/>
      <c r="E146" s="360"/>
      <c r="F146" s="360"/>
      <c r="G146" s="360"/>
    </row>
    <row r="147" spans="2:7" ht="13.5" customHeight="1" x14ac:dyDescent="0.25">
      <c r="B147" s="209"/>
      <c r="C147" s="361"/>
      <c r="D147" s="361"/>
      <c r="E147" s="361"/>
      <c r="F147" s="361"/>
      <c r="G147" s="361"/>
    </row>
    <row r="148" spans="2:7" hidden="1" x14ac:dyDescent="0.25">
      <c r="B148" s="209"/>
      <c r="C148" s="361"/>
      <c r="D148" s="361"/>
      <c r="E148" s="361"/>
      <c r="F148" s="361"/>
      <c r="G148" s="361"/>
    </row>
    <row r="149" spans="2:7" x14ac:dyDescent="0.25">
      <c r="B149" s="101"/>
      <c r="C149" s="323"/>
      <c r="D149" s="323"/>
      <c r="E149" s="323"/>
      <c r="F149" s="323"/>
      <c r="G149" s="323"/>
    </row>
    <row r="150" spans="2:7" x14ac:dyDescent="0.25">
      <c r="B150" s="101"/>
      <c r="C150" s="323"/>
      <c r="D150" s="323"/>
      <c r="E150" s="323"/>
      <c r="F150" s="323"/>
      <c r="G150" s="323"/>
    </row>
    <row r="151" spans="2:7" x14ac:dyDescent="0.25">
      <c r="B151" s="101"/>
      <c r="C151" s="323"/>
      <c r="D151" s="323"/>
      <c r="E151" s="323"/>
      <c r="F151" s="323"/>
      <c r="G151" s="323"/>
    </row>
    <row r="152" spans="2:7" x14ac:dyDescent="0.25">
      <c r="B152" s="101"/>
      <c r="C152" s="323"/>
      <c r="D152" s="323"/>
      <c r="E152" s="323"/>
      <c r="F152" s="323"/>
      <c r="G152" s="323"/>
    </row>
    <row r="153" spans="2:7" x14ac:dyDescent="0.25">
      <c r="B153" s="101"/>
      <c r="C153" s="323"/>
      <c r="D153" s="323"/>
      <c r="E153" s="323"/>
      <c r="F153" s="323"/>
      <c r="G153" s="323"/>
    </row>
    <row r="154" spans="2:7" x14ac:dyDescent="0.25">
      <c r="B154" s="101"/>
      <c r="C154" s="323"/>
      <c r="D154" s="323"/>
      <c r="E154" s="323"/>
      <c r="F154" s="323"/>
      <c r="G154" s="323"/>
    </row>
    <row r="155" spans="2:7" x14ac:dyDescent="0.25">
      <c r="B155" s="101"/>
      <c r="C155" s="323"/>
      <c r="D155" s="323"/>
      <c r="E155" s="323"/>
      <c r="F155" s="323"/>
      <c r="G155" s="323"/>
    </row>
    <row r="156" spans="2:7" x14ac:dyDescent="0.25">
      <c r="B156" s="101"/>
    </row>
    <row r="157" spans="2:7" x14ac:dyDescent="0.25">
      <c r="B157" s="358"/>
      <c r="C157" s="210"/>
      <c r="D157" s="210"/>
      <c r="E157" s="210"/>
      <c r="F157" s="210"/>
      <c r="G157" s="210"/>
    </row>
    <row r="158" spans="2:7" x14ac:dyDescent="0.25">
      <c r="B158" s="101"/>
      <c r="C158" s="323"/>
      <c r="D158" s="323"/>
      <c r="E158" s="323"/>
      <c r="F158" s="323"/>
      <c r="G158" s="323"/>
    </row>
  </sheetData>
  <mergeCells count="252">
    <mergeCell ref="A1:AH3"/>
    <mergeCell ref="A6:AS6"/>
    <mergeCell ref="A7:J7"/>
    <mergeCell ref="A8:E8"/>
    <mergeCell ref="A10:AI10"/>
    <mergeCell ref="A11:AI11"/>
    <mergeCell ref="A4:D4"/>
    <mergeCell ref="A12:AI12"/>
    <mergeCell ref="A14:BD14"/>
    <mergeCell ref="A15:A18"/>
    <mergeCell ref="B15:G16"/>
    <mergeCell ref="H15:AH15"/>
    <mergeCell ref="AI15:AL15"/>
    <mergeCell ref="AM15:AR15"/>
    <mergeCell ref="AS15:BD15"/>
    <mergeCell ref="H16:T16"/>
    <mergeCell ref="U16:AD16"/>
    <mergeCell ref="BB16:BD16"/>
    <mergeCell ref="AN16:AN17"/>
    <mergeCell ref="AO16:AO17"/>
    <mergeCell ref="AP16:AP17"/>
    <mergeCell ref="AQ16:AQ17"/>
    <mergeCell ref="AR16:AR17"/>
    <mergeCell ref="AS16:AS17"/>
    <mergeCell ref="AE16:AH16"/>
    <mergeCell ref="AI16:AI17"/>
    <mergeCell ref="AJ16:AJ17"/>
    <mergeCell ref="AK16:AK17"/>
    <mergeCell ref="AL16:AL17"/>
    <mergeCell ref="AM16:AM17"/>
    <mergeCell ref="C19:C27"/>
    <mergeCell ref="D19:D27"/>
    <mergeCell ref="E19:E27"/>
    <mergeCell ref="F19:F27"/>
    <mergeCell ref="AT16:AT17"/>
    <mergeCell ref="AU16:AW16"/>
    <mergeCell ref="AX16:AY16"/>
    <mergeCell ref="AZ16:AZ17"/>
    <mergeCell ref="BA16:BA17"/>
    <mergeCell ref="S19:S27"/>
    <mergeCell ref="T19:T27"/>
    <mergeCell ref="A28:A33"/>
    <mergeCell ref="B28:B33"/>
    <mergeCell ref="C28:C33"/>
    <mergeCell ref="D28:D33"/>
    <mergeCell ref="E28:E33"/>
    <mergeCell ref="F28:F33"/>
    <mergeCell ref="G28:G33"/>
    <mergeCell ref="H28:H33"/>
    <mergeCell ref="M19:M27"/>
    <mergeCell ref="N19:N27"/>
    <mergeCell ref="O19:O27"/>
    <mergeCell ref="P19:P27"/>
    <mergeCell ref="Q19:Q27"/>
    <mergeCell ref="R19:R27"/>
    <mergeCell ref="G19:G27"/>
    <mergeCell ref="H19:H27"/>
    <mergeCell ref="I19:I27"/>
    <mergeCell ref="J19:J27"/>
    <mergeCell ref="K19:K27"/>
    <mergeCell ref="L19:L27"/>
    <mergeCell ref="A19:A27"/>
    <mergeCell ref="B19:B27"/>
    <mergeCell ref="O28:O33"/>
    <mergeCell ref="P28:P33"/>
    <mergeCell ref="Q28:Q33"/>
    <mergeCell ref="R28:R33"/>
    <mergeCell ref="S28:S33"/>
    <mergeCell ref="A34:A38"/>
    <mergeCell ref="B34:B38"/>
    <mergeCell ref="C34:C38"/>
    <mergeCell ref="D34:D38"/>
    <mergeCell ref="E34:E38"/>
    <mergeCell ref="I28:I33"/>
    <mergeCell ref="J28:J33"/>
    <mergeCell ref="K28:K33"/>
    <mergeCell ref="L28:L33"/>
    <mergeCell ref="M28:M33"/>
    <mergeCell ref="N28:N33"/>
    <mergeCell ref="R34:R38"/>
    <mergeCell ref="S34:S38"/>
    <mergeCell ref="T34:T38"/>
    <mergeCell ref="A39:A43"/>
    <mergeCell ref="B39:B43"/>
    <mergeCell ref="C39:C43"/>
    <mergeCell ref="D39:D43"/>
    <mergeCell ref="E39:E43"/>
    <mergeCell ref="F39:F43"/>
    <mergeCell ref="G39:G43"/>
    <mergeCell ref="L34:L38"/>
    <mergeCell ref="M34:M38"/>
    <mergeCell ref="N34:N38"/>
    <mergeCell ref="O34:O38"/>
    <mergeCell ref="P34:P38"/>
    <mergeCell ref="Q34:Q38"/>
    <mergeCell ref="F34:F38"/>
    <mergeCell ref="G34:G38"/>
    <mergeCell ref="H34:H38"/>
    <mergeCell ref="I34:I38"/>
    <mergeCell ref="J34:J38"/>
    <mergeCell ref="K34:K38"/>
    <mergeCell ref="N39:N43"/>
    <mergeCell ref="O39:O43"/>
    <mergeCell ref="P39:P43"/>
    <mergeCell ref="Q39:Q43"/>
    <mergeCell ref="R39:R43"/>
    <mergeCell ref="S39:S43"/>
    <mergeCell ref="H39:H43"/>
    <mergeCell ref="I39:I43"/>
    <mergeCell ref="J39:J43"/>
    <mergeCell ref="K39:K43"/>
    <mergeCell ref="L39:L43"/>
    <mergeCell ref="M39:M43"/>
    <mergeCell ref="A47:A49"/>
    <mergeCell ref="B47:B49"/>
    <mergeCell ref="C47:C49"/>
    <mergeCell ref="D47:D49"/>
    <mergeCell ref="E47:E49"/>
    <mergeCell ref="F47:F49"/>
    <mergeCell ref="G47:G49"/>
    <mergeCell ref="H47:H49"/>
    <mergeCell ref="M44:M46"/>
    <mergeCell ref="G44:G46"/>
    <mergeCell ref="H44:H46"/>
    <mergeCell ref="I44:I46"/>
    <mergeCell ref="J44:J46"/>
    <mergeCell ref="K44:K46"/>
    <mergeCell ref="L44:L46"/>
    <mergeCell ref="A44:A46"/>
    <mergeCell ref="B44:B46"/>
    <mergeCell ref="C44:C46"/>
    <mergeCell ref="D44:D46"/>
    <mergeCell ref="E44:E46"/>
    <mergeCell ref="F44:F46"/>
    <mergeCell ref="T47:T49"/>
    <mergeCell ref="I47:I49"/>
    <mergeCell ref="J47:J49"/>
    <mergeCell ref="K47:K49"/>
    <mergeCell ref="L47:L49"/>
    <mergeCell ref="M47:M49"/>
    <mergeCell ref="N47:N49"/>
    <mergeCell ref="S44:S46"/>
    <mergeCell ref="T44:T46"/>
    <mergeCell ref="N44:N46"/>
    <mergeCell ref="O44:O46"/>
    <mergeCell ref="P44:P46"/>
    <mergeCell ref="Q44:Q46"/>
    <mergeCell ref="R44:R46"/>
    <mergeCell ref="C51:C52"/>
    <mergeCell ref="D51:D52"/>
    <mergeCell ref="E51:E52"/>
    <mergeCell ref="F51:F52"/>
    <mergeCell ref="O47:O49"/>
    <mergeCell ref="P47:P49"/>
    <mergeCell ref="Q47:Q49"/>
    <mergeCell ref="R47:R49"/>
    <mergeCell ref="S47:S49"/>
    <mergeCell ref="S51:S52"/>
    <mergeCell ref="T51:T52"/>
    <mergeCell ref="A63:A64"/>
    <mergeCell ref="B63:B64"/>
    <mergeCell ref="C63:C64"/>
    <mergeCell ref="D63:D64"/>
    <mergeCell ref="E63:E64"/>
    <mergeCell ref="F63:F64"/>
    <mergeCell ref="G63:G64"/>
    <mergeCell ref="H63:H64"/>
    <mergeCell ref="M51:M52"/>
    <mergeCell ref="N51:N52"/>
    <mergeCell ref="O51:O52"/>
    <mergeCell ref="P51:P52"/>
    <mergeCell ref="Q51:Q52"/>
    <mergeCell ref="R51:R52"/>
    <mergeCell ref="G51:G52"/>
    <mergeCell ref="H51:H52"/>
    <mergeCell ref="I51:I52"/>
    <mergeCell ref="J51:J52"/>
    <mergeCell ref="K51:K52"/>
    <mergeCell ref="L51:L52"/>
    <mergeCell ref="A51:A52"/>
    <mergeCell ref="B51:B52"/>
    <mergeCell ref="O63:O64"/>
    <mergeCell ref="P63:P64"/>
    <mergeCell ref="T63:T64"/>
    <mergeCell ref="A82:K82"/>
    <mergeCell ref="A93:A95"/>
    <mergeCell ref="B93:G95"/>
    <mergeCell ref="I63:I64"/>
    <mergeCell ref="J63:J64"/>
    <mergeCell ref="K63:K64"/>
    <mergeCell ref="L63:L64"/>
    <mergeCell ref="M63:M64"/>
    <mergeCell ref="N63:N64"/>
    <mergeCell ref="C103:G104"/>
    <mergeCell ref="B105:B106"/>
    <mergeCell ref="C105:G106"/>
    <mergeCell ref="C107:G107"/>
    <mergeCell ref="C108:G108"/>
    <mergeCell ref="C109:G109"/>
    <mergeCell ref="B96:G97"/>
    <mergeCell ref="B98:G98"/>
    <mergeCell ref="C99:G99"/>
    <mergeCell ref="C100:G100"/>
    <mergeCell ref="C101:G101"/>
    <mergeCell ref="C102:G102"/>
    <mergeCell ref="B116:B117"/>
    <mergeCell ref="C116:G117"/>
    <mergeCell ref="C118:G118"/>
    <mergeCell ref="C119:G119"/>
    <mergeCell ref="C121:G121"/>
    <mergeCell ref="C122:G122"/>
    <mergeCell ref="C110:G110"/>
    <mergeCell ref="C111:G111"/>
    <mergeCell ref="C112:G112"/>
    <mergeCell ref="C113:G113"/>
    <mergeCell ref="C114:G114"/>
    <mergeCell ref="C115:G115"/>
    <mergeCell ref="C129:G129"/>
    <mergeCell ref="B130:B131"/>
    <mergeCell ref="C130:G131"/>
    <mergeCell ref="C132:G132"/>
    <mergeCell ref="C133:G133"/>
    <mergeCell ref="C134:G134"/>
    <mergeCell ref="C123:G123"/>
    <mergeCell ref="C124:G124"/>
    <mergeCell ref="C125:G125"/>
    <mergeCell ref="C126:G126"/>
    <mergeCell ref="C127:G127"/>
    <mergeCell ref="C128:G128"/>
    <mergeCell ref="C141:G141"/>
    <mergeCell ref="C142:G142"/>
    <mergeCell ref="C143:G143"/>
    <mergeCell ref="C144:G144"/>
    <mergeCell ref="C145:G145"/>
    <mergeCell ref="C146:G146"/>
    <mergeCell ref="C135:G135"/>
    <mergeCell ref="C136:G136"/>
    <mergeCell ref="C137:G137"/>
    <mergeCell ref="C138:G138"/>
    <mergeCell ref="C139:G139"/>
    <mergeCell ref="C140:G140"/>
    <mergeCell ref="C153:G153"/>
    <mergeCell ref="C154:G154"/>
    <mergeCell ref="C155:G155"/>
    <mergeCell ref="C157:G157"/>
    <mergeCell ref="C158:G158"/>
    <mergeCell ref="B147:B148"/>
    <mergeCell ref="C147:G148"/>
    <mergeCell ref="C149:G149"/>
    <mergeCell ref="C150:G150"/>
    <mergeCell ref="C151:G151"/>
    <mergeCell ref="C152:G152"/>
  </mergeCells>
  <pageMargins left="0.511811024" right="0.511811024" top="0.78740157499999996" bottom="0.78740157499999996" header="0.31496062000000002" footer="0.31496062000000002"/>
  <pageSetup paperSize="9" orientation="portrait"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93"/>
  <sheetViews>
    <sheetView tabSelected="1" workbookViewId="0">
      <selection activeCell="D58" sqref="D58"/>
    </sheetView>
  </sheetViews>
  <sheetFormatPr defaultRowHeight="12.75" x14ac:dyDescent="0.25"/>
  <cols>
    <col min="1" max="1" width="7" style="102" customWidth="1"/>
    <col min="2" max="2" width="16.140625" style="102" customWidth="1"/>
    <col min="3" max="3" width="11.5703125" style="102" customWidth="1"/>
    <col min="4" max="4" width="29.85546875" style="102" customWidth="1"/>
    <col min="5" max="5" width="13.7109375" style="102" customWidth="1"/>
    <col min="6" max="6" width="42.85546875" style="102" customWidth="1"/>
    <col min="7" max="7" width="11" style="102" customWidth="1"/>
    <col min="8" max="8" width="12.7109375" style="102" customWidth="1"/>
    <col min="9" max="9" width="45.42578125" style="100" customWidth="1"/>
    <col min="10" max="10" width="21.5703125" style="102" customWidth="1"/>
    <col min="11" max="11" width="13" style="102" customWidth="1"/>
    <col min="12" max="12" width="14.85546875" style="102" customWidth="1"/>
    <col min="13" max="13" width="10.5703125" style="102" customWidth="1"/>
    <col min="14" max="14" width="11.5703125" style="102" customWidth="1"/>
    <col min="15" max="15" width="12" style="102" customWidth="1"/>
    <col min="16" max="16" width="14.5703125" style="102" customWidth="1"/>
    <col min="17" max="17" width="16.28515625" style="102" customWidth="1"/>
    <col min="18" max="18" width="10.5703125" style="102" customWidth="1"/>
    <col min="19" max="19" width="13.140625" style="102" customWidth="1"/>
    <col min="20" max="20" width="15.7109375" style="102" customWidth="1"/>
    <col min="21" max="21" width="12.140625" style="102" customWidth="1"/>
    <col min="22" max="22" width="10.5703125" style="102" customWidth="1"/>
    <col min="23" max="23" width="14.7109375" style="102" customWidth="1"/>
    <col min="24" max="24" width="66.7109375" style="102" customWidth="1"/>
    <col min="25" max="25" width="13.7109375" style="102" customWidth="1"/>
    <col min="26" max="26" width="12" style="102" customWidth="1"/>
    <col min="27" max="30" width="10.5703125" style="102" customWidth="1"/>
    <col min="31" max="32" width="16.5703125" style="102" customWidth="1"/>
    <col min="33" max="33" width="16.140625" style="102" customWidth="1"/>
    <col min="34" max="34" width="20.85546875" style="102" customWidth="1"/>
    <col min="35" max="35" width="11.5703125" style="102" customWidth="1"/>
    <col min="36" max="36" width="13.85546875" style="102" customWidth="1"/>
    <col min="37" max="37" width="33.140625" style="102" customWidth="1"/>
    <col min="38" max="38" width="13.140625" style="102" customWidth="1"/>
    <col min="39" max="39" width="14.5703125" style="102" customWidth="1"/>
    <col min="40" max="40" width="21" style="102" customWidth="1"/>
    <col min="41" max="41" width="13.85546875" style="102" customWidth="1"/>
    <col min="42" max="42" width="13.7109375" style="102" customWidth="1"/>
    <col min="43" max="43" width="13.28515625" style="102" customWidth="1"/>
    <col min="44" max="44" width="12.28515625" style="102" customWidth="1"/>
    <col min="45" max="52" width="9.140625" style="102"/>
    <col min="53" max="53" width="10.140625" style="102" customWidth="1"/>
    <col min="54" max="55" width="9.140625" style="102"/>
    <col min="56" max="56" width="55.28515625" style="102" customWidth="1"/>
    <col min="57" max="256" width="9.140625" style="102"/>
    <col min="257" max="257" width="7" style="102" customWidth="1"/>
    <col min="258" max="258" width="16.140625" style="102" customWidth="1"/>
    <col min="259" max="259" width="11.5703125" style="102" customWidth="1"/>
    <col min="260" max="260" width="29.85546875" style="102" customWidth="1"/>
    <col min="261" max="261" width="13.7109375" style="102" customWidth="1"/>
    <col min="262" max="262" width="42.85546875" style="102" customWidth="1"/>
    <col min="263" max="263" width="11" style="102" customWidth="1"/>
    <col min="264" max="264" width="12.7109375" style="102" customWidth="1"/>
    <col min="265" max="265" width="45.42578125" style="102" customWidth="1"/>
    <col min="266" max="266" width="21.5703125" style="102" customWidth="1"/>
    <col min="267" max="267" width="13" style="102" customWidth="1"/>
    <col min="268" max="268" width="14.85546875" style="102" customWidth="1"/>
    <col min="269" max="269" width="10.5703125" style="102" customWidth="1"/>
    <col min="270" max="270" width="11.5703125" style="102" customWidth="1"/>
    <col min="271" max="271" width="12" style="102" customWidth="1"/>
    <col min="272" max="272" width="14.5703125" style="102" customWidth="1"/>
    <col min="273" max="273" width="16.28515625" style="102" customWidth="1"/>
    <col min="274" max="274" width="10.5703125" style="102" customWidth="1"/>
    <col min="275" max="275" width="13.140625" style="102" customWidth="1"/>
    <col min="276" max="276" width="15.7109375" style="102" customWidth="1"/>
    <col min="277" max="277" width="12.140625" style="102" customWidth="1"/>
    <col min="278" max="278" width="10.5703125" style="102" customWidth="1"/>
    <col min="279" max="279" width="14.7109375" style="102" customWidth="1"/>
    <col min="280" max="280" width="66.7109375" style="102" customWidth="1"/>
    <col min="281" max="281" width="13.7109375" style="102" customWidth="1"/>
    <col min="282" max="282" width="12" style="102" customWidth="1"/>
    <col min="283" max="286" width="10.5703125" style="102" customWidth="1"/>
    <col min="287" max="288" width="16.5703125" style="102" customWidth="1"/>
    <col min="289" max="289" width="16.140625" style="102" customWidth="1"/>
    <col min="290" max="290" width="20.85546875" style="102" customWidth="1"/>
    <col min="291" max="291" width="11.5703125" style="102" customWidth="1"/>
    <col min="292" max="292" width="13.85546875" style="102" customWidth="1"/>
    <col min="293" max="293" width="33.140625" style="102" customWidth="1"/>
    <col min="294" max="294" width="13.140625" style="102" customWidth="1"/>
    <col min="295" max="295" width="14.5703125" style="102" customWidth="1"/>
    <col min="296" max="296" width="21" style="102" customWidth="1"/>
    <col min="297" max="297" width="13.85546875" style="102" customWidth="1"/>
    <col min="298" max="298" width="13.7109375" style="102" customWidth="1"/>
    <col min="299" max="299" width="13.28515625" style="102" customWidth="1"/>
    <col min="300" max="300" width="12.28515625" style="102" customWidth="1"/>
    <col min="301" max="308" width="9.140625" style="102"/>
    <col min="309" max="309" width="10.140625" style="102" customWidth="1"/>
    <col min="310" max="311" width="9.140625" style="102"/>
    <col min="312" max="312" width="55.28515625" style="102" customWidth="1"/>
    <col min="313" max="512" width="9.140625" style="102"/>
    <col min="513" max="513" width="7" style="102" customWidth="1"/>
    <col min="514" max="514" width="16.140625" style="102" customWidth="1"/>
    <col min="515" max="515" width="11.5703125" style="102" customWidth="1"/>
    <col min="516" max="516" width="29.85546875" style="102" customWidth="1"/>
    <col min="517" max="517" width="13.7109375" style="102" customWidth="1"/>
    <col min="518" max="518" width="42.85546875" style="102" customWidth="1"/>
    <col min="519" max="519" width="11" style="102" customWidth="1"/>
    <col min="520" max="520" width="12.7109375" style="102" customWidth="1"/>
    <col min="521" max="521" width="45.42578125" style="102" customWidth="1"/>
    <col min="522" max="522" width="21.5703125" style="102" customWidth="1"/>
    <col min="523" max="523" width="13" style="102" customWidth="1"/>
    <col min="524" max="524" width="14.85546875" style="102" customWidth="1"/>
    <col min="525" max="525" width="10.5703125" style="102" customWidth="1"/>
    <col min="526" max="526" width="11.5703125" style="102" customWidth="1"/>
    <col min="527" max="527" width="12" style="102" customWidth="1"/>
    <col min="528" max="528" width="14.5703125" style="102" customWidth="1"/>
    <col min="529" max="529" width="16.28515625" style="102" customWidth="1"/>
    <col min="530" max="530" width="10.5703125" style="102" customWidth="1"/>
    <col min="531" max="531" width="13.140625" style="102" customWidth="1"/>
    <col min="532" max="532" width="15.7109375" style="102" customWidth="1"/>
    <col min="533" max="533" width="12.140625" style="102" customWidth="1"/>
    <col min="534" max="534" width="10.5703125" style="102" customWidth="1"/>
    <col min="535" max="535" width="14.7109375" style="102" customWidth="1"/>
    <col min="536" max="536" width="66.7109375" style="102" customWidth="1"/>
    <col min="537" max="537" width="13.7109375" style="102" customWidth="1"/>
    <col min="538" max="538" width="12" style="102" customWidth="1"/>
    <col min="539" max="542" width="10.5703125" style="102" customWidth="1"/>
    <col min="543" max="544" width="16.5703125" style="102" customWidth="1"/>
    <col min="545" max="545" width="16.140625" style="102" customWidth="1"/>
    <col min="546" max="546" width="20.85546875" style="102" customWidth="1"/>
    <col min="547" max="547" width="11.5703125" style="102" customWidth="1"/>
    <col min="548" max="548" width="13.85546875" style="102" customWidth="1"/>
    <col min="549" max="549" width="33.140625" style="102" customWidth="1"/>
    <col min="550" max="550" width="13.140625" style="102" customWidth="1"/>
    <col min="551" max="551" width="14.5703125" style="102" customWidth="1"/>
    <col min="552" max="552" width="21" style="102" customWidth="1"/>
    <col min="553" max="553" width="13.85546875" style="102" customWidth="1"/>
    <col min="554" max="554" width="13.7109375" style="102" customWidth="1"/>
    <col min="555" max="555" width="13.28515625" style="102" customWidth="1"/>
    <col min="556" max="556" width="12.28515625" style="102" customWidth="1"/>
    <col min="557" max="564" width="9.140625" style="102"/>
    <col min="565" max="565" width="10.140625" style="102" customWidth="1"/>
    <col min="566" max="567" width="9.140625" style="102"/>
    <col min="568" max="568" width="55.28515625" style="102" customWidth="1"/>
    <col min="569" max="768" width="9.140625" style="102"/>
    <col min="769" max="769" width="7" style="102" customWidth="1"/>
    <col min="770" max="770" width="16.140625" style="102" customWidth="1"/>
    <col min="771" max="771" width="11.5703125" style="102" customWidth="1"/>
    <col min="772" max="772" width="29.85546875" style="102" customWidth="1"/>
    <col min="773" max="773" width="13.7109375" style="102" customWidth="1"/>
    <col min="774" max="774" width="42.85546875" style="102" customWidth="1"/>
    <col min="775" max="775" width="11" style="102" customWidth="1"/>
    <col min="776" max="776" width="12.7109375" style="102" customWidth="1"/>
    <col min="777" max="777" width="45.42578125" style="102" customWidth="1"/>
    <col min="778" max="778" width="21.5703125" style="102" customWidth="1"/>
    <col min="779" max="779" width="13" style="102" customWidth="1"/>
    <col min="780" max="780" width="14.85546875" style="102" customWidth="1"/>
    <col min="781" max="781" width="10.5703125" style="102" customWidth="1"/>
    <col min="782" max="782" width="11.5703125" style="102" customWidth="1"/>
    <col min="783" max="783" width="12" style="102" customWidth="1"/>
    <col min="784" max="784" width="14.5703125" style="102" customWidth="1"/>
    <col min="785" max="785" width="16.28515625" style="102" customWidth="1"/>
    <col min="786" max="786" width="10.5703125" style="102" customWidth="1"/>
    <col min="787" max="787" width="13.140625" style="102" customWidth="1"/>
    <col min="788" max="788" width="15.7109375" style="102" customWidth="1"/>
    <col min="789" max="789" width="12.140625" style="102" customWidth="1"/>
    <col min="790" max="790" width="10.5703125" style="102" customWidth="1"/>
    <col min="791" max="791" width="14.7109375" style="102" customWidth="1"/>
    <col min="792" max="792" width="66.7109375" style="102" customWidth="1"/>
    <col min="793" max="793" width="13.7109375" style="102" customWidth="1"/>
    <col min="794" max="794" width="12" style="102" customWidth="1"/>
    <col min="795" max="798" width="10.5703125" style="102" customWidth="1"/>
    <col min="799" max="800" width="16.5703125" style="102" customWidth="1"/>
    <col min="801" max="801" width="16.140625" style="102" customWidth="1"/>
    <col min="802" max="802" width="20.85546875" style="102" customWidth="1"/>
    <col min="803" max="803" width="11.5703125" style="102" customWidth="1"/>
    <col min="804" max="804" width="13.85546875" style="102" customWidth="1"/>
    <col min="805" max="805" width="33.140625" style="102" customWidth="1"/>
    <col min="806" max="806" width="13.140625" style="102" customWidth="1"/>
    <col min="807" max="807" width="14.5703125" style="102" customWidth="1"/>
    <col min="808" max="808" width="21" style="102" customWidth="1"/>
    <col min="809" max="809" width="13.85546875" style="102" customWidth="1"/>
    <col min="810" max="810" width="13.7109375" style="102" customWidth="1"/>
    <col min="811" max="811" width="13.28515625" style="102" customWidth="1"/>
    <col min="812" max="812" width="12.28515625" style="102" customWidth="1"/>
    <col min="813" max="820" width="9.140625" style="102"/>
    <col min="821" max="821" width="10.140625" style="102" customWidth="1"/>
    <col min="822" max="823" width="9.140625" style="102"/>
    <col min="824" max="824" width="55.28515625" style="102" customWidth="1"/>
    <col min="825" max="1024" width="9.140625" style="102"/>
    <col min="1025" max="1025" width="7" style="102" customWidth="1"/>
    <col min="1026" max="1026" width="16.140625" style="102" customWidth="1"/>
    <col min="1027" max="1027" width="11.5703125" style="102" customWidth="1"/>
    <col min="1028" max="1028" width="29.85546875" style="102" customWidth="1"/>
    <col min="1029" max="1029" width="13.7109375" style="102" customWidth="1"/>
    <col min="1030" max="1030" width="42.85546875" style="102" customWidth="1"/>
    <col min="1031" max="1031" width="11" style="102" customWidth="1"/>
    <col min="1032" max="1032" width="12.7109375" style="102" customWidth="1"/>
    <col min="1033" max="1033" width="45.42578125" style="102" customWidth="1"/>
    <col min="1034" max="1034" width="21.5703125" style="102" customWidth="1"/>
    <col min="1035" max="1035" width="13" style="102" customWidth="1"/>
    <col min="1036" max="1036" width="14.85546875" style="102" customWidth="1"/>
    <col min="1037" max="1037" width="10.5703125" style="102" customWidth="1"/>
    <col min="1038" max="1038" width="11.5703125" style="102" customWidth="1"/>
    <col min="1039" max="1039" width="12" style="102" customWidth="1"/>
    <col min="1040" max="1040" width="14.5703125" style="102" customWidth="1"/>
    <col min="1041" max="1041" width="16.28515625" style="102" customWidth="1"/>
    <col min="1042" max="1042" width="10.5703125" style="102" customWidth="1"/>
    <col min="1043" max="1043" width="13.140625" style="102" customWidth="1"/>
    <col min="1044" max="1044" width="15.7109375" style="102" customWidth="1"/>
    <col min="1045" max="1045" width="12.140625" style="102" customWidth="1"/>
    <col min="1046" max="1046" width="10.5703125" style="102" customWidth="1"/>
    <col min="1047" max="1047" width="14.7109375" style="102" customWidth="1"/>
    <col min="1048" max="1048" width="66.7109375" style="102" customWidth="1"/>
    <col min="1049" max="1049" width="13.7109375" style="102" customWidth="1"/>
    <col min="1050" max="1050" width="12" style="102" customWidth="1"/>
    <col min="1051" max="1054" width="10.5703125" style="102" customWidth="1"/>
    <col min="1055" max="1056" width="16.5703125" style="102" customWidth="1"/>
    <col min="1057" max="1057" width="16.140625" style="102" customWidth="1"/>
    <col min="1058" max="1058" width="20.85546875" style="102" customWidth="1"/>
    <col min="1059" max="1059" width="11.5703125" style="102" customWidth="1"/>
    <col min="1060" max="1060" width="13.85546875" style="102" customWidth="1"/>
    <col min="1061" max="1061" width="33.140625" style="102" customWidth="1"/>
    <col min="1062" max="1062" width="13.140625" style="102" customWidth="1"/>
    <col min="1063" max="1063" width="14.5703125" style="102" customWidth="1"/>
    <col min="1064" max="1064" width="21" style="102" customWidth="1"/>
    <col min="1065" max="1065" width="13.85546875" style="102" customWidth="1"/>
    <col min="1066" max="1066" width="13.7109375" style="102" customWidth="1"/>
    <col min="1067" max="1067" width="13.28515625" style="102" customWidth="1"/>
    <col min="1068" max="1068" width="12.28515625" style="102" customWidth="1"/>
    <col min="1069" max="1076" width="9.140625" style="102"/>
    <col min="1077" max="1077" width="10.140625" style="102" customWidth="1"/>
    <col min="1078" max="1079" width="9.140625" style="102"/>
    <col min="1080" max="1080" width="55.28515625" style="102" customWidth="1"/>
    <col min="1081" max="1280" width="9.140625" style="102"/>
    <col min="1281" max="1281" width="7" style="102" customWidth="1"/>
    <col min="1282" max="1282" width="16.140625" style="102" customWidth="1"/>
    <col min="1283" max="1283" width="11.5703125" style="102" customWidth="1"/>
    <col min="1284" max="1284" width="29.85546875" style="102" customWidth="1"/>
    <col min="1285" max="1285" width="13.7109375" style="102" customWidth="1"/>
    <col min="1286" max="1286" width="42.85546875" style="102" customWidth="1"/>
    <col min="1287" max="1287" width="11" style="102" customWidth="1"/>
    <col min="1288" max="1288" width="12.7109375" style="102" customWidth="1"/>
    <col min="1289" max="1289" width="45.42578125" style="102" customWidth="1"/>
    <col min="1290" max="1290" width="21.5703125" style="102" customWidth="1"/>
    <col min="1291" max="1291" width="13" style="102" customWidth="1"/>
    <col min="1292" max="1292" width="14.85546875" style="102" customWidth="1"/>
    <col min="1293" max="1293" width="10.5703125" style="102" customWidth="1"/>
    <col min="1294" max="1294" width="11.5703125" style="102" customWidth="1"/>
    <col min="1295" max="1295" width="12" style="102" customWidth="1"/>
    <col min="1296" max="1296" width="14.5703125" style="102" customWidth="1"/>
    <col min="1297" max="1297" width="16.28515625" style="102" customWidth="1"/>
    <col min="1298" max="1298" width="10.5703125" style="102" customWidth="1"/>
    <col min="1299" max="1299" width="13.140625" style="102" customWidth="1"/>
    <col min="1300" max="1300" width="15.7109375" style="102" customWidth="1"/>
    <col min="1301" max="1301" width="12.140625" style="102" customWidth="1"/>
    <col min="1302" max="1302" width="10.5703125" style="102" customWidth="1"/>
    <col min="1303" max="1303" width="14.7109375" style="102" customWidth="1"/>
    <col min="1304" max="1304" width="66.7109375" style="102" customWidth="1"/>
    <col min="1305" max="1305" width="13.7109375" style="102" customWidth="1"/>
    <col min="1306" max="1306" width="12" style="102" customWidth="1"/>
    <col min="1307" max="1310" width="10.5703125" style="102" customWidth="1"/>
    <col min="1311" max="1312" width="16.5703125" style="102" customWidth="1"/>
    <col min="1313" max="1313" width="16.140625" style="102" customWidth="1"/>
    <col min="1314" max="1314" width="20.85546875" style="102" customWidth="1"/>
    <col min="1315" max="1315" width="11.5703125" style="102" customWidth="1"/>
    <col min="1316" max="1316" width="13.85546875" style="102" customWidth="1"/>
    <col min="1317" max="1317" width="33.140625" style="102" customWidth="1"/>
    <col min="1318" max="1318" width="13.140625" style="102" customWidth="1"/>
    <col min="1319" max="1319" width="14.5703125" style="102" customWidth="1"/>
    <col min="1320" max="1320" width="21" style="102" customWidth="1"/>
    <col min="1321" max="1321" width="13.85546875" style="102" customWidth="1"/>
    <col min="1322" max="1322" width="13.7109375" style="102" customWidth="1"/>
    <col min="1323" max="1323" width="13.28515625" style="102" customWidth="1"/>
    <col min="1324" max="1324" width="12.28515625" style="102" customWidth="1"/>
    <col min="1325" max="1332" width="9.140625" style="102"/>
    <col min="1333" max="1333" width="10.140625" style="102" customWidth="1"/>
    <col min="1334" max="1335" width="9.140625" style="102"/>
    <col min="1336" max="1336" width="55.28515625" style="102" customWidth="1"/>
    <col min="1337" max="1536" width="9.140625" style="102"/>
    <col min="1537" max="1537" width="7" style="102" customWidth="1"/>
    <col min="1538" max="1538" width="16.140625" style="102" customWidth="1"/>
    <col min="1539" max="1539" width="11.5703125" style="102" customWidth="1"/>
    <col min="1540" max="1540" width="29.85546875" style="102" customWidth="1"/>
    <col min="1541" max="1541" width="13.7109375" style="102" customWidth="1"/>
    <col min="1542" max="1542" width="42.85546875" style="102" customWidth="1"/>
    <col min="1543" max="1543" width="11" style="102" customWidth="1"/>
    <col min="1544" max="1544" width="12.7109375" style="102" customWidth="1"/>
    <col min="1545" max="1545" width="45.42578125" style="102" customWidth="1"/>
    <col min="1546" max="1546" width="21.5703125" style="102" customWidth="1"/>
    <col min="1547" max="1547" width="13" style="102" customWidth="1"/>
    <col min="1548" max="1548" width="14.85546875" style="102" customWidth="1"/>
    <col min="1549" max="1549" width="10.5703125" style="102" customWidth="1"/>
    <col min="1550" max="1550" width="11.5703125" style="102" customWidth="1"/>
    <col min="1551" max="1551" width="12" style="102" customWidth="1"/>
    <col min="1552" max="1552" width="14.5703125" style="102" customWidth="1"/>
    <col min="1553" max="1553" width="16.28515625" style="102" customWidth="1"/>
    <col min="1554" max="1554" width="10.5703125" style="102" customWidth="1"/>
    <col min="1555" max="1555" width="13.140625" style="102" customWidth="1"/>
    <col min="1556" max="1556" width="15.7109375" style="102" customWidth="1"/>
    <col min="1557" max="1557" width="12.140625" style="102" customWidth="1"/>
    <col min="1558" max="1558" width="10.5703125" style="102" customWidth="1"/>
    <col min="1559" max="1559" width="14.7109375" style="102" customWidth="1"/>
    <col min="1560" max="1560" width="66.7109375" style="102" customWidth="1"/>
    <col min="1561" max="1561" width="13.7109375" style="102" customWidth="1"/>
    <col min="1562" max="1562" width="12" style="102" customWidth="1"/>
    <col min="1563" max="1566" width="10.5703125" style="102" customWidth="1"/>
    <col min="1567" max="1568" width="16.5703125" style="102" customWidth="1"/>
    <col min="1569" max="1569" width="16.140625" style="102" customWidth="1"/>
    <col min="1570" max="1570" width="20.85546875" style="102" customWidth="1"/>
    <col min="1571" max="1571" width="11.5703125" style="102" customWidth="1"/>
    <col min="1572" max="1572" width="13.85546875" style="102" customWidth="1"/>
    <col min="1573" max="1573" width="33.140625" style="102" customWidth="1"/>
    <col min="1574" max="1574" width="13.140625" style="102" customWidth="1"/>
    <col min="1575" max="1575" width="14.5703125" style="102" customWidth="1"/>
    <col min="1576" max="1576" width="21" style="102" customWidth="1"/>
    <col min="1577" max="1577" width="13.85546875" style="102" customWidth="1"/>
    <col min="1578" max="1578" width="13.7109375" style="102" customWidth="1"/>
    <col min="1579" max="1579" width="13.28515625" style="102" customWidth="1"/>
    <col min="1580" max="1580" width="12.28515625" style="102" customWidth="1"/>
    <col min="1581" max="1588" width="9.140625" style="102"/>
    <col min="1589" max="1589" width="10.140625" style="102" customWidth="1"/>
    <col min="1590" max="1591" width="9.140625" style="102"/>
    <col min="1592" max="1592" width="55.28515625" style="102" customWidth="1"/>
    <col min="1593" max="1792" width="9.140625" style="102"/>
    <col min="1793" max="1793" width="7" style="102" customWidth="1"/>
    <col min="1794" max="1794" width="16.140625" style="102" customWidth="1"/>
    <col min="1795" max="1795" width="11.5703125" style="102" customWidth="1"/>
    <col min="1796" max="1796" width="29.85546875" style="102" customWidth="1"/>
    <col min="1797" max="1797" width="13.7109375" style="102" customWidth="1"/>
    <col min="1798" max="1798" width="42.85546875" style="102" customWidth="1"/>
    <col min="1799" max="1799" width="11" style="102" customWidth="1"/>
    <col min="1800" max="1800" width="12.7109375" style="102" customWidth="1"/>
    <col min="1801" max="1801" width="45.42578125" style="102" customWidth="1"/>
    <col min="1802" max="1802" width="21.5703125" style="102" customWidth="1"/>
    <col min="1803" max="1803" width="13" style="102" customWidth="1"/>
    <col min="1804" max="1804" width="14.85546875" style="102" customWidth="1"/>
    <col min="1805" max="1805" width="10.5703125" style="102" customWidth="1"/>
    <col min="1806" max="1806" width="11.5703125" style="102" customWidth="1"/>
    <col min="1807" max="1807" width="12" style="102" customWidth="1"/>
    <col min="1808" max="1808" width="14.5703125" style="102" customWidth="1"/>
    <col min="1809" max="1809" width="16.28515625" style="102" customWidth="1"/>
    <col min="1810" max="1810" width="10.5703125" style="102" customWidth="1"/>
    <col min="1811" max="1811" width="13.140625" style="102" customWidth="1"/>
    <col min="1812" max="1812" width="15.7109375" style="102" customWidth="1"/>
    <col min="1813" max="1813" width="12.140625" style="102" customWidth="1"/>
    <col min="1814" max="1814" width="10.5703125" style="102" customWidth="1"/>
    <col min="1815" max="1815" width="14.7109375" style="102" customWidth="1"/>
    <col min="1816" max="1816" width="66.7109375" style="102" customWidth="1"/>
    <col min="1817" max="1817" width="13.7109375" style="102" customWidth="1"/>
    <col min="1818" max="1818" width="12" style="102" customWidth="1"/>
    <col min="1819" max="1822" width="10.5703125" style="102" customWidth="1"/>
    <col min="1823" max="1824" width="16.5703125" style="102" customWidth="1"/>
    <col min="1825" max="1825" width="16.140625" style="102" customWidth="1"/>
    <col min="1826" max="1826" width="20.85546875" style="102" customWidth="1"/>
    <col min="1827" max="1827" width="11.5703125" style="102" customWidth="1"/>
    <col min="1828" max="1828" width="13.85546875" style="102" customWidth="1"/>
    <col min="1829" max="1829" width="33.140625" style="102" customWidth="1"/>
    <col min="1830" max="1830" width="13.140625" style="102" customWidth="1"/>
    <col min="1831" max="1831" width="14.5703125" style="102" customWidth="1"/>
    <col min="1832" max="1832" width="21" style="102" customWidth="1"/>
    <col min="1833" max="1833" width="13.85546875" style="102" customWidth="1"/>
    <col min="1834" max="1834" width="13.7109375" style="102" customWidth="1"/>
    <col min="1835" max="1835" width="13.28515625" style="102" customWidth="1"/>
    <col min="1836" max="1836" width="12.28515625" style="102" customWidth="1"/>
    <col min="1837" max="1844" width="9.140625" style="102"/>
    <col min="1845" max="1845" width="10.140625" style="102" customWidth="1"/>
    <col min="1846" max="1847" width="9.140625" style="102"/>
    <col min="1848" max="1848" width="55.28515625" style="102" customWidth="1"/>
    <col min="1849" max="2048" width="9.140625" style="102"/>
    <col min="2049" max="2049" width="7" style="102" customWidth="1"/>
    <col min="2050" max="2050" width="16.140625" style="102" customWidth="1"/>
    <col min="2051" max="2051" width="11.5703125" style="102" customWidth="1"/>
    <col min="2052" max="2052" width="29.85546875" style="102" customWidth="1"/>
    <col min="2053" max="2053" width="13.7109375" style="102" customWidth="1"/>
    <col min="2054" max="2054" width="42.85546875" style="102" customWidth="1"/>
    <col min="2055" max="2055" width="11" style="102" customWidth="1"/>
    <col min="2056" max="2056" width="12.7109375" style="102" customWidth="1"/>
    <col min="2057" max="2057" width="45.42578125" style="102" customWidth="1"/>
    <col min="2058" max="2058" width="21.5703125" style="102" customWidth="1"/>
    <col min="2059" max="2059" width="13" style="102" customWidth="1"/>
    <col min="2060" max="2060" width="14.85546875" style="102" customWidth="1"/>
    <col min="2061" max="2061" width="10.5703125" style="102" customWidth="1"/>
    <col min="2062" max="2062" width="11.5703125" style="102" customWidth="1"/>
    <col min="2063" max="2063" width="12" style="102" customWidth="1"/>
    <col min="2064" max="2064" width="14.5703125" style="102" customWidth="1"/>
    <col min="2065" max="2065" width="16.28515625" style="102" customWidth="1"/>
    <col min="2066" max="2066" width="10.5703125" style="102" customWidth="1"/>
    <col min="2067" max="2067" width="13.140625" style="102" customWidth="1"/>
    <col min="2068" max="2068" width="15.7109375" style="102" customWidth="1"/>
    <col min="2069" max="2069" width="12.140625" style="102" customWidth="1"/>
    <col min="2070" max="2070" width="10.5703125" style="102" customWidth="1"/>
    <col min="2071" max="2071" width="14.7109375" style="102" customWidth="1"/>
    <col min="2072" max="2072" width="66.7109375" style="102" customWidth="1"/>
    <col min="2073" max="2073" width="13.7109375" style="102" customWidth="1"/>
    <col min="2074" max="2074" width="12" style="102" customWidth="1"/>
    <col min="2075" max="2078" width="10.5703125" style="102" customWidth="1"/>
    <col min="2079" max="2080" width="16.5703125" style="102" customWidth="1"/>
    <col min="2081" max="2081" width="16.140625" style="102" customWidth="1"/>
    <col min="2082" max="2082" width="20.85546875" style="102" customWidth="1"/>
    <col min="2083" max="2083" width="11.5703125" style="102" customWidth="1"/>
    <col min="2084" max="2084" width="13.85546875" style="102" customWidth="1"/>
    <col min="2085" max="2085" width="33.140625" style="102" customWidth="1"/>
    <col min="2086" max="2086" width="13.140625" style="102" customWidth="1"/>
    <col min="2087" max="2087" width="14.5703125" style="102" customWidth="1"/>
    <col min="2088" max="2088" width="21" style="102" customWidth="1"/>
    <col min="2089" max="2089" width="13.85546875" style="102" customWidth="1"/>
    <col min="2090" max="2090" width="13.7109375" style="102" customWidth="1"/>
    <col min="2091" max="2091" width="13.28515625" style="102" customWidth="1"/>
    <col min="2092" max="2092" width="12.28515625" style="102" customWidth="1"/>
    <col min="2093" max="2100" width="9.140625" style="102"/>
    <col min="2101" max="2101" width="10.140625" style="102" customWidth="1"/>
    <col min="2102" max="2103" width="9.140625" style="102"/>
    <col min="2104" max="2104" width="55.28515625" style="102" customWidth="1"/>
    <col min="2105" max="2304" width="9.140625" style="102"/>
    <col min="2305" max="2305" width="7" style="102" customWidth="1"/>
    <col min="2306" max="2306" width="16.140625" style="102" customWidth="1"/>
    <col min="2307" max="2307" width="11.5703125" style="102" customWidth="1"/>
    <col min="2308" max="2308" width="29.85546875" style="102" customWidth="1"/>
    <col min="2309" max="2309" width="13.7109375" style="102" customWidth="1"/>
    <col min="2310" max="2310" width="42.85546875" style="102" customWidth="1"/>
    <col min="2311" max="2311" width="11" style="102" customWidth="1"/>
    <col min="2312" max="2312" width="12.7109375" style="102" customWidth="1"/>
    <col min="2313" max="2313" width="45.42578125" style="102" customWidth="1"/>
    <col min="2314" max="2314" width="21.5703125" style="102" customWidth="1"/>
    <col min="2315" max="2315" width="13" style="102" customWidth="1"/>
    <col min="2316" max="2316" width="14.85546875" style="102" customWidth="1"/>
    <col min="2317" max="2317" width="10.5703125" style="102" customWidth="1"/>
    <col min="2318" max="2318" width="11.5703125" style="102" customWidth="1"/>
    <col min="2319" max="2319" width="12" style="102" customWidth="1"/>
    <col min="2320" max="2320" width="14.5703125" style="102" customWidth="1"/>
    <col min="2321" max="2321" width="16.28515625" style="102" customWidth="1"/>
    <col min="2322" max="2322" width="10.5703125" style="102" customWidth="1"/>
    <col min="2323" max="2323" width="13.140625" style="102" customWidth="1"/>
    <col min="2324" max="2324" width="15.7109375" style="102" customWidth="1"/>
    <col min="2325" max="2325" width="12.140625" style="102" customWidth="1"/>
    <col min="2326" max="2326" width="10.5703125" style="102" customWidth="1"/>
    <col min="2327" max="2327" width="14.7109375" style="102" customWidth="1"/>
    <col min="2328" max="2328" width="66.7109375" style="102" customWidth="1"/>
    <col min="2329" max="2329" width="13.7109375" style="102" customWidth="1"/>
    <col min="2330" max="2330" width="12" style="102" customWidth="1"/>
    <col min="2331" max="2334" width="10.5703125" style="102" customWidth="1"/>
    <col min="2335" max="2336" width="16.5703125" style="102" customWidth="1"/>
    <col min="2337" max="2337" width="16.140625" style="102" customWidth="1"/>
    <col min="2338" max="2338" width="20.85546875" style="102" customWidth="1"/>
    <col min="2339" max="2339" width="11.5703125" style="102" customWidth="1"/>
    <col min="2340" max="2340" width="13.85546875" style="102" customWidth="1"/>
    <col min="2341" max="2341" width="33.140625" style="102" customWidth="1"/>
    <col min="2342" max="2342" width="13.140625" style="102" customWidth="1"/>
    <col min="2343" max="2343" width="14.5703125" style="102" customWidth="1"/>
    <col min="2344" max="2344" width="21" style="102" customWidth="1"/>
    <col min="2345" max="2345" width="13.85546875" style="102" customWidth="1"/>
    <col min="2346" max="2346" width="13.7109375" style="102" customWidth="1"/>
    <col min="2347" max="2347" width="13.28515625" style="102" customWidth="1"/>
    <col min="2348" max="2348" width="12.28515625" style="102" customWidth="1"/>
    <col min="2349" max="2356" width="9.140625" style="102"/>
    <col min="2357" max="2357" width="10.140625" style="102" customWidth="1"/>
    <col min="2358" max="2359" width="9.140625" style="102"/>
    <col min="2360" max="2360" width="55.28515625" style="102" customWidth="1"/>
    <col min="2361" max="2560" width="9.140625" style="102"/>
    <col min="2561" max="2561" width="7" style="102" customWidth="1"/>
    <col min="2562" max="2562" width="16.140625" style="102" customWidth="1"/>
    <col min="2563" max="2563" width="11.5703125" style="102" customWidth="1"/>
    <col min="2564" max="2564" width="29.85546875" style="102" customWidth="1"/>
    <col min="2565" max="2565" width="13.7109375" style="102" customWidth="1"/>
    <col min="2566" max="2566" width="42.85546875" style="102" customWidth="1"/>
    <col min="2567" max="2567" width="11" style="102" customWidth="1"/>
    <col min="2568" max="2568" width="12.7109375" style="102" customWidth="1"/>
    <col min="2569" max="2569" width="45.42578125" style="102" customWidth="1"/>
    <col min="2570" max="2570" width="21.5703125" style="102" customWidth="1"/>
    <col min="2571" max="2571" width="13" style="102" customWidth="1"/>
    <col min="2572" max="2572" width="14.85546875" style="102" customWidth="1"/>
    <col min="2573" max="2573" width="10.5703125" style="102" customWidth="1"/>
    <col min="2574" max="2574" width="11.5703125" style="102" customWidth="1"/>
    <col min="2575" max="2575" width="12" style="102" customWidth="1"/>
    <col min="2576" max="2576" width="14.5703125" style="102" customWidth="1"/>
    <col min="2577" max="2577" width="16.28515625" style="102" customWidth="1"/>
    <col min="2578" max="2578" width="10.5703125" style="102" customWidth="1"/>
    <col min="2579" max="2579" width="13.140625" style="102" customWidth="1"/>
    <col min="2580" max="2580" width="15.7109375" style="102" customWidth="1"/>
    <col min="2581" max="2581" width="12.140625" style="102" customWidth="1"/>
    <col min="2582" max="2582" width="10.5703125" style="102" customWidth="1"/>
    <col min="2583" max="2583" width="14.7109375" style="102" customWidth="1"/>
    <col min="2584" max="2584" width="66.7109375" style="102" customWidth="1"/>
    <col min="2585" max="2585" width="13.7109375" style="102" customWidth="1"/>
    <col min="2586" max="2586" width="12" style="102" customWidth="1"/>
    <col min="2587" max="2590" width="10.5703125" style="102" customWidth="1"/>
    <col min="2591" max="2592" width="16.5703125" style="102" customWidth="1"/>
    <col min="2593" max="2593" width="16.140625" style="102" customWidth="1"/>
    <col min="2594" max="2594" width="20.85546875" style="102" customWidth="1"/>
    <col min="2595" max="2595" width="11.5703125" style="102" customWidth="1"/>
    <col min="2596" max="2596" width="13.85546875" style="102" customWidth="1"/>
    <col min="2597" max="2597" width="33.140625" style="102" customWidth="1"/>
    <col min="2598" max="2598" width="13.140625" style="102" customWidth="1"/>
    <col min="2599" max="2599" width="14.5703125" style="102" customWidth="1"/>
    <col min="2600" max="2600" width="21" style="102" customWidth="1"/>
    <col min="2601" max="2601" width="13.85546875" style="102" customWidth="1"/>
    <col min="2602" max="2602" width="13.7109375" style="102" customWidth="1"/>
    <col min="2603" max="2603" width="13.28515625" style="102" customWidth="1"/>
    <col min="2604" max="2604" width="12.28515625" style="102" customWidth="1"/>
    <col min="2605" max="2612" width="9.140625" style="102"/>
    <col min="2613" max="2613" width="10.140625" style="102" customWidth="1"/>
    <col min="2614" max="2615" width="9.140625" style="102"/>
    <col min="2616" max="2616" width="55.28515625" style="102" customWidth="1"/>
    <col min="2617" max="2816" width="9.140625" style="102"/>
    <col min="2817" max="2817" width="7" style="102" customWidth="1"/>
    <col min="2818" max="2818" width="16.140625" style="102" customWidth="1"/>
    <col min="2819" max="2819" width="11.5703125" style="102" customWidth="1"/>
    <col min="2820" max="2820" width="29.85546875" style="102" customWidth="1"/>
    <col min="2821" max="2821" width="13.7109375" style="102" customWidth="1"/>
    <col min="2822" max="2822" width="42.85546875" style="102" customWidth="1"/>
    <col min="2823" max="2823" width="11" style="102" customWidth="1"/>
    <col min="2824" max="2824" width="12.7109375" style="102" customWidth="1"/>
    <col min="2825" max="2825" width="45.42578125" style="102" customWidth="1"/>
    <col min="2826" max="2826" width="21.5703125" style="102" customWidth="1"/>
    <col min="2827" max="2827" width="13" style="102" customWidth="1"/>
    <col min="2828" max="2828" width="14.85546875" style="102" customWidth="1"/>
    <col min="2829" max="2829" width="10.5703125" style="102" customWidth="1"/>
    <col min="2830" max="2830" width="11.5703125" style="102" customWidth="1"/>
    <col min="2831" max="2831" width="12" style="102" customWidth="1"/>
    <col min="2832" max="2832" width="14.5703125" style="102" customWidth="1"/>
    <col min="2833" max="2833" width="16.28515625" style="102" customWidth="1"/>
    <col min="2834" max="2834" width="10.5703125" style="102" customWidth="1"/>
    <col min="2835" max="2835" width="13.140625" style="102" customWidth="1"/>
    <col min="2836" max="2836" width="15.7109375" style="102" customWidth="1"/>
    <col min="2837" max="2837" width="12.140625" style="102" customWidth="1"/>
    <col min="2838" max="2838" width="10.5703125" style="102" customWidth="1"/>
    <col min="2839" max="2839" width="14.7109375" style="102" customWidth="1"/>
    <col min="2840" max="2840" width="66.7109375" style="102" customWidth="1"/>
    <col min="2841" max="2841" width="13.7109375" style="102" customWidth="1"/>
    <col min="2842" max="2842" width="12" style="102" customWidth="1"/>
    <col min="2843" max="2846" width="10.5703125" style="102" customWidth="1"/>
    <col min="2847" max="2848" width="16.5703125" style="102" customWidth="1"/>
    <col min="2849" max="2849" width="16.140625" style="102" customWidth="1"/>
    <col min="2850" max="2850" width="20.85546875" style="102" customWidth="1"/>
    <col min="2851" max="2851" width="11.5703125" style="102" customWidth="1"/>
    <col min="2852" max="2852" width="13.85546875" style="102" customWidth="1"/>
    <col min="2853" max="2853" width="33.140625" style="102" customWidth="1"/>
    <col min="2854" max="2854" width="13.140625" style="102" customWidth="1"/>
    <col min="2855" max="2855" width="14.5703125" style="102" customWidth="1"/>
    <col min="2856" max="2856" width="21" style="102" customWidth="1"/>
    <col min="2857" max="2857" width="13.85546875" style="102" customWidth="1"/>
    <col min="2858" max="2858" width="13.7109375" style="102" customWidth="1"/>
    <col min="2859" max="2859" width="13.28515625" style="102" customWidth="1"/>
    <col min="2860" max="2860" width="12.28515625" style="102" customWidth="1"/>
    <col min="2861" max="2868" width="9.140625" style="102"/>
    <col min="2869" max="2869" width="10.140625" style="102" customWidth="1"/>
    <col min="2870" max="2871" width="9.140625" style="102"/>
    <col min="2872" max="2872" width="55.28515625" style="102" customWidth="1"/>
    <col min="2873" max="3072" width="9.140625" style="102"/>
    <col min="3073" max="3073" width="7" style="102" customWidth="1"/>
    <col min="3074" max="3074" width="16.140625" style="102" customWidth="1"/>
    <col min="3075" max="3075" width="11.5703125" style="102" customWidth="1"/>
    <col min="3076" max="3076" width="29.85546875" style="102" customWidth="1"/>
    <col min="3077" max="3077" width="13.7109375" style="102" customWidth="1"/>
    <col min="3078" max="3078" width="42.85546875" style="102" customWidth="1"/>
    <col min="3079" max="3079" width="11" style="102" customWidth="1"/>
    <col min="3080" max="3080" width="12.7109375" style="102" customWidth="1"/>
    <col min="3081" max="3081" width="45.42578125" style="102" customWidth="1"/>
    <col min="3082" max="3082" width="21.5703125" style="102" customWidth="1"/>
    <col min="3083" max="3083" width="13" style="102" customWidth="1"/>
    <col min="3084" max="3084" width="14.85546875" style="102" customWidth="1"/>
    <col min="3085" max="3085" width="10.5703125" style="102" customWidth="1"/>
    <col min="3086" max="3086" width="11.5703125" style="102" customWidth="1"/>
    <col min="3087" max="3087" width="12" style="102" customWidth="1"/>
    <col min="3088" max="3088" width="14.5703125" style="102" customWidth="1"/>
    <col min="3089" max="3089" width="16.28515625" style="102" customWidth="1"/>
    <col min="3090" max="3090" width="10.5703125" style="102" customWidth="1"/>
    <col min="3091" max="3091" width="13.140625" style="102" customWidth="1"/>
    <col min="3092" max="3092" width="15.7109375" style="102" customWidth="1"/>
    <col min="3093" max="3093" width="12.140625" style="102" customWidth="1"/>
    <col min="3094" max="3094" width="10.5703125" style="102" customWidth="1"/>
    <col min="3095" max="3095" width="14.7109375" style="102" customWidth="1"/>
    <col min="3096" max="3096" width="66.7109375" style="102" customWidth="1"/>
    <col min="3097" max="3097" width="13.7109375" style="102" customWidth="1"/>
    <col min="3098" max="3098" width="12" style="102" customWidth="1"/>
    <col min="3099" max="3102" width="10.5703125" style="102" customWidth="1"/>
    <col min="3103" max="3104" width="16.5703125" style="102" customWidth="1"/>
    <col min="3105" max="3105" width="16.140625" style="102" customWidth="1"/>
    <col min="3106" max="3106" width="20.85546875" style="102" customWidth="1"/>
    <col min="3107" max="3107" width="11.5703125" style="102" customWidth="1"/>
    <col min="3108" max="3108" width="13.85546875" style="102" customWidth="1"/>
    <col min="3109" max="3109" width="33.140625" style="102" customWidth="1"/>
    <col min="3110" max="3110" width="13.140625" style="102" customWidth="1"/>
    <col min="3111" max="3111" width="14.5703125" style="102" customWidth="1"/>
    <col min="3112" max="3112" width="21" style="102" customWidth="1"/>
    <col min="3113" max="3113" width="13.85546875" style="102" customWidth="1"/>
    <col min="3114" max="3114" width="13.7109375" style="102" customWidth="1"/>
    <col min="3115" max="3115" width="13.28515625" style="102" customWidth="1"/>
    <col min="3116" max="3116" width="12.28515625" style="102" customWidth="1"/>
    <col min="3117" max="3124" width="9.140625" style="102"/>
    <col min="3125" max="3125" width="10.140625" style="102" customWidth="1"/>
    <col min="3126" max="3127" width="9.140625" style="102"/>
    <col min="3128" max="3128" width="55.28515625" style="102" customWidth="1"/>
    <col min="3129" max="3328" width="9.140625" style="102"/>
    <col min="3329" max="3329" width="7" style="102" customWidth="1"/>
    <col min="3330" max="3330" width="16.140625" style="102" customWidth="1"/>
    <col min="3331" max="3331" width="11.5703125" style="102" customWidth="1"/>
    <col min="3332" max="3332" width="29.85546875" style="102" customWidth="1"/>
    <col min="3333" max="3333" width="13.7109375" style="102" customWidth="1"/>
    <col min="3334" max="3334" width="42.85546875" style="102" customWidth="1"/>
    <col min="3335" max="3335" width="11" style="102" customWidth="1"/>
    <col min="3336" max="3336" width="12.7109375" style="102" customWidth="1"/>
    <col min="3337" max="3337" width="45.42578125" style="102" customWidth="1"/>
    <col min="3338" max="3338" width="21.5703125" style="102" customWidth="1"/>
    <col min="3339" max="3339" width="13" style="102" customWidth="1"/>
    <col min="3340" max="3340" width="14.85546875" style="102" customWidth="1"/>
    <col min="3341" max="3341" width="10.5703125" style="102" customWidth="1"/>
    <col min="3342" max="3342" width="11.5703125" style="102" customWidth="1"/>
    <col min="3343" max="3343" width="12" style="102" customWidth="1"/>
    <col min="3344" max="3344" width="14.5703125" style="102" customWidth="1"/>
    <col min="3345" max="3345" width="16.28515625" style="102" customWidth="1"/>
    <col min="3346" max="3346" width="10.5703125" style="102" customWidth="1"/>
    <col min="3347" max="3347" width="13.140625" style="102" customWidth="1"/>
    <col min="3348" max="3348" width="15.7109375" style="102" customWidth="1"/>
    <col min="3349" max="3349" width="12.140625" style="102" customWidth="1"/>
    <col min="3350" max="3350" width="10.5703125" style="102" customWidth="1"/>
    <col min="3351" max="3351" width="14.7109375" style="102" customWidth="1"/>
    <col min="3352" max="3352" width="66.7109375" style="102" customWidth="1"/>
    <col min="3353" max="3353" width="13.7109375" style="102" customWidth="1"/>
    <col min="3354" max="3354" width="12" style="102" customWidth="1"/>
    <col min="3355" max="3358" width="10.5703125" style="102" customWidth="1"/>
    <col min="3359" max="3360" width="16.5703125" style="102" customWidth="1"/>
    <col min="3361" max="3361" width="16.140625" style="102" customWidth="1"/>
    <col min="3362" max="3362" width="20.85546875" style="102" customWidth="1"/>
    <col min="3363" max="3363" width="11.5703125" style="102" customWidth="1"/>
    <col min="3364" max="3364" width="13.85546875" style="102" customWidth="1"/>
    <col min="3365" max="3365" width="33.140625" style="102" customWidth="1"/>
    <col min="3366" max="3366" width="13.140625" style="102" customWidth="1"/>
    <col min="3367" max="3367" width="14.5703125" style="102" customWidth="1"/>
    <col min="3368" max="3368" width="21" style="102" customWidth="1"/>
    <col min="3369" max="3369" width="13.85546875" style="102" customWidth="1"/>
    <col min="3370" max="3370" width="13.7109375" style="102" customWidth="1"/>
    <col min="3371" max="3371" width="13.28515625" style="102" customWidth="1"/>
    <col min="3372" max="3372" width="12.28515625" style="102" customWidth="1"/>
    <col min="3373" max="3380" width="9.140625" style="102"/>
    <col min="3381" max="3381" width="10.140625" style="102" customWidth="1"/>
    <col min="3382" max="3383" width="9.140625" style="102"/>
    <col min="3384" max="3384" width="55.28515625" style="102" customWidth="1"/>
    <col min="3385" max="3584" width="9.140625" style="102"/>
    <col min="3585" max="3585" width="7" style="102" customWidth="1"/>
    <col min="3586" max="3586" width="16.140625" style="102" customWidth="1"/>
    <col min="3587" max="3587" width="11.5703125" style="102" customWidth="1"/>
    <col min="3588" max="3588" width="29.85546875" style="102" customWidth="1"/>
    <col min="3589" max="3589" width="13.7109375" style="102" customWidth="1"/>
    <col min="3590" max="3590" width="42.85546875" style="102" customWidth="1"/>
    <col min="3591" max="3591" width="11" style="102" customWidth="1"/>
    <col min="3592" max="3592" width="12.7109375" style="102" customWidth="1"/>
    <col min="3593" max="3593" width="45.42578125" style="102" customWidth="1"/>
    <col min="3594" max="3594" width="21.5703125" style="102" customWidth="1"/>
    <col min="3595" max="3595" width="13" style="102" customWidth="1"/>
    <col min="3596" max="3596" width="14.85546875" style="102" customWidth="1"/>
    <col min="3597" max="3597" width="10.5703125" style="102" customWidth="1"/>
    <col min="3598" max="3598" width="11.5703125" style="102" customWidth="1"/>
    <col min="3599" max="3599" width="12" style="102" customWidth="1"/>
    <col min="3600" max="3600" width="14.5703125" style="102" customWidth="1"/>
    <col min="3601" max="3601" width="16.28515625" style="102" customWidth="1"/>
    <col min="3602" max="3602" width="10.5703125" style="102" customWidth="1"/>
    <col min="3603" max="3603" width="13.140625" style="102" customWidth="1"/>
    <col min="3604" max="3604" width="15.7109375" style="102" customWidth="1"/>
    <col min="3605" max="3605" width="12.140625" style="102" customWidth="1"/>
    <col min="3606" max="3606" width="10.5703125" style="102" customWidth="1"/>
    <col min="3607" max="3607" width="14.7109375" style="102" customWidth="1"/>
    <col min="3608" max="3608" width="66.7109375" style="102" customWidth="1"/>
    <col min="3609" max="3609" width="13.7109375" style="102" customWidth="1"/>
    <col min="3610" max="3610" width="12" style="102" customWidth="1"/>
    <col min="3611" max="3614" width="10.5703125" style="102" customWidth="1"/>
    <col min="3615" max="3616" width="16.5703125" style="102" customWidth="1"/>
    <col min="3617" max="3617" width="16.140625" style="102" customWidth="1"/>
    <col min="3618" max="3618" width="20.85546875" style="102" customWidth="1"/>
    <col min="3619" max="3619" width="11.5703125" style="102" customWidth="1"/>
    <col min="3620" max="3620" width="13.85546875" style="102" customWidth="1"/>
    <col min="3621" max="3621" width="33.140625" style="102" customWidth="1"/>
    <col min="3622" max="3622" width="13.140625" style="102" customWidth="1"/>
    <col min="3623" max="3623" width="14.5703125" style="102" customWidth="1"/>
    <col min="3624" max="3624" width="21" style="102" customWidth="1"/>
    <col min="3625" max="3625" width="13.85546875" style="102" customWidth="1"/>
    <col min="3626" max="3626" width="13.7109375" style="102" customWidth="1"/>
    <col min="3627" max="3627" width="13.28515625" style="102" customWidth="1"/>
    <col min="3628" max="3628" width="12.28515625" style="102" customWidth="1"/>
    <col min="3629" max="3636" width="9.140625" style="102"/>
    <col min="3637" max="3637" width="10.140625" style="102" customWidth="1"/>
    <col min="3638" max="3639" width="9.140625" style="102"/>
    <col min="3640" max="3640" width="55.28515625" style="102" customWidth="1"/>
    <col min="3641" max="3840" width="9.140625" style="102"/>
    <col min="3841" max="3841" width="7" style="102" customWidth="1"/>
    <col min="3842" max="3842" width="16.140625" style="102" customWidth="1"/>
    <col min="3843" max="3843" width="11.5703125" style="102" customWidth="1"/>
    <col min="3844" max="3844" width="29.85546875" style="102" customWidth="1"/>
    <col min="3845" max="3845" width="13.7109375" style="102" customWidth="1"/>
    <col min="3846" max="3846" width="42.85546875" style="102" customWidth="1"/>
    <col min="3847" max="3847" width="11" style="102" customWidth="1"/>
    <col min="3848" max="3848" width="12.7109375" style="102" customWidth="1"/>
    <col min="3849" max="3849" width="45.42578125" style="102" customWidth="1"/>
    <col min="3850" max="3850" width="21.5703125" style="102" customWidth="1"/>
    <col min="3851" max="3851" width="13" style="102" customWidth="1"/>
    <col min="3852" max="3852" width="14.85546875" style="102" customWidth="1"/>
    <col min="3853" max="3853" width="10.5703125" style="102" customWidth="1"/>
    <col min="3854" max="3854" width="11.5703125" style="102" customWidth="1"/>
    <col min="3855" max="3855" width="12" style="102" customWidth="1"/>
    <col min="3856" max="3856" width="14.5703125" style="102" customWidth="1"/>
    <col min="3857" max="3857" width="16.28515625" style="102" customWidth="1"/>
    <col min="3858" max="3858" width="10.5703125" style="102" customWidth="1"/>
    <col min="3859" max="3859" width="13.140625" style="102" customWidth="1"/>
    <col min="3860" max="3860" width="15.7109375" style="102" customWidth="1"/>
    <col min="3861" max="3861" width="12.140625" style="102" customWidth="1"/>
    <col min="3862" max="3862" width="10.5703125" style="102" customWidth="1"/>
    <col min="3863" max="3863" width="14.7109375" style="102" customWidth="1"/>
    <col min="3864" max="3864" width="66.7109375" style="102" customWidth="1"/>
    <col min="3865" max="3865" width="13.7109375" style="102" customWidth="1"/>
    <col min="3866" max="3866" width="12" style="102" customWidth="1"/>
    <col min="3867" max="3870" width="10.5703125" style="102" customWidth="1"/>
    <col min="3871" max="3872" width="16.5703125" style="102" customWidth="1"/>
    <col min="3873" max="3873" width="16.140625" style="102" customWidth="1"/>
    <col min="3874" max="3874" width="20.85546875" style="102" customWidth="1"/>
    <col min="3875" max="3875" width="11.5703125" style="102" customWidth="1"/>
    <col min="3876" max="3876" width="13.85546875" style="102" customWidth="1"/>
    <col min="3877" max="3877" width="33.140625" style="102" customWidth="1"/>
    <col min="3878" max="3878" width="13.140625" style="102" customWidth="1"/>
    <col min="3879" max="3879" width="14.5703125" style="102" customWidth="1"/>
    <col min="3880" max="3880" width="21" style="102" customWidth="1"/>
    <col min="3881" max="3881" width="13.85546875" style="102" customWidth="1"/>
    <col min="3882" max="3882" width="13.7109375" style="102" customWidth="1"/>
    <col min="3883" max="3883" width="13.28515625" style="102" customWidth="1"/>
    <col min="3884" max="3884" width="12.28515625" style="102" customWidth="1"/>
    <col min="3885" max="3892" width="9.140625" style="102"/>
    <col min="3893" max="3893" width="10.140625" style="102" customWidth="1"/>
    <col min="3894" max="3895" width="9.140625" style="102"/>
    <col min="3896" max="3896" width="55.28515625" style="102" customWidth="1"/>
    <col min="3897" max="4096" width="9.140625" style="102"/>
    <col min="4097" max="4097" width="7" style="102" customWidth="1"/>
    <col min="4098" max="4098" width="16.140625" style="102" customWidth="1"/>
    <col min="4099" max="4099" width="11.5703125" style="102" customWidth="1"/>
    <col min="4100" max="4100" width="29.85546875" style="102" customWidth="1"/>
    <col min="4101" max="4101" width="13.7109375" style="102" customWidth="1"/>
    <col min="4102" max="4102" width="42.85546875" style="102" customWidth="1"/>
    <col min="4103" max="4103" width="11" style="102" customWidth="1"/>
    <col min="4104" max="4104" width="12.7109375" style="102" customWidth="1"/>
    <col min="4105" max="4105" width="45.42578125" style="102" customWidth="1"/>
    <col min="4106" max="4106" width="21.5703125" style="102" customWidth="1"/>
    <col min="4107" max="4107" width="13" style="102" customWidth="1"/>
    <col min="4108" max="4108" width="14.85546875" style="102" customWidth="1"/>
    <col min="4109" max="4109" width="10.5703125" style="102" customWidth="1"/>
    <col min="4110" max="4110" width="11.5703125" style="102" customWidth="1"/>
    <col min="4111" max="4111" width="12" style="102" customWidth="1"/>
    <col min="4112" max="4112" width="14.5703125" style="102" customWidth="1"/>
    <col min="4113" max="4113" width="16.28515625" style="102" customWidth="1"/>
    <col min="4114" max="4114" width="10.5703125" style="102" customWidth="1"/>
    <col min="4115" max="4115" width="13.140625" style="102" customWidth="1"/>
    <col min="4116" max="4116" width="15.7109375" style="102" customWidth="1"/>
    <col min="4117" max="4117" width="12.140625" style="102" customWidth="1"/>
    <col min="4118" max="4118" width="10.5703125" style="102" customWidth="1"/>
    <col min="4119" max="4119" width="14.7109375" style="102" customWidth="1"/>
    <col min="4120" max="4120" width="66.7109375" style="102" customWidth="1"/>
    <col min="4121" max="4121" width="13.7109375" style="102" customWidth="1"/>
    <col min="4122" max="4122" width="12" style="102" customWidth="1"/>
    <col min="4123" max="4126" width="10.5703125" style="102" customWidth="1"/>
    <col min="4127" max="4128" width="16.5703125" style="102" customWidth="1"/>
    <col min="4129" max="4129" width="16.140625" style="102" customWidth="1"/>
    <col min="4130" max="4130" width="20.85546875" style="102" customWidth="1"/>
    <col min="4131" max="4131" width="11.5703125" style="102" customWidth="1"/>
    <col min="4132" max="4132" width="13.85546875" style="102" customWidth="1"/>
    <col min="4133" max="4133" width="33.140625" style="102" customWidth="1"/>
    <col min="4134" max="4134" width="13.140625" style="102" customWidth="1"/>
    <col min="4135" max="4135" width="14.5703125" style="102" customWidth="1"/>
    <col min="4136" max="4136" width="21" style="102" customWidth="1"/>
    <col min="4137" max="4137" width="13.85546875" style="102" customWidth="1"/>
    <col min="4138" max="4138" width="13.7109375" style="102" customWidth="1"/>
    <col min="4139" max="4139" width="13.28515625" style="102" customWidth="1"/>
    <col min="4140" max="4140" width="12.28515625" style="102" customWidth="1"/>
    <col min="4141" max="4148" width="9.140625" style="102"/>
    <col min="4149" max="4149" width="10.140625" style="102" customWidth="1"/>
    <col min="4150" max="4151" width="9.140625" style="102"/>
    <col min="4152" max="4152" width="55.28515625" style="102" customWidth="1"/>
    <col min="4153" max="4352" width="9.140625" style="102"/>
    <col min="4353" max="4353" width="7" style="102" customWidth="1"/>
    <col min="4354" max="4354" width="16.140625" style="102" customWidth="1"/>
    <col min="4355" max="4355" width="11.5703125" style="102" customWidth="1"/>
    <col min="4356" max="4356" width="29.85546875" style="102" customWidth="1"/>
    <col min="4357" max="4357" width="13.7109375" style="102" customWidth="1"/>
    <col min="4358" max="4358" width="42.85546875" style="102" customWidth="1"/>
    <col min="4359" max="4359" width="11" style="102" customWidth="1"/>
    <col min="4360" max="4360" width="12.7109375" style="102" customWidth="1"/>
    <col min="4361" max="4361" width="45.42578125" style="102" customWidth="1"/>
    <col min="4362" max="4362" width="21.5703125" style="102" customWidth="1"/>
    <col min="4363" max="4363" width="13" style="102" customWidth="1"/>
    <col min="4364" max="4364" width="14.85546875" style="102" customWidth="1"/>
    <col min="4365" max="4365" width="10.5703125" style="102" customWidth="1"/>
    <col min="4366" max="4366" width="11.5703125" style="102" customWidth="1"/>
    <col min="4367" max="4367" width="12" style="102" customWidth="1"/>
    <col min="4368" max="4368" width="14.5703125" style="102" customWidth="1"/>
    <col min="4369" max="4369" width="16.28515625" style="102" customWidth="1"/>
    <col min="4370" max="4370" width="10.5703125" style="102" customWidth="1"/>
    <col min="4371" max="4371" width="13.140625" style="102" customWidth="1"/>
    <col min="4372" max="4372" width="15.7109375" style="102" customWidth="1"/>
    <col min="4373" max="4373" width="12.140625" style="102" customWidth="1"/>
    <col min="4374" max="4374" width="10.5703125" style="102" customWidth="1"/>
    <col min="4375" max="4375" width="14.7109375" style="102" customWidth="1"/>
    <col min="4376" max="4376" width="66.7109375" style="102" customWidth="1"/>
    <col min="4377" max="4377" width="13.7109375" style="102" customWidth="1"/>
    <col min="4378" max="4378" width="12" style="102" customWidth="1"/>
    <col min="4379" max="4382" width="10.5703125" style="102" customWidth="1"/>
    <col min="4383" max="4384" width="16.5703125" style="102" customWidth="1"/>
    <col min="4385" max="4385" width="16.140625" style="102" customWidth="1"/>
    <col min="4386" max="4386" width="20.85546875" style="102" customWidth="1"/>
    <col min="4387" max="4387" width="11.5703125" style="102" customWidth="1"/>
    <col min="4388" max="4388" width="13.85546875" style="102" customWidth="1"/>
    <col min="4389" max="4389" width="33.140625" style="102" customWidth="1"/>
    <col min="4390" max="4390" width="13.140625" style="102" customWidth="1"/>
    <col min="4391" max="4391" width="14.5703125" style="102" customWidth="1"/>
    <col min="4392" max="4392" width="21" style="102" customWidth="1"/>
    <col min="4393" max="4393" width="13.85546875" style="102" customWidth="1"/>
    <col min="4394" max="4394" width="13.7109375" style="102" customWidth="1"/>
    <col min="4395" max="4395" width="13.28515625" style="102" customWidth="1"/>
    <col min="4396" max="4396" width="12.28515625" style="102" customWidth="1"/>
    <col min="4397" max="4404" width="9.140625" style="102"/>
    <col min="4405" max="4405" width="10.140625" style="102" customWidth="1"/>
    <col min="4406" max="4407" width="9.140625" style="102"/>
    <col min="4408" max="4408" width="55.28515625" style="102" customWidth="1"/>
    <col min="4409" max="4608" width="9.140625" style="102"/>
    <col min="4609" max="4609" width="7" style="102" customWidth="1"/>
    <col min="4610" max="4610" width="16.140625" style="102" customWidth="1"/>
    <col min="4611" max="4611" width="11.5703125" style="102" customWidth="1"/>
    <col min="4612" max="4612" width="29.85546875" style="102" customWidth="1"/>
    <col min="4613" max="4613" width="13.7109375" style="102" customWidth="1"/>
    <col min="4614" max="4614" width="42.85546875" style="102" customWidth="1"/>
    <col min="4615" max="4615" width="11" style="102" customWidth="1"/>
    <col min="4616" max="4616" width="12.7109375" style="102" customWidth="1"/>
    <col min="4617" max="4617" width="45.42578125" style="102" customWidth="1"/>
    <col min="4618" max="4618" width="21.5703125" style="102" customWidth="1"/>
    <col min="4619" max="4619" width="13" style="102" customWidth="1"/>
    <col min="4620" max="4620" width="14.85546875" style="102" customWidth="1"/>
    <col min="4621" max="4621" width="10.5703125" style="102" customWidth="1"/>
    <col min="4622" max="4622" width="11.5703125" style="102" customWidth="1"/>
    <col min="4623" max="4623" width="12" style="102" customWidth="1"/>
    <col min="4624" max="4624" width="14.5703125" style="102" customWidth="1"/>
    <col min="4625" max="4625" width="16.28515625" style="102" customWidth="1"/>
    <col min="4626" max="4626" width="10.5703125" style="102" customWidth="1"/>
    <col min="4627" max="4627" width="13.140625" style="102" customWidth="1"/>
    <col min="4628" max="4628" width="15.7109375" style="102" customWidth="1"/>
    <col min="4629" max="4629" width="12.140625" style="102" customWidth="1"/>
    <col min="4630" max="4630" width="10.5703125" style="102" customWidth="1"/>
    <col min="4631" max="4631" width="14.7109375" style="102" customWidth="1"/>
    <col min="4632" max="4632" width="66.7109375" style="102" customWidth="1"/>
    <col min="4633" max="4633" width="13.7109375" style="102" customWidth="1"/>
    <col min="4634" max="4634" width="12" style="102" customWidth="1"/>
    <col min="4635" max="4638" width="10.5703125" style="102" customWidth="1"/>
    <col min="4639" max="4640" width="16.5703125" style="102" customWidth="1"/>
    <col min="4641" max="4641" width="16.140625" style="102" customWidth="1"/>
    <col min="4642" max="4642" width="20.85546875" style="102" customWidth="1"/>
    <col min="4643" max="4643" width="11.5703125" style="102" customWidth="1"/>
    <col min="4644" max="4644" width="13.85546875" style="102" customWidth="1"/>
    <col min="4645" max="4645" width="33.140625" style="102" customWidth="1"/>
    <col min="4646" max="4646" width="13.140625" style="102" customWidth="1"/>
    <col min="4647" max="4647" width="14.5703125" style="102" customWidth="1"/>
    <col min="4648" max="4648" width="21" style="102" customWidth="1"/>
    <col min="4649" max="4649" width="13.85546875" style="102" customWidth="1"/>
    <col min="4650" max="4650" width="13.7109375" style="102" customWidth="1"/>
    <col min="4651" max="4651" width="13.28515625" style="102" customWidth="1"/>
    <col min="4652" max="4652" width="12.28515625" style="102" customWidth="1"/>
    <col min="4653" max="4660" width="9.140625" style="102"/>
    <col min="4661" max="4661" width="10.140625" style="102" customWidth="1"/>
    <col min="4662" max="4663" width="9.140625" style="102"/>
    <col min="4664" max="4664" width="55.28515625" style="102" customWidth="1"/>
    <col min="4665" max="4864" width="9.140625" style="102"/>
    <col min="4865" max="4865" width="7" style="102" customWidth="1"/>
    <col min="4866" max="4866" width="16.140625" style="102" customWidth="1"/>
    <col min="4867" max="4867" width="11.5703125" style="102" customWidth="1"/>
    <col min="4868" max="4868" width="29.85546875" style="102" customWidth="1"/>
    <col min="4869" max="4869" width="13.7109375" style="102" customWidth="1"/>
    <col min="4870" max="4870" width="42.85546875" style="102" customWidth="1"/>
    <col min="4871" max="4871" width="11" style="102" customWidth="1"/>
    <col min="4872" max="4872" width="12.7109375" style="102" customWidth="1"/>
    <col min="4873" max="4873" width="45.42578125" style="102" customWidth="1"/>
    <col min="4874" max="4874" width="21.5703125" style="102" customWidth="1"/>
    <col min="4875" max="4875" width="13" style="102" customWidth="1"/>
    <col min="4876" max="4876" width="14.85546875" style="102" customWidth="1"/>
    <col min="4877" max="4877" width="10.5703125" style="102" customWidth="1"/>
    <col min="4878" max="4878" width="11.5703125" style="102" customWidth="1"/>
    <col min="4879" max="4879" width="12" style="102" customWidth="1"/>
    <col min="4880" max="4880" width="14.5703125" style="102" customWidth="1"/>
    <col min="4881" max="4881" width="16.28515625" style="102" customWidth="1"/>
    <col min="4882" max="4882" width="10.5703125" style="102" customWidth="1"/>
    <col min="4883" max="4883" width="13.140625" style="102" customWidth="1"/>
    <col min="4884" max="4884" width="15.7109375" style="102" customWidth="1"/>
    <col min="4885" max="4885" width="12.140625" style="102" customWidth="1"/>
    <col min="4886" max="4886" width="10.5703125" style="102" customWidth="1"/>
    <col min="4887" max="4887" width="14.7109375" style="102" customWidth="1"/>
    <col min="4888" max="4888" width="66.7109375" style="102" customWidth="1"/>
    <col min="4889" max="4889" width="13.7109375" style="102" customWidth="1"/>
    <col min="4890" max="4890" width="12" style="102" customWidth="1"/>
    <col min="4891" max="4894" width="10.5703125" style="102" customWidth="1"/>
    <col min="4895" max="4896" width="16.5703125" style="102" customWidth="1"/>
    <col min="4897" max="4897" width="16.140625" style="102" customWidth="1"/>
    <col min="4898" max="4898" width="20.85546875" style="102" customWidth="1"/>
    <col min="4899" max="4899" width="11.5703125" style="102" customWidth="1"/>
    <col min="4900" max="4900" width="13.85546875" style="102" customWidth="1"/>
    <col min="4901" max="4901" width="33.140625" style="102" customWidth="1"/>
    <col min="4902" max="4902" width="13.140625" style="102" customWidth="1"/>
    <col min="4903" max="4903" width="14.5703125" style="102" customWidth="1"/>
    <col min="4904" max="4904" width="21" style="102" customWidth="1"/>
    <col min="4905" max="4905" width="13.85546875" style="102" customWidth="1"/>
    <col min="4906" max="4906" width="13.7109375" style="102" customWidth="1"/>
    <col min="4907" max="4907" width="13.28515625" style="102" customWidth="1"/>
    <col min="4908" max="4908" width="12.28515625" style="102" customWidth="1"/>
    <col min="4909" max="4916" width="9.140625" style="102"/>
    <col min="4917" max="4917" width="10.140625" style="102" customWidth="1"/>
    <col min="4918" max="4919" width="9.140625" style="102"/>
    <col min="4920" max="4920" width="55.28515625" style="102" customWidth="1"/>
    <col min="4921" max="5120" width="9.140625" style="102"/>
    <col min="5121" max="5121" width="7" style="102" customWidth="1"/>
    <col min="5122" max="5122" width="16.140625" style="102" customWidth="1"/>
    <col min="5123" max="5123" width="11.5703125" style="102" customWidth="1"/>
    <col min="5124" max="5124" width="29.85546875" style="102" customWidth="1"/>
    <col min="5125" max="5125" width="13.7109375" style="102" customWidth="1"/>
    <col min="5126" max="5126" width="42.85546875" style="102" customWidth="1"/>
    <col min="5127" max="5127" width="11" style="102" customWidth="1"/>
    <col min="5128" max="5128" width="12.7109375" style="102" customWidth="1"/>
    <col min="5129" max="5129" width="45.42578125" style="102" customWidth="1"/>
    <col min="5130" max="5130" width="21.5703125" style="102" customWidth="1"/>
    <col min="5131" max="5131" width="13" style="102" customWidth="1"/>
    <col min="5132" max="5132" width="14.85546875" style="102" customWidth="1"/>
    <col min="5133" max="5133" width="10.5703125" style="102" customWidth="1"/>
    <col min="5134" max="5134" width="11.5703125" style="102" customWidth="1"/>
    <col min="5135" max="5135" width="12" style="102" customWidth="1"/>
    <col min="5136" max="5136" width="14.5703125" style="102" customWidth="1"/>
    <col min="5137" max="5137" width="16.28515625" style="102" customWidth="1"/>
    <col min="5138" max="5138" width="10.5703125" style="102" customWidth="1"/>
    <col min="5139" max="5139" width="13.140625" style="102" customWidth="1"/>
    <col min="5140" max="5140" width="15.7109375" style="102" customWidth="1"/>
    <col min="5141" max="5141" width="12.140625" style="102" customWidth="1"/>
    <col min="5142" max="5142" width="10.5703125" style="102" customWidth="1"/>
    <col min="5143" max="5143" width="14.7109375" style="102" customWidth="1"/>
    <col min="5144" max="5144" width="66.7109375" style="102" customWidth="1"/>
    <col min="5145" max="5145" width="13.7109375" style="102" customWidth="1"/>
    <col min="5146" max="5146" width="12" style="102" customWidth="1"/>
    <col min="5147" max="5150" width="10.5703125" style="102" customWidth="1"/>
    <col min="5151" max="5152" width="16.5703125" style="102" customWidth="1"/>
    <col min="5153" max="5153" width="16.140625" style="102" customWidth="1"/>
    <col min="5154" max="5154" width="20.85546875" style="102" customWidth="1"/>
    <col min="5155" max="5155" width="11.5703125" style="102" customWidth="1"/>
    <col min="5156" max="5156" width="13.85546875" style="102" customWidth="1"/>
    <col min="5157" max="5157" width="33.140625" style="102" customWidth="1"/>
    <col min="5158" max="5158" width="13.140625" style="102" customWidth="1"/>
    <col min="5159" max="5159" width="14.5703125" style="102" customWidth="1"/>
    <col min="5160" max="5160" width="21" style="102" customWidth="1"/>
    <col min="5161" max="5161" width="13.85546875" style="102" customWidth="1"/>
    <col min="5162" max="5162" width="13.7109375" style="102" customWidth="1"/>
    <col min="5163" max="5163" width="13.28515625" style="102" customWidth="1"/>
    <col min="5164" max="5164" width="12.28515625" style="102" customWidth="1"/>
    <col min="5165" max="5172" width="9.140625" style="102"/>
    <col min="5173" max="5173" width="10.140625" style="102" customWidth="1"/>
    <col min="5174" max="5175" width="9.140625" style="102"/>
    <col min="5176" max="5176" width="55.28515625" style="102" customWidth="1"/>
    <col min="5177" max="5376" width="9.140625" style="102"/>
    <col min="5377" max="5377" width="7" style="102" customWidth="1"/>
    <col min="5378" max="5378" width="16.140625" style="102" customWidth="1"/>
    <col min="5379" max="5379" width="11.5703125" style="102" customWidth="1"/>
    <col min="5380" max="5380" width="29.85546875" style="102" customWidth="1"/>
    <col min="5381" max="5381" width="13.7109375" style="102" customWidth="1"/>
    <col min="5382" max="5382" width="42.85546875" style="102" customWidth="1"/>
    <col min="5383" max="5383" width="11" style="102" customWidth="1"/>
    <col min="5384" max="5384" width="12.7109375" style="102" customWidth="1"/>
    <col min="5385" max="5385" width="45.42578125" style="102" customWidth="1"/>
    <col min="5386" max="5386" width="21.5703125" style="102" customWidth="1"/>
    <col min="5387" max="5387" width="13" style="102" customWidth="1"/>
    <col min="5388" max="5388" width="14.85546875" style="102" customWidth="1"/>
    <col min="5389" max="5389" width="10.5703125" style="102" customWidth="1"/>
    <col min="5390" max="5390" width="11.5703125" style="102" customWidth="1"/>
    <col min="5391" max="5391" width="12" style="102" customWidth="1"/>
    <col min="5392" max="5392" width="14.5703125" style="102" customWidth="1"/>
    <col min="5393" max="5393" width="16.28515625" style="102" customWidth="1"/>
    <col min="5394" max="5394" width="10.5703125" style="102" customWidth="1"/>
    <col min="5395" max="5395" width="13.140625" style="102" customWidth="1"/>
    <col min="5396" max="5396" width="15.7109375" style="102" customWidth="1"/>
    <col min="5397" max="5397" width="12.140625" style="102" customWidth="1"/>
    <col min="5398" max="5398" width="10.5703125" style="102" customWidth="1"/>
    <col min="5399" max="5399" width="14.7109375" style="102" customWidth="1"/>
    <col min="5400" max="5400" width="66.7109375" style="102" customWidth="1"/>
    <col min="5401" max="5401" width="13.7109375" style="102" customWidth="1"/>
    <col min="5402" max="5402" width="12" style="102" customWidth="1"/>
    <col min="5403" max="5406" width="10.5703125" style="102" customWidth="1"/>
    <col min="5407" max="5408" width="16.5703125" style="102" customWidth="1"/>
    <col min="5409" max="5409" width="16.140625" style="102" customWidth="1"/>
    <col min="5410" max="5410" width="20.85546875" style="102" customWidth="1"/>
    <col min="5411" max="5411" width="11.5703125" style="102" customWidth="1"/>
    <col min="5412" max="5412" width="13.85546875" style="102" customWidth="1"/>
    <col min="5413" max="5413" width="33.140625" style="102" customWidth="1"/>
    <col min="5414" max="5414" width="13.140625" style="102" customWidth="1"/>
    <col min="5415" max="5415" width="14.5703125" style="102" customWidth="1"/>
    <col min="5416" max="5416" width="21" style="102" customWidth="1"/>
    <col min="5417" max="5417" width="13.85546875" style="102" customWidth="1"/>
    <col min="5418" max="5418" width="13.7109375" style="102" customWidth="1"/>
    <col min="5419" max="5419" width="13.28515625" style="102" customWidth="1"/>
    <col min="5420" max="5420" width="12.28515625" style="102" customWidth="1"/>
    <col min="5421" max="5428" width="9.140625" style="102"/>
    <col min="5429" max="5429" width="10.140625" style="102" customWidth="1"/>
    <col min="5430" max="5431" width="9.140625" style="102"/>
    <col min="5432" max="5432" width="55.28515625" style="102" customWidth="1"/>
    <col min="5433" max="5632" width="9.140625" style="102"/>
    <col min="5633" max="5633" width="7" style="102" customWidth="1"/>
    <col min="5634" max="5634" width="16.140625" style="102" customWidth="1"/>
    <col min="5635" max="5635" width="11.5703125" style="102" customWidth="1"/>
    <col min="5636" max="5636" width="29.85546875" style="102" customWidth="1"/>
    <col min="5637" max="5637" width="13.7109375" style="102" customWidth="1"/>
    <col min="5638" max="5638" width="42.85546875" style="102" customWidth="1"/>
    <col min="5639" max="5639" width="11" style="102" customWidth="1"/>
    <col min="5640" max="5640" width="12.7109375" style="102" customWidth="1"/>
    <col min="5641" max="5641" width="45.42578125" style="102" customWidth="1"/>
    <col min="5642" max="5642" width="21.5703125" style="102" customWidth="1"/>
    <col min="5643" max="5643" width="13" style="102" customWidth="1"/>
    <col min="5644" max="5644" width="14.85546875" style="102" customWidth="1"/>
    <col min="5645" max="5645" width="10.5703125" style="102" customWidth="1"/>
    <col min="5646" max="5646" width="11.5703125" style="102" customWidth="1"/>
    <col min="5647" max="5647" width="12" style="102" customWidth="1"/>
    <col min="5648" max="5648" width="14.5703125" style="102" customWidth="1"/>
    <col min="5649" max="5649" width="16.28515625" style="102" customWidth="1"/>
    <col min="5650" max="5650" width="10.5703125" style="102" customWidth="1"/>
    <col min="5651" max="5651" width="13.140625" style="102" customWidth="1"/>
    <col min="5652" max="5652" width="15.7109375" style="102" customWidth="1"/>
    <col min="5653" max="5653" width="12.140625" style="102" customWidth="1"/>
    <col min="5654" max="5654" width="10.5703125" style="102" customWidth="1"/>
    <col min="5655" max="5655" width="14.7109375" style="102" customWidth="1"/>
    <col min="5656" max="5656" width="66.7109375" style="102" customWidth="1"/>
    <col min="5657" max="5657" width="13.7109375" style="102" customWidth="1"/>
    <col min="5658" max="5658" width="12" style="102" customWidth="1"/>
    <col min="5659" max="5662" width="10.5703125" style="102" customWidth="1"/>
    <col min="5663" max="5664" width="16.5703125" style="102" customWidth="1"/>
    <col min="5665" max="5665" width="16.140625" style="102" customWidth="1"/>
    <col min="5666" max="5666" width="20.85546875" style="102" customWidth="1"/>
    <col min="5667" max="5667" width="11.5703125" style="102" customWidth="1"/>
    <col min="5668" max="5668" width="13.85546875" style="102" customWidth="1"/>
    <col min="5669" max="5669" width="33.140625" style="102" customWidth="1"/>
    <col min="5670" max="5670" width="13.140625" style="102" customWidth="1"/>
    <col min="5671" max="5671" width="14.5703125" style="102" customWidth="1"/>
    <col min="5672" max="5672" width="21" style="102" customWidth="1"/>
    <col min="5673" max="5673" width="13.85546875" style="102" customWidth="1"/>
    <col min="5674" max="5674" width="13.7109375" style="102" customWidth="1"/>
    <col min="5675" max="5675" width="13.28515625" style="102" customWidth="1"/>
    <col min="5676" max="5676" width="12.28515625" style="102" customWidth="1"/>
    <col min="5677" max="5684" width="9.140625" style="102"/>
    <col min="5685" max="5685" width="10.140625" style="102" customWidth="1"/>
    <col min="5686" max="5687" width="9.140625" style="102"/>
    <col min="5688" max="5688" width="55.28515625" style="102" customWidth="1"/>
    <col min="5689" max="5888" width="9.140625" style="102"/>
    <col min="5889" max="5889" width="7" style="102" customWidth="1"/>
    <col min="5890" max="5890" width="16.140625" style="102" customWidth="1"/>
    <col min="5891" max="5891" width="11.5703125" style="102" customWidth="1"/>
    <col min="5892" max="5892" width="29.85546875" style="102" customWidth="1"/>
    <col min="5893" max="5893" width="13.7109375" style="102" customWidth="1"/>
    <col min="5894" max="5894" width="42.85546875" style="102" customWidth="1"/>
    <col min="5895" max="5895" width="11" style="102" customWidth="1"/>
    <col min="5896" max="5896" width="12.7109375" style="102" customWidth="1"/>
    <col min="5897" max="5897" width="45.42578125" style="102" customWidth="1"/>
    <col min="5898" max="5898" width="21.5703125" style="102" customWidth="1"/>
    <col min="5899" max="5899" width="13" style="102" customWidth="1"/>
    <col min="5900" max="5900" width="14.85546875" style="102" customWidth="1"/>
    <col min="5901" max="5901" width="10.5703125" style="102" customWidth="1"/>
    <col min="5902" max="5902" width="11.5703125" style="102" customWidth="1"/>
    <col min="5903" max="5903" width="12" style="102" customWidth="1"/>
    <col min="5904" max="5904" width="14.5703125" style="102" customWidth="1"/>
    <col min="5905" max="5905" width="16.28515625" style="102" customWidth="1"/>
    <col min="5906" max="5906" width="10.5703125" style="102" customWidth="1"/>
    <col min="5907" max="5907" width="13.140625" style="102" customWidth="1"/>
    <col min="5908" max="5908" width="15.7109375" style="102" customWidth="1"/>
    <col min="5909" max="5909" width="12.140625" style="102" customWidth="1"/>
    <col min="5910" max="5910" width="10.5703125" style="102" customWidth="1"/>
    <col min="5911" max="5911" width="14.7109375" style="102" customWidth="1"/>
    <col min="5912" max="5912" width="66.7109375" style="102" customWidth="1"/>
    <col min="5913" max="5913" width="13.7109375" style="102" customWidth="1"/>
    <col min="5914" max="5914" width="12" style="102" customWidth="1"/>
    <col min="5915" max="5918" width="10.5703125" style="102" customWidth="1"/>
    <col min="5919" max="5920" width="16.5703125" style="102" customWidth="1"/>
    <col min="5921" max="5921" width="16.140625" style="102" customWidth="1"/>
    <col min="5922" max="5922" width="20.85546875" style="102" customWidth="1"/>
    <col min="5923" max="5923" width="11.5703125" style="102" customWidth="1"/>
    <col min="5924" max="5924" width="13.85546875" style="102" customWidth="1"/>
    <col min="5925" max="5925" width="33.140625" style="102" customWidth="1"/>
    <col min="5926" max="5926" width="13.140625" style="102" customWidth="1"/>
    <col min="5927" max="5927" width="14.5703125" style="102" customWidth="1"/>
    <col min="5928" max="5928" width="21" style="102" customWidth="1"/>
    <col min="5929" max="5929" width="13.85546875" style="102" customWidth="1"/>
    <col min="5930" max="5930" width="13.7109375" style="102" customWidth="1"/>
    <col min="5931" max="5931" width="13.28515625" style="102" customWidth="1"/>
    <col min="5932" max="5932" width="12.28515625" style="102" customWidth="1"/>
    <col min="5933" max="5940" width="9.140625" style="102"/>
    <col min="5941" max="5941" width="10.140625" style="102" customWidth="1"/>
    <col min="5942" max="5943" width="9.140625" style="102"/>
    <col min="5944" max="5944" width="55.28515625" style="102" customWidth="1"/>
    <col min="5945" max="6144" width="9.140625" style="102"/>
    <col min="6145" max="6145" width="7" style="102" customWidth="1"/>
    <col min="6146" max="6146" width="16.140625" style="102" customWidth="1"/>
    <col min="6147" max="6147" width="11.5703125" style="102" customWidth="1"/>
    <col min="6148" max="6148" width="29.85546875" style="102" customWidth="1"/>
    <col min="6149" max="6149" width="13.7109375" style="102" customWidth="1"/>
    <col min="6150" max="6150" width="42.85546875" style="102" customWidth="1"/>
    <col min="6151" max="6151" width="11" style="102" customWidth="1"/>
    <col min="6152" max="6152" width="12.7109375" style="102" customWidth="1"/>
    <col min="6153" max="6153" width="45.42578125" style="102" customWidth="1"/>
    <col min="6154" max="6154" width="21.5703125" style="102" customWidth="1"/>
    <col min="6155" max="6155" width="13" style="102" customWidth="1"/>
    <col min="6156" max="6156" width="14.85546875" style="102" customWidth="1"/>
    <col min="6157" max="6157" width="10.5703125" style="102" customWidth="1"/>
    <col min="6158" max="6158" width="11.5703125" style="102" customWidth="1"/>
    <col min="6159" max="6159" width="12" style="102" customWidth="1"/>
    <col min="6160" max="6160" width="14.5703125" style="102" customWidth="1"/>
    <col min="6161" max="6161" width="16.28515625" style="102" customWidth="1"/>
    <col min="6162" max="6162" width="10.5703125" style="102" customWidth="1"/>
    <col min="6163" max="6163" width="13.140625" style="102" customWidth="1"/>
    <col min="6164" max="6164" width="15.7109375" style="102" customWidth="1"/>
    <col min="6165" max="6165" width="12.140625" style="102" customWidth="1"/>
    <col min="6166" max="6166" width="10.5703125" style="102" customWidth="1"/>
    <col min="6167" max="6167" width="14.7109375" style="102" customWidth="1"/>
    <col min="6168" max="6168" width="66.7109375" style="102" customWidth="1"/>
    <col min="6169" max="6169" width="13.7109375" style="102" customWidth="1"/>
    <col min="6170" max="6170" width="12" style="102" customWidth="1"/>
    <col min="6171" max="6174" width="10.5703125" style="102" customWidth="1"/>
    <col min="6175" max="6176" width="16.5703125" style="102" customWidth="1"/>
    <col min="6177" max="6177" width="16.140625" style="102" customWidth="1"/>
    <col min="6178" max="6178" width="20.85546875" style="102" customWidth="1"/>
    <col min="6179" max="6179" width="11.5703125" style="102" customWidth="1"/>
    <col min="6180" max="6180" width="13.85546875" style="102" customWidth="1"/>
    <col min="6181" max="6181" width="33.140625" style="102" customWidth="1"/>
    <col min="6182" max="6182" width="13.140625" style="102" customWidth="1"/>
    <col min="6183" max="6183" width="14.5703125" style="102" customWidth="1"/>
    <col min="6184" max="6184" width="21" style="102" customWidth="1"/>
    <col min="6185" max="6185" width="13.85546875" style="102" customWidth="1"/>
    <col min="6186" max="6186" width="13.7109375" style="102" customWidth="1"/>
    <col min="6187" max="6187" width="13.28515625" style="102" customWidth="1"/>
    <col min="6188" max="6188" width="12.28515625" style="102" customWidth="1"/>
    <col min="6189" max="6196" width="9.140625" style="102"/>
    <col min="6197" max="6197" width="10.140625" style="102" customWidth="1"/>
    <col min="6198" max="6199" width="9.140625" style="102"/>
    <col min="6200" max="6200" width="55.28515625" style="102" customWidth="1"/>
    <col min="6201" max="6400" width="9.140625" style="102"/>
    <col min="6401" max="6401" width="7" style="102" customWidth="1"/>
    <col min="6402" max="6402" width="16.140625" style="102" customWidth="1"/>
    <col min="6403" max="6403" width="11.5703125" style="102" customWidth="1"/>
    <col min="6404" max="6404" width="29.85546875" style="102" customWidth="1"/>
    <col min="6405" max="6405" width="13.7109375" style="102" customWidth="1"/>
    <col min="6406" max="6406" width="42.85546875" style="102" customWidth="1"/>
    <col min="6407" max="6407" width="11" style="102" customWidth="1"/>
    <col min="6408" max="6408" width="12.7109375" style="102" customWidth="1"/>
    <col min="6409" max="6409" width="45.42578125" style="102" customWidth="1"/>
    <col min="6410" max="6410" width="21.5703125" style="102" customWidth="1"/>
    <col min="6411" max="6411" width="13" style="102" customWidth="1"/>
    <col min="6412" max="6412" width="14.85546875" style="102" customWidth="1"/>
    <col min="6413" max="6413" width="10.5703125" style="102" customWidth="1"/>
    <col min="6414" max="6414" width="11.5703125" style="102" customWidth="1"/>
    <col min="6415" max="6415" width="12" style="102" customWidth="1"/>
    <col min="6416" max="6416" width="14.5703125" style="102" customWidth="1"/>
    <col min="6417" max="6417" width="16.28515625" style="102" customWidth="1"/>
    <col min="6418" max="6418" width="10.5703125" style="102" customWidth="1"/>
    <col min="6419" max="6419" width="13.140625" style="102" customWidth="1"/>
    <col min="6420" max="6420" width="15.7109375" style="102" customWidth="1"/>
    <col min="6421" max="6421" width="12.140625" style="102" customWidth="1"/>
    <col min="6422" max="6422" width="10.5703125" style="102" customWidth="1"/>
    <col min="6423" max="6423" width="14.7109375" style="102" customWidth="1"/>
    <col min="6424" max="6424" width="66.7109375" style="102" customWidth="1"/>
    <col min="6425" max="6425" width="13.7109375" style="102" customWidth="1"/>
    <col min="6426" max="6426" width="12" style="102" customWidth="1"/>
    <col min="6427" max="6430" width="10.5703125" style="102" customWidth="1"/>
    <col min="6431" max="6432" width="16.5703125" style="102" customWidth="1"/>
    <col min="6433" max="6433" width="16.140625" style="102" customWidth="1"/>
    <col min="6434" max="6434" width="20.85546875" style="102" customWidth="1"/>
    <col min="6435" max="6435" width="11.5703125" style="102" customWidth="1"/>
    <col min="6436" max="6436" width="13.85546875" style="102" customWidth="1"/>
    <col min="6437" max="6437" width="33.140625" style="102" customWidth="1"/>
    <col min="6438" max="6438" width="13.140625" style="102" customWidth="1"/>
    <col min="6439" max="6439" width="14.5703125" style="102" customWidth="1"/>
    <col min="6440" max="6440" width="21" style="102" customWidth="1"/>
    <col min="6441" max="6441" width="13.85546875" style="102" customWidth="1"/>
    <col min="6442" max="6442" width="13.7109375" style="102" customWidth="1"/>
    <col min="6443" max="6443" width="13.28515625" style="102" customWidth="1"/>
    <col min="6444" max="6444" width="12.28515625" style="102" customWidth="1"/>
    <col min="6445" max="6452" width="9.140625" style="102"/>
    <col min="6453" max="6453" width="10.140625" style="102" customWidth="1"/>
    <col min="6454" max="6455" width="9.140625" style="102"/>
    <col min="6456" max="6456" width="55.28515625" style="102" customWidth="1"/>
    <col min="6457" max="6656" width="9.140625" style="102"/>
    <col min="6657" max="6657" width="7" style="102" customWidth="1"/>
    <col min="6658" max="6658" width="16.140625" style="102" customWidth="1"/>
    <col min="6659" max="6659" width="11.5703125" style="102" customWidth="1"/>
    <col min="6660" max="6660" width="29.85546875" style="102" customWidth="1"/>
    <col min="6661" max="6661" width="13.7109375" style="102" customWidth="1"/>
    <col min="6662" max="6662" width="42.85546875" style="102" customWidth="1"/>
    <col min="6663" max="6663" width="11" style="102" customWidth="1"/>
    <col min="6664" max="6664" width="12.7109375" style="102" customWidth="1"/>
    <col min="6665" max="6665" width="45.42578125" style="102" customWidth="1"/>
    <col min="6666" max="6666" width="21.5703125" style="102" customWidth="1"/>
    <col min="6667" max="6667" width="13" style="102" customWidth="1"/>
    <col min="6668" max="6668" width="14.85546875" style="102" customWidth="1"/>
    <col min="6669" max="6669" width="10.5703125" style="102" customWidth="1"/>
    <col min="6670" max="6670" width="11.5703125" style="102" customWidth="1"/>
    <col min="6671" max="6671" width="12" style="102" customWidth="1"/>
    <col min="6672" max="6672" width="14.5703125" style="102" customWidth="1"/>
    <col min="6673" max="6673" width="16.28515625" style="102" customWidth="1"/>
    <col min="6674" max="6674" width="10.5703125" style="102" customWidth="1"/>
    <col min="6675" max="6675" width="13.140625" style="102" customWidth="1"/>
    <col min="6676" max="6676" width="15.7109375" style="102" customWidth="1"/>
    <col min="6677" max="6677" width="12.140625" style="102" customWidth="1"/>
    <col min="6678" max="6678" width="10.5703125" style="102" customWidth="1"/>
    <col min="6679" max="6679" width="14.7109375" style="102" customWidth="1"/>
    <col min="6680" max="6680" width="66.7109375" style="102" customWidth="1"/>
    <col min="6681" max="6681" width="13.7109375" style="102" customWidth="1"/>
    <col min="6682" max="6682" width="12" style="102" customWidth="1"/>
    <col min="6683" max="6686" width="10.5703125" style="102" customWidth="1"/>
    <col min="6687" max="6688" width="16.5703125" style="102" customWidth="1"/>
    <col min="6689" max="6689" width="16.140625" style="102" customWidth="1"/>
    <col min="6690" max="6690" width="20.85546875" style="102" customWidth="1"/>
    <col min="6691" max="6691" width="11.5703125" style="102" customWidth="1"/>
    <col min="6692" max="6692" width="13.85546875" style="102" customWidth="1"/>
    <col min="6693" max="6693" width="33.140625" style="102" customWidth="1"/>
    <col min="6694" max="6694" width="13.140625" style="102" customWidth="1"/>
    <col min="6695" max="6695" width="14.5703125" style="102" customWidth="1"/>
    <col min="6696" max="6696" width="21" style="102" customWidth="1"/>
    <col min="6697" max="6697" width="13.85546875" style="102" customWidth="1"/>
    <col min="6698" max="6698" width="13.7109375" style="102" customWidth="1"/>
    <col min="6699" max="6699" width="13.28515625" style="102" customWidth="1"/>
    <col min="6700" max="6700" width="12.28515625" style="102" customWidth="1"/>
    <col min="6701" max="6708" width="9.140625" style="102"/>
    <col min="6709" max="6709" width="10.140625" style="102" customWidth="1"/>
    <col min="6710" max="6711" width="9.140625" style="102"/>
    <col min="6712" max="6712" width="55.28515625" style="102" customWidth="1"/>
    <col min="6713" max="6912" width="9.140625" style="102"/>
    <col min="6913" max="6913" width="7" style="102" customWidth="1"/>
    <col min="6914" max="6914" width="16.140625" style="102" customWidth="1"/>
    <col min="6915" max="6915" width="11.5703125" style="102" customWidth="1"/>
    <col min="6916" max="6916" width="29.85546875" style="102" customWidth="1"/>
    <col min="6917" max="6917" width="13.7109375" style="102" customWidth="1"/>
    <col min="6918" max="6918" width="42.85546875" style="102" customWidth="1"/>
    <col min="6919" max="6919" width="11" style="102" customWidth="1"/>
    <col min="6920" max="6920" width="12.7109375" style="102" customWidth="1"/>
    <col min="6921" max="6921" width="45.42578125" style="102" customWidth="1"/>
    <col min="6922" max="6922" width="21.5703125" style="102" customWidth="1"/>
    <col min="6923" max="6923" width="13" style="102" customWidth="1"/>
    <col min="6924" max="6924" width="14.85546875" style="102" customWidth="1"/>
    <col min="6925" max="6925" width="10.5703125" style="102" customWidth="1"/>
    <col min="6926" max="6926" width="11.5703125" style="102" customWidth="1"/>
    <col min="6927" max="6927" width="12" style="102" customWidth="1"/>
    <col min="6928" max="6928" width="14.5703125" style="102" customWidth="1"/>
    <col min="6929" max="6929" width="16.28515625" style="102" customWidth="1"/>
    <col min="6930" max="6930" width="10.5703125" style="102" customWidth="1"/>
    <col min="6931" max="6931" width="13.140625" style="102" customWidth="1"/>
    <col min="6932" max="6932" width="15.7109375" style="102" customWidth="1"/>
    <col min="6933" max="6933" width="12.140625" style="102" customWidth="1"/>
    <col min="6934" max="6934" width="10.5703125" style="102" customWidth="1"/>
    <col min="6935" max="6935" width="14.7109375" style="102" customWidth="1"/>
    <col min="6936" max="6936" width="66.7109375" style="102" customWidth="1"/>
    <col min="6937" max="6937" width="13.7109375" style="102" customWidth="1"/>
    <col min="6938" max="6938" width="12" style="102" customWidth="1"/>
    <col min="6939" max="6942" width="10.5703125" style="102" customWidth="1"/>
    <col min="6943" max="6944" width="16.5703125" style="102" customWidth="1"/>
    <col min="6945" max="6945" width="16.140625" style="102" customWidth="1"/>
    <col min="6946" max="6946" width="20.85546875" style="102" customWidth="1"/>
    <col min="6947" max="6947" width="11.5703125" style="102" customWidth="1"/>
    <col min="6948" max="6948" width="13.85546875" style="102" customWidth="1"/>
    <col min="6949" max="6949" width="33.140625" style="102" customWidth="1"/>
    <col min="6950" max="6950" width="13.140625" style="102" customWidth="1"/>
    <col min="6951" max="6951" width="14.5703125" style="102" customWidth="1"/>
    <col min="6952" max="6952" width="21" style="102" customWidth="1"/>
    <col min="6953" max="6953" width="13.85546875" style="102" customWidth="1"/>
    <col min="6954" max="6954" width="13.7109375" style="102" customWidth="1"/>
    <col min="6955" max="6955" width="13.28515625" style="102" customWidth="1"/>
    <col min="6956" max="6956" width="12.28515625" style="102" customWidth="1"/>
    <col min="6957" max="6964" width="9.140625" style="102"/>
    <col min="6965" max="6965" width="10.140625" style="102" customWidth="1"/>
    <col min="6966" max="6967" width="9.140625" style="102"/>
    <col min="6968" max="6968" width="55.28515625" style="102" customWidth="1"/>
    <col min="6969" max="7168" width="9.140625" style="102"/>
    <col min="7169" max="7169" width="7" style="102" customWidth="1"/>
    <col min="7170" max="7170" width="16.140625" style="102" customWidth="1"/>
    <col min="7171" max="7171" width="11.5703125" style="102" customWidth="1"/>
    <col min="7172" max="7172" width="29.85546875" style="102" customWidth="1"/>
    <col min="7173" max="7173" width="13.7109375" style="102" customWidth="1"/>
    <col min="7174" max="7174" width="42.85546875" style="102" customWidth="1"/>
    <col min="7175" max="7175" width="11" style="102" customWidth="1"/>
    <col min="7176" max="7176" width="12.7109375" style="102" customWidth="1"/>
    <col min="7177" max="7177" width="45.42578125" style="102" customWidth="1"/>
    <col min="7178" max="7178" width="21.5703125" style="102" customWidth="1"/>
    <col min="7179" max="7179" width="13" style="102" customWidth="1"/>
    <col min="7180" max="7180" width="14.85546875" style="102" customWidth="1"/>
    <col min="7181" max="7181" width="10.5703125" style="102" customWidth="1"/>
    <col min="7182" max="7182" width="11.5703125" style="102" customWidth="1"/>
    <col min="7183" max="7183" width="12" style="102" customWidth="1"/>
    <col min="7184" max="7184" width="14.5703125" style="102" customWidth="1"/>
    <col min="7185" max="7185" width="16.28515625" style="102" customWidth="1"/>
    <col min="7186" max="7186" width="10.5703125" style="102" customWidth="1"/>
    <col min="7187" max="7187" width="13.140625" style="102" customWidth="1"/>
    <col min="7188" max="7188" width="15.7109375" style="102" customWidth="1"/>
    <col min="7189" max="7189" width="12.140625" style="102" customWidth="1"/>
    <col min="7190" max="7190" width="10.5703125" style="102" customWidth="1"/>
    <col min="7191" max="7191" width="14.7109375" style="102" customWidth="1"/>
    <col min="7192" max="7192" width="66.7109375" style="102" customWidth="1"/>
    <col min="7193" max="7193" width="13.7109375" style="102" customWidth="1"/>
    <col min="7194" max="7194" width="12" style="102" customWidth="1"/>
    <col min="7195" max="7198" width="10.5703125" style="102" customWidth="1"/>
    <col min="7199" max="7200" width="16.5703125" style="102" customWidth="1"/>
    <col min="7201" max="7201" width="16.140625" style="102" customWidth="1"/>
    <col min="7202" max="7202" width="20.85546875" style="102" customWidth="1"/>
    <col min="7203" max="7203" width="11.5703125" style="102" customWidth="1"/>
    <col min="7204" max="7204" width="13.85546875" style="102" customWidth="1"/>
    <col min="7205" max="7205" width="33.140625" style="102" customWidth="1"/>
    <col min="7206" max="7206" width="13.140625" style="102" customWidth="1"/>
    <col min="7207" max="7207" width="14.5703125" style="102" customWidth="1"/>
    <col min="7208" max="7208" width="21" style="102" customWidth="1"/>
    <col min="7209" max="7209" width="13.85546875" style="102" customWidth="1"/>
    <col min="7210" max="7210" width="13.7109375" style="102" customWidth="1"/>
    <col min="7211" max="7211" width="13.28515625" style="102" customWidth="1"/>
    <col min="7212" max="7212" width="12.28515625" style="102" customWidth="1"/>
    <col min="7213" max="7220" width="9.140625" style="102"/>
    <col min="7221" max="7221" width="10.140625" style="102" customWidth="1"/>
    <col min="7222" max="7223" width="9.140625" style="102"/>
    <col min="7224" max="7224" width="55.28515625" style="102" customWidth="1"/>
    <col min="7225" max="7424" width="9.140625" style="102"/>
    <col min="7425" max="7425" width="7" style="102" customWidth="1"/>
    <col min="7426" max="7426" width="16.140625" style="102" customWidth="1"/>
    <col min="7427" max="7427" width="11.5703125" style="102" customWidth="1"/>
    <col min="7428" max="7428" width="29.85546875" style="102" customWidth="1"/>
    <col min="7429" max="7429" width="13.7109375" style="102" customWidth="1"/>
    <col min="7430" max="7430" width="42.85546875" style="102" customWidth="1"/>
    <col min="7431" max="7431" width="11" style="102" customWidth="1"/>
    <col min="7432" max="7432" width="12.7109375" style="102" customWidth="1"/>
    <col min="7433" max="7433" width="45.42578125" style="102" customWidth="1"/>
    <col min="7434" max="7434" width="21.5703125" style="102" customWidth="1"/>
    <col min="7435" max="7435" width="13" style="102" customWidth="1"/>
    <col min="7436" max="7436" width="14.85546875" style="102" customWidth="1"/>
    <col min="7437" max="7437" width="10.5703125" style="102" customWidth="1"/>
    <col min="7438" max="7438" width="11.5703125" style="102" customWidth="1"/>
    <col min="7439" max="7439" width="12" style="102" customWidth="1"/>
    <col min="7440" max="7440" width="14.5703125" style="102" customWidth="1"/>
    <col min="7441" max="7441" width="16.28515625" style="102" customWidth="1"/>
    <col min="7442" max="7442" width="10.5703125" style="102" customWidth="1"/>
    <col min="7443" max="7443" width="13.140625" style="102" customWidth="1"/>
    <col min="7444" max="7444" width="15.7109375" style="102" customWidth="1"/>
    <col min="7445" max="7445" width="12.140625" style="102" customWidth="1"/>
    <col min="7446" max="7446" width="10.5703125" style="102" customWidth="1"/>
    <col min="7447" max="7447" width="14.7109375" style="102" customWidth="1"/>
    <col min="7448" max="7448" width="66.7109375" style="102" customWidth="1"/>
    <col min="7449" max="7449" width="13.7109375" style="102" customWidth="1"/>
    <col min="7450" max="7450" width="12" style="102" customWidth="1"/>
    <col min="7451" max="7454" width="10.5703125" style="102" customWidth="1"/>
    <col min="7455" max="7456" width="16.5703125" style="102" customWidth="1"/>
    <col min="7457" max="7457" width="16.140625" style="102" customWidth="1"/>
    <col min="7458" max="7458" width="20.85546875" style="102" customWidth="1"/>
    <col min="7459" max="7459" width="11.5703125" style="102" customWidth="1"/>
    <col min="7460" max="7460" width="13.85546875" style="102" customWidth="1"/>
    <col min="7461" max="7461" width="33.140625" style="102" customWidth="1"/>
    <col min="7462" max="7462" width="13.140625" style="102" customWidth="1"/>
    <col min="7463" max="7463" width="14.5703125" style="102" customWidth="1"/>
    <col min="7464" max="7464" width="21" style="102" customWidth="1"/>
    <col min="7465" max="7465" width="13.85546875" style="102" customWidth="1"/>
    <col min="7466" max="7466" width="13.7109375" style="102" customWidth="1"/>
    <col min="7467" max="7467" width="13.28515625" style="102" customWidth="1"/>
    <col min="7468" max="7468" width="12.28515625" style="102" customWidth="1"/>
    <col min="7469" max="7476" width="9.140625" style="102"/>
    <col min="7477" max="7477" width="10.140625" style="102" customWidth="1"/>
    <col min="7478" max="7479" width="9.140625" style="102"/>
    <col min="7480" max="7480" width="55.28515625" style="102" customWidth="1"/>
    <col min="7481" max="7680" width="9.140625" style="102"/>
    <col min="7681" max="7681" width="7" style="102" customWidth="1"/>
    <col min="7682" max="7682" width="16.140625" style="102" customWidth="1"/>
    <col min="7683" max="7683" width="11.5703125" style="102" customWidth="1"/>
    <col min="7684" max="7684" width="29.85546875" style="102" customWidth="1"/>
    <col min="7685" max="7685" width="13.7109375" style="102" customWidth="1"/>
    <col min="7686" max="7686" width="42.85546875" style="102" customWidth="1"/>
    <col min="7687" max="7687" width="11" style="102" customWidth="1"/>
    <col min="7688" max="7688" width="12.7109375" style="102" customWidth="1"/>
    <col min="7689" max="7689" width="45.42578125" style="102" customWidth="1"/>
    <col min="7690" max="7690" width="21.5703125" style="102" customWidth="1"/>
    <col min="7691" max="7691" width="13" style="102" customWidth="1"/>
    <col min="7692" max="7692" width="14.85546875" style="102" customWidth="1"/>
    <col min="7693" max="7693" width="10.5703125" style="102" customWidth="1"/>
    <col min="7694" max="7694" width="11.5703125" style="102" customWidth="1"/>
    <col min="7695" max="7695" width="12" style="102" customWidth="1"/>
    <col min="7696" max="7696" width="14.5703125" style="102" customWidth="1"/>
    <col min="7697" max="7697" width="16.28515625" style="102" customWidth="1"/>
    <col min="7698" max="7698" width="10.5703125" style="102" customWidth="1"/>
    <col min="7699" max="7699" width="13.140625" style="102" customWidth="1"/>
    <col min="7700" max="7700" width="15.7109375" style="102" customWidth="1"/>
    <col min="7701" max="7701" width="12.140625" style="102" customWidth="1"/>
    <col min="7702" max="7702" width="10.5703125" style="102" customWidth="1"/>
    <col min="7703" max="7703" width="14.7109375" style="102" customWidth="1"/>
    <col min="7704" max="7704" width="66.7109375" style="102" customWidth="1"/>
    <col min="7705" max="7705" width="13.7109375" style="102" customWidth="1"/>
    <col min="7706" max="7706" width="12" style="102" customWidth="1"/>
    <col min="7707" max="7710" width="10.5703125" style="102" customWidth="1"/>
    <col min="7711" max="7712" width="16.5703125" style="102" customWidth="1"/>
    <col min="7713" max="7713" width="16.140625" style="102" customWidth="1"/>
    <col min="7714" max="7714" width="20.85546875" style="102" customWidth="1"/>
    <col min="7715" max="7715" width="11.5703125" style="102" customWidth="1"/>
    <col min="7716" max="7716" width="13.85546875" style="102" customWidth="1"/>
    <col min="7717" max="7717" width="33.140625" style="102" customWidth="1"/>
    <col min="7718" max="7718" width="13.140625" style="102" customWidth="1"/>
    <col min="7719" max="7719" width="14.5703125" style="102" customWidth="1"/>
    <col min="7720" max="7720" width="21" style="102" customWidth="1"/>
    <col min="7721" max="7721" width="13.85546875" style="102" customWidth="1"/>
    <col min="7722" max="7722" width="13.7109375" style="102" customWidth="1"/>
    <col min="7723" max="7723" width="13.28515625" style="102" customWidth="1"/>
    <col min="7724" max="7724" width="12.28515625" style="102" customWidth="1"/>
    <col min="7725" max="7732" width="9.140625" style="102"/>
    <col min="7733" max="7733" width="10.140625" style="102" customWidth="1"/>
    <col min="7734" max="7735" width="9.140625" style="102"/>
    <col min="7736" max="7736" width="55.28515625" style="102" customWidth="1"/>
    <col min="7737" max="7936" width="9.140625" style="102"/>
    <col min="7937" max="7937" width="7" style="102" customWidth="1"/>
    <col min="7938" max="7938" width="16.140625" style="102" customWidth="1"/>
    <col min="7939" max="7939" width="11.5703125" style="102" customWidth="1"/>
    <col min="7940" max="7940" width="29.85546875" style="102" customWidth="1"/>
    <col min="7941" max="7941" width="13.7109375" style="102" customWidth="1"/>
    <col min="7942" max="7942" width="42.85546875" style="102" customWidth="1"/>
    <col min="7943" max="7943" width="11" style="102" customWidth="1"/>
    <col min="7944" max="7944" width="12.7109375" style="102" customWidth="1"/>
    <col min="7945" max="7945" width="45.42578125" style="102" customWidth="1"/>
    <col min="7946" max="7946" width="21.5703125" style="102" customWidth="1"/>
    <col min="7947" max="7947" width="13" style="102" customWidth="1"/>
    <col min="7948" max="7948" width="14.85546875" style="102" customWidth="1"/>
    <col min="7949" max="7949" width="10.5703125" style="102" customWidth="1"/>
    <col min="7950" max="7950" width="11.5703125" style="102" customWidth="1"/>
    <col min="7951" max="7951" width="12" style="102" customWidth="1"/>
    <col min="7952" max="7952" width="14.5703125" style="102" customWidth="1"/>
    <col min="7953" max="7953" width="16.28515625" style="102" customWidth="1"/>
    <col min="7954" max="7954" width="10.5703125" style="102" customWidth="1"/>
    <col min="7955" max="7955" width="13.140625" style="102" customWidth="1"/>
    <col min="7956" max="7956" width="15.7109375" style="102" customWidth="1"/>
    <col min="7957" max="7957" width="12.140625" style="102" customWidth="1"/>
    <col min="7958" max="7958" width="10.5703125" style="102" customWidth="1"/>
    <col min="7959" max="7959" width="14.7109375" style="102" customWidth="1"/>
    <col min="7960" max="7960" width="66.7109375" style="102" customWidth="1"/>
    <col min="7961" max="7961" width="13.7109375" style="102" customWidth="1"/>
    <col min="7962" max="7962" width="12" style="102" customWidth="1"/>
    <col min="7963" max="7966" width="10.5703125" style="102" customWidth="1"/>
    <col min="7967" max="7968" width="16.5703125" style="102" customWidth="1"/>
    <col min="7969" max="7969" width="16.140625" style="102" customWidth="1"/>
    <col min="7970" max="7970" width="20.85546875" style="102" customWidth="1"/>
    <col min="7971" max="7971" width="11.5703125" style="102" customWidth="1"/>
    <col min="7972" max="7972" width="13.85546875" style="102" customWidth="1"/>
    <col min="7973" max="7973" width="33.140625" style="102" customWidth="1"/>
    <col min="7974" max="7974" width="13.140625" style="102" customWidth="1"/>
    <col min="7975" max="7975" width="14.5703125" style="102" customWidth="1"/>
    <col min="7976" max="7976" width="21" style="102" customWidth="1"/>
    <col min="7977" max="7977" width="13.85546875" style="102" customWidth="1"/>
    <col min="7978" max="7978" width="13.7109375" style="102" customWidth="1"/>
    <col min="7979" max="7979" width="13.28515625" style="102" customWidth="1"/>
    <col min="7980" max="7980" width="12.28515625" style="102" customWidth="1"/>
    <col min="7981" max="7988" width="9.140625" style="102"/>
    <col min="7989" max="7989" width="10.140625" style="102" customWidth="1"/>
    <col min="7990" max="7991" width="9.140625" style="102"/>
    <col min="7992" max="7992" width="55.28515625" style="102" customWidth="1"/>
    <col min="7993" max="8192" width="9.140625" style="102"/>
    <col min="8193" max="8193" width="7" style="102" customWidth="1"/>
    <col min="8194" max="8194" width="16.140625" style="102" customWidth="1"/>
    <col min="8195" max="8195" width="11.5703125" style="102" customWidth="1"/>
    <col min="8196" max="8196" width="29.85546875" style="102" customWidth="1"/>
    <col min="8197" max="8197" width="13.7109375" style="102" customWidth="1"/>
    <col min="8198" max="8198" width="42.85546875" style="102" customWidth="1"/>
    <col min="8199" max="8199" width="11" style="102" customWidth="1"/>
    <col min="8200" max="8200" width="12.7109375" style="102" customWidth="1"/>
    <col min="8201" max="8201" width="45.42578125" style="102" customWidth="1"/>
    <col min="8202" max="8202" width="21.5703125" style="102" customWidth="1"/>
    <col min="8203" max="8203" width="13" style="102" customWidth="1"/>
    <col min="8204" max="8204" width="14.85546875" style="102" customWidth="1"/>
    <col min="8205" max="8205" width="10.5703125" style="102" customWidth="1"/>
    <col min="8206" max="8206" width="11.5703125" style="102" customWidth="1"/>
    <col min="8207" max="8207" width="12" style="102" customWidth="1"/>
    <col min="8208" max="8208" width="14.5703125" style="102" customWidth="1"/>
    <col min="8209" max="8209" width="16.28515625" style="102" customWidth="1"/>
    <col min="8210" max="8210" width="10.5703125" style="102" customWidth="1"/>
    <col min="8211" max="8211" width="13.140625" style="102" customWidth="1"/>
    <col min="8212" max="8212" width="15.7109375" style="102" customWidth="1"/>
    <col min="8213" max="8213" width="12.140625" style="102" customWidth="1"/>
    <col min="8214" max="8214" width="10.5703125" style="102" customWidth="1"/>
    <col min="8215" max="8215" width="14.7109375" style="102" customWidth="1"/>
    <col min="8216" max="8216" width="66.7109375" style="102" customWidth="1"/>
    <col min="8217" max="8217" width="13.7109375" style="102" customWidth="1"/>
    <col min="8218" max="8218" width="12" style="102" customWidth="1"/>
    <col min="8219" max="8222" width="10.5703125" style="102" customWidth="1"/>
    <col min="8223" max="8224" width="16.5703125" style="102" customWidth="1"/>
    <col min="8225" max="8225" width="16.140625" style="102" customWidth="1"/>
    <col min="8226" max="8226" width="20.85546875" style="102" customWidth="1"/>
    <col min="8227" max="8227" width="11.5703125" style="102" customWidth="1"/>
    <col min="8228" max="8228" width="13.85546875" style="102" customWidth="1"/>
    <col min="8229" max="8229" width="33.140625" style="102" customWidth="1"/>
    <col min="8230" max="8230" width="13.140625" style="102" customWidth="1"/>
    <col min="8231" max="8231" width="14.5703125" style="102" customWidth="1"/>
    <col min="8232" max="8232" width="21" style="102" customWidth="1"/>
    <col min="8233" max="8233" width="13.85546875" style="102" customWidth="1"/>
    <col min="8234" max="8234" width="13.7109375" style="102" customWidth="1"/>
    <col min="8235" max="8235" width="13.28515625" style="102" customWidth="1"/>
    <col min="8236" max="8236" width="12.28515625" style="102" customWidth="1"/>
    <col min="8237" max="8244" width="9.140625" style="102"/>
    <col min="8245" max="8245" width="10.140625" style="102" customWidth="1"/>
    <col min="8246" max="8247" width="9.140625" style="102"/>
    <col min="8248" max="8248" width="55.28515625" style="102" customWidth="1"/>
    <col min="8249" max="8448" width="9.140625" style="102"/>
    <col min="8449" max="8449" width="7" style="102" customWidth="1"/>
    <col min="8450" max="8450" width="16.140625" style="102" customWidth="1"/>
    <col min="8451" max="8451" width="11.5703125" style="102" customWidth="1"/>
    <col min="8452" max="8452" width="29.85546875" style="102" customWidth="1"/>
    <col min="8453" max="8453" width="13.7109375" style="102" customWidth="1"/>
    <col min="8454" max="8454" width="42.85546875" style="102" customWidth="1"/>
    <col min="8455" max="8455" width="11" style="102" customWidth="1"/>
    <col min="8456" max="8456" width="12.7109375" style="102" customWidth="1"/>
    <col min="8457" max="8457" width="45.42578125" style="102" customWidth="1"/>
    <col min="8458" max="8458" width="21.5703125" style="102" customWidth="1"/>
    <col min="8459" max="8459" width="13" style="102" customWidth="1"/>
    <col min="8460" max="8460" width="14.85546875" style="102" customWidth="1"/>
    <col min="8461" max="8461" width="10.5703125" style="102" customWidth="1"/>
    <col min="8462" max="8462" width="11.5703125" style="102" customWidth="1"/>
    <col min="8463" max="8463" width="12" style="102" customWidth="1"/>
    <col min="8464" max="8464" width="14.5703125" style="102" customWidth="1"/>
    <col min="8465" max="8465" width="16.28515625" style="102" customWidth="1"/>
    <col min="8466" max="8466" width="10.5703125" style="102" customWidth="1"/>
    <col min="8467" max="8467" width="13.140625" style="102" customWidth="1"/>
    <col min="8468" max="8468" width="15.7109375" style="102" customWidth="1"/>
    <col min="8469" max="8469" width="12.140625" style="102" customWidth="1"/>
    <col min="8470" max="8470" width="10.5703125" style="102" customWidth="1"/>
    <col min="8471" max="8471" width="14.7109375" style="102" customWidth="1"/>
    <col min="8472" max="8472" width="66.7109375" style="102" customWidth="1"/>
    <col min="8473" max="8473" width="13.7109375" style="102" customWidth="1"/>
    <col min="8474" max="8474" width="12" style="102" customWidth="1"/>
    <col min="8475" max="8478" width="10.5703125" style="102" customWidth="1"/>
    <col min="8479" max="8480" width="16.5703125" style="102" customWidth="1"/>
    <col min="8481" max="8481" width="16.140625" style="102" customWidth="1"/>
    <col min="8482" max="8482" width="20.85546875" style="102" customWidth="1"/>
    <col min="8483" max="8483" width="11.5703125" style="102" customWidth="1"/>
    <col min="8484" max="8484" width="13.85546875" style="102" customWidth="1"/>
    <col min="8485" max="8485" width="33.140625" style="102" customWidth="1"/>
    <col min="8486" max="8486" width="13.140625" style="102" customWidth="1"/>
    <col min="8487" max="8487" width="14.5703125" style="102" customWidth="1"/>
    <col min="8488" max="8488" width="21" style="102" customWidth="1"/>
    <col min="8489" max="8489" width="13.85546875" style="102" customWidth="1"/>
    <col min="8490" max="8490" width="13.7109375" style="102" customWidth="1"/>
    <col min="8491" max="8491" width="13.28515625" style="102" customWidth="1"/>
    <col min="8492" max="8492" width="12.28515625" style="102" customWidth="1"/>
    <col min="8493" max="8500" width="9.140625" style="102"/>
    <col min="8501" max="8501" width="10.140625" style="102" customWidth="1"/>
    <col min="8502" max="8503" width="9.140625" style="102"/>
    <col min="8504" max="8504" width="55.28515625" style="102" customWidth="1"/>
    <col min="8505" max="8704" width="9.140625" style="102"/>
    <col min="8705" max="8705" width="7" style="102" customWidth="1"/>
    <col min="8706" max="8706" width="16.140625" style="102" customWidth="1"/>
    <col min="8707" max="8707" width="11.5703125" style="102" customWidth="1"/>
    <col min="8708" max="8708" width="29.85546875" style="102" customWidth="1"/>
    <col min="8709" max="8709" width="13.7109375" style="102" customWidth="1"/>
    <col min="8710" max="8710" width="42.85546875" style="102" customWidth="1"/>
    <col min="8711" max="8711" width="11" style="102" customWidth="1"/>
    <col min="8712" max="8712" width="12.7109375" style="102" customWidth="1"/>
    <col min="8713" max="8713" width="45.42578125" style="102" customWidth="1"/>
    <col min="8714" max="8714" width="21.5703125" style="102" customWidth="1"/>
    <col min="8715" max="8715" width="13" style="102" customWidth="1"/>
    <col min="8716" max="8716" width="14.85546875" style="102" customWidth="1"/>
    <col min="8717" max="8717" width="10.5703125" style="102" customWidth="1"/>
    <col min="8718" max="8718" width="11.5703125" style="102" customWidth="1"/>
    <col min="8719" max="8719" width="12" style="102" customWidth="1"/>
    <col min="8720" max="8720" width="14.5703125" style="102" customWidth="1"/>
    <col min="8721" max="8721" width="16.28515625" style="102" customWidth="1"/>
    <col min="8722" max="8722" width="10.5703125" style="102" customWidth="1"/>
    <col min="8723" max="8723" width="13.140625" style="102" customWidth="1"/>
    <col min="8724" max="8724" width="15.7109375" style="102" customWidth="1"/>
    <col min="8725" max="8725" width="12.140625" style="102" customWidth="1"/>
    <col min="8726" max="8726" width="10.5703125" style="102" customWidth="1"/>
    <col min="8727" max="8727" width="14.7109375" style="102" customWidth="1"/>
    <col min="8728" max="8728" width="66.7109375" style="102" customWidth="1"/>
    <col min="8729" max="8729" width="13.7109375" style="102" customWidth="1"/>
    <col min="8730" max="8730" width="12" style="102" customWidth="1"/>
    <col min="8731" max="8734" width="10.5703125" style="102" customWidth="1"/>
    <col min="8735" max="8736" width="16.5703125" style="102" customWidth="1"/>
    <col min="8737" max="8737" width="16.140625" style="102" customWidth="1"/>
    <col min="8738" max="8738" width="20.85546875" style="102" customWidth="1"/>
    <col min="8739" max="8739" width="11.5703125" style="102" customWidth="1"/>
    <col min="8740" max="8740" width="13.85546875" style="102" customWidth="1"/>
    <col min="8741" max="8741" width="33.140625" style="102" customWidth="1"/>
    <col min="8742" max="8742" width="13.140625" style="102" customWidth="1"/>
    <col min="8743" max="8743" width="14.5703125" style="102" customWidth="1"/>
    <col min="8744" max="8744" width="21" style="102" customWidth="1"/>
    <col min="8745" max="8745" width="13.85546875" style="102" customWidth="1"/>
    <col min="8746" max="8746" width="13.7109375" style="102" customWidth="1"/>
    <col min="8747" max="8747" width="13.28515625" style="102" customWidth="1"/>
    <col min="8748" max="8748" width="12.28515625" style="102" customWidth="1"/>
    <col min="8749" max="8756" width="9.140625" style="102"/>
    <col min="8757" max="8757" width="10.140625" style="102" customWidth="1"/>
    <col min="8758" max="8759" width="9.140625" style="102"/>
    <col min="8760" max="8760" width="55.28515625" style="102" customWidth="1"/>
    <col min="8761" max="8960" width="9.140625" style="102"/>
    <col min="8961" max="8961" width="7" style="102" customWidth="1"/>
    <col min="8962" max="8962" width="16.140625" style="102" customWidth="1"/>
    <col min="8963" max="8963" width="11.5703125" style="102" customWidth="1"/>
    <col min="8964" max="8964" width="29.85546875" style="102" customWidth="1"/>
    <col min="8965" max="8965" width="13.7109375" style="102" customWidth="1"/>
    <col min="8966" max="8966" width="42.85546875" style="102" customWidth="1"/>
    <col min="8967" max="8967" width="11" style="102" customWidth="1"/>
    <col min="8968" max="8968" width="12.7109375" style="102" customWidth="1"/>
    <col min="8969" max="8969" width="45.42578125" style="102" customWidth="1"/>
    <col min="8970" max="8970" width="21.5703125" style="102" customWidth="1"/>
    <col min="8971" max="8971" width="13" style="102" customWidth="1"/>
    <col min="8972" max="8972" width="14.85546875" style="102" customWidth="1"/>
    <col min="8973" max="8973" width="10.5703125" style="102" customWidth="1"/>
    <col min="8974" max="8974" width="11.5703125" style="102" customWidth="1"/>
    <col min="8975" max="8975" width="12" style="102" customWidth="1"/>
    <col min="8976" max="8976" width="14.5703125" style="102" customWidth="1"/>
    <col min="8977" max="8977" width="16.28515625" style="102" customWidth="1"/>
    <col min="8978" max="8978" width="10.5703125" style="102" customWidth="1"/>
    <col min="8979" max="8979" width="13.140625" style="102" customWidth="1"/>
    <col min="8980" max="8980" width="15.7109375" style="102" customWidth="1"/>
    <col min="8981" max="8981" width="12.140625" style="102" customWidth="1"/>
    <col min="8982" max="8982" width="10.5703125" style="102" customWidth="1"/>
    <col min="8983" max="8983" width="14.7109375" style="102" customWidth="1"/>
    <col min="8984" max="8984" width="66.7109375" style="102" customWidth="1"/>
    <col min="8985" max="8985" width="13.7109375" style="102" customWidth="1"/>
    <col min="8986" max="8986" width="12" style="102" customWidth="1"/>
    <col min="8987" max="8990" width="10.5703125" style="102" customWidth="1"/>
    <col min="8991" max="8992" width="16.5703125" style="102" customWidth="1"/>
    <col min="8993" max="8993" width="16.140625" style="102" customWidth="1"/>
    <col min="8994" max="8994" width="20.85546875" style="102" customWidth="1"/>
    <col min="8995" max="8995" width="11.5703125" style="102" customWidth="1"/>
    <col min="8996" max="8996" width="13.85546875" style="102" customWidth="1"/>
    <col min="8997" max="8997" width="33.140625" style="102" customWidth="1"/>
    <col min="8998" max="8998" width="13.140625" style="102" customWidth="1"/>
    <col min="8999" max="8999" width="14.5703125" style="102" customWidth="1"/>
    <col min="9000" max="9000" width="21" style="102" customWidth="1"/>
    <col min="9001" max="9001" width="13.85546875" style="102" customWidth="1"/>
    <col min="9002" max="9002" width="13.7109375" style="102" customWidth="1"/>
    <col min="9003" max="9003" width="13.28515625" style="102" customWidth="1"/>
    <col min="9004" max="9004" width="12.28515625" style="102" customWidth="1"/>
    <col min="9005" max="9012" width="9.140625" style="102"/>
    <col min="9013" max="9013" width="10.140625" style="102" customWidth="1"/>
    <col min="9014" max="9015" width="9.140625" style="102"/>
    <col min="9016" max="9016" width="55.28515625" style="102" customWidth="1"/>
    <col min="9017" max="9216" width="9.140625" style="102"/>
    <col min="9217" max="9217" width="7" style="102" customWidth="1"/>
    <col min="9218" max="9218" width="16.140625" style="102" customWidth="1"/>
    <col min="9219" max="9219" width="11.5703125" style="102" customWidth="1"/>
    <col min="9220" max="9220" width="29.85546875" style="102" customWidth="1"/>
    <col min="9221" max="9221" width="13.7109375" style="102" customWidth="1"/>
    <col min="9222" max="9222" width="42.85546875" style="102" customWidth="1"/>
    <col min="9223" max="9223" width="11" style="102" customWidth="1"/>
    <col min="9224" max="9224" width="12.7109375" style="102" customWidth="1"/>
    <col min="9225" max="9225" width="45.42578125" style="102" customWidth="1"/>
    <col min="9226" max="9226" width="21.5703125" style="102" customWidth="1"/>
    <col min="9227" max="9227" width="13" style="102" customWidth="1"/>
    <col min="9228" max="9228" width="14.85546875" style="102" customWidth="1"/>
    <col min="9229" max="9229" width="10.5703125" style="102" customWidth="1"/>
    <col min="9230" max="9230" width="11.5703125" style="102" customWidth="1"/>
    <col min="9231" max="9231" width="12" style="102" customWidth="1"/>
    <col min="9232" max="9232" width="14.5703125" style="102" customWidth="1"/>
    <col min="9233" max="9233" width="16.28515625" style="102" customWidth="1"/>
    <col min="9234" max="9234" width="10.5703125" style="102" customWidth="1"/>
    <col min="9235" max="9235" width="13.140625" style="102" customWidth="1"/>
    <col min="9236" max="9236" width="15.7109375" style="102" customWidth="1"/>
    <col min="9237" max="9237" width="12.140625" style="102" customWidth="1"/>
    <col min="9238" max="9238" width="10.5703125" style="102" customWidth="1"/>
    <col min="9239" max="9239" width="14.7109375" style="102" customWidth="1"/>
    <col min="9240" max="9240" width="66.7109375" style="102" customWidth="1"/>
    <col min="9241" max="9241" width="13.7109375" style="102" customWidth="1"/>
    <col min="9242" max="9242" width="12" style="102" customWidth="1"/>
    <col min="9243" max="9246" width="10.5703125" style="102" customWidth="1"/>
    <col min="9247" max="9248" width="16.5703125" style="102" customWidth="1"/>
    <col min="9249" max="9249" width="16.140625" style="102" customWidth="1"/>
    <col min="9250" max="9250" width="20.85546875" style="102" customWidth="1"/>
    <col min="9251" max="9251" width="11.5703125" style="102" customWidth="1"/>
    <col min="9252" max="9252" width="13.85546875" style="102" customWidth="1"/>
    <col min="9253" max="9253" width="33.140625" style="102" customWidth="1"/>
    <col min="9254" max="9254" width="13.140625" style="102" customWidth="1"/>
    <col min="9255" max="9255" width="14.5703125" style="102" customWidth="1"/>
    <col min="9256" max="9256" width="21" style="102" customWidth="1"/>
    <col min="9257" max="9257" width="13.85546875" style="102" customWidth="1"/>
    <col min="9258" max="9258" width="13.7109375" style="102" customWidth="1"/>
    <col min="9259" max="9259" width="13.28515625" style="102" customWidth="1"/>
    <col min="9260" max="9260" width="12.28515625" style="102" customWidth="1"/>
    <col min="9261" max="9268" width="9.140625" style="102"/>
    <col min="9269" max="9269" width="10.140625" style="102" customWidth="1"/>
    <col min="9270" max="9271" width="9.140625" style="102"/>
    <col min="9272" max="9272" width="55.28515625" style="102" customWidth="1"/>
    <col min="9273" max="9472" width="9.140625" style="102"/>
    <col min="9473" max="9473" width="7" style="102" customWidth="1"/>
    <col min="9474" max="9474" width="16.140625" style="102" customWidth="1"/>
    <col min="9475" max="9475" width="11.5703125" style="102" customWidth="1"/>
    <col min="9476" max="9476" width="29.85546875" style="102" customWidth="1"/>
    <col min="9477" max="9477" width="13.7109375" style="102" customWidth="1"/>
    <col min="9478" max="9478" width="42.85546875" style="102" customWidth="1"/>
    <col min="9479" max="9479" width="11" style="102" customWidth="1"/>
    <col min="9480" max="9480" width="12.7109375" style="102" customWidth="1"/>
    <col min="9481" max="9481" width="45.42578125" style="102" customWidth="1"/>
    <col min="9482" max="9482" width="21.5703125" style="102" customWidth="1"/>
    <col min="9483" max="9483" width="13" style="102" customWidth="1"/>
    <col min="9484" max="9484" width="14.85546875" style="102" customWidth="1"/>
    <col min="9485" max="9485" width="10.5703125" style="102" customWidth="1"/>
    <col min="9486" max="9486" width="11.5703125" style="102" customWidth="1"/>
    <col min="9487" max="9487" width="12" style="102" customWidth="1"/>
    <col min="9488" max="9488" width="14.5703125" style="102" customWidth="1"/>
    <col min="9489" max="9489" width="16.28515625" style="102" customWidth="1"/>
    <col min="9490" max="9490" width="10.5703125" style="102" customWidth="1"/>
    <col min="9491" max="9491" width="13.140625" style="102" customWidth="1"/>
    <col min="9492" max="9492" width="15.7109375" style="102" customWidth="1"/>
    <col min="9493" max="9493" width="12.140625" style="102" customWidth="1"/>
    <col min="9494" max="9494" width="10.5703125" style="102" customWidth="1"/>
    <col min="9495" max="9495" width="14.7109375" style="102" customWidth="1"/>
    <col min="9496" max="9496" width="66.7109375" style="102" customWidth="1"/>
    <col min="9497" max="9497" width="13.7109375" style="102" customWidth="1"/>
    <col min="9498" max="9498" width="12" style="102" customWidth="1"/>
    <col min="9499" max="9502" width="10.5703125" style="102" customWidth="1"/>
    <col min="9503" max="9504" width="16.5703125" style="102" customWidth="1"/>
    <col min="9505" max="9505" width="16.140625" style="102" customWidth="1"/>
    <col min="9506" max="9506" width="20.85546875" style="102" customWidth="1"/>
    <col min="9507" max="9507" width="11.5703125" style="102" customWidth="1"/>
    <col min="9508" max="9508" width="13.85546875" style="102" customWidth="1"/>
    <col min="9509" max="9509" width="33.140625" style="102" customWidth="1"/>
    <col min="9510" max="9510" width="13.140625" style="102" customWidth="1"/>
    <col min="9511" max="9511" width="14.5703125" style="102" customWidth="1"/>
    <col min="9512" max="9512" width="21" style="102" customWidth="1"/>
    <col min="9513" max="9513" width="13.85546875" style="102" customWidth="1"/>
    <col min="9514" max="9514" width="13.7109375" style="102" customWidth="1"/>
    <col min="9515" max="9515" width="13.28515625" style="102" customWidth="1"/>
    <col min="9516" max="9516" width="12.28515625" style="102" customWidth="1"/>
    <col min="9517" max="9524" width="9.140625" style="102"/>
    <col min="9525" max="9525" width="10.140625" style="102" customWidth="1"/>
    <col min="9526" max="9527" width="9.140625" style="102"/>
    <col min="9528" max="9528" width="55.28515625" style="102" customWidth="1"/>
    <col min="9529" max="9728" width="9.140625" style="102"/>
    <col min="9729" max="9729" width="7" style="102" customWidth="1"/>
    <col min="9730" max="9730" width="16.140625" style="102" customWidth="1"/>
    <col min="9731" max="9731" width="11.5703125" style="102" customWidth="1"/>
    <col min="9732" max="9732" width="29.85546875" style="102" customWidth="1"/>
    <col min="9733" max="9733" width="13.7109375" style="102" customWidth="1"/>
    <col min="9734" max="9734" width="42.85546875" style="102" customWidth="1"/>
    <col min="9735" max="9735" width="11" style="102" customWidth="1"/>
    <col min="9736" max="9736" width="12.7109375" style="102" customWidth="1"/>
    <col min="9737" max="9737" width="45.42578125" style="102" customWidth="1"/>
    <col min="9738" max="9738" width="21.5703125" style="102" customWidth="1"/>
    <col min="9739" max="9739" width="13" style="102" customWidth="1"/>
    <col min="9740" max="9740" width="14.85546875" style="102" customWidth="1"/>
    <col min="9741" max="9741" width="10.5703125" style="102" customWidth="1"/>
    <col min="9742" max="9742" width="11.5703125" style="102" customWidth="1"/>
    <col min="9743" max="9743" width="12" style="102" customWidth="1"/>
    <col min="9744" max="9744" width="14.5703125" style="102" customWidth="1"/>
    <col min="9745" max="9745" width="16.28515625" style="102" customWidth="1"/>
    <col min="9746" max="9746" width="10.5703125" style="102" customWidth="1"/>
    <col min="9747" max="9747" width="13.140625" style="102" customWidth="1"/>
    <col min="9748" max="9748" width="15.7109375" style="102" customWidth="1"/>
    <col min="9749" max="9749" width="12.140625" style="102" customWidth="1"/>
    <col min="9750" max="9750" width="10.5703125" style="102" customWidth="1"/>
    <col min="9751" max="9751" width="14.7109375" style="102" customWidth="1"/>
    <col min="9752" max="9752" width="66.7109375" style="102" customWidth="1"/>
    <col min="9753" max="9753" width="13.7109375" style="102" customWidth="1"/>
    <col min="9754" max="9754" width="12" style="102" customWidth="1"/>
    <col min="9755" max="9758" width="10.5703125" style="102" customWidth="1"/>
    <col min="9759" max="9760" width="16.5703125" style="102" customWidth="1"/>
    <col min="9761" max="9761" width="16.140625" style="102" customWidth="1"/>
    <col min="9762" max="9762" width="20.85546875" style="102" customWidth="1"/>
    <col min="9763" max="9763" width="11.5703125" style="102" customWidth="1"/>
    <col min="9764" max="9764" width="13.85546875" style="102" customWidth="1"/>
    <col min="9765" max="9765" width="33.140625" style="102" customWidth="1"/>
    <col min="9766" max="9766" width="13.140625" style="102" customWidth="1"/>
    <col min="9767" max="9767" width="14.5703125" style="102" customWidth="1"/>
    <col min="9768" max="9768" width="21" style="102" customWidth="1"/>
    <col min="9769" max="9769" width="13.85546875" style="102" customWidth="1"/>
    <col min="9770" max="9770" width="13.7109375" style="102" customWidth="1"/>
    <col min="9771" max="9771" width="13.28515625" style="102" customWidth="1"/>
    <col min="9772" max="9772" width="12.28515625" style="102" customWidth="1"/>
    <col min="9773" max="9780" width="9.140625" style="102"/>
    <col min="9781" max="9781" width="10.140625" style="102" customWidth="1"/>
    <col min="9782" max="9783" width="9.140625" style="102"/>
    <col min="9784" max="9784" width="55.28515625" style="102" customWidth="1"/>
    <col min="9785" max="9984" width="9.140625" style="102"/>
    <col min="9985" max="9985" width="7" style="102" customWidth="1"/>
    <col min="9986" max="9986" width="16.140625" style="102" customWidth="1"/>
    <col min="9987" max="9987" width="11.5703125" style="102" customWidth="1"/>
    <col min="9988" max="9988" width="29.85546875" style="102" customWidth="1"/>
    <col min="9989" max="9989" width="13.7109375" style="102" customWidth="1"/>
    <col min="9990" max="9990" width="42.85546875" style="102" customWidth="1"/>
    <col min="9991" max="9991" width="11" style="102" customWidth="1"/>
    <col min="9992" max="9992" width="12.7109375" style="102" customWidth="1"/>
    <col min="9993" max="9993" width="45.42578125" style="102" customWidth="1"/>
    <col min="9994" max="9994" width="21.5703125" style="102" customWidth="1"/>
    <col min="9995" max="9995" width="13" style="102" customWidth="1"/>
    <col min="9996" max="9996" width="14.85546875" style="102" customWidth="1"/>
    <col min="9997" max="9997" width="10.5703125" style="102" customWidth="1"/>
    <col min="9998" max="9998" width="11.5703125" style="102" customWidth="1"/>
    <col min="9999" max="9999" width="12" style="102" customWidth="1"/>
    <col min="10000" max="10000" width="14.5703125" style="102" customWidth="1"/>
    <col min="10001" max="10001" width="16.28515625" style="102" customWidth="1"/>
    <col min="10002" max="10002" width="10.5703125" style="102" customWidth="1"/>
    <col min="10003" max="10003" width="13.140625" style="102" customWidth="1"/>
    <col min="10004" max="10004" width="15.7109375" style="102" customWidth="1"/>
    <col min="10005" max="10005" width="12.140625" style="102" customWidth="1"/>
    <col min="10006" max="10006" width="10.5703125" style="102" customWidth="1"/>
    <col min="10007" max="10007" width="14.7109375" style="102" customWidth="1"/>
    <col min="10008" max="10008" width="66.7109375" style="102" customWidth="1"/>
    <col min="10009" max="10009" width="13.7109375" style="102" customWidth="1"/>
    <col min="10010" max="10010" width="12" style="102" customWidth="1"/>
    <col min="10011" max="10014" width="10.5703125" style="102" customWidth="1"/>
    <col min="10015" max="10016" width="16.5703125" style="102" customWidth="1"/>
    <col min="10017" max="10017" width="16.140625" style="102" customWidth="1"/>
    <col min="10018" max="10018" width="20.85546875" style="102" customWidth="1"/>
    <col min="10019" max="10019" width="11.5703125" style="102" customWidth="1"/>
    <col min="10020" max="10020" width="13.85546875" style="102" customWidth="1"/>
    <col min="10021" max="10021" width="33.140625" style="102" customWidth="1"/>
    <col min="10022" max="10022" width="13.140625" style="102" customWidth="1"/>
    <col min="10023" max="10023" width="14.5703125" style="102" customWidth="1"/>
    <col min="10024" max="10024" width="21" style="102" customWidth="1"/>
    <col min="10025" max="10025" width="13.85546875" style="102" customWidth="1"/>
    <col min="10026" max="10026" width="13.7109375" style="102" customWidth="1"/>
    <col min="10027" max="10027" width="13.28515625" style="102" customWidth="1"/>
    <col min="10028" max="10028" width="12.28515625" style="102" customWidth="1"/>
    <col min="10029" max="10036" width="9.140625" style="102"/>
    <col min="10037" max="10037" width="10.140625" style="102" customWidth="1"/>
    <col min="10038" max="10039" width="9.140625" style="102"/>
    <col min="10040" max="10040" width="55.28515625" style="102" customWidth="1"/>
    <col min="10041" max="10240" width="9.140625" style="102"/>
    <col min="10241" max="10241" width="7" style="102" customWidth="1"/>
    <col min="10242" max="10242" width="16.140625" style="102" customWidth="1"/>
    <col min="10243" max="10243" width="11.5703125" style="102" customWidth="1"/>
    <col min="10244" max="10244" width="29.85546875" style="102" customWidth="1"/>
    <col min="10245" max="10245" width="13.7109375" style="102" customWidth="1"/>
    <col min="10246" max="10246" width="42.85546875" style="102" customWidth="1"/>
    <col min="10247" max="10247" width="11" style="102" customWidth="1"/>
    <col min="10248" max="10248" width="12.7109375" style="102" customWidth="1"/>
    <col min="10249" max="10249" width="45.42578125" style="102" customWidth="1"/>
    <col min="10250" max="10250" width="21.5703125" style="102" customWidth="1"/>
    <col min="10251" max="10251" width="13" style="102" customWidth="1"/>
    <col min="10252" max="10252" width="14.85546875" style="102" customWidth="1"/>
    <col min="10253" max="10253" width="10.5703125" style="102" customWidth="1"/>
    <col min="10254" max="10254" width="11.5703125" style="102" customWidth="1"/>
    <col min="10255" max="10255" width="12" style="102" customWidth="1"/>
    <col min="10256" max="10256" width="14.5703125" style="102" customWidth="1"/>
    <col min="10257" max="10257" width="16.28515625" style="102" customWidth="1"/>
    <col min="10258" max="10258" width="10.5703125" style="102" customWidth="1"/>
    <col min="10259" max="10259" width="13.140625" style="102" customWidth="1"/>
    <col min="10260" max="10260" width="15.7109375" style="102" customWidth="1"/>
    <col min="10261" max="10261" width="12.140625" style="102" customWidth="1"/>
    <col min="10262" max="10262" width="10.5703125" style="102" customWidth="1"/>
    <col min="10263" max="10263" width="14.7109375" style="102" customWidth="1"/>
    <col min="10264" max="10264" width="66.7109375" style="102" customWidth="1"/>
    <col min="10265" max="10265" width="13.7109375" style="102" customWidth="1"/>
    <col min="10266" max="10266" width="12" style="102" customWidth="1"/>
    <col min="10267" max="10270" width="10.5703125" style="102" customWidth="1"/>
    <col min="10271" max="10272" width="16.5703125" style="102" customWidth="1"/>
    <col min="10273" max="10273" width="16.140625" style="102" customWidth="1"/>
    <col min="10274" max="10274" width="20.85546875" style="102" customWidth="1"/>
    <col min="10275" max="10275" width="11.5703125" style="102" customWidth="1"/>
    <col min="10276" max="10276" width="13.85546875" style="102" customWidth="1"/>
    <col min="10277" max="10277" width="33.140625" style="102" customWidth="1"/>
    <col min="10278" max="10278" width="13.140625" style="102" customWidth="1"/>
    <col min="10279" max="10279" width="14.5703125" style="102" customWidth="1"/>
    <col min="10280" max="10280" width="21" style="102" customWidth="1"/>
    <col min="10281" max="10281" width="13.85546875" style="102" customWidth="1"/>
    <col min="10282" max="10282" width="13.7109375" style="102" customWidth="1"/>
    <col min="10283" max="10283" width="13.28515625" style="102" customWidth="1"/>
    <col min="10284" max="10284" width="12.28515625" style="102" customWidth="1"/>
    <col min="10285" max="10292" width="9.140625" style="102"/>
    <col min="10293" max="10293" width="10.140625" style="102" customWidth="1"/>
    <col min="10294" max="10295" width="9.140625" style="102"/>
    <col min="10296" max="10296" width="55.28515625" style="102" customWidth="1"/>
    <col min="10297" max="10496" width="9.140625" style="102"/>
    <col min="10497" max="10497" width="7" style="102" customWidth="1"/>
    <col min="10498" max="10498" width="16.140625" style="102" customWidth="1"/>
    <col min="10499" max="10499" width="11.5703125" style="102" customWidth="1"/>
    <col min="10500" max="10500" width="29.85546875" style="102" customWidth="1"/>
    <col min="10501" max="10501" width="13.7109375" style="102" customWidth="1"/>
    <col min="10502" max="10502" width="42.85546875" style="102" customWidth="1"/>
    <col min="10503" max="10503" width="11" style="102" customWidth="1"/>
    <col min="10504" max="10504" width="12.7109375" style="102" customWidth="1"/>
    <col min="10505" max="10505" width="45.42578125" style="102" customWidth="1"/>
    <col min="10506" max="10506" width="21.5703125" style="102" customWidth="1"/>
    <col min="10507" max="10507" width="13" style="102" customWidth="1"/>
    <col min="10508" max="10508" width="14.85546875" style="102" customWidth="1"/>
    <col min="10509" max="10509" width="10.5703125" style="102" customWidth="1"/>
    <col min="10510" max="10510" width="11.5703125" style="102" customWidth="1"/>
    <col min="10511" max="10511" width="12" style="102" customWidth="1"/>
    <col min="10512" max="10512" width="14.5703125" style="102" customWidth="1"/>
    <col min="10513" max="10513" width="16.28515625" style="102" customWidth="1"/>
    <col min="10514" max="10514" width="10.5703125" style="102" customWidth="1"/>
    <col min="10515" max="10515" width="13.140625" style="102" customWidth="1"/>
    <col min="10516" max="10516" width="15.7109375" style="102" customWidth="1"/>
    <col min="10517" max="10517" width="12.140625" style="102" customWidth="1"/>
    <col min="10518" max="10518" width="10.5703125" style="102" customWidth="1"/>
    <col min="10519" max="10519" width="14.7109375" style="102" customWidth="1"/>
    <col min="10520" max="10520" width="66.7109375" style="102" customWidth="1"/>
    <col min="10521" max="10521" width="13.7109375" style="102" customWidth="1"/>
    <col min="10522" max="10522" width="12" style="102" customWidth="1"/>
    <col min="10523" max="10526" width="10.5703125" style="102" customWidth="1"/>
    <col min="10527" max="10528" width="16.5703125" style="102" customWidth="1"/>
    <col min="10529" max="10529" width="16.140625" style="102" customWidth="1"/>
    <col min="10530" max="10530" width="20.85546875" style="102" customWidth="1"/>
    <col min="10531" max="10531" width="11.5703125" style="102" customWidth="1"/>
    <col min="10532" max="10532" width="13.85546875" style="102" customWidth="1"/>
    <col min="10533" max="10533" width="33.140625" style="102" customWidth="1"/>
    <col min="10534" max="10534" width="13.140625" style="102" customWidth="1"/>
    <col min="10535" max="10535" width="14.5703125" style="102" customWidth="1"/>
    <col min="10536" max="10536" width="21" style="102" customWidth="1"/>
    <col min="10537" max="10537" width="13.85546875" style="102" customWidth="1"/>
    <col min="10538" max="10538" width="13.7109375" style="102" customWidth="1"/>
    <col min="10539" max="10539" width="13.28515625" style="102" customWidth="1"/>
    <col min="10540" max="10540" width="12.28515625" style="102" customWidth="1"/>
    <col min="10541" max="10548" width="9.140625" style="102"/>
    <col min="10549" max="10549" width="10.140625" style="102" customWidth="1"/>
    <col min="10550" max="10551" width="9.140625" style="102"/>
    <col min="10552" max="10552" width="55.28515625" style="102" customWidth="1"/>
    <col min="10553" max="10752" width="9.140625" style="102"/>
    <col min="10753" max="10753" width="7" style="102" customWidth="1"/>
    <col min="10754" max="10754" width="16.140625" style="102" customWidth="1"/>
    <col min="10755" max="10755" width="11.5703125" style="102" customWidth="1"/>
    <col min="10756" max="10756" width="29.85546875" style="102" customWidth="1"/>
    <col min="10757" max="10757" width="13.7109375" style="102" customWidth="1"/>
    <col min="10758" max="10758" width="42.85546875" style="102" customWidth="1"/>
    <col min="10759" max="10759" width="11" style="102" customWidth="1"/>
    <col min="10760" max="10760" width="12.7109375" style="102" customWidth="1"/>
    <col min="10761" max="10761" width="45.42578125" style="102" customWidth="1"/>
    <col min="10762" max="10762" width="21.5703125" style="102" customWidth="1"/>
    <col min="10763" max="10763" width="13" style="102" customWidth="1"/>
    <col min="10764" max="10764" width="14.85546875" style="102" customWidth="1"/>
    <col min="10765" max="10765" width="10.5703125" style="102" customWidth="1"/>
    <col min="10766" max="10766" width="11.5703125" style="102" customWidth="1"/>
    <col min="10767" max="10767" width="12" style="102" customWidth="1"/>
    <col min="10768" max="10768" width="14.5703125" style="102" customWidth="1"/>
    <col min="10769" max="10769" width="16.28515625" style="102" customWidth="1"/>
    <col min="10770" max="10770" width="10.5703125" style="102" customWidth="1"/>
    <col min="10771" max="10771" width="13.140625" style="102" customWidth="1"/>
    <col min="10772" max="10772" width="15.7109375" style="102" customWidth="1"/>
    <col min="10773" max="10773" width="12.140625" style="102" customWidth="1"/>
    <col min="10774" max="10774" width="10.5703125" style="102" customWidth="1"/>
    <col min="10775" max="10775" width="14.7109375" style="102" customWidth="1"/>
    <col min="10776" max="10776" width="66.7109375" style="102" customWidth="1"/>
    <col min="10777" max="10777" width="13.7109375" style="102" customWidth="1"/>
    <col min="10778" max="10778" width="12" style="102" customWidth="1"/>
    <col min="10779" max="10782" width="10.5703125" style="102" customWidth="1"/>
    <col min="10783" max="10784" width="16.5703125" style="102" customWidth="1"/>
    <col min="10785" max="10785" width="16.140625" style="102" customWidth="1"/>
    <col min="10786" max="10786" width="20.85546875" style="102" customWidth="1"/>
    <col min="10787" max="10787" width="11.5703125" style="102" customWidth="1"/>
    <col min="10788" max="10788" width="13.85546875" style="102" customWidth="1"/>
    <col min="10789" max="10789" width="33.140625" style="102" customWidth="1"/>
    <col min="10790" max="10790" width="13.140625" style="102" customWidth="1"/>
    <col min="10791" max="10791" width="14.5703125" style="102" customWidth="1"/>
    <col min="10792" max="10792" width="21" style="102" customWidth="1"/>
    <col min="10793" max="10793" width="13.85546875" style="102" customWidth="1"/>
    <col min="10794" max="10794" width="13.7109375" style="102" customWidth="1"/>
    <col min="10795" max="10795" width="13.28515625" style="102" customWidth="1"/>
    <col min="10796" max="10796" width="12.28515625" style="102" customWidth="1"/>
    <col min="10797" max="10804" width="9.140625" style="102"/>
    <col min="10805" max="10805" width="10.140625" style="102" customWidth="1"/>
    <col min="10806" max="10807" width="9.140625" style="102"/>
    <col min="10808" max="10808" width="55.28515625" style="102" customWidth="1"/>
    <col min="10809" max="11008" width="9.140625" style="102"/>
    <col min="11009" max="11009" width="7" style="102" customWidth="1"/>
    <col min="11010" max="11010" width="16.140625" style="102" customWidth="1"/>
    <col min="11011" max="11011" width="11.5703125" style="102" customWidth="1"/>
    <col min="11012" max="11012" width="29.85546875" style="102" customWidth="1"/>
    <col min="11013" max="11013" width="13.7109375" style="102" customWidth="1"/>
    <col min="11014" max="11014" width="42.85546875" style="102" customWidth="1"/>
    <col min="11015" max="11015" width="11" style="102" customWidth="1"/>
    <col min="11016" max="11016" width="12.7109375" style="102" customWidth="1"/>
    <col min="11017" max="11017" width="45.42578125" style="102" customWidth="1"/>
    <col min="11018" max="11018" width="21.5703125" style="102" customWidth="1"/>
    <col min="11019" max="11019" width="13" style="102" customWidth="1"/>
    <col min="11020" max="11020" width="14.85546875" style="102" customWidth="1"/>
    <col min="11021" max="11021" width="10.5703125" style="102" customWidth="1"/>
    <col min="11022" max="11022" width="11.5703125" style="102" customWidth="1"/>
    <col min="11023" max="11023" width="12" style="102" customWidth="1"/>
    <col min="11024" max="11024" width="14.5703125" style="102" customWidth="1"/>
    <col min="11025" max="11025" width="16.28515625" style="102" customWidth="1"/>
    <col min="11026" max="11026" width="10.5703125" style="102" customWidth="1"/>
    <col min="11027" max="11027" width="13.140625" style="102" customWidth="1"/>
    <col min="11028" max="11028" width="15.7109375" style="102" customWidth="1"/>
    <col min="11029" max="11029" width="12.140625" style="102" customWidth="1"/>
    <col min="11030" max="11030" width="10.5703125" style="102" customWidth="1"/>
    <col min="11031" max="11031" width="14.7109375" style="102" customWidth="1"/>
    <col min="11032" max="11032" width="66.7109375" style="102" customWidth="1"/>
    <col min="11033" max="11033" width="13.7109375" style="102" customWidth="1"/>
    <col min="11034" max="11034" width="12" style="102" customWidth="1"/>
    <col min="11035" max="11038" width="10.5703125" style="102" customWidth="1"/>
    <col min="11039" max="11040" width="16.5703125" style="102" customWidth="1"/>
    <col min="11041" max="11041" width="16.140625" style="102" customWidth="1"/>
    <col min="11042" max="11042" width="20.85546875" style="102" customWidth="1"/>
    <col min="11043" max="11043" width="11.5703125" style="102" customWidth="1"/>
    <col min="11044" max="11044" width="13.85546875" style="102" customWidth="1"/>
    <col min="11045" max="11045" width="33.140625" style="102" customWidth="1"/>
    <col min="11046" max="11046" width="13.140625" style="102" customWidth="1"/>
    <col min="11047" max="11047" width="14.5703125" style="102" customWidth="1"/>
    <col min="11048" max="11048" width="21" style="102" customWidth="1"/>
    <col min="11049" max="11049" width="13.85546875" style="102" customWidth="1"/>
    <col min="11050" max="11050" width="13.7109375" style="102" customWidth="1"/>
    <col min="11051" max="11051" width="13.28515625" style="102" customWidth="1"/>
    <col min="11052" max="11052" width="12.28515625" style="102" customWidth="1"/>
    <col min="11053" max="11060" width="9.140625" style="102"/>
    <col min="11061" max="11061" width="10.140625" style="102" customWidth="1"/>
    <col min="11062" max="11063" width="9.140625" style="102"/>
    <col min="11064" max="11064" width="55.28515625" style="102" customWidth="1"/>
    <col min="11065" max="11264" width="9.140625" style="102"/>
    <col min="11265" max="11265" width="7" style="102" customWidth="1"/>
    <col min="11266" max="11266" width="16.140625" style="102" customWidth="1"/>
    <col min="11267" max="11267" width="11.5703125" style="102" customWidth="1"/>
    <col min="11268" max="11268" width="29.85546875" style="102" customWidth="1"/>
    <col min="11269" max="11269" width="13.7109375" style="102" customWidth="1"/>
    <col min="11270" max="11270" width="42.85546875" style="102" customWidth="1"/>
    <col min="11271" max="11271" width="11" style="102" customWidth="1"/>
    <col min="11272" max="11272" width="12.7109375" style="102" customWidth="1"/>
    <col min="11273" max="11273" width="45.42578125" style="102" customWidth="1"/>
    <col min="11274" max="11274" width="21.5703125" style="102" customWidth="1"/>
    <col min="11275" max="11275" width="13" style="102" customWidth="1"/>
    <col min="11276" max="11276" width="14.85546875" style="102" customWidth="1"/>
    <col min="11277" max="11277" width="10.5703125" style="102" customWidth="1"/>
    <col min="11278" max="11278" width="11.5703125" style="102" customWidth="1"/>
    <col min="11279" max="11279" width="12" style="102" customWidth="1"/>
    <col min="11280" max="11280" width="14.5703125" style="102" customWidth="1"/>
    <col min="11281" max="11281" width="16.28515625" style="102" customWidth="1"/>
    <col min="11282" max="11282" width="10.5703125" style="102" customWidth="1"/>
    <col min="11283" max="11283" width="13.140625" style="102" customWidth="1"/>
    <col min="11284" max="11284" width="15.7109375" style="102" customWidth="1"/>
    <col min="11285" max="11285" width="12.140625" style="102" customWidth="1"/>
    <col min="11286" max="11286" width="10.5703125" style="102" customWidth="1"/>
    <col min="11287" max="11287" width="14.7109375" style="102" customWidth="1"/>
    <col min="11288" max="11288" width="66.7109375" style="102" customWidth="1"/>
    <col min="11289" max="11289" width="13.7109375" style="102" customWidth="1"/>
    <col min="11290" max="11290" width="12" style="102" customWidth="1"/>
    <col min="11291" max="11294" width="10.5703125" style="102" customWidth="1"/>
    <col min="11295" max="11296" width="16.5703125" style="102" customWidth="1"/>
    <col min="11297" max="11297" width="16.140625" style="102" customWidth="1"/>
    <col min="11298" max="11298" width="20.85546875" style="102" customWidth="1"/>
    <col min="11299" max="11299" width="11.5703125" style="102" customWidth="1"/>
    <col min="11300" max="11300" width="13.85546875" style="102" customWidth="1"/>
    <col min="11301" max="11301" width="33.140625" style="102" customWidth="1"/>
    <col min="11302" max="11302" width="13.140625" style="102" customWidth="1"/>
    <col min="11303" max="11303" width="14.5703125" style="102" customWidth="1"/>
    <col min="11304" max="11304" width="21" style="102" customWidth="1"/>
    <col min="11305" max="11305" width="13.85546875" style="102" customWidth="1"/>
    <col min="11306" max="11306" width="13.7109375" style="102" customWidth="1"/>
    <col min="11307" max="11307" width="13.28515625" style="102" customWidth="1"/>
    <col min="11308" max="11308" width="12.28515625" style="102" customWidth="1"/>
    <col min="11309" max="11316" width="9.140625" style="102"/>
    <col min="11317" max="11317" width="10.140625" style="102" customWidth="1"/>
    <col min="11318" max="11319" width="9.140625" style="102"/>
    <col min="11320" max="11320" width="55.28515625" style="102" customWidth="1"/>
    <col min="11321" max="11520" width="9.140625" style="102"/>
    <col min="11521" max="11521" width="7" style="102" customWidth="1"/>
    <col min="11522" max="11522" width="16.140625" style="102" customWidth="1"/>
    <col min="11523" max="11523" width="11.5703125" style="102" customWidth="1"/>
    <col min="11524" max="11524" width="29.85546875" style="102" customWidth="1"/>
    <col min="11525" max="11525" width="13.7109375" style="102" customWidth="1"/>
    <col min="11526" max="11526" width="42.85546875" style="102" customWidth="1"/>
    <col min="11527" max="11527" width="11" style="102" customWidth="1"/>
    <col min="11528" max="11528" width="12.7109375" style="102" customWidth="1"/>
    <col min="11529" max="11529" width="45.42578125" style="102" customWidth="1"/>
    <col min="11530" max="11530" width="21.5703125" style="102" customWidth="1"/>
    <col min="11531" max="11531" width="13" style="102" customWidth="1"/>
    <col min="11532" max="11532" width="14.85546875" style="102" customWidth="1"/>
    <col min="11533" max="11533" width="10.5703125" style="102" customWidth="1"/>
    <col min="11534" max="11534" width="11.5703125" style="102" customWidth="1"/>
    <col min="11535" max="11535" width="12" style="102" customWidth="1"/>
    <col min="11536" max="11536" width="14.5703125" style="102" customWidth="1"/>
    <col min="11537" max="11537" width="16.28515625" style="102" customWidth="1"/>
    <col min="11538" max="11538" width="10.5703125" style="102" customWidth="1"/>
    <col min="11539" max="11539" width="13.140625" style="102" customWidth="1"/>
    <col min="11540" max="11540" width="15.7109375" style="102" customWidth="1"/>
    <col min="11541" max="11541" width="12.140625" style="102" customWidth="1"/>
    <col min="11542" max="11542" width="10.5703125" style="102" customWidth="1"/>
    <col min="11543" max="11543" width="14.7109375" style="102" customWidth="1"/>
    <col min="11544" max="11544" width="66.7109375" style="102" customWidth="1"/>
    <col min="11545" max="11545" width="13.7109375" style="102" customWidth="1"/>
    <col min="11546" max="11546" width="12" style="102" customWidth="1"/>
    <col min="11547" max="11550" width="10.5703125" style="102" customWidth="1"/>
    <col min="11551" max="11552" width="16.5703125" style="102" customWidth="1"/>
    <col min="11553" max="11553" width="16.140625" style="102" customWidth="1"/>
    <col min="11554" max="11554" width="20.85546875" style="102" customWidth="1"/>
    <col min="11555" max="11555" width="11.5703125" style="102" customWidth="1"/>
    <col min="11556" max="11556" width="13.85546875" style="102" customWidth="1"/>
    <col min="11557" max="11557" width="33.140625" style="102" customWidth="1"/>
    <col min="11558" max="11558" width="13.140625" style="102" customWidth="1"/>
    <col min="11559" max="11559" width="14.5703125" style="102" customWidth="1"/>
    <col min="11560" max="11560" width="21" style="102" customWidth="1"/>
    <col min="11561" max="11561" width="13.85546875" style="102" customWidth="1"/>
    <col min="11562" max="11562" width="13.7109375" style="102" customWidth="1"/>
    <col min="11563" max="11563" width="13.28515625" style="102" customWidth="1"/>
    <col min="11564" max="11564" width="12.28515625" style="102" customWidth="1"/>
    <col min="11565" max="11572" width="9.140625" style="102"/>
    <col min="11573" max="11573" width="10.140625" style="102" customWidth="1"/>
    <col min="11574" max="11575" width="9.140625" style="102"/>
    <col min="11576" max="11576" width="55.28515625" style="102" customWidth="1"/>
    <col min="11577" max="11776" width="9.140625" style="102"/>
    <col min="11777" max="11777" width="7" style="102" customWidth="1"/>
    <col min="11778" max="11778" width="16.140625" style="102" customWidth="1"/>
    <col min="11779" max="11779" width="11.5703125" style="102" customWidth="1"/>
    <col min="11780" max="11780" width="29.85546875" style="102" customWidth="1"/>
    <col min="11781" max="11781" width="13.7109375" style="102" customWidth="1"/>
    <col min="11782" max="11782" width="42.85546875" style="102" customWidth="1"/>
    <col min="11783" max="11783" width="11" style="102" customWidth="1"/>
    <col min="11784" max="11784" width="12.7109375" style="102" customWidth="1"/>
    <col min="11785" max="11785" width="45.42578125" style="102" customWidth="1"/>
    <col min="11786" max="11786" width="21.5703125" style="102" customWidth="1"/>
    <col min="11787" max="11787" width="13" style="102" customWidth="1"/>
    <col min="11788" max="11788" width="14.85546875" style="102" customWidth="1"/>
    <col min="11789" max="11789" width="10.5703125" style="102" customWidth="1"/>
    <col min="11790" max="11790" width="11.5703125" style="102" customWidth="1"/>
    <col min="11791" max="11791" width="12" style="102" customWidth="1"/>
    <col min="11792" max="11792" width="14.5703125" style="102" customWidth="1"/>
    <col min="11793" max="11793" width="16.28515625" style="102" customWidth="1"/>
    <col min="11794" max="11794" width="10.5703125" style="102" customWidth="1"/>
    <col min="11795" max="11795" width="13.140625" style="102" customWidth="1"/>
    <col min="11796" max="11796" width="15.7109375" style="102" customWidth="1"/>
    <col min="11797" max="11797" width="12.140625" style="102" customWidth="1"/>
    <col min="11798" max="11798" width="10.5703125" style="102" customWidth="1"/>
    <col min="11799" max="11799" width="14.7109375" style="102" customWidth="1"/>
    <col min="11800" max="11800" width="66.7109375" style="102" customWidth="1"/>
    <col min="11801" max="11801" width="13.7109375" style="102" customWidth="1"/>
    <col min="11802" max="11802" width="12" style="102" customWidth="1"/>
    <col min="11803" max="11806" width="10.5703125" style="102" customWidth="1"/>
    <col min="11807" max="11808" width="16.5703125" style="102" customWidth="1"/>
    <col min="11809" max="11809" width="16.140625" style="102" customWidth="1"/>
    <col min="11810" max="11810" width="20.85546875" style="102" customWidth="1"/>
    <col min="11811" max="11811" width="11.5703125" style="102" customWidth="1"/>
    <col min="11812" max="11812" width="13.85546875" style="102" customWidth="1"/>
    <col min="11813" max="11813" width="33.140625" style="102" customWidth="1"/>
    <col min="11814" max="11814" width="13.140625" style="102" customWidth="1"/>
    <col min="11815" max="11815" width="14.5703125" style="102" customWidth="1"/>
    <col min="11816" max="11816" width="21" style="102" customWidth="1"/>
    <col min="11817" max="11817" width="13.85546875" style="102" customWidth="1"/>
    <col min="11818" max="11818" width="13.7109375" style="102" customWidth="1"/>
    <col min="11819" max="11819" width="13.28515625" style="102" customWidth="1"/>
    <col min="11820" max="11820" width="12.28515625" style="102" customWidth="1"/>
    <col min="11821" max="11828" width="9.140625" style="102"/>
    <col min="11829" max="11829" width="10.140625" style="102" customWidth="1"/>
    <col min="11830" max="11831" width="9.140625" style="102"/>
    <col min="11832" max="11832" width="55.28515625" style="102" customWidth="1"/>
    <col min="11833" max="12032" width="9.140625" style="102"/>
    <col min="12033" max="12033" width="7" style="102" customWidth="1"/>
    <col min="12034" max="12034" width="16.140625" style="102" customWidth="1"/>
    <col min="12035" max="12035" width="11.5703125" style="102" customWidth="1"/>
    <col min="12036" max="12036" width="29.85546875" style="102" customWidth="1"/>
    <col min="12037" max="12037" width="13.7109375" style="102" customWidth="1"/>
    <col min="12038" max="12038" width="42.85546875" style="102" customWidth="1"/>
    <col min="12039" max="12039" width="11" style="102" customWidth="1"/>
    <col min="12040" max="12040" width="12.7109375" style="102" customWidth="1"/>
    <col min="12041" max="12041" width="45.42578125" style="102" customWidth="1"/>
    <col min="12042" max="12042" width="21.5703125" style="102" customWidth="1"/>
    <col min="12043" max="12043" width="13" style="102" customWidth="1"/>
    <col min="12044" max="12044" width="14.85546875" style="102" customWidth="1"/>
    <col min="12045" max="12045" width="10.5703125" style="102" customWidth="1"/>
    <col min="12046" max="12046" width="11.5703125" style="102" customWidth="1"/>
    <col min="12047" max="12047" width="12" style="102" customWidth="1"/>
    <col min="12048" max="12048" width="14.5703125" style="102" customWidth="1"/>
    <col min="12049" max="12049" width="16.28515625" style="102" customWidth="1"/>
    <col min="12050" max="12050" width="10.5703125" style="102" customWidth="1"/>
    <col min="12051" max="12051" width="13.140625" style="102" customWidth="1"/>
    <col min="12052" max="12052" width="15.7109375" style="102" customWidth="1"/>
    <col min="12053" max="12053" width="12.140625" style="102" customWidth="1"/>
    <col min="12054" max="12054" width="10.5703125" style="102" customWidth="1"/>
    <col min="12055" max="12055" width="14.7109375" style="102" customWidth="1"/>
    <col min="12056" max="12056" width="66.7109375" style="102" customWidth="1"/>
    <col min="12057" max="12057" width="13.7109375" style="102" customWidth="1"/>
    <col min="12058" max="12058" width="12" style="102" customWidth="1"/>
    <col min="12059" max="12062" width="10.5703125" style="102" customWidth="1"/>
    <col min="12063" max="12064" width="16.5703125" style="102" customWidth="1"/>
    <col min="12065" max="12065" width="16.140625" style="102" customWidth="1"/>
    <col min="12066" max="12066" width="20.85546875" style="102" customWidth="1"/>
    <col min="12067" max="12067" width="11.5703125" style="102" customWidth="1"/>
    <col min="12068" max="12068" width="13.85546875" style="102" customWidth="1"/>
    <col min="12069" max="12069" width="33.140625" style="102" customWidth="1"/>
    <col min="12070" max="12070" width="13.140625" style="102" customWidth="1"/>
    <col min="12071" max="12071" width="14.5703125" style="102" customWidth="1"/>
    <col min="12072" max="12072" width="21" style="102" customWidth="1"/>
    <col min="12073" max="12073" width="13.85546875" style="102" customWidth="1"/>
    <col min="12074" max="12074" width="13.7109375" style="102" customWidth="1"/>
    <col min="12075" max="12075" width="13.28515625" style="102" customWidth="1"/>
    <col min="12076" max="12076" width="12.28515625" style="102" customWidth="1"/>
    <col min="12077" max="12084" width="9.140625" style="102"/>
    <col min="12085" max="12085" width="10.140625" style="102" customWidth="1"/>
    <col min="12086" max="12087" width="9.140625" style="102"/>
    <col min="12088" max="12088" width="55.28515625" style="102" customWidth="1"/>
    <col min="12089" max="12288" width="9.140625" style="102"/>
    <col min="12289" max="12289" width="7" style="102" customWidth="1"/>
    <col min="12290" max="12290" width="16.140625" style="102" customWidth="1"/>
    <col min="12291" max="12291" width="11.5703125" style="102" customWidth="1"/>
    <col min="12292" max="12292" width="29.85546875" style="102" customWidth="1"/>
    <col min="12293" max="12293" width="13.7109375" style="102" customWidth="1"/>
    <col min="12294" max="12294" width="42.85546875" style="102" customWidth="1"/>
    <col min="12295" max="12295" width="11" style="102" customWidth="1"/>
    <col min="12296" max="12296" width="12.7109375" style="102" customWidth="1"/>
    <col min="12297" max="12297" width="45.42578125" style="102" customWidth="1"/>
    <col min="12298" max="12298" width="21.5703125" style="102" customWidth="1"/>
    <col min="12299" max="12299" width="13" style="102" customWidth="1"/>
    <col min="12300" max="12300" width="14.85546875" style="102" customWidth="1"/>
    <col min="12301" max="12301" width="10.5703125" style="102" customWidth="1"/>
    <col min="12302" max="12302" width="11.5703125" style="102" customWidth="1"/>
    <col min="12303" max="12303" width="12" style="102" customWidth="1"/>
    <col min="12304" max="12304" width="14.5703125" style="102" customWidth="1"/>
    <col min="12305" max="12305" width="16.28515625" style="102" customWidth="1"/>
    <col min="12306" max="12306" width="10.5703125" style="102" customWidth="1"/>
    <col min="12307" max="12307" width="13.140625" style="102" customWidth="1"/>
    <col min="12308" max="12308" width="15.7109375" style="102" customWidth="1"/>
    <col min="12309" max="12309" width="12.140625" style="102" customWidth="1"/>
    <col min="12310" max="12310" width="10.5703125" style="102" customWidth="1"/>
    <col min="12311" max="12311" width="14.7109375" style="102" customWidth="1"/>
    <col min="12312" max="12312" width="66.7109375" style="102" customWidth="1"/>
    <col min="12313" max="12313" width="13.7109375" style="102" customWidth="1"/>
    <col min="12314" max="12314" width="12" style="102" customWidth="1"/>
    <col min="12315" max="12318" width="10.5703125" style="102" customWidth="1"/>
    <col min="12319" max="12320" width="16.5703125" style="102" customWidth="1"/>
    <col min="12321" max="12321" width="16.140625" style="102" customWidth="1"/>
    <col min="12322" max="12322" width="20.85546875" style="102" customWidth="1"/>
    <col min="12323" max="12323" width="11.5703125" style="102" customWidth="1"/>
    <col min="12324" max="12324" width="13.85546875" style="102" customWidth="1"/>
    <col min="12325" max="12325" width="33.140625" style="102" customWidth="1"/>
    <col min="12326" max="12326" width="13.140625" style="102" customWidth="1"/>
    <col min="12327" max="12327" width="14.5703125" style="102" customWidth="1"/>
    <col min="12328" max="12328" width="21" style="102" customWidth="1"/>
    <col min="12329" max="12329" width="13.85546875" style="102" customWidth="1"/>
    <col min="12330" max="12330" width="13.7109375" style="102" customWidth="1"/>
    <col min="12331" max="12331" width="13.28515625" style="102" customWidth="1"/>
    <col min="12332" max="12332" width="12.28515625" style="102" customWidth="1"/>
    <col min="12333" max="12340" width="9.140625" style="102"/>
    <col min="12341" max="12341" width="10.140625" style="102" customWidth="1"/>
    <col min="12342" max="12343" width="9.140625" style="102"/>
    <col min="12344" max="12344" width="55.28515625" style="102" customWidth="1"/>
    <col min="12345" max="12544" width="9.140625" style="102"/>
    <col min="12545" max="12545" width="7" style="102" customWidth="1"/>
    <col min="12546" max="12546" width="16.140625" style="102" customWidth="1"/>
    <col min="12547" max="12547" width="11.5703125" style="102" customWidth="1"/>
    <col min="12548" max="12548" width="29.85546875" style="102" customWidth="1"/>
    <col min="12549" max="12549" width="13.7109375" style="102" customWidth="1"/>
    <col min="12550" max="12550" width="42.85546875" style="102" customWidth="1"/>
    <col min="12551" max="12551" width="11" style="102" customWidth="1"/>
    <col min="12552" max="12552" width="12.7109375" style="102" customWidth="1"/>
    <col min="12553" max="12553" width="45.42578125" style="102" customWidth="1"/>
    <col min="12554" max="12554" width="21.5703125" style="102" customWidth="1"/>
    <col min="12555" max="12555" width="13" style="102" customWidth="1"/>
    <col min="12556" max="12556" width="14.85546875" style="102" customWidth="1"/>
    <col min="12557" max="12557" width="10.5703125" style="102" customWidth="1"/>
    <col min="12558" max="12558" width="11.5703125" style="102" customWidth="1"/>
    <col min="12559" max="12559" width="12" style="102" customWidth="1"/>
    <col min="12560" max="12560" width="14.5703125" style="102" customWidth="1"/>
    <col min="12561" max="12561" width="16.28515625" style="102" customWidth="1"/>
    <col min="12562" max="12562" width="10.5703125" style="102" customWidth="1"/>
    <col min="12563" max="12563" width="13.140625" style="102" customWidth="1"/>
    <col min="12564" max="12564" width="15.7109375" style="102" customWidth="1"/>
    <col min="12565" max="12565" width="12.140625" style="102" customWidth="1"/>
    <col min="12566" max="12566" width="10.5703125" style="102" customWidth="1"/>
    <col min="12567" max="12567" width="14.7109375" style="102" customWidth="1"/>
    <col min="12568" max="12568" width="66.7109375" style="102" customWidth="1"/>
    <col min="12569" max="12569" width="13.7109375" style="102" customWidth="1"/>
    <col min="12570" max="12570" width="12" style="102" customWidth="1"/>
    <col min="12571" max="12574" width="10.5703125" style="102" customWidth="1"/>
    <col min="12575" max="12576" width="16.5703125" style="102" customWidth="1"/>
    <col min="12577" max="12577" width="16.140625" style="102" customWidth="1"/>
    <col min="12578" max="12578" width="20.85546875" style="102" customWidth="1"/>
    <col min="12579" max="12579" width="11.5703125" style="102" customWidth="1"/>
    <col min="12580" max="12580" width="13.85546875" style="102" customWidth="1"/>
    <col min="12581" max="12581" width="33.140625" style="102" customWidth="1"/>
    <col min="12582" max="12582" width="13.140625" style="102" customWidth="1"/>
    <col min="12583" max="12583" width="14.5703125" style="102" customWidth="1"/>
    <col min="12584" max="12584" width="21" style="102" customWidth="1"/>
    <col min="12585" max="12585" width="13.85546875" style="102" customWidth="1"/>
    <col min="12586" max="12586" width="13.7109375" style="102" customWidth="1"/>
    <col min="12587" max="12587" width="13.28515625" style="102" customWidth="1"/>
    <col min="12588" max="12588" width="12.28515625" style="102" customWidth="1"/>
    <col min="12589" max="12596" width="9.140625" style="102"/>
    <col min="12597" max="12597" width="10.140625" style="102" customWidth="1"/>
    <col min="12598" max="12599" width="9.140625" style="102"/>
    <col min="12600" max="12600" width="55.28515625" style="102" customWidth="1"/>
    <col min="12601" max="12800" width="9.140625" style="102"/>
    <col min="12801" max="12801" width="7" style="102" customWidth="1"/>
    <col min="12802" max="12802" width="16.140625" style="102" customWidth="1"/>
    <col min="12803" max="12803" width="11.5703125" style="102" customWidth="1"/>
    <col min="12804" max="12804" width="29.85546875" style="102" customWidth="1"/>
    <col min="12805" max="12805" width="13.7109375" style="102" customWidth="1"/>
    <col min="12806" max="12806" width="42.85546875" style="102" customWidth="1"/>
    <col min="12807" max="12807" width="11" style="102" customWidth="1"/>
    <col min="12808" max="12808" width="12.7109375" style="102" customWidth="1"/>
    <col min="12809" max="12809" width="45.42578125" style="102" customWidth="1"/>
    <col min="12810" max="12810" width="21.5703125" style="102" customWidth="1"/>
    <col min="12811" max="12811" width="13" style="102" customWidth="1"/>
    <col min="12812" max="12812" width="14.85546875" style="102" customWidth="1"/>
    <col min="12813" max="12813" width="10.5703125" style="102" customWidth="1"/>
    <col min="12814" max="12814" width="11.5703125" style="102" customWidth="1"/>
    <col min="12815" max="12815" width="12" style="102" customWidth="1"/>
    <col min="12816" max="12816" width="14.5703125" style="102" customWidth="1"/>
    <col min="12817" max="12817" width="16.28515625" style="102" customWidth="1"/>
    <col min="12818" max="12818" width="10.5703125" style="102" customWidth="1"/>
    <col min="12819" max="12819" width="13.140625" style="102" customWidth="1"/>
    <col min="12820" max="12820" width="15.7109375" style="102" customWidth="1"/>
    <col min="12821" max="12821" width="12.140625" style="102" customWidth="1"/>
    <col min="12822" max="12822" width="10.5703125" style="102" customWidth="1"/>
    <col min="12823" max="12823" width="14.7109375" style="102" customWidth="1"/>
    <col min="12824" max="12824" width="66.7109375" style="102" customWidth="1"/>
    <col min="12825" max="12825" width="13.7109375" style="102" customWidth="1"/>
    <col min="12826" max="12826" width="12" style="102" customWidth="1"/>
    <col min="12827" max="12830" width="10.5703125" style="102" customWidth="1"/>
    <col min="12831" max="12832" width="16.5703125" style="102" customWidth="1"/>
    <col min="12833" max="12833" width="16.140625" style="102" customWidth="1"/>
    <col min="12834" max="12834" width="20.85546875" style="102" customWidth="1"/>
    <col min="12835" max="12835" width="11.5703125" style="102" customWidth="1"/>
    <col min="12836" max="12836" width="13.85546875" style="102" customWidth="1"/>
    <col min="12837" max="12837" width="33.140625" style="102" customWidth="1"/>
    <col min="12838" max="12838" width="13.140625" style="102" customWidth="1"/>
    <col min="12839" max="12839" width="14.5703125" style="102" customWidth="1"/>
    <col min="12840" max="12840" width="21" style="102" customWidth="1"/>
    <col min="12841" max="12841" width="13.85546875" style="102" customWidth="1"/>
    <col min="12842" max="12842" width="13.7109375" style="102" customWidth="1"/>
    <col min="12843" max="12843" width="13.28515625" style="102" customWidth="1"/>
    <col min="12844" max="12844" width="12.28515625" style="102" customWidth="1"/>
    <col min="12845" max="12852" width="9.140625" style="102"/>
    <col min="12853" max="12853" width="10.140625" style="102" customWidth="1"/>
    <col min="12854" max="12855" width="9.140625" style="102"/>
    <col min="12856" max="12856" width="55.28515625" style="102" customWidth="1"/>
    <col min="12857" max="13056" width="9.140625" style="102"/>
    <col min="13057" max="13057" width="7" style="102" customWidth="1"/>
    <col min="13058" max="13058" width="16.140625" style="102" customWidth="1"/>
    <col min="13059" max="13059" width="11.5703125" style="102" customWidth="1"/>
    <col min="13060" max="13060" width="29.85546875" style="102" customWidth="1"/>
    <col min="13061" max="13061" width="13.7109375" style="102" customWidth="1"/>
    <col min="13062" max="13062" width="42.85546875" style="102" customWidth="1"/>
    <col min="13063" max="13063" width="11" style="102" customWidth="1"/>
    <col min="13064" max="13064" width="12.7109375" style="102" customWidth="1"/>
    <col min="13065" max="13065" width="45.42578125" style="102" customWidth="1"/>
    <col min="13066" max="13066" width="21.5703125" style="102" customWidth="1"/>
    <col min="13067" max="13067" width="13" style="102" customWidth="1"/>
    <col min="13068" max="13068" width="14.85546875" style="102" customWidth="1"/>
    <col min="13069" max="13069" width="10.5703125" style="102" customWidth="1"/>
    <col min="13070" max="13070" width="11.5703125" style="102" customWidth="1"/>
    <col min="13071" max="13071" width="12" style="102" customWidth="1"/>
    <col min="13072" max="13072" width="14.5703125" style="102" customWidth="1"/>
    <col min="13073" max="13073" width="16.28515625" style="102" customWidth="1"/>
    <col min="13074" max="13074" width="10.5703125" style="102" customWidth="1"/>
    <col min="13075" max="13075" width="13.140625" style="102" customWidth="1"/>
    <col min="13076" max="13076" width="15.7109375" style="102" customWidth="1"/>
    <col min="13077" max="13077" width="12.140625" style="102" customWidth="1"/>
    <col min="13078" max="13078" width="10.5703125" style="102" customWidth="1"/>
    <col min="13079" max="13079" width="14.7109375" style="102" customWidth="1"/>
    <col min="13080" max="13080" width="66.7109375" style="102" customWidth="1"/>
    <col min="13081" max="13081" width="13.7109375" style="102" customWidth="1"/>
    <col min="13082" max="13082" width="12" style="102" customWidth="1"/>
    <col min="13083" max="13086" width="10.5703125" style="102" customWidth="1"/>
    <col min="13087" max="13088" width="16.5703125" style="102" customWidth="1"/>
    <col min="13089" max="13089" width="16.140625" style="102" customWidth="1"/>
    <col min="13090" max="13090" width="20.85546875" style="102" customWidth="1"/>
    <col min="13091" max="13091" width="11.5703125" style="102" customWidth="1"/>
    <col min="13092" max="13092" width="13.85546875" style="102" customWidth="1"/>
    <col min="13093" max="13093" width="33.140625" style="102" customWidth="1"/>
    <col min="13094" max="13094" width="13.140625" style="102" customWidth="1"/>
    <col min="13095" max="13095" width="14.5703125" style="102" customWidth="1"/>
    <col min="13096" max="13096" width="21" style="102" customWidth="1"/>
    <col min="13097" max="13097" width="13.85546875" style="102" customWidth="1"/>
    <col min="13098" max="13098" width="13.7109375" style="102" customWidth="1"/>
    <col min="13099" max="13099" width="13.28515625" style="102" customWidth="1"/>
    <col min="13100" max="13100" width="12.28515625" style="102" customWidth="1"/>
    <col min="13101" max="13108" width="9.140625" style="102"/>
    <col min="13109" max="13109" width="10.140625" style="102" customWidth="1"/>
    <col min="13110" max="13111" width="9.140625" style="102"/>
    <col min="13112" max="13112" width="55.28515625" style="102" customWidth="1"/>
    <col min="13113" max="13312" width="9.140625" style="102"/>
    <col min="13313" max="13313" width="7" style="102" customWidth="1"/>
    <col min="13314" max="13314" width="16.140625" style="102" customWidth="1"/>
    <col min="13315" max="13315" width="11.5703125" style="102" customWidth="1"/>
    <col min="13316" max="13316" width="29.85546875" style="102" customWidth="1"/>
    <col min="13317" max="13317" width="13.7109375" style="102" customWidth="1"/>
    <col min="13318" max="13318" width="42.85546875" style="102" customWidth="1"/>
    <col min="13319" max="13319" width="11" style="102" customWidth="1"/>
    <col min="13320" max="13320" width="12.7109375" style="102" customWidth="1"/>
    <col min="13321" max="13321" width="45.42578125" style="102" customWidth="1"/>
    <col min="13322" max="13322" width="21.5703125" style="102" customWidth="1"/>
    <col min="13323" max="13323" width="13" style="102" customWidth="1"/>
    <col min="13324" max="13324" width="14.85546875" style="102" customWidth="1"/>
    <col min="13325" max="13325" width="10.5703125" style="102" customWidth="1"/>
    <col min="13326" max="13326" width="11.5703125" style="102" customWidth="1"/>
    <col min="13327" max="13327" width="12" style="102" customWidth="1"/>
    <col min="13328" max="13328" width="14.5703125" style="102" customWidth="1"/>
    <col min="13329" max="13329" width="16.28515625" style="102" customWidth="1"/>
    <col min="13330" max="13330" width="10.5703125" style="102" customWidth="1"/>
    <col min="13331" max="13331" width="13.140625" style="102" customWidth="1"/>
    <col min="13332" max="13332" width="15.7109375" style="102" customWidth="1"/>
    <col min="13333" max="13333" width="12.140625" style="102" customWidth="1"/>
    <col min="13334" max="13334" width="10.5703125" style="102" customWidth="1"/>
    <col min="13335" max="13335" width="14.7109375" style="102" customWidth="1"/>
    <col min="13336" max="13336" width="66.7109375" style="102" customWidth="1"/>
    <col min="13337" max="13337" width="13.7109375" style="102" customWidth="1"/>
    <col min="13338" max="13338" width="12" style="102" customWidth="1"/>
    <col min="13339" max="13342" width="10.5703125" style="102" customWidth="1"/>
    <col min="13343" max="13344" width="16.5703125" style="102" customWidth="1"/>
    <col min="13345" max="13345" width="16.140625" style="102" customWidth="1"/>
    <col min="13346" max="13346" width="20.85546875" style="102" customWidth="1"/>
    <col min="13347" max="13347" width="11.5703125" style="102" customWidth="1"/>
    <col min="13348" max="13348" width="13.85546875" style="102" customWidth="1"/>
    <col min="13349" max="13349" width="33.140625" style="102" customWidth="1"/>
    <col min="13350" max="13350" width="13.140625" style="102" customWidth="1"/>
    <col min="13351" max="13351" width="14.5703125" style="102" customWidth="1"/>
    <col min="13352" max="13352" width="21" style="102" customWidth="1"/>
    <col min="13353" max="13353" width="13.85546875" style="102" customWidth="1"/>
    <col min="13354" max="13354" width="13.7109375" style="102" customWidth="1"/>
    <col min="13355" max="13355" width="13.28515625" style="102" customWidth="1"/>
    <col min="13356" max="13356" width="12.28515625" style="102" customWidth="1"/>
    <col min="13357" max="13364" width="9.140625" style="102"/>
    <col min="13365" max="13365" width="10.140625" style="102" customWidth="1"/>
    <col min="13366" max="13367" width="9.140625" style="102"/>
    <col min="13368" max="13368" width="55.28515625" style="102" customWidth="1"/>
    <col min="13369" max="13568" width="9.140625" style="102"/>
    <col min="13569" max="13569" width="7" style="102" customWidth="1"/>
    <col min="13570" max="13570" width="16.140625" style="102" customWidth="1"/>
    <col min="13571" max="13571" width="11.5703125" style="102" customWidth="1"/>
    <col min="13572" max="13572" width="29.85546875" style="102" customWidth="1"/>
    <col min="13573" max="13573" width="13.7109375" style="102" customWidth="1"/>
    <col min="13574" max="13574" width="42.85546875" style="102" customWidth="1"/>
    <col min="13575" max="13575" width="11" style="102" customWidth="1"/>
    <col min="13576" max="13576" width="12.7109375" style="102" customWidth="1"/>
    <col min="13577" max="13577" width="45.42578125" style="102" customWidth="1"/>
    <col min="13578" max="13578" width="21.5703125" style="102" customWidth="1"/>
    <col min="13579" max="13579" width="13" style="102" customWidth="1"/>
    <col min="13580" max="13580" width="14.85546875" style="102" customWidth="1"/>
    <col min="13581" max="13581" width="10.5703125" style="102" customWidth="1"/>
    <col min="13582" max="13582" width="11.5703125" style="102" customWidth="1"/>
    <col min="13583" max="13583" width="12" style="102" customWidth="1"/>
    <col min="13584" max="13584" width="14.5703125" style="102" customWidth="1"/>
    <col min="13585" max="13585" width="16.28515625" style="102" customWidth="1"/>
    <col min="13586" max="13586" width="10.5703125" style="102" customWidth="1"/>
    <col min="13587" max="13587" width="13.140625" style="102" customWidth="1"/>
    <col min="13588" max="13588" width="15.7109375" style="102" customWidth="1"/>
    <col min="13589" max="13589" width="12.140625" style="102" customWidth="1"/>
    <col min="13590" max="13590" width="10.5703125" style="102" customWidth="1"/>
    <col min="13591" max="13591" width="14.7109375" style="102" customWidth="1"/>
    <col min="13592" max="13592" width="66.7109375" style="102" customWidth="1"/>
    <col min="13593" max="13593" width="13.7109375" style="102" customWidth="1"/>
    <col min="13594" max="13594" width="12" style="102" customWidth="1"/>
    <col min="13595" max="13598" width="10.5703125" style="102" customWidth="1"/>
    <col min="13599" max="13600" width="16.5703125" style="102" customWidth="1"/>
    <col min="13601" max="13601" width="16.140625" style="102" customWidth="1"/>
    <col min="13602" max="13602" width="20.85546875" style="102" customWidth="1"/>
    <col min="13603" max="13603" width="11.5703125" style="102" customWidth="1"/>
    <col min="13604" max="13604" width="13.85546875" style="102" customWidth="1"/>
    <col min="13605" max="13605" width="33.140625" style="102" customWidth="1"/>
    <col min="13606" max="13606" width="13.140625" style="102" customWidth="1"/>
    <col min="13607" max="13607" width="14.5703125" style="102" customWidth="1"/>
    <col min="13608" max="13608" width="21" style="102" customWidth="1"/>
    <col min="13609" max="13609" width="13.85546875" style="102" customWidth="1"/>
    <col min="13610" max="13610" width="13.7109375" style="102" customWidth="1"/>
    <col min="13611" max="13611" width="13.28515625" style="102" customWidth="1"/>
    <col min="13612" max="13612" width="12.28515625" style="102" customWidth="1"/>
    <col min="13613" max="13620" width="9.140625" style="102"/>
    <col min="13621" max="13621" width="10.140625" style="102" customWidth="1"/>
    <col min="13622" max="13623" width="9.140625" style="102"/>
    <col min="13624" max="13624" width="55.28515625" style="102" customWidth="1"/>
    <col min="13625" max="13824" width="9.140625" style="102"/>
    <col min="13825" max="13825" width="7" style="102" customWidth="1"/>
    <col min="13826" max="13826" width="16.140625" style="102" customWidth="1"/>
    <col min="13827" max="13827" width="11.5703125" style="102" customWidth="1"/>
    <col min="13828" max="13828" width="29.85546875" style="102" customWidth="1"/>
    <col min="13829" max="13829" width="13.7109375" style="102" customWidth="1"/>
    <col min="13830" max="13830" width="42.85546875" style="102" customWidth="1"/>
    <col min="13831" max="13831" width="11" style="102" customWidth="1"/>
    <col min="13832" max="13832" width="12.7109375" style="102" customWidth="1"/>
    <col min="13833" max="13833" width="45.42578125" style="102" customWidth="1"/>
    <col min="13834" max="13834" width="21.5703125" style="102" customWidth="1"/>
    <col min="13835" max="13835" width="13" style="102" customWidth="1"/>
    <col min="13836" max="13836" width="14.85546875" style="102" customWidth="1"/>
    <col min="13837" max="13837" width="10.5703125" style="102" customWidth="1"/>
    <col min="13838" max="13838" width="11.5703125" style="102" customWidth="1"/>
    <col min="13839" max="13839" width="12" style="102" customWidth="1"/>
    <col min="13840" max="13840" width="14.5703125" style="102" customWidth="1"/>
    <col min="13841" max="13841" width="16.28515625" style="102" customWidth="1"/>
    <col min="13842" max="13842" width="10.5703125" style="102" customWidth="1"/>
    <col min="13843" max="13843" width="13.140625" style="102" customWidth="1"/>
    <col min="13844" max="13844" width="15.7109375" style="102" customWidth="1"/>
    <col min="13845" max="13845" width="12.140625" style="102" customWidth="1"/>
    <col min="13846" max="13846" width="10.5703125" style="102" customWidth="1"/>
    <col min="13847" max="13847" width="14.7109375" style="102" customWidth="1"/>
    <col min="13848" max="13848" width="66.7109375" style="102" customWidth="1"/>
    <col min="13849" max="13849" width="13.7109375" style="102" customWidth="1"/>
    <col min="13850" max="13850" width="12" style="102" customWidth="1"/>
    <col min="13851" max="13854" width="10.5703125" style="102" customWidth="1"/>
    <col min="13855" max="13856" width="16.5703125" style="102" customWidth="1"/>
    <col min="13857" max="13857" width="16.140625" style="102" customWidth="1"/>
    <col min="13858" max="13858" width="20.85546875" style="102" customWidth="1"/>
    <col min="13859" max="13859" width="11.5703125" style="102" customWidth="1"/>
    <col min="13860" max="13860" width="13.85546875" style="102" customWidth="1"/>
    <col min="13861" max="13861" width="33.140625" style="102" customWidth="1"/>
    <col min="13862" max="13862" width="13.140625" style="102" customWidth="1"/>
    <col min="13863" max="13863" width="14.5703125" style="102" customWidth="1"/>
    <col min="13864" max="13864" width="21" style="102" customWidth="1"/>
    <col min="13865" max="13865" width="13.85546875" style="102" customWidth="1"/>
    <col min="13866" max="13866" width="13.7109375" style="102" customWidth="1"/>
    <col min="13867" max="13867" width="13.28515625" style="102" customWidth="1"/>
    <col min="13868" max="13868" width="12.28515625" style="102" customWidth="1"/>
    <col min="13869" max="13876" width="9.140625" style="102"/>
    <col min="13877" max="13877" width="10.140625" style="102" customWidth="1"/>
    <col min="13878" max="13879" width="9.140625" style="102"/>
    <col min="13880" max="13880" width="55.28515625" style="102" customWidth="1"/>
    <col min="13881" max="14080" width="9.140625" style="102"/>
    <col min="14081" max="14081" width="7" style="102" customWidth="1"/>
    <col min="14082" max="14082" width="16.140625" style="102" customWidth="1"/>
    <col min="14083" max="14083" width="11.5703125" style="102" customWidth="1"/>
    <col min="14084" max="14084" width="29.85546875" style="102" customWidth="1"/>
    <col min="14085" max="14085" width="13.7109375" style="102" customWidth="1"/>
    <col min="14086" max="14086" width="42.85546875" style="102" customWidth="1"/>
    <col min="14087" max="14087" width="11" style="102" customWidth="1"/>
    <col min="14088" max="14088" width="12.7109375" style="102" customWidth="1"/>
    <col min="14089" max="14089" width="45.42578125" style="102" customWidth="1"/>
    <col min="14090" max="14090" width="21.5703125" style="102" customWidth="1"/>
    <col min="14091" max="14091" width="13" style="102" customWidth="1"/>
    <col min="14092" max="14092" width="14.85546875" style="102" customWidth="1"/>
    <col min="14093" max="14093" width="10.5703125" style="102" customWidth="1"/>
    <col min="14094" max="14094" width="11.5703125" style="102" customWidth="1"/>
    <col min="14095" max="14095" width="12" style="102" customWidth="1"/>
    <col min="14096" max="14096" width="14.5703125" style="102" customWidth="1"/>
    <col min="14097" max="14097" width="16.28515625" style="102" customWidth="1"/>
    <col min="14098" max="14098" width="10.5703125" style="102" customWidth="1"/>
    <col min="14099" max="14099" width="13.140625" style="102" customWidth="1"/>
    <col min="14100" max="14100" width="15.7109375" style="102" customWidth="1"/>
    <col min="14101" max="14101" width="12.140625" style="102" customWidth="1"/>
    <col min="14102" max="14102" width="10.5703125" style="102" customWidth="1"/>
    <col min="14103" max="14103" width="14.7109375" style="102" customWidth="1"/>
    <col min="14104" max="14104" width="66.7109375" style="102" customWidth="1"/>
    <col min="14105" max="14105" width="13.7109375" style="102" customWidth="1"/>
    <col min="14106" max="14106" width="12" style="102" customWidth="1"/>
    <col min="14107" max="14110" width="10.5703125" style="102" customWidth="1"/>
    <col min="14111" max="14112" width="16.5703125" style="102" customWidth="1"/>
    <col min="14113" max="14113" width="16.140625" style="102" customWidth="1"/>
    <col min="14114" max="14114" width="20.85546875" style="102" customWidth="1"/>
    <col min="14115" max="14115" width="11.5703125" style="102" customWidth="1"/>
    <col min="14116" max="14116" width="13.85546875" style="102" customWidth="1"/>
    <col min="14117" max="14117" width="33.140625" style="102" customWidth="1"/>
    <col min="14118" max="14118" width="13.140625" style="102" customWidth="1"/>
    <col min="14119" max="14119" width="14.5703125" style="102" customWidth="1"/>
    <col min="14120" max="14120" width="21" style="102" customWidth="1"/>
    <col min="14121" max="14121" width="13.85546875" style="102" customWidth="1"/>
    <col min="14122" max="14122" width="13.7109375" style="102" customWidth="1"/>
    <col min="14123" max="14123" width="13.28515625" style="102" customWidth="1"/>
    <col min="14124" max="14124" width="12.28515625" style="102" customWidth="1"/>
    <col min="14125" max="14132" width="9.140625" style="102"/>
    <col min="14133" max="14133" width="10.140625" style="102" customWidth="1"/>
    <col min="14134" max="14135" width="9.140625" style="102"/>
    <col min="14136" max="14136" width="55.28515625" style="102" customWidth="1"/>
    <col min="14137" max="14336" width="9.140625" style="102"/>
    <col min="14337" max="14337" width="7" style="102" customWidth="1"/>
    <col min="14338" max="14338" width="16.140625" style="102" customWidth="1"/>
    <col min="14339" max="14339" width="11.5703125" style="102" customWidth="1"/>
    <col min="14340" max="14340" width="29.85546875" style="102" customWidth="1"/>
    <col min="14341" max="14341" width="13.7109375" style="102" customWidth="1"/>
    <col min="14342" max="14342" width="42.85546875" style="102" customWidth="1"/>
    <col min="14343" max="14343" width="11" style="102" customWidth="1"/>
    <col min="14344" max="14344" width="12.7109375" style="102" customWidth="1"/>
    <col min="14345" max="14345" width="45.42578125" style="102" customWidth="1"/>
    <col min="14346" max="14346" width="21.5703125" style="102" customWidth="1"/>
    <col min="14347" max="14347" width="13" style="102" customWidth="1"/>
    <col min="14348" max="14348" width="14.85546875" style="102" customWidth="1"/>
    <col min="14349" max="14349" width="10.5703125" style="102" customWidth="1"/>
    <col min="14350" max="14350" width="11.5703125" style="102" customWidth="1"/>
    <col min="14351" max="14351" width="12" style="102" customWidth="1"/>
    <col min="14352" max="14352" width="14.5703125" style="102" customWidth="1"/>
    <col min="14353" max="14353" width="16.28515625" style="102" customWidth="1"/>
    <col min="14354" max="14354" width="10.5703125" style="102" customWidth="1"/>
    <col min="14355" max="14355" width="13.140625" style="102" customWidth="1"/>
    <col min="14356" max="14356" width="15.7109375" style="102" customWidth="1"/>
    <col min="14357" max="14357" width="12.140625" style="102" customWidth="1"/>
    <col min="14358" max="14358" width="10.5703125" style="102" customWidth="1"/>
    <col min="14359" max="14359" width="14.7109375" style="102" customWidth="1"/>
    <col min="14360" max="14360" width="66.7109375" style="102" customWidth="1"/>
    <col min="14361" max="14361" width="13.7109375" style="102" customWidth="1"/>
    <col min="14362" max="14362" width="12" style="102" customWidth="1"/>
    <col min="14363" max="14366" width="10.5703125" style="102" customWidth="1"/>
    <col min="14367" max="14368" width="16.5703125" style="102" customWidth="1"/>
    <col min="14369" max="14369" width="16.140625" style="102" customWidth="1"/>
    <col min="14370" max="14370" width="20.85546875" style="102" customWidth="1"/>
    <col min="14371" max="14371" width="11.5703125" style="102" customWidth="1"/>
    <col min="14372" max="14372" width="13.85546875" style="102" customWidth="1"/>
    <col min="14373" max="14373" width="33.140625" style="102" customWidth="1"/>
    <col min="14374" max="14374" width="13.140625" style="102" customWidth="1"/>
    <col min="14375" max="14375" width="14.5703125" style="102" customWidth="1"/>
    <col min="14376" max="14376" width="21" style="102" customWidth="1"/>
    <col min="14377" max="14377" width="13.85546875" style="102" customWidth="1"/>
    <col min="14378" max="14378" width="13.7109375" style="102" customWidth="1"/>
    <col min="14379" max="14379" width="13.28515625" style="102" customWidth="1"/>
    <col min="14380" max="14380" width="12.28515625" style="102" customWidth="1"/>
    <col min="14381" max="14388" width="9.140625" style="102"/>
    <col min="14389" max="14389" width="10.140625" style="102" customWidth="1"/>
    <col min="14390" max="14391" width="9.140625" style="102"/>
    <col min="14392" max="14392" width="55.28515625" style="102" customWidth="1"/>
    <col min="14393" max="14592" width="9.140625" style="102"/>
    <col min="14593" max="14593" width="7" style="102" customWidth="1"/>
    <col min="14594" max="14594" width="16.140625" style="102" customWidth="1"/>
    <col min="14595" max="14595" width="11.5703125" style="102" customWidth="1"/>
    <col min="14596" max="14596" width="29.85546875" style="102" customWidth="1"/>
    <col min="14597" max="14597" width="13.7109375" style="102" customWidth="1"/>
    <col min="14598" max="14598" width="42.85546875" style="102" customWidth="1"/>
    <col min="14599" max="14599" width="11" style="102" customWidth="1"/>
    <col min="14600" max="14600" width="12.7109375" style="102" customWidth="1"/>
    <col min="14601" max="14601" width="45.42578125" style="102" customWidth="1"/>
    <col min="14602" max="14602" width="21.5703125" style="102" customWidth="1"/>
    <col min="14603" max="14603" width="13" style="102" customWidth="1"/>
    <col min="14604" max="14604" width="14.85546875" style="102" customWidth="1"/>
    <col min="14605" max="14605" width="10.5703125" style="102" customWidth="1"/>
    <col min="14606" max="14606" width="11.5703125" style="102" customWidth="1"/>
    <col min="14607" max="14607" width="12" style="102" customWidth="1"/>
    <col min="14608" max="14608" width="14.5703125" style="102" customWidth="1"/>
    <col min="14609" max="14609" width="16.28515625" style="102" customWidth="1"/>
    <col min="14610" max="14610" width="10.5703125" style="102" customWidth="1"/>
    <col min="14611" max="14611" width="13.140625" style="102" customWidth="1"/>
    <col min="14612" max="14612" width="15.7109375" style="102" customWidth="1"/>
    <col min="14613" max="14613" width="12.140625" style="102" customWidth="1"/>
    <col min="14614" max="14614" width="10.5703125" style="102" customWidth="1"/>
    <col min="14615" max="14615" width="14.7109375" style="102" customWidth="1"/>
    <col min="14616" max="14616" width="66.7109375" style="102" customWidth="1"/>
    <col min="14617" max="14617" width="13.7109375" style="102" customWidth="1"/>
    <col min="14618" max="14618" width="12" style="102" customWidth="1"/>
    <col min="14619" max="14622" width="10.5703125" style="102" customWidth="1"/>
    <col min="14623" max="14624" width="16.5703125" style="102" customWidth="1"/>
    <col min="14625" max="14625" width="16.140625" style="102" customWidth="1"/>
    <col min="14626" max="14626" width="20.85546875" style="102" customWidth="1"/>
    <col min="14627" max="14627" width="11.5703125" style="102" customWidth="1"/>
    <col min="14628" max="14628" width="13.85546875" style="102" customWidth="1"/>
    <col min="14629" max="14629" width="33.140625" style="102" customWidth="1"/>
    <col min="14630" max="14630" width="13.140625" style="102" customWidth="1"/>
    <col min="14631" max="14631" width="14.5703125" style="102" customWidth="1"/>
    <col min="14632" max="14632" width="21" style="102" customWidth="1"/>
    <col min="14633" max="14633" width="13.85546875" style="102" customWidth="1"/>
    <col min="14634" max="14634" width="13.7109375" style="102" customWidth="1"/>
    <col min="14635" max="14635" width="13.28515625" style="102" customWidth="1"/>
    <col min="14636" max="14636" width="12.28515625" style="102" customWidth="1"/>
    <col min="14637" max="14644" width="9.140625" style="102"/>
    <col min="14645" max="14645" width="10.140625" style="102" customWidth="1"/>
    <col min="14646" max="14647" width="9.140625" style="102"/>
    <col min="14648" max="14648" width="55.28515625" style="102" customWidth="1"/>
    <col min="14649" max="14848" width="9.140625" style="102"/>
    <col min="14849" max="14849" width="7" style="102" customWidth="1"/>
    <col min="14850" max="14850" width="16.140625" style="102" customWidth="1"/>
    <col min="14851" max="14851" width="11.5703125" style="102" customWidth="1"/>
    <col min="14852" max="14852" width="29.85546875" style="102" customWidth="1"/>
    <col min="14853" max="14853" width="13.7109375" style="102" customWidth="1"/>
    <col min="14854" max="14854" width="42.85546875" style="102" customWidth="1"/>
    <col min="14855" max="14855" width="11" style="102" customWidth="1"/>
    <col min="14856" max="14856" width="12.7109375" style="102" customWidth="1"/>
    <col min="14857" max="14857" width="45.42578125" style="102" customWidth="1"/>
    <col min="14858" max="14858" width="21.5703125" style="102" customWidth="1"/>
    <col min="14859" max="14859" width="13" style="102" customWidth="1"/>
    <col min="14860" max="14860" width="14.85546875" style="102" customWidth="1"/>
    <col min="14861" max="14861" width="10.5703125" style="102" customWidth="1"/>
    <col min="14862" max="14862" width="11.5703125" style="102" customWidth="1"/>
    <col min="14863" max="14863" width="12" style="102" customWidth="1"/>
    <col min="14864" max="14864" width="14.5703125" style="102" customWidth="1"/>
    <col min="14865" max="14865" width="16.28515625" style="102" customWidth="1"/>
    <col min="14866" max="14866" width="10.5703125" style="102" customWidth="1"/>
    <col min="14867" max="14867" width="13.140625" style="102" customWidth="1"/>
    <col min="14868" max="14868" width="15.7109375" style="102" customWidth="1"/>
    <col min="14869" max="14869" width="12.140625" style="102" customWidth="1"/>
    <col min="14870" max="14870" width="10.5703125" style="102" customWidth="1"/>
    <col min="14871" max="14871" width="14.7109375" style="102" customWidth="1"/>
    <col min="14872" max="14872" width="66.7109375" style="102" customWidth="1"/>
    <col min="14873" max="14873" width="13.7109375" style="102" customWidth="1"/>
    <col min="14874" max="14874" width="12" style="102" customWidth="1"/>
    <col min="14875" max="14878" width="10.5703125" style="102" customWidth="1"/>
    <col min="14879" max="14880" width="16.5703125" style="102" customWidth="1"/>
    <col min="14881" max="14881" width="16.140625" style="102" customWidth="1"/>
    <col min="14882" max="14882" width="20.85546875" style="102" customWidth="1"/>
    <col min="14883" max="14883" width="11.5703125" style="102" customWidth="1"/>
    <col min="14884" max="14884" width="13.85546875" style="102" customWidth="1"/>
    <col min="14885" max="14885" width="33.140625" style="102" customWidth="1"/>
    <col min="14886" max="14886" width="13.140625" style="102" customWidth="1"/>
    <col min="14887" max="14887" width="14.5703125" style="102" customWidth="1"/>
    <col min="14888" max="14888" width="21" style="102" customWidth="1"/>
    <col min="14889" max="14889" width="13.85546875" style="102" customWidth="1"/>
    <col min="14890" max="14890" width="13.7109375" style="102" customWidth="1"/>
    <col min="14891" max="14891" width="13.28515625" style="102" customWidth="1"/>
    <col min="14892" max="14892" width="12.28515625" style="102" customWidth="1"/>
    <col min="14893" max="14900" width="9.140625" style="102"/>
    <col min="14901" max="14901" width="10.140625" style="102" customWidth="1"/>
    <col min="14902" max="14903" width="9.140625" style="102"/>
    <col min="14904" max="14904" width="55.28515625" style="102" customWidth="1"/>
    <col min="14905" max="15104" width="9.140625" style="102"/>
    <col min="15105" max="15105" width="7" style="102" customWidth="1"/>
    <col min="15106" max="15106" width="16.140625" style="102" customWidth="1"/>
    <col min="15107" max="15107" width="11.5703125" style="102" customWidth="1"/>
    <col min="15108" max="15108" width="29.85546875" style="102" customWidth="1"/>
    <col min="15109" max="15109" width="13.7109375" style="102" customWidth="1"/>
    <col min="15110" max="15110" width="42.85546875" style="102" customWidth="1"/>
    <col min="15111" max="15111" width="11" style="102" customWidth="1"/>
    <col min="15112" max="15112" width="12.7109375" style="102" customWidth="1"/>
    <col min="15113" max="15113" width="45.42578125" style="102" customWidth="1"/>
    <col min="15114" max="15114" width="21.5703125" style="102" customWidth="1"/>
    <col min="15115" max="15115" width="13" style="102" customWidth="1"/>
    <col min="15116" max="15116" width="14.85546875" style="102" customWidth="1"/>
    <col min="15117" max="15117" width="10.5703125" style="102" customWidth="1"/>
    <col min="15118" max="15118" width="11.5703125" style="102" customWidth="1"/>
    <col min="15119" max="15119" width="12" style="102" customWidth="1"/>
    <col min="15120" max="15120" width="14.5703125" style="102" customWidth="1"/>
    <col min="15121" max="15121" width="16.28515625" style="102" customWidth="1"/>
    <col min="15122" max="15122" width="10.5703125" style="102" customWidth="1"/>
    <col min="15123" max="15123" width="13.140625" style="102" customWidth="1"/>
    <col min="15124" max="15124" width="15.7109375" style="102" customWidth="1"/>
    <col min="15125" max="15125" width="12.140625" style="102" customWidth="1"/>
    <col min="15126" max="15126" width="10.5703125" style="102" customWidth="1"/>
    <col min="15127" max="15127" width="14.7109375" style="102" customWidth="1"/>
    <col min="15128" max="15128" width="66.7109375" style="102" customWidth="1"/>
    <col min="15129" max="15129" width="13.7109375" style="102" customWidth="1"/>
    <col min="15130" max="15130" width="12" style="102" customWidth="1"/>
    <col min="15131" max="15134" width="10.5703125" style="102" customWidth="1"/>
    <col min="15135" max="15136" width="16.5703125" style="102" customWidth="1"/>
    <col min="15137" max="15137" width="16.140625" style="102" customWidth="1"/>
    <col min="15138" max="15138" width="20.85546875" style="102" customWidth="1"/>
    <col min="15139" max="15139" width="11.5703125" style="102" customWidth="1"/>
    <col min="15140" max="15140" width="13.85546875" style="102" customWidth="1"/>
    <col min="15141" max="15141" width="33.140625" style="102" customWidth="1"/>
    <col min="15142" max="15142" width="13.140625" style="102" customWidth="1"/>
    <col min="15143" max="15143" width="14.5703125" style="102" customWidth="1"/>
    <col min="15144" max="15144" width="21" style="102" customWidth="1"/>
    <col min="15145" max="15145" width="13.85546875" style="102" customWidth="1"/>
    <col min="15146" max="15146" width="13.7109375" style="102" customWidth="1"/>
    <col min="15147" max="15147" width="13.28515625" style="102" customWidth="1"/>
    <col min="15148" max="15148" width="12.28515625" style="102" customWidth="1"/>
    <col min="15149" max="15156" width="9.140625" style="102"/>
    <col min="15157" max="15157" width="10.140625" style="102" customWidth="1"/>
    <col min="15158" max="15159" width="9.140625" style="102"/>
    <col min="15160" max="15160" width="55.28515625" style="102" customWidth="1"/>
    <col min="15161" max="15360" width="9.140625" style="102"/>
    <col min="15361" max="15361" width="7" style="102" customWidth="1"/>
    <col min="15362" max="15362" width="16.140625" style="102" customWidth="1"/>
    <col min="15363" max="15363" width="11.5703125" style="102" customWidth="1"/>
    <col min="15364" max="15364" width="29.85546875" style="102" customWidth="1"/>
    <col min="15365" max="15365" width="13.7109375" style="102" customWidth="1"/>
    <col min="15366" max="15366" width="42.85546875" style="102" customWidth="1"/>
    <col min="15367" max="15367" width="11" style="102" customWidth="1"/>
    <col min="15368" max="15368" width="12.7109375" style="102" customWidth="1"/>
    <col min="15369" max="15369" width="45.42578125" style="102" customWidth="1"/>
    <col min="15370" max="15370" width="21.5703125" style="102" customWidth="1"/>
    <col min="15371" max="15371" width="13" style="102" customWidth="1"/>
    <col min="15372" max="15372" width="14.85546875" style="102" customWidth="1"/>
    <col min="15373" max="15373" width="10.5703125" style="102" customWidth="1"/>
    <col min="15374" max="15374" width="11.5703125" style="102" customWidth="1"/>
    <col min="15375" max="15375" width="12" style="102" customWidth="1"/>
    <col min="15376" max="15376" width="14.5703125" style="102" customWidth="1"/>
    <col min="15377" max="15377" width="16.28515625" style="102" customWidth="1"/>
    <col min="15378" max="15378" width="10.5703125" style="102" customWidth="1"/>
    <col min="15379" max="15379" width="13.140625" style="102" customWidth="1"/>
    <col min="15380" max="15380" width="15.7109375" style="102" customWidth="1"/>
    <col min="15381" max="15381" width="12.140625" style="102" customWidth="1"/>
    <col min="15382" max="15382" width="10.5703125" style="102" customWidth="1"/>
    <col min="15383" max="15383" width="14.7109375" style="102" customWidth="1"/>
    <col min="15384" max="15384" width="66.7109375" style="102" customWidth="1"/>
    <col min="15385" max="15385" width="13.7109375" style="102" customWidth="1"/>
    <col min="15386" max="15386" width="12" style="102" customWidth="1"/>
    <col min="15387" max="15390" width="10.5703125" style="102" customWidth="1"/>
    <col min="15391" max="15392" width="16.5703125" style="102" customWidth="1"/>
    <col min="15393" max="15393" width="16.140625" style="102" customWidth="1"/>
    <col min="15394" max="15394" width="20.85546875" style="102" customWidth="1"/>
    <col min="15395" max="15395" width="11.5703125" style="102" customWidth="1"/>
    <col min="15396" max="15396" width="13.85546875" style="102" customWidth="1"/>
    <col min="15397" max="15397" width="33.140625" style="102" customWidth="1"/>
    <col min="15398" max="15398" width="13.140625" style="102" customWidth="1"/>
    <col min="15399" max="15399" width="14.5703125" style="102" customWidth="1"/>
    <col min="15400" max="15400" width="21" style="102" customWidth="1"/>
    <col min="15401" max="15401" width="13.85546875" style="102" customWidth="1"/>
    <col min="15402" max="15402" width="13.7109375" style="102" customWidth="1"/>
    <col min="15403" max="15403" width="13.28515625" style="102" customWidth="1"/>
    <col min="15404" max="15404" width="12.28515625" style="102" customWidth="1"/>
    <col min="15405" max="15412" width="9.140625" style="102"/>
    <col min="15413" max="15413" width="10.140625" style="102" customWidth="1"/>
    <col min="15414" max="15415" width="9.140625" style="102"/>
    <col min="15416" max="15416" width="55.28515625" style="102" customWidth="1"/>
    <col min="15417" max="15616" width="9.140625" style="102"/>
    <col min="15617" max="15617" width="7" style="102" customWidth="1"/>
    <col min="15618" max="15618" width="16.140625" style="102" customWidth="1"/>
    <col min="15619" max="15619" width="11.5703125" style="102" customWidth="1"/>
    <col min="15620" max="15620" width="29.85546875" style="102" customWidth="1"/>
    <col min="15621" max="15621" width="13.7109375" style="102" customWidth="1"/>
    <col min="15622" max="15622" width="42.85546875" style="102" customWidth="1"/>
    <col min="15623" max="15623" width="11" style="102" customWidth="1"/>
    <col min="15624" max="15624" width="12.7109375" style="102" customWidth="1"/>
    <col min="15625" max="15625" width="45.42578125" style="102" customWidth="1"/>
    <col min="15626" max="15626" width="21.5703125" style="102" customWidth="1"/>
    <col min="15627" max="15627" width="13" style="102" customWidth="1"/>
    <col min="15628" max="15628" width="14.85546875" style="102" customWidth="1"/>
    <col min="15629" max="15629" width="10.5703125" style="102" customWidth="1"/>
    <col min="15630" max="15630" width="11.5703125" style="102" customWidth="1"/>
    <col min="15631" max="15631" width="12" style="102" customWidth="1"/>
    <col min="15632" max="15632" width="14.5703125" style="102" customWidth="1"/>
    <col min="15633" max="15633" width="16.28515625" style="102" customWidth="1"/>
    <col min="15634" max="15634" width="10.5703125" style="102" customWidth="1"/>
    <col min="15635" max="15635" width="13.140625" style="102" customWidth="1"/>
    <col min="15636" max="15636" width="15.7109375" style="102" customWidth="1"/>
    <col min="15637" max="15637" width="12.140625" style="102" customWidth="1"/>
    <col min="15638" max="15638" width="10.5703125" style="102" customWidth="1"/>
    <col min="15639" max="15639" width="14.7109375" style="102" customWidth="1"/>
    <col min="15640" max="15640" width="66.7109375" style="102" customWidth="1"/>
    <col min="15641" max="15641" width="13.7109375" style="102" customWidth="1"/>
    <col min="15642" max="15642" width="12" style="102" customWidth="1"/>
    <col min="15643" max="15646" width="10.5703125" style="102" customWidth="1"/>
    <col min="15647" max="15648" width="16.5703125" style="102" customWidth="1"/>
    <col min="15649" max="15649" width="16.140625" style="102" customWidth="1"/>
    <col min="15650" max="15650" width="20.85546875" style="102" customWidth="1"/>
    <col min="15651" max="15651" width="11.5703125" style="102" customWidth="1"/>
    <col min="15652" max="15652" width="13.85546875" style="102" customWidth="1"/>
    <col min="15653" max="15653" width="33.140625" style="102" customWidth="1"/>
    <col min="15654" max="15654" width="13.140625" style="102" customWidth="1"/>
    <col min="15655" max="15655" width="14.5703125" style="102" customWidth="1"/>
    <col min="15656" max="15656" width="21" style="102" customWidth="1"/>
    <col min="15657" max="15657" width="13.85546875" style="102" customWidth="1"/>
    <col min="15658" max="15658" width="13.7109375" style="102" customWidth="1"/>
    <col min="15659" max="15659" width="13.28515625" style="102" customWidth="1"/>
    <col min="15660" max="15660" width="12.28515625" style="102" customWidth="1"/>
    <col min="15661" max="15668" width="9.140625" style="102"/>
    <col min="15669" max="15669" width="10.140625" style="102" customWidth="1"/>
    <col min="15670" max="15671" width="9.140625" style="102"/>
    <col min="15672" max="15672" width="55.28515625" style="102" customWidth="1"/>
    <col min="15673" max="15872" width="9.140625" style="102"/>
    <col min="15873" max="15873" width="7" style="102" customWidth="1"/>
    <col min="15874" max="15874" width="16.140625" style="102" customWidth="1"/>
    <col min="15875" max="15875" width="11.5703125" style="102" customWidth="1"/>
    <col min="15876" max="15876" width="29.85546875" style="102" customWidth="1"/>
    <col min="15877" max="15877" width="13.7109375" style="102" customWidth="1"/>
    <col min="15878" max="15878" width="42.85546875" style="102" customWidth="1"/>
    <col min="15879" max="15879" width="11" style="102" customWidth="1"/>
    <col min="15880" max="15880" width="12.7109375" style="102" customWidth="1"/>
    <col min="15881" max="15881" width="45.42578125" style="102" customWidth="1"/>
    <col min="15882" max="15882" width="21.5703125" style="102" customWidth="1"/>
    <col min="15883" max="15883" width="13" style="102" customWidth="1"/>
    <col min="15884" max="15884" width="14.85546875" style="102" customWidth="1"/>
    <col min="15885" max="15885" width="10.5703125" style="102" customWidth="1"/>
    <col min="15886" max="15886" width="11.5703125" style="102" customWidth="1"/>
    <col min="15887" max="15887" width="12" style="102" customWidth="1"/>
    <col min="15888" max="15888" width="14.5703125" style="102" customWidth="1"/>
    <col min="15889" max="15889" width="16.28515625" style="102" customWidth="1"/>
    <col min="15890" max="15890" width="10.5703125" style="102" customWidth="1"/>
    <col min="15891" max="15891" width="13.140625" style="102" customWidth="1"/>
    <col min="15892" max="15892" width="15.7109375" style="102" customWidth="1"/>
    <col min="15893" max="15893" width="12.140625" style="102" customWidth="1"/>
    <col min="15894" max="15894" width="10.5703125" style="102" customWidth="1"/>
    <col min="15895" max="15895" width="14.7109375" style="102" customWidth="1"/>
    <col min="15896" max="15896" width="66.7109375" style="102" customWidth="1"/>
    <col min="15897" max="15897" width="13.7109375" style="102" customWidth="1"/>
    <col min="15898" max="15898" width="12" style="102" customWidth="1"/>
    <col min="15899" max="15902" width="10.5703125" style="102" customWidth="1"/>
    <col min="15903" max="15904" width="16.5703125" style="102" customWidth="1"/>
    <col min="15905" max="15905" width="16.140625" style="102" customWidth="1"/>
    <col min="15906" max="15906" width="20.85546875" style="102" customWidth="1"/>
    <col min="15907" max="15907" width="11.5703125" style="102" customWidth="1"/>
    <col min="15908" max="15908" width="13.85546875" style="102" customWidth="1"/>
    <col min="15909" max="15909" width="33.140625" style="102" customWidth="1"/>
    <col min="15910" max="15910" width="13.140625" style="102" customWidth="1"/>
    <col min="15911" max="15911" width="14.5703125" style="102" customWidth="1"/>
    <col min="15912" max="15912" width="21" style="102" customWidth="1"/>
    <col min="15913" max="15913" width="13.85546875" style="102" customWidth="1"/>
    <col min="15914" max="15914" width="13.7109375" style="102" customWidth="1"/>
    <col min="15915" max="15915" width="13.28515625" style="102" customWidth="1"/>
    <col min="15916" max="15916" width="12.28515625" style="102" customWidth="1"/>
    <col min="15917" max="15924" width="9.140625" style="102"/>
    <col min="15925" max="15925" width="10.140625" style="102" customWidth="1"/>
    <col min="15926" max="15927" width="9.140625" style="102"/>
    <col min="15928" max="15928" width="55.28515625" style="102" customWidth="1"/>
    <col min="15929" max="16128" width="9.140625" style="102"/>
    <col min="16129" max="16129" width="7" style="102" customWidth="1"/>
    <col min="16130" max="16130" width="16.140625" style="102" customWidth="1"/>
    <col min="16131" max="16131" width="11.5703125" style="102" customWidth="1"/>
    <col min="16132" max="16132" width="29.85546875" style="102" customWidth="1"/>
    <col min="16133" max="16133" width="13.7109375" style="102" customWidth="1"/>
    <col min="16134" max="16134" width="42.85546875" style="102" customWidth="1"/>
    <col min="16135" max="16135" width="11" style="102" customWidth="1"/>
    <col min="16136" max="16136" width="12.7109375" style="102" customWidth="1"/>
    <col min="16137" max="16137" width="45.42578125" style="102" customWidth="1"/>
    <col min="16138" max="16138" width="21.5703125" style="102" customWidth="1"/>
    <col min="16139" max="16139" width="13" style="102" customWidth="1"/>
    <col min="16140" max="16140" width="14.85546875" style="102" customWidth="1"/>
    <col min="16141" max="16141" width="10.5703125" style="102" customWidth="1"/>
    <col min="16142" max="16142" width="11.5703125" style="102" customWidth="1"/>
    <col min="16143" max="16143" width="12" style="102" customWidth="1"/>
    <col min="16144" max="16144" width="14.5703125" style="102" customWidth="1"/>
    <col min="16145" max="16145" width="16.28515625" style="102" customWidth="1"/>
    <col min="16146" max="16146" width="10.5703125" style="102" customWidth="1"/>
    <col min="16147" max="16147" width="13.140625" style="102" customWidth="1"/>
    <col min="16148" max="16148" width="15.7109375" style="102" customWidth="1"/>
    <col min="16149" max="16149" width="12.140625" style="102" customWidth="1"/>
    <col min="16150" max="16150" width="10.5703125" style="102" customWidth="1"/>
    <col min="16151" max="16151" width="14.7109375" style="102" customWidth="1"/>
    <col min="16152" max="16152" width="66.7109375" style="102" customWidth="1"/>
    <col min="16153" max="16153" width="13.7109375" style="102" customWidth="1"/>
    <col min="16154" max="16154" width="12" style="102" customWidth="1"/>
    <col min="16155" max="16158" width="10.5703125" style="102" customWidth="1"/>
    <col min="16159" max="16160" width="16.5703125" style="102" customWidth="1"/>
    <col min="16161" max="16161" width="16.140625" style="102" customWidth="1"/>
    <col min="16162" max="16162" width="20.85546875" style="102" customWidth="1"/>
    <col min="16163" max="16163" width="11.5703125" style="102" customWidth="1"/>
    <col min="16164" max="16164" width="13.85546875" style="102" customWidth="1"/>
    <col min="16165" max="16165" width="33.140625" style="102" customWidth="1"/>
    <col min="16166" max="16166" width="13.140625" style="102" customWidth="1"/>
    <col min="16167" max="16167" width="14.5703125" style="102" customWidth="1"/>
    <col min="16168" max="16168" width="21" style="102" customWidth="1"/>
    <col min="16169" max="16169" width="13.85546875" style="102" customWidth="1"/>
    <col min="16170" max="16170" width="13.7109375" style="102" customWidth="1"/>
    <col min="16171" max="16171" width="13.28515625" style="102" customWidth="1"/>
    <col min="16172" max="16172" width="12.28515625" style="102" customWidth="1"/>
    <col min="16173" max="16180" width="9.140625" style="102"/>
    <col min="16181" max="16181" width="10.140625" style="102" customWidth="1"/>
    <col min="16182" max="16183" width="9.140625" style="102"/>
    <col min="16184" max="16184" width="55.28515625" style="102" customWidth="1"/>
    <col min="16185" max="16384" width="9.140625" style="102"/>
  </cols>
  <sheetData>
    <row r="1" spans="1:56" x14ac:dyDescent="0.2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56" x14ac:dyDescent="0.25">
      <c r="A2" s="243"/>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row>
    <row r="3" spans="1:56" ht="25.5" customHeight="1" x14ac:dyDescent="0.2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row>
    <row r="4" spans="1:56" s="427" customFormat="1" ht="15" x14ac:dyDescent="0.25">
      <c r="A4" s="427" t="s">
        <v>0</v>
      </c>
      <c r="I4" s="432"/>
    </row>
    <row r="5" spans="1:56" s="363" customFormat="1" ht="14.25" x14ac:dyDescent="0.25">
      <c r="I5" s="364"/>
    </row>
    <row r="6" spans="1:56" s="427" customFormat="1" ht="15" x14ac:dyDescent="0.25">
      <c r="A6" s="433" t="s">
        <v>393</v>
      </c>
      <c r="B6" s="433"/>
      <c r="C6" s="433"/>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row>
    <row r="7" spans="1:56" s="363" customFormat="1" ht="14.25" x14ac:dyDescent="0.25">
      <c r="A7" s="425" t="s">
        <v>1</v>
      </c>
      <c r="B7" s="425"/>
      <c r="C7" s="425"/>
      <c r="D7" s="425"/>
      <c r="E7" s="425"/>
      <c r="F7" s="425"/>
      <c r="G7" s="425"/>
      <c r="H7" s="425"/>
      <c r="I7" s="425"/>
      <c r="J7" s="425"/>
    </row>
    <row r="8" spans="1:56" s="363" customFormat="1" ht="14.25" x14ac:dyDescent="0.25">
      <c r="A8" s="425" t="s">
        <v>2</v>
      </c>
      <c r="B8" s="425"/>
      <c r="C8" s="425"/>
      <c r="D8" s="425"/>
      <c r="E8" s="425"/>
      <c r="I8" s="364"/>
    </row>
    <row r="9" spans="1:56" s="363" customFormat="1" ht="14.25" x14ac:dyDescent="0.25">
      <c r="I9" s="364"/>
    </row>
    <row r="10" spans="1:56" s="363" customFormat="1" ht="15" x14ac:dyDescent="0.25">
      <c r="A10" s="434" t="s">
        <v>505</v>
      </c>
      <c r="B10" s="434"/>
      <c r="C10" s="434"/>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row>
    <row r="11" spans="1:56" s="363" customFormat="1" ht="15" x14ac:dyDescent="0.25">
      <c r="A11" s="434" t="s">
        <v>503</v>
      </c>
      <c r="B11" s="434"/>
      <c r="C11" s="434"/>
      <c r="D11" s="434"/>
      <c r="E11" s="434"/>
      <c r="F11" s="434"/>
      <c r="G11" s="434"/>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row>
    <row r="12" spans="1:56" s="363" customFormat="1" ht="15" x14ac:dyDescent="0.25">
      <c r="A12" s="434" t="s">
        <v>504</v>
      </c>
      <c r="B12" s="434"/>
      <c r="C12" s="434"/>
      <c r="D12" s="434"/>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row>
    <row r="14" spans="1:56" s="431" customFormat="1" ht="15.75" customHeight="1" thickBot="1" x14ac:dyDescent="0.3">
      <c r="A14" s="430" t="s">
        <v>3</v>
      </c>
      <c r="B14" s="430"/>
      <c r="C14" s="430"/>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c r="AT14" s="430"/>
      <c r="AU14" s="430"/>
      <c r="AV14" s="430"/>
      <c r="AW14" s="430"/>
      <c r="AX14" s="430"/>
      <c r="AY14" s="430"/>
      <c r="AZ14" s="430"/>
      <c r="BA14" s="430"/>
      <c r="BB14" s="430"/>
      <c r="BC14" s="430"/>
      <c r="BD14" s="430"/>
    </row>
    <row r="15" spans="1:56" ht="15.75" customHeight="1" thickBot="1" x14ac:dyDescent="0.3">
      <c r="A15" s="385" t="s">
        <v>4</v>
      </c>
      <c r="B15" s="435" t="s">
        <v>5</v>
      </c>
      <c r="C15" s="236"/>
      <c r="D15" s="236"/>
      <c r="E15" s="236"/>
      <c r="F15" s="236"/>
      <c r="G15" s="237"/>
      <c r="H15" s="232" t="s">
        <v>6</v>
      </c>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34"/>
      <c r="AH15" s="242"/>
      <c r="AI15" s="233" t="s">
        <v>7</v>
      </c>
      <c r="AJ15" s="241"/>
      <c r="AK15" s="241"/>
      <c r="AL15" s="241"/>
      <c r="AM15" s="241" t="s">
        <v>8</v>
      </c>
      <c r="AN15" s="241"/>
      <c r="AO15" s="241"/>
      <c r="AP15" s="241"/>
      <c r="AQ15" s="241"/>
      <c r="AR15" s="241"/>
      <c r="AS15" s="241" t="s">
        <v>9</v>
      </c>
      <c r="AT15" s="241"/>
      <c r="AU15" s="241"/>
      <c r="AV15" s="241"/>
      <c r="AW15" s="241"/>
      <c r="AX15" s="241"/>
      <c r="AY15" s="241"/>
      <c r="AZ15" s="241"/>
      <c r="BA15" s="241"/>
      <c r="BB15" s="241"/>
      <c r="BC15" s="241"/>
      <c r="BD15" s="242"/>
    </row>
    <row r="16" spans="1:56" ht="15.75" customHeight="1" x14ac:dyDescent="0.25">
      <c r="A16" s="380"/>
      <c r="B16" s="436"/>
      <c r="C16" s="398"/>
      <c r="D16" s="398"/>
      <c r="E16" s="398"/>
      <c r="F16" s="398"/>
      <c r="G16" s="437"/>
      <c r="H16" s="235" t="s">
        <v>10</v>
      </c>
      <c r="I16" s="236"/>
      <c r="J16" s="236"/>
      <c r="K16" s="236"/>
      <c r="L16" s="236"/>
      <c r="M16" s="236"/>
      <c r="N16" s="236"/>
      <c r="O16" s="236"/>
      <c r="P16" s="236"/>
      <c r="Q16" s="236"/>
      <c r="R16" s="236"/>
      <c r="S16" s="236"/>
      <c r="T16" s="237"/>
      <c r="U16" s="235" t="s">
        <v>11</v>
      </c>
      <c r="V16" s="236"/>
      <c r="W16" s="236"/>
      <c r="X16" s="236"/>
      <c r="Y16" s="236"/>
      <c r="Z16" s="236"/>
      <c r="AA16" s="236"/>
      <c r="AB16" s="236"/>
      <c r="AC16" s="236"/>
      <c r="AD16" s="237"/>
      <c r="AE16" s="235" t="s">
        <v>12</v>
      </c>
      <c r="AF16" s="435"/>
      <c r="AG16" s="386"/>
      <c r="AH16" s="237"/>
      <c r="AI16" s="435" t="s">
        <v>13</v>
      </c>
      <c r="AJ16" s="236" t="s">
        <v>14</v>
      </c>
      <c r="AK16" s="236" t="s">
        <v>15</v>
      </c>
      <c r="AL16" s="237" t="s">
        <v>16</v>
      </c>
      <c r="AM16" s="235" t="s">
        <v>17</v>
      </c>
      <c r="AN16" s="236" t="s">
        <v>18</v>
      </c>
      <c r="AO16" s="236" t="s">
        <v>19</v>
      </c>
      <c r="AP16" s="236" t="s">
        <v>20</v>
      </c>
      <c r="AQ16" s="236" t="s">
        <v>21</v>
      </c>
      <c r="AR16" s="237" t="s">
        <v>20</v>
      </c>
      <c r="AS16" s="235" t="s">
        <v>22</v>
      </c>
      <c r="AT16" s="236" t="s">
        <v>23</v>
      </c>
      <c r="AU16" s="387" t="s">
        <v>24</v>
      </c>
      <c r="AV16" s="387"/>
      <c r="AW16" s="387"/>
      <c r="AX16" s="387" t="s">
        <v>25</v>
      </c>
      <c r="AY16" s="387"/>
      <c r="AZ16" s="236" t="s">
        <v>26</v>
      </c>
      <c r="BA16" s="237" t="s">
        <v>27</v>
      </c>
      <c r="BB16" s="390" t="s">
        <v>28</v>
      </c>
      <c r="BC16" s="387"/>
      <c r="BD16" s="391"/>
    </row>
    <row r="17" spans="1:56" ht="51" x14ac:dyDescent="0.25">
      <c r="A17" s="380"/>
      <c r="B17" s="438" t="s">
        <v>29</v>
      </c>
      <c r="C17" s="439" t="s">
        <v>30</v>
      </c>
      <c r="D17" s="439" t="s">
        <v>31</v>
      </c>
      <c r="E17" s="439" t="s">
        <v>22</v>
      </c>
      <c r="F17" s="439" t="s">
        <v>32</v>
      </c>
      <c r="G17" s="440" t="s">
        <v>33</v>
      </c>
      <c r="H17" s="441" t="s">
        <v>34</v>
      </c>
      <c r="I17" s="439" t="s">
        <v>35</v>
      </c>
      <c r="J17" s="439" t="s">
        <v>36</v>
      </c>
      <c r="K17" s="439" t="s">
        <v>37</v>
      </c>
      <c r="L17" s="439" t="s">
        <v>38</v>
      </c>
      <c r="M17" s="439" t="s">
        <v>39</v>
      </c>
      <c r="N17" s="439" t="s">
        <v>40</v>
      </c>
      <c r="O17" s="439" t="s">
        <v>41</v>
      </c>
      <c r="P17" s="439" t="s">
        <v>42</v>
      </c>
      <c r="Q17" s="439" t="s">
        <v>43</v>
      </c>
      <c r="R17" s="439" t="s">
        <v>44</v>
      </c>
      <c r="S17" s="439" t="s">
        <v>45</v>
      </c>
      <c r="T17" s="440" t="s">
        <v>46</v>
      </c>
      <c r="U17" s="368" t="s">
        <v>47</v>
      </c>
      <c r="V17" s="439" t="s">
        <v>37</v>
      </c>
      <c r="W17" s="439" t="s">
        <v>39</v>
      </c>
      <c r="X17" s="439" t="s">
        <v>48</v>
      </c>
      <c r="Y17" s="439" t="s">
        <v>40</v>
      </c>
      <c r="Z17" s="439" t="s">
        <v>41</v>
      </c>
      <c r="AA17" s="439" t="s">
        <v>49</v>
      </c>
      <c r="AB17" s="439" t="s">
        <v>50</v>
      </c>
      <c r="AC17" s="439" t="s">
        <v>51</v>
      </c>
      <c r="AD17" s="440" t="s">
        <v>52</v>
      </c>
      <c r="AE17" s="368" t="s">
        <v>53</v>
      </c>
      <c r="AF17" s="439" t="s">
        <v>54</v>
      </c>
      <c r="AG17" s="439" t="s">
        <v>55</v>
      </c>
      <c r="AH17" s="440" t="s">
        <v>56</v>
      </c>
      <c r="AI17" s="436"/>
      <c r="AJ17" s="398"/>
      <c r="AK17" s="398"/>
      <c r="AL17" s="437"/>
      <c r="AM17" s="367"/>
      <c r="AN17" s="398"/>
      <c r="AO17" s="398"/>
      <c r="AP17" s="398"/>
      <c r="AQ17" s="398"/>
      <c r="AR17" s="437"/>
      <c r="AS17" s="367"/>
      <c r="AT17" s="398"/>
      <c r="AU17" s="400" t="s">
        <v>57</v>
      </c>
      <c r="AV17" s="400" t="s">
        <v>58</v>
      </c>
      <c r="AW17" s="400" t="s">
        <v>59</v>
      </c>
      <c r="AX17" s="400" t="s">
        <v>60</v>
      </c>
      <c r="AY17" s="439" t="s">
        <v>61</v>
      </c>
      <c r="AZ17" s="398"/>
      <c r="BA17" s="437"/>
      <c r="BB17" s="369" t="s">
        <v>57</v>
      </c>
      <c r="BC17" s="400" t="s">
        <v>62</v>
      </c>
      <c r="BD17" s="403" t="s">
        <v>63</v>
      </c>
    </row>
    <row r="18" spans="1:56" ht="24.75" customHeight="1" thickBot="1" x14ac:dyDescent="0.3">
      <c r="A18" s="404"/>
      <c r="B18" s="443" t="s">
        <v>64</v>
      </c>
      <c r="C18" s="406" t="s">
        <v>65</v>
      </c>
      <c r="D18" s="407" t="s">
        <v>66</v>
      </c>
      <c r="E18" s="406" t="s">
        <v>67</v>
      </c>
      <c r="F18" s="406" t="s">
        <v>68</v>
      </c>
      <c r="G18" s="408" t="s">
        <v>69</v>
      </c>
      <c r="H18" s="409" t="s">
        <v>70</v>
      </c>
      <c r="I18" s="406" t="s">
        <v>71</v>
      </c>
      <c r="J18" s="406" t="s">
        <v>72</v>
      </c>
      <c r="K18" s="406" t="s">
        <v>73</v>
      </c>
      <c r="L18" s="410" t="s">
        <v>74</v>
      </c>
      <c r="M18" s="406" t="s">
        <v>75</v>
      </c>
      <c r="N18" s="406" t="s">
        <v>76</v>
      </c>
      <c r="O18" s="406" t="s">
        <v>77</v>
      </c>
      <c r="P18" s="406" t="s">
        <v>78</v>
      </c>
      <c r="Q18" s="406" t="s">
        <v>79</v>
      </c>
      <c r="R18" s="406" t="s">
        <v>80</v>
      </c>
      <c r="S18" s="406" t="s">
        <v>81</v>
      </c>
      <c r="T18" s="408" t="s">
        <v>82</v>
      </c>
      <c r="U18" s="405" t="s">
        <v>83</v>
      </c>
      <c r="V18" s="406" t="s">
        <v>84</v>
      </c>
      <c r="W18" s="406" t="s">
        <v>85</v>
      </c>
      <c r="X18" s="406" t="s">
        <v>86</v>
      </c>
      <c r="Y18" s="406" t="s">
        <v>87</v>
      </c>
      <c r="Z18" s="406" t="s">
        <v>88</v>
      </c>
      <c r="AA18" s="406" t="s">
        <v>89</v>
      </c>
      <c r="AB18" s="406" t="s">
        <v>90</v>
      </c>
      <c r="AC18" s="406" t="s">
        <v>91</v>
      </c>
      <c r="AD18" s="417" t="s">
        <v>92</v>
      </c>
      <c r="AE18" s="406" t="s">
        <v>93</v>
      </c>
      <c r="AF18" s="406"/>
      <c r="AG18" s="417"/>
      <c r="AH18" s="408" t="s">
        <v>94</v>
      </c>
      <c r="AI18" s="443" t="s">
        <v>95</v>
      </c>
      <c r="AJ18" s="406" t="s">
        <v>96</v>
      </c>
      <c r="AK18" s="406" t="s">
        <v>97</v>
      </c>
      <c r="AL18" s="408" t="s">
        <v>98</v>
      </c>
      <c r="AM18" s="370" t="s">
        <v>99</v>
      </c>
      <c r="AN18" s="418" t="s">
        <v>100</v>
      </c>
      <c r="AO18" s="418" t="s">
        <v>101</v>
      </c>
      <c r="AP18" s="418" t="s">
        <v>102</v>
      </c>
      <c r="AQ18" s="418" t="s">
        <v>103</v>
      </c>
      <c r="AR18" s="421" t="s">
        <v>104</v>
      </c>
      <c r="AS18" s="370" t="s">
        <v>105</v>
      </c>
      <c r="AT18" s="418" t="s">
        <v>106</v>
      </c>
      <c r="AU18" s="418" t="s">
        <v>107</v>
      </c>
      <c r="AV18" s="418" t="s">
        <v>108</v>
      </c>
      <c r="AW18" s="418" t="s">
        <v>109</v>
      </c>
      <c r="AX18" s="418" t="s">
        <v>110</v>
      </c>
      <c r="AY18" s="418" t="s">
        <v>111</v>
      </c>
      <c r="AZ18" s="418" t="s">
        <v>112</v>
      </c>
      <c r="BA18" s="421" t="s">
        <v>113</v>
      </c>
      <c r="BB18" s="370" t="s">
        <v>114</v>
      </c>
      <c r="BC18" s="418" t="s">
        <v>115</v>
      </c>
      <c r="BD18" s="421" t="s">
        <v>116</v>
      </c>
    </row>
    <row r="19" spans="1:56" ht="141.75" customHeight="1" x14ac:dyDescent="0.25">
      <c r="A19" s="460">
        <v>1</v>
      </c>
      <c r="B19" s="296" t="s">
        <v>394</v>
      </c>
      <c r="C19" s="305" t="s">
        <v>395</v>
      </c>
      <c r="D19" s="305" t="s">
        <v>396</v>
      </c>
      <c r="E19" s="305" t="s">
        <v>397</v>
      </c>
      <c r="F19" s="305" t="s">
        <v>398</v>
      </c>
      <c r="G19" s="318"/>
      <c r="H19" s="444" t="s">
        <v>399</v>
      </c>
      <c r="I19" s="445" t="s">
        <v>400</v>
      </c>
      <c r="J19" s="306" t="s">
        <v>401</v>
      </c>
      <c r="K19" s="300">
        <v>40569</v>
      </c>
      <c r="L19" s="446">
        <v>1091569.6399999999</v>
      </c>
      <c r="M19" s="447">
        <v>10472</v>
      </c>
      <c r="N19" s="448">
        <v>40569</v>
      </c>
      <c r="O19" s="448">
        <v>40934</v>
      </c>
      <c r="P19" s="449" t="s">
        <v>402</v>
      </c>
      <c r="Q19" s="306"/>
      <c r="R19" s="306"/>
      <c r="S19" s="306"/>
      <c r="T19" s="450">
        <v>33903900</v>
      </c>
      <c r="U19" s="159" t="s">
        <v>403</v>
      </c>
      <c r="V19" s="149">
        <v>40934</v>
      </c>
      <c r="W19" s="150">
        <v>10735</v>
      </c>
      <c r="X19" s="151" t="s">
        <v>404</v>
      </c>
      <c r="Y19" s="149">
        <v>40935</v>
      </c>
      <c r="Z19" s="149">
        <v>41117</v>
      </c>
      <c r="AA19" s="151"/>
      <c r="AB19" s="151"/>
      <c r="AC19" s="151"/>
      <c r="AD19" s="114"/>
      <c r="AE19" s="451">
        <f>L19-AD19+AC19</f>
        <v>1091569.6399999999</v>
      </c>
      <c r="AF19" s="451">
        <v>0</v>
      </c>
      <c r="AG19" s="452"/>
      <c r="AH19" s="452">
        <f>AG19+AF19</f>
        <v>0</v>
      </c>
      <c r="AI19" s="151"/>
      <c r="AJ19" s="151"/>
      <c r="AK19" s="151"/>
      <c r="AL19" s="114"/>
      <c r="AM19" s="453"/>
      <c r="AN19" s="158"/>
      <c r="AO19" s="158"/>
      <c r="AP19" s="158"/>
      <c r="AQ19" s="158"/>
      <c r="AR19" s="454"/>
      <c r="AS19" s="148"/>
      <c r="AT19" s="158"/>
      <c r="AU19" s="158"/>
      <c r="AV19" s="158"/>
      <c r="AW19" s="158"/>
      <c r="AX19" s="158"/>
      <c r="AY19" s="158"/>
      <c r="AZ19" s="158"/>
      <c r="BA19" s="454"/>
      <c r="BB19" s="148"/>
      <c r="BC19" s="158"/>
      <c r="BD19" s="455"/>
    </row>
    <row r="20" spans="1:56" ht="141" customHeight="1" x14ac:dyDescent="0.25">
      <c r="A20" s="456"/>
      <c r="B20" s="296"/>
      <c r="C20" s="305"/>
      <c r="D20" s="305"/>
      <c r="E20" s="305"/>
      <c r="F20" s="305"/>
      <c r="G20" s="318"/>
      <c r="H20" s="319"/>
      <c r="I20" s="320"/>
      <c r="J20" s="313"/>
      <c r="K20" s="321"/>
      <c r="L20" s="283"/>
      <c r="M20" s="284"/>
      <c r="N20" s="279"/>
      <c r="O20" s="279"/>
      <c r="P20" s="280"/>
      <c r="Q20" s="313"/>
      <c r="R20" s="313"/>
      <c r="S20" s="313"/>
      <c r="T20" s="314"/>
      <c r="U20" s="154" t="s">
        <v>405</v>
      </c>
      <c r="V20" s="141">
        <v>41018</v>
      </c>
      <c r="W20" s="142" t="s">
        <v>406</v>
      </c>
      <c r="X20" s="142" t="s">
        <v>407</v>
      </c>
      <c r="Y20" s="141"/>
      <c r="Z20" s="141"/>
      <c r="AA20" s="142">
        <v>4.1500000000000004</v>
      </c>
      <c r="AB20" s="142"/>
      <c r="AC20" s="147">
        <v>45482.04</v>
      </c>
      <c r="AD20" s="156"/>
      <c r="AE20" s="120">
        <v>1137051.68</v>
      </c>
      <c r="AF20" s="120">
        <v>0</v>
      </c>
      <c r="AG20" s="121"/>
      <c r="AH20" s="113">
        <f t="shared" ref="AH20:AH32" si="0">AG20+AF20</f>
        <v>0</v>
      </c>
      <c r="AI20" s="151"/>
      <c r="AJ20" s="151"/>
      <c r="AK20" s="151"/>
      <c r="AL20" s="114"/>
      <c r="AM20" s="115"/>
      <c r="AN20" s="155"/>
      <c r="AO20" s="155"/>
      <c r="AP20" s="155"/>
      <c r="AQ20" s="155"/>
      <c r="AR20" s="116"/>
      <c r="AS20" s="140"/>
      <c r="AT20" s="155"/>
      <c r="AU20" s="155"/>
      <c r="AV20" s="155"/>
      <c r="AW20" s="155"/>
      <c r="AX20" s="155"/>
      <c r="AY20" s="155"/>
      <c r="AZ20" s="155"/>
      <c r="BA20" s="116"/>
      <c r="BB20" s="140"/>
      <c r="BC20" s="155"/>
      <c r="BD20" s="112"/>
    </row>
    <row r="21" spans="1:56" ht="177" customHeight="1" x14ac:dyDescent="0.25">
      <c r="A21" s="456"/>
      <c r="B21" s="296"/>
      <c r="C21" s="305"/>
      <c r="D21" s="305"/>
      <c r="E21" s="305"/>
      <c r="F21" s="305"/>
      <c r="G21" s="318"/>
      <c r="H21" s="319"/>
      <c r="I21" s="320"/>
      <c r="J21" s="313"/>
      <c r="K21" s="321"/>
      <c r="L21" s="283"/>
      <c r="M21" s="284"/>
      <c r="N21" s="279"/>
      <c r="O21" s="279"/>
      <c r="P21" s="280"/>
      <c r="Q21" s="313"/>
      <c r="R21" s="313"/>
      <c r="S21" s="313"/>
      <c r="T21" s="314"/>
      <c r="U21" s="106" t="s">
        <v>408</v>
      </c>
      <c r="V21" s="119">
        <v>41116</v>
      </c>
      <c r="W21" s="104"/>
      <c r="X21" s="104" t="s">
        <v>409</v>
      </c>
      <c r="Y21" s="119">
        <v>41117</v>
      </c>
      <c r="Z21" s="119">
        <v>41301</v>
      </c>
      <c r="AA21" s="104"/>
      <c r="AB21" s="104"/>
      <c r="AC21" s="121"/>
      <c r="AD21" s="122"/>
      <c r="AE21" s="120">
        <v>1137051.68</v>
      </c>
      <c r="AF21" s="120">
        <v>0</v>
      </c>
      <c r="AG21" s="121"/>
      <c r="AH21" s="113">
        <f t="shared" si="0"/>
        <v>0</v>
      </c>
      <c r="AI21" s="151"/>
      <c r="AJ21" s="151"/>
      <c r="AK21" s="151"/>
      <c r="AL21" s="114"/>
      <c r="AM21" s="115"/>
      <c r="AN21" s="155"/>
      <c r="AO21" s="155"/>
      <c r="AP21" s="155"/>
      <c r="AQ21" s="155"/>
      <c r="AR21" s="116"/>
      <c r="AS21" s="140"/>
      <c r="AT21" s="155"/>
      <c r="AU21" s="155"/>
      <c r="AV21" s="155"/>
      <c r="AW21" s="155"/>
      <c r="AX21" s="155"/>
      <c r="AY21" s="155"/>
      <c r="AZ21" s="155"/>
      <c r="BA21" s="116"/>
      <c r="BB21" s="140"/>
      <c r="BC21" s="155"/>
      <c r="BD21" s="112"/>
    </row>
    <row r="22" spans="1:56" ht="328.5" customHeight="1" x14ac:dyDescent="0.25">
      <c r="A22" s="456"/>
      <c r="B22" s="296"/>
      <c r="C22" s="305"/>
      <c r="D22" s="305"/>
      <c r="E22" s="305"/>
      <c r="F22" s="305"/>
      <c r="G22" s="318"/>
      <c r="H22" s="319"/>
      <c r="I22" s="320"/>
      <c r="J22" s="313"/>
      <c r="K22" s="321"/>
      <c r="L22" s="283"/>
      <c r="M22" s="284"/>
      <c r="N22" s="279"/>
      <c r="O22" s="279"/>
      <c r="P22" s="280"/>
      <c r="Q22" s="313"/>
      <c r="R22" s="313"/>
      <c r="S22" s="313"/>
      <c r="T22" s="314"/>
      <c r="U22" s="106" t="s">
        <v>410</v>
      </c>
      <c r="V22" s="119">
        <v>41298</v>
      </c>
      <c r="W22" s="123">
        <v>10978</v>
      </c>
      <c r="X22" s="104" t="s">
        <v>411</v>
      </c>
      <c r="Y22" s="119">
        <v>41301</v>
      </c>
      <c r="Z22" s="119">
        <v>41481</v>
      </c>
      <c r="AA22" s="124" t="s">
        <v>412</v>
      </c>
      <c r="AB22" s="104"/>
      <c r="AC22" s="121">
        <v>90964.08</v>
      </c>
      <c r="AD22" s="122"/>
      <c r="AE22" s="125">
        <f>AE20+AC22</f>
        <v>1228015.76</v>
      </c>
      <c r="AF22" s="125">
        <v>0</v>
      </c>
      <c r="AG22" s="126"/>
      <c r="AH22" s="113">
        <f t="shared" si="0"/>
        <v>0</v>
      </c>
      <c r="AI22" s="151"/>
      <c r="AJ22" s="151"/>
      <c r="AK22" s="151"/>
      <c r="AL22" s="114"/>
      <c r="AM22" s="115"/>
      <c r="AN22" s="155"/>
      <c r="AO22" s="155"/>
      <c r="AP22" s="155"/>
      <c r="AQ22" s="155"/>
      <c r="AR22" s="116"/>
      <c r="AS22" s="140"/>
      <c r="AT22" s="155"/>
      <c r="AU22" s="155"/>
      <c r="AV22" s="155"/>
      <c r="AW22" s="155"/>
      <c r="AX22" s="155"/>
      <c r="AY22" s="155"/>
      <c r="AZ22" s="155"/>
      <c r="BA22" s="116"/>
      <c r="BB22" s="140"/>
      <c r="BC22" s="155"/>
      <c r="BD22" s="112"/>
    </row>
    <row r="23" spans="1:56" ht="201.75" customHeight="1" x14ac:dyDescent="0.25">
      <c r="A23" s="456"/>
      <c r="B23" s="296"/>
      <c r="C23" s="305"/>
      <c r="D23" s="305"/>
      <c r="E23" s="305"/>
      <c r="F23" s="305"/>
      <c r="G23" s="318"/>
      <c r="H23" s="319"/>
      <c r="I23" s="320"/>
      <c r="J23" s="313"/>
      <c r="K23" s="321"/>
      <c r="L23" s="283"/>
      <c r="M23" s="284"/>
      <c r="N23" s="279"/>
      <c r="O23" s="279"/>
      <c r="P23" s="280"/>
      <c r="Q23" s="313"/>
      <c r="R23" s="313"/>
      <c r="S23" s="313"/>
      <c r="T23" s="314"/>
      <c r="U23" s="106" t="s">
        <v>413</v>
      </c>
      <c r="V23" s="119">
        <v>41480</v>
      </c>
      <c r="W23" s="123">
        <v>11099</v>
      </c>
      <c r="X23" s="104" t="s">
        <v>414</v>
      </c>
      <c r="Y23" s="119">
        <v>41846</v>
      </c>
      <c r="Z23" s="119">
        <v>41664</v>
      </c>
      <c r="AA23" s="104" t="s">
        <v>415</v>
      </c>
      <c r="AB23" s="104"/>
      <c r="AC23" s="127">
        <v>136446.18</v>
      </c>
      <c r="AD23" s="122"/>
      <c r="AE23" s="125">
        <v>1364461.94</v>
      </c>
      <c r="AF23" s="125">
        <v>0</v>
      </c>
      <c r="AG23" s="126"/>
      <c r="AH23" s="113">
        <f t="shared" si="0"/>
        <v>0</v>
      </c>
      <c r="AI23" s="151"/>
      <c r="AJ23" s="151"/>
      <c r="AK23" s="151"/>
      <c r="AL23" s="114"/>
      <c r="AM23" s="115"/>
      <c r="AN23" s="155"/>
      <c r="AO23" s="155"/>
      <c r="AP23" s="155"/>
      <c r="AQ23" s="155"/>
      <c r="AR23" s="116"/>
      <c r="AS23" s="140"/>
      <c r="AT23" s="155"/>
      <c r="AU23" s="155"/>
      <c r="AV23" s="155"/>
      <c r="AW23" s="155"/>
      <c r="AX23" s="155"/>
      <c r="AY23" s="155"/>
      <c r="AZ23" s="155"/>
      <c r="BA23" s="116"/>
      <c r="BB23" s="140"/>
      <c r="BC23" s="155"/>
      <c r="BD23" s="112"/>
    </row>
    <row r="24" spans="1:56" ht="78.75" customHeight="1" x14ac:dyDescent="0.25">
      <c r="A24" s="456"/>
      <c r="B24" s="296"/>
      <c r="C24" s="305"/>
      <c r="D24" s="305"/>
      <c r="E24" s="305"/>
      <c r="F24" s="305"/>
      <c r="G24" s="318"/>
      <c r="H24" s="319"/>
      <c r="I24" s="320"/>
      <c r="J24" s="313"/>
      <c r="K24" s="321"/>
      <c r="L24" s="283"/>
      <c r="M24" s="284"/>
      <c r="N24" s="279"/>
      <c r="O24" s="279"/>
      <c r="P24" s="280"/>
      <c r="Q24" s="313"/>
      <c r="R24" s="313"/>
      <c r="S24" s="313"/>
      <c r="T24" s="314"/>
      <c r="U24" s="106" t="s">
        <v>416</v>
      </c>
      <c r="V24" s="119">
        <v>41666</v>
      </c>
      <c r="W24" s="123">
        <v>11231</v>
      </c>
      <c r="X24" s="104" t="s">
        <v>417</v>
      </c>
      <c r="Y24" s="119">
        <v>41666</v>
      </c>
      <c r="Z24" s="119">
        <v>41756</v>
      </c>
      <c r="AA24" s="104"/>
      <c r="AB24" s="104"/>
      <c r="AC24" s="121"/>
      <c r="AD24" s="122"/>
      <c r="AE24" s="125">
        <f>AE23+AC24</f>
        <v>1364461.94</v>
      </c>
      <c r="AF24" s="125">
        <v>0</v>
      </c>
      <c r="AG24" s="126"/>
      <c r="AH24" s="113">
        <f t="shared" si="0"/>
        <v>0</v>
      </c>
      <c r="AI24" s="151"/>
      <c r="AJ24" s="151"/>
      <c r="AK24" s="151"/>
      <c r="AL24" s="114"/>
      <c r="AM24" s="115"/>
      <c r="AN24" s="155"/>
      <c r="AO24" s="155"/>
      <c r="AP24" s="155"/>
      <c r="AQ24" s="155"/>
      <c r="AR24" s="116"/>
      <c r="AS24" s="140"/>
      <c r="AT24" s="155"/>
      <c r="AU24" s="155"/>
      <c r="AV24" s="155"/>
      <c r="AW24" s="155"/>
      <c r="AX24" s="155"/>
      <c r="AY24" s="155"/>
      <c r="AZ24" s="155"/>
      <c r="BA24" s="116"/>
      <c r="BB24" s="140"/>
      <c r="BC24" s="155"/>
      <c r="BD24" s="112"/>
    </row>
    <row r="25" spans="1:56" ht="126" customHeight="1" x14ac:dyDescent="0.25">
      <c r="A25" s="456"/>
      <c r="B25" s="296"/>
      <c r="C25" s="305"/>
      <c r="D25" s="305"/>
      <c r="E25" s="305"/>
      <c r="F25" s="305"/>
      <c r="G25" s="318"/>
      <c r="H25" s="319"/>
      <c r="I25" s="320"/>
      <c r="J25" s="313"/>
      <c r="K25" s="321"/>
      <c r="L25" s="283"/>
      <c r="M25" s="284"/>
      <c r="N25" s="279"/>
      <c r="O25" s="279"/>
      <c r="P25" s="280"/>
      <c r="Q25" s="313"/>
      <c r="R25" s="313"/>
      <c r="S25" s="313"/>
      <c r="T25" s="314"/>
      <c r="U25" s="106" t="s">
        <v>418</v>
      </c>
      <c r="V25" s="119">
        <v>41674</v>
      </c>
      <c r="W25" s="123">
        <v>11237</v>
      </c>
      <c r="X25" s="104" t="s">
        <v>419</v>
      </c>
      <c r="Y25" s="119"/>
      <c r="Z25" s="104"/>
      <c r="AA25" s="104"/>
      <c r="AB25" s="104"/>
      <c r="AC25" s="121"/>
      <c r="AD25" s="122"/>
      <c r="AE25" s="125">
        <f>AE24</f>
        <v>1364461.94</v>
      </c>
      <c r="AF25" s="125">
        <v>0</v>
      </c>
      <c r="AG25" s="126"/>
      <c r="AH25" s="113">
        <f t="shared" si="0"/>
        <v>0</v>
      </c>
      <c r="AI25" s="151"/>
      <c r="AJ25" s="151"/>
      <c r="AK25" s="151"/>
      <c r="AL25" s="114"/>
      <c r="AM25" s="115"/>
      <c r="AN25" s="155"/>
      <c r="AO25" s="155"/>
      <c r="AP25" s="155"/>
      <c r="AQ25" s="155"/>
      <c r="AR25" s="116"/>
      <c r="AS25" s="140"/>
      <c r="AT25" s="155"/>
      <c r="AU25" s="155"/>
      <c r="AV25" s="155"/>
      <c r="AW25" s="155"/>
      <c r="AX25" s="155"/>
      <c r="AY25" s="155"/>
      <c r="AZ25" s="155"/>
      <c r="BA25" s="116"/>
      <c r="BB25" s="140"/>
      <c r="BC25" s="155"/>
      <c r="BD25" s="112"/>
    </row>
    <row r="26" spans="1:56" ht="66" customHeight="1" x14ac:dyDescent="0.25">
      <c r="A26" s="456"/>
      <c r="B26" s="296"/>
      <c r="C26" s="305"/>
      <c r="D26" s="305"/>
      <c r="E26" s="305"/>
      <c r="F26" s="305"/>
      <c r="G26" s="318"/>
      <c r="H26" s="319"/>
      <c r="I26" s="320"/>
      <c r="J26" s="313"/>
      <c r="K26" s="321"/>
      <c r="L26" s="283"/>
      <c r="M26" s="284"/>
      <c r="N26" s="279"/>
      <c r="O26" s="279"/>
      <c r="P26" s="280"/>
      <c r="Q26" s="313"/>
      <c r="R26" s="313"/>
      <c r="S26" s="313"/>
      <c r="T26" s="314"/>
      <c r="U26" s="161" t="s">
        <v>420</v>
      </c>
      <c r="V26" s="119">
        <v>41754</v>
      </c>
      <c r="W26" s="123">
        <v>11294</v>
      </c>
      <c r="X26" s="104" t="s">
        <v>421</v>
      </c>
      <c r="Y26" s="119">
        <v>41754</v>
      </c>
      <c r="Z26" s="119">
        <v>41843</v>
      </c>
      <c r="AA26" s="104"/>
      <c r="AB26" s="104"/>
      <c r="AC26" s="121"/>
      <c r="AD26" s="122"/>
      <c r="AE26" s="125">
        <f>AE25</f>
        <v>1364461.94</v>
      </c>
      <c r="AF26" s="125">
        <v>0</v>
      </c>
      <c r="AG26" s="126"/>
      <c r="AH26" s="113">
        <f t="shared" si="0"/>
        <v>0</v>
      </c>
      <c r="AI26" s="151"/>
      <c r="AJ26" s="151"/>
      <c r="AK26" s="151"/>
      <c r="AL26" s="114"/>
      <c r="AM26" s="115"/>
      <c r="AN26" s="155"/>
      <c r="AO26" s="155"/>
      <c r="AP26" s="155"/>
      <c r="AQ26" s="155"/>
      <c r="AR26" s="116"/>
      <c r="AS26" s="140"/>
      <c r="AT26" s="155"/>
      <c r="AU26" s="155"/>
      <c r="AV26" s="155"/>
      <c r="AW26" s="155"/>
      <c r="AX26" s="155"/>
      <c r="AY26" s="155"/>
      <c r="AZ26" s="155"/>
      <c r="BA26" s="116"/>
      <c r="BB26" s="140"/>
      <c r="BC26" s="155"/>
      <c r="BD26" s="112"/>
    </row>
    <row r="27" spans="1:56" ht="69.75" customHeight="1" x14ac:dyDescent="0.25">
      <c r="A27" s="456"/>
      <c r="B27" s="296"/>
      <c r="C27" s="305"/>
      <c r="D27" s="305"/>
      <c r="E27" s="305"/>
      <c r="F27" s="305"/>
      <c r="G27" s="318"/>
      <c r="H27" s="319"/>
      <c r="I27" s="320"/>
      <c r="J27" s="313"/>
      <c r="K27" s="321"/>
      <c r="L27" s="283"/>
      <c r="M27" s="284"/>
      <c r="N27" s="279"/>
      <c r="O27" s="279"/>
      <c r="P27" s="280"/>
      <c r="Q27" s="313"/>
      <c r="R27" s="313"/>
      <c r="S27" s="313"/>
      <c r="T27" s="314"/>
      <c r="U27" s="106" t="s">
        <v>422</v>
      </c>
      <c r="V27" s="119">
        <v>41845</v>
      </c>
      <c r="W27" s="123">
        <v>11372</v>
      </c>
      <c r="X27" s="128" t="s">
        <v>423</v>
      </c>
      <c r="Y27" s="119">
        <v>41845</v>
      </c>
      <c r="Z27" s="119">
        <v>41998</v>
      </c>
      <c r="AA27" s="104"/>
      <c r="AB27" s="104"/>
      <c r="AC27" s="104"/>
      <c r="AD27" s="105"/>
      <c r="AE27" s="125">
        <f>AE26</f>
        <v>1364461.94</v>
      </c>
      <c r="AF27" s="125">
        <v>0</v>
      </c>
      <c r="AG27" s="129"/>
      <c r="AH27" s="113">
        <f t="shared" si="0"/>
        <v>0</v>
      </c>
      <c r="AI27" s="151"/>
      <c r="AJ27" s="151"/>
      <c r="AK27" s="151"/>
      <c r="AL27" s="114"/>
      <c r="AM27" s="115"/>
      <c r="AN27" s="155"/>
      <c r="AO27" s="155"/>
      <c r="AP27" s="155"/>
      <c r="AQ27" s="155"/>
      <c r="AR27" s="116"/>
      <c r="AS27" s="140"/>
      <c r="AT27" s="155"/>
      <c r="AU27" s="155"/>
      <c r="AV27" s="155"/>
      <c r="AW27" s="155"/>
      <c r="AX27" s="155"/>
      <c r="AY27" s="155"/>
      <c r="AZ27" s="155"/>
      <c r="BA27" s="116"/>
      <c r="BB27" s="140"/>
      <c r="BC27" s="155"/>
      <c r="BD27" s="112"/>
    </row>
    <row r="28" spans="1:56" ht="175.5" customHeight="1" x14ac:dyDescent="0.25">
      <c r="A28" s="456"/>
      <c r="B28" s="296"/>
      <c r="C28" s="305"/>
      <c r="D28" s="305"/>
      <c r="E28" s="305"/>
      <c r="F28" s="305"/>
      <c r="G28" s="318"/>
      <c r="H28" s="319"/>
      <c r="I28" s="320"/>
      <c r="J28" s="313"/>
      <c r="K28" s="321"/>
      <c r="L28" s="283"/>
      <c r="M28" s="284"/>
      <c r="N28" s="279"/>
      <c r="O28" s="279"/>
      <c r="P28" s="280"/>
      <c r="Q28" s="313"/>
      <c r="R28" s="313"/>
      <c r="S28" s="313"/>
      <c r="T28" s="314"/>
      <c r="U28" s="106" t="s">
        <v>424</v>
      </c>
      <c r="V28" s="119">
        <v>41953</v>
      </c>
      <c r="W28" s="123">
        <v>11433</v>
      </c>
      <c r="X28" s="104" t="s">
        <v>425</v>
      </c>
      <c r="Y28" s="119"/>
      <c r="Z28" s="119"/>
      <c r="AA28" s="104"/>
      <c r="AB28" s="104"/>
      <c r="AC28" s="104"/>
      <c r="AD28" s="105"/>
      <c r="AE28" s="125">
        <f>AE27</f>
        <v>1364461.94</v>
      </c>
      <c r="AF28" s="125">
        <v>0</v>
      </c>
      <c r="AG28" s="129"/>
      <c r="AH28" s="113">
        <f t="shared" si="0"/>
        <v>0</v>
      </c>
      <c r="AI28" s="151"/>
      <c r="AJ28" s="151"/>
      <c r="AK28" s="151"/>
      <c r="AL28" s="114"/>
      <c r="AM28" s="115"/>
      <c r="AN28" s="155"/>
      <c r="AO28" s="155"/>
      <c r="AP28" s="155"/>
      <c r="AQ28" s="155"/>
      <c r="AR28" s="116"/>
      <c r="AS28" s="140"/>
      <c r="AT28" s="155"/>
      <c r="AU28" s="155"/>
      <c r="AV28" s="155"/>
      <c r="AW28" s="155"/>
      <c r="AX28" s="155"/>
      <c r="AY28" s="155"/>
      <c r="AZ28" s="155"/>
      <c r="BA28" s="116"/>
      <c r="BB28" s="140"/>
      <c r="BC28" s="155"/>
      <c r="BD28" s="112"/>
    </row>
    <row r="29" spans="1:56" ht="132.75" customHeight="1" x14ac:dyDescent="0.25">
      <c r="A29" s="456"/>
      <c r="B29" s="296"/>
      <c r="C29" s="305"/>
      <c r="D29" s="305"/>
      <c r="E29" s="305"/>
      <c r="F29" s="305"/>
      <c r="G29" s="318"/>
      <c r="H29" s="319"/>
      <c r="I29" s="320"/>
      <c r="J29" s="313"/>
      <c r="K29" s="321"/>
      <c r="L29" s="283"/>
      <c r="M29" s="284"/>
      <c r="N29" s="279"/>
      <c r="O29" s="279"/>
      <c r="P29" s="280"/>
      <c r="Q29" s="313"/>
      <c r="R29" s="313"/>
      <c r="S29" s="313"/>
      <c r="T29" s="314"/>
      <c r="U29" s="130" t="s">
        <v>426</v>
      </c>
      <c r="V29" s="119">
        <v>41995</v>
      </c>
      <c r="W29" s="123">
        <v>11468</v>
      </c>
      <c r="X29" s="131" t="s">
        <v>427</v>
      </c>
      <c r="Y29" s="132">
        <v>41998</v>
      </c>
      <c r="Z29" s="132">
        <v>42117</v>
      </c>
      <c r="AA29" s="133"/>
      <c r="AB29" s="133"/>
      <c r="AC29" s="133"/>
      <c r="AD29" s="134"/>
      <c r="AE29" s="135">
        <f>AE27</f>
        <v>1364461.94</v>
      </c>
      <c r="AF29" s="135">
        <v>0</v>
      </c>
      <c r="AG29" s="107"/>
      <c r="AH29" s="113">
        <f t="shared" si="0"/>
        <v>0</v>
      </c>
      <c r="AI29" s="151"/>
      <c r="AJ29" s="151"/>
      <c r="AK29" s="151"/>
      <c r="AL29" s="114"/>
      <c r="AM29" s="115"/>
      <c r="AN29" s="155"/>
      <c r="AO29" s="155"/>
      <c r="AP29" s="155"/>
      <c r="AQ29" s="155"/>
      <c r="AR29" s="116"/>
      <c r="AS29" s="140"/>
      <c r="AT29" s="155"/>
      <c r="AU29" s="155"/>
      <c r="AV29" s="155"/>
      <c r="AW29" s="155"/>
      <c r="AX29" s="155"/>
      <c r="AY29" s="155"/>
      <c r="AZ29" s="155"/>
      <c r="BA29" s="116"/>
      <c r="BB29" s="140"/>
      <c r="BC29" s="155"/>
      <c r="BD29" s="112"/>
    </row>
    <row r="30" spans="1:56" ht="328.5" customHeight="1" x14ac:dyDescent="0.25">
      <c r="A30" s="456"/>
      <c r="B30" s="296"/>
      <c r="C30" s="305"/>
      <c r="D30" s="305"/>
      <c r="E30" s="305"/>
      <c r="F30" s="305"/>
      <c r="G30" s="318"/>
      <c r="H30" s="319"/>
      <c r="I30" s="320"/>
      <c r="J30" s="313"/>
      <c r="K30" s="321"/>
      <c r="L30" s="283"/>
      <c r="M30" s="284"/>
      <c r="N30" s="279"/>
      <c r="O30" s="279"/>
      <c r="P30" s="280"/>
      <c r="Q30" s="313"/>
      <c r="R30" s="313"/>
      <c r="S30" s="313"/>
      <c r="T30" s="314"/>
      <c r="U30" s="130" t="s">
        <v>428</v>
      </c>
      <c r="V30" s="119">
        <v>42073</v>
      </c>
      <c r="W30" s="123">
        <v>11513</v>
      </c>
      <c r="X30" s="131" t="s">
        <v>429</v>
      </c>
      <c r="Y30" s="133"/>
      <c r="Z30" s="133"/>
      <c r="AA30" s="133"/>
      <c r="AB30" s="133"/>
      <c r="AC30" s="133"/>
      <c r="AD30" s="134"/>
      <c r="AE30" s="135">
        <f>AE28</f>
        <v>1364461.94</v>
      </c>
      <c r="AF30" s="135">
        <v>0</v>
      </c>
      <c r="AG30" s="107"/>
      <c r="AH30" s="113">
        <f t="shared" si="0"/>
        <v>0</v>
      </c>
      <c r="AI30" s="151"/>
      <c r="AJ30" s="151"/>
      <c r="AK30" s="151"/>
      <c r="AL30" s="114"/>
      <c r="AM30" s="115"/>
      <c r="AN30" s="155"/>
      <c r="AO30" s="155"/>
      <c r="AP30" s="155"/>
      <c r="AQ30" s="155"/>
      <c r="AR30" s="116"/>
      <c r="AS30" s="140"/>
      <c r="AT30" s="155"/>
      <c r="AU30" s="155"/>
      <c r="AV30" s="155"/>
      <c r="AW30" s="155"/>
      <c r="AX30" s="155"/>
      <c r="AY30" s="155"/>
      <c r="AZ30" s="155"/>
      <c r="BA30" s="116"/>
      <c r="BB30" s="140"/>
      <c r="BC30" s="155"/>
      <c r="BD30" s="112"/>
    </row>
    <row r="31" spans="1:56" ht="68.25" customHeight="1" x14ac:dyDescent="0.25">
      <c r="A31" s="456"/>
      <c r="B31" s="296"/>
      <c r="C31" s="305"/>
      <c r="D31" s="305"/>
      <c r="E31" s="305"/>
      <c r="F31" s="305"/>
      <c r="G31" s="318"/>
      <c r="H31" s="319"/>
      <c r="I31" s="320"/>
      <c r="J31" s="313"/>
      <c r="K31" s="321"/>
      <c r="L31" s="283"/>
      <c r="M31" s="284"/>
      <c r="N31" s="279"/>
      <c r="O31" s="279"/>
      <c r="P31" s="280"/>
      <c r="Q31" s="313"/>
      <c r="R31" s="313"/>
      <c r="S31" s="313"/>
      <c r="T31" s="314"/>
      <c r="U31" s="136" t="s">
        <v>430</v>
      </c>
      <c r="V31" s="149">
        <v>42116</v>
      </c>
      <c r="W31" s="150">
        <v>11541</v>
      </c>
      <c r="X31" s="128" t="s">
        <v>431</v>
      </c>
      <c r="Y31" s="137">
        <v>42117</v>
      </c>
      <c r="Z31" s="137">
        <v>42297</v>
      </c>
      <c r="AA31" s="138"/>
      <c r="AB31" s="138"/>
      <c r="AC31" s="133"/>
      <c r="AD31" s="134"/>
      <c r="AE31" s="135">
        <f>AE29</f>
        <v>1364461.94</v>
      </c>
      <c r="AF31" s="135">
        <v>0</v>
      </c>
      <c r="AG31" s="139"/>
      <c r="AH31" s="113">
        <f t="shared" si="0"/>
        <v>0</v>
      </c>
      <c r="AI31" s="151"/>
      <c r="AJ31" s="151"/>
      <c r="AK31" s="151"/>
      <c r="AL31" s="114"/>
      <c r="AM31" s="115"/>
      <c r="AN31" s="155"/>
      <c r="AO31" s="155"/>
      <c r="AP31" s="155"/>
      <c r="AQ31" s="155"/>
      <c r="AR31" s="116"/>
      <c r="AS31" s="140"/>
      <c r="AT31" s="155"/>
      <c r="AU31" s="155"/>
      <c r="AV31" s="155"/>
      <c r="AW31" s="155"/>
      <c r="AX31" s="155"/>
      <c r="AY31" s="155"/>
      <c r="AZ31" s="155"/>
      <c r="BA31" s="116"/>
      <c r="BB31" s="140"/>
      <c r="BC31" s="155"/>
      <c r="BD31" s="112"/>
    </row>
    <row r="32" spans="1:56" ht="74.25" customHeight="1" x14ac:dyDescent="0.25">
      <c r="A32" s="456"/>
      <c r="B32" s="296"/>
      <c r="C32" s="305"/>
      <c r="D32" s="305"/>
      <c r="E32" s="305"/>
      <c r="F32" s="305"/>
      <c r="G32" s="318"/>
      <c r="H32" s="319"/>
      <c r="I32" s="320"/>
      <c r="J32" s="313"/>
      <c r="K32" s="321"/>
      <c r="L32" s="283"/>
      <c r="M32" s="284"/>
      <c r="N32" s="279"/>
      <c r="O32" s="279"/>
      <c r="P32" s="280"/>
      <c r="Q32" s="313"/>
      <c r="R32" s="313"/>
      <c r="S32" s="313"/>
      <c r="T32" s="314"/>
      <c r="U32" s="136" t="s">
        <v>432</v>
      </c>
      <c r="V32" s="149">
        <v>42297</v>
      </c>
      <c r="W32" s="150">
        <v>11668</v>
      </c>
      <c r="X32" s="128" t="s">
        <v>433</v>
      </c>
      <c r="Y32" s="137">
        <v>42297</v>
      </c>
      <c r="Z32" s="137">
        <v>42387</v>
      </c>
      <c r="AA32" s="138"/>
      <c r="AB32" s="138"/>
      <c r="AC32" s="133"/>
      <c r="AD32" s="134"/>
      <c r="AE32" s="135">
        <f>AE30</f>
        <v>1364461.94</v>
      </c>
      <c r="AF32" s="135">
        <v>0</v>
      </c>
      <c r="AG32" s="139"/>
      <c r="AH32" s="113">
        <f t="shared" si="0"/>
        <v>0</v>
      </c>
      <c r="AI32" s="151"/>
      <c r="AJ32" s="151"/>
      <c r="AK32" s="151"/>
      <c r="AL32" s="114"/>
      <c r="AM32" s="115"/>
      <c r="AN32" s="155"/>
      <c r="AO32" s="155"/>
      <c r="AP32" s="155"/>
      <c r="AQ32" s="155"/>
      <c r="AR32" s="116"/>
      <c r="AS32" s="140"/>
      <c r="AT32" s="155"/>
      <c r="AU32" s="155"/>
      <c r="AV32" s="155"/>
      <c r="AW32" s="155"/>
      <c r="AX32" s="155"/>
      <c r="AY32" s="155"/>
      <c r="AZ32" s="155"/>
      <c r="BA32" s="116"/>
      <c r="BB32" s="140"/>
      <c r="BC32" s="155"/>
      <c r="BD32" s="112"/>
    </row>
    <row r="33" spans="1:56" ht="30" customHeight="1" x14ac:dyDescent="0.25">
      <c r="A33" s="456"/>
      <c r="B33" s="296"/>
      <c r="C33" s="305"/>
      <c r="D33" s="305"/>
      <c r="E33" s="305"/>
      <c r="F33" s="305"/>
      <c r="G33" s="318"/>
      <c r="H33" s="319"/>
      <c r="I33" s="320"/>
      <c r="J33" s="313"/>
      <c r="K33" s="321"/>
      <c r="L33" s="283"/>
      <c r="M33" s="284"/>
      <c r="N33" s="279"/>
      <c r="O33" s="279"/>
      <c r="P33" s="280"/>
      <c r="Q33" s="313"/>
      <c r="R33" s="313"/>
      <c r="S33" s="313"/>
      <c r="T33" s="314"/>
      <c r="U33" s="315" t="s">
        <v>403</v>
      </c>
      <c r="V33" s="298">
        <v>41673</v>
      </c>
      <c r="W33" s="301">
        <v>11251</v>
      </c>
      <c r="X33" s="304" t="s">
        <v>434</v>
      </c>
      <c r="Y33" s="143"/>
      <c r="Z33" s="143"/>
      <c r="AA33" s="160">
        <v>19.806950000000001</v>
      </c>
      <c r="AB33" s="138"/>
      <c r="AC33" s="144">
        <f>108981.36-90964.14</f>
        <v>18017.22</v>
      </c>
      <c r="AD33" s="134"/>
      <c r="AE33" s="145">
        <f t="shared" ref="AE33:AE41" si="1">AE32+AC33</f>
        <v>1382479.16</v>
      </c>
      <c r="AF33" s="146">
        <v>147262.94</v>
      </c>
      <c r="AG33" s="155"/>
      <c r="AH33" s="287">
        <f>SUM(AF33:AG36)</f>
        <v>147262.94</v>
      </c>
      <c r="AI33" s="151"/>
      <c r="AJ33" s="151"/>
      <c r="AK33" s="151"/>
      <c r="AL33" s="114"/>
      <c r="AM33" s="115"/>
      <c r="AN33" s="155"/>
      <c r="AO33" s="155"/>
      <c r="AP33" s="155"/>
      <c r="AQ33" s="155"/>
      <c r="AR33" s="116"/>
      <c r="AS33" s="140"/>
      <c r="AT33" s="155"/>
      <c r="AU33" s="155"/>
      <c r="AV33" s="155"/>
      <c r="AW33" s="155"/>
      <c r="AX33" s="155"/>
      <c r="AY33" s="155"/>
      <c r="AZ33" s="155"/>
      <c r="BA33" s="116"/>
      <c r="BB33" s="140"/>
      <c r="BC33" s="155"/>
      <c r="BD33" s="112"/>
    </row>
    <row r="34" spans="1:56" ht="30" customHeight="1" x14ac:dyDescent="0.25">
      <c r="A34" s="456"/>
      <c r="B34" s="296"/>
      <c r="C34" s="305"/>
      <c r="D34" s="305"/>
      <c r="E34" s="305"/>
      <c r="F34" s="305"/>
      <c r="G34" s="318"/>
      <c r="H34" s="319"/>
      <c r="I34" s="320"/>
      <c r="J34" s="313"/>
      <c r="K34" s="321"/>
      <c r="L34" s="283"/>
      <c r="M34" s="284"/>
      <c r="N34" s="279"/>
      <c r="O34" s="279"/>
      <c r="P34" s="280"/>
      <c r="Q34" s="313"/>
      <c r="R34" s="313"/>
      <c r="S34" s="313"/>
      <c r="T34" s="314"/>
      <c r="U34" s="316"/>
      <c r="V34" s="299"/>
      <c r="W34" s="302"/>
      <c r="X34" s="305"/>
      <c r="Y34" s="143"/>
      <c r="Z34" s="143"/>
      <c r="AA34" s="160">
        <v>13.66743</v>
      </c>
      <c r="AB34" s="138"/>
      <c r="AC34" s="144">
        <f>4308.19-3790.17</f>
        <v>518.01999999999953</v>
      </c>
      <c r="AD34" s="134"/>
      <c r="AE34" s="145">
        <f t="shared" si="1"/>
        <v>1382997.18</v>
      </c>
      <c r="AF34" s="146">
        <v>0</v>
      </c>
      <c r="AG34" s="158"/>
      <c r="AH34" s="288"/>
      <c r="AI34" s="151"/>
      <c r="AJ34" s="151"/>
      <c r="AK34" s="151"/>
      <c r="AL34" s="114"/>
      <c r="AM34" s="115"/>
      <c r="AN34" s="155"/>
      <c r="AO34" s="155"/>
      <c r="AP34" s="155"/>
      <c r="AQ34" s="155"/>
      <c r="AR34" s="116"/>
      <c r="AS34" s="140"/>
      <c r="AT34" s="155"/>
      <c r="AU34" s="155"/>
      <c r="AV34" s="155"/>
      <c r="AW34" s="155"/>
      <c r="AX34" s="155"/>
      <c r="AY34" s="155"/>
      <c r="AZ34" s="155"/>
      <c r="BA34" s="116"/>
      <c r="BB34" s="140"/>
      <c r="BC34" s="155"/>
      <c r="BD34" s="112"/>
    </row>
    <row r="35" spans="1:56" ht="21.75" customHeight="1" x14ac:dyDescent="0.25">
      <c r="A35" s="456"/>
      <c r="B35" s="296"/>
      <c r="C35" s="305"/>
      <c r="D35" s="305"/>
      <c r="E35" s="305"/>
      <c r="F35" s="305"/>
      <c r="G35" s="318"/>
      <c r="H35" s="319"/>
      <c r="I35" s="320"/>
      <c r="J35" s="313"/>
      <c r="K35" s="321"/>
      <c r="L35" s="283"/>
      <c r="M35" s="284"/>
      <c r="N35" s="279"/>
      <c r="O35" s="279"/>
      <c r="P35" s="280"/>
      <c r="Q35" s="313"/>
      <c r="R35" s="313"/>
      <c r="S35" s="313"/>
      <c r="T35" s="314"/>
      <c r="U35" s="316"/>
      <c r="V35" s="299"/>
      <c r="W35" s="302"/>
      <c r="X35" s="305"/>
      <c r="Y35" s="143"/>
      <c r="Z35" s="143"/>
      <c r="AA35" s="160">
        <v>5.5277599999999998</v>
      </c>
      <c r="AB35" s="138"/>
      <c r="AC35" s="144">
        <f>7999.36-7580.34</f>
        <v>419.01999999999953</v>
      </c>
      <c r="AD35" s="134"/>
      <c r="AE35" s="145">
        <f t="shared" si="1"/>
        <v>1383416.2</v>
      </c>
      <c r="AF35" s="146">
        <v>0</v>
      </c>
      <c r="AG35" s="158"/>
      <c r="AH35" s="288"/>
      <c r="AI35" s="151"/>
      <c r="AJ35" s="151"/>
      <c r="AK35" s="151"/>
      <c r="AL35" s="114"/>
      <c r="AM35" s="115"/>
      <c r="AN35" s="155"/>
      <c r="AO35" s="155"/>
      <c r="AP35" s="155"/>
      <c r="AQ35" s="155"/>
      <c r="AR35" s="116"/>
      <c r="AS35" s="140"/>
      <c r="AT35" s="155"/>
      <c r="AU35" s="155"/>
      <c r="AV35" s="155"/>
      <c r="AW35" s="155"/>
      <c r="AX35" s="155"/>
      <c r="AY35" s="155"/>
      <c r="AZ35" s="155"/>
      <c r="BA35" s="116"/>
      <c r="BB35" s="140"/>
      <c r="BC35" s="155"/>
      <c r="BD35" s="112"/>
    </row>
    <row r="36" spans="1:56" ht="267" customHeight="1" x14ac:dyDescent="0.25">
      <c r="A36" s="456"/>
      <c r="B36" s="296"/>
      <c r="C36" s="305"/>
      <c r="D36" s="305"/>
      <c r="E36" s="305"/>
      <c r="F36" s="305"/>
      <c r="G36" s="318"/>
      <c r="H36" s="319"/>
      <c r="I36" s="320"/>
      <c r="J36" s="313"/>
      <c r="K36" s="321"/>
      <c r="L36" s="283"/>
      <c r="M36" s="284"/>
      <c r="N36" s="279"/>
      <c r="O36" s="279"/>
      <c r="P36" s="280"/>
      <c r="Q36" s="313"/>
      <c r="R36" s="313"/>
      <c r="S36" s="313"/>
      <c r="T36" s="314"/>
      <c r="U36" s="317"/>
      <c r="V36" s="300"/>
      <c r="W36" s="303"/>
      <c r="X36" s="306"/>
      <c r="Y36" s="151"/>
      <c r="Z36" s="151"/>
      <c r="AA36" s="151">
        <v>3.60853</v>
      </c>
      <c r="AB36" s="151"/>
      <c r="AC36" s="152">
        <f>11780.82-11370.51</f>
        <v>410.30999999999949</v>
      </c>
      <c r="AD36" s="153"/>
      <c r="AE36" s="125">
        <f t="shared" si="1"/>
        <v>1383826.51</v>
      </c>
      <c r="AF36" s="125">
        <v>0</v>
      </c>
      <c r="AG36" s="160"/>
      <c r="AH36" s="289"/>
      <c r="AI36" s="151"/>
      <c r="AJ36" s="151"/>
      <c r="AK36" s="151"/>
      <c r="AL36" s="114"/>
      <c r="AM36" s="115"/>
      <c r="AN36" s="155"/>
      <c r="AO36" s="155"/>
      <c r="AP36" s="155"/>
      <c r="AQ36" s="155"/>
      <c r="AR36" s="116"/>
      <c r="AS36" s="140"/>
      <c r="AT36" s="155"/>
      <c r="AU36" s="155"/>
      <c r="AV36" s="155"/>
      <c r="AW36" s="155"/>
      <c r="AX36" s="155"/>
      <c r="AY36" s="155"/>
      <c r="AZ36" s="155"/>
      <c r="BA36" s="116"/>
      <c r="BB36" s="140"/>
      <c r="BC36" s="155"/>
      <c r="BD36" s="112"/>
    </row>
    <row r="37" spans="1:56" ht="48" customHeight="1" x14ac:dyDescent="0.25">
      <c r="A37" s="456"/>
      <c r="B37" s="296"/>
      <c r="C37" s="305"/>
      <c r="D37" s="305"/>
      <c r="E37" s="305"/>
      <c r="F37" s="305"/>
      <c r="G37" s="318"/>
      <c r="H37" s="319"/>
      <c r="I37" s="320"/>
      <c r="J37" s="313"/>
      <c r="K37" s="321"/>
      <c r="L37" s="283"/>
      <c r="M37" s="284"/>
      <c r="N37" s="279"/>
      <c r="O37" s="279"/>
      <c r="P37" s="280"/>
      <c r="Q37" s="313"/>
      <c r="R37" s="313"/>
      <c r="S37" s="313"/>
      <c r="T37" s="314"/>
      <c r="U37" s="106" t="s">
        <v>435</v>
      </c>
      <c r="V37" s="119">
        <v>41842</v>
      </c>
      <c r="W37" s="123">
        <v>11356</v>
      </c>
      <c r="X37" s="104" t="s">
        <v>436</v>
      </c>
      <c r="Y37" s="119">
        <v>41843</v>
      </c>
      <c r="Z37" s="119">
        <v>41996</v>
      </c>
      <c r="AA37" s="104"/>
      <c r="AB37" s="104"/>
      <c r="AC37" s="121"/>
      <c r="AD37" s="122"/>
      <c r="AE37" s="125">
        <f t="shared" si="1"/>
        <v>1383826.51</v>
      </c>
      <c r="AF37" s="125">
        <v>0</v>
      </c>
      <c r="AG37" s="126"/>
      <c r="AH37" s="121">
        <f>SUM(AF37:AG37)</f>
        <v>0</v>
      </c>
      <c r="AI37" s="151"/>
      <c r="AJ37" s="151"/>
      <c r="AK37" s="151"/>
      <c r="AL37" s="114"/>
      <c r="AM37" s="115"/>
      <c r="AN37" s="155"/>
      <c r="AO37" s="155"/>
      <c r="AP37" s="155"/>
      <c r="AQ37" s="155"/>
      <c r="AR37" s="116"/>
      <c r="AS37" s="140"/>
      <c r="AT37" s="155"/>
      <c r="AU37" s="155"/>
      <c r="AV37" s="155"/>
      <c r="AW37" s="155"/>
      <c r="AX37" s="155"/>
      <c r="AY37" s="155"/>
      <c r="AZ37" s="155"/>
      <c r="BA37" s="116"/>
      <c r="BB37" s="140"/>
      <c r="BC37" s="155"/>
      <c r="BD37" s="112"/>
    </row>
    <row r="38" spans="1:56" ht="57.75" customHeight="1" x14ac:dyDescent="0.25">
      <c r="A38" s="456"/>
      <c r="B38" s="296"/>
      <c r="C38" s="305"/>
      <c r="D38" s="305"/>
      <c r="E38" s="305"/>
      <c r="F38" s="305"/>
      <c r="G38" s="318"/>
      <c r="H38" s="319"/>
      <c r="I38" s="320"/>
      <c r="J38" s="313"/>
      <c r="K38" s="321"/>
      <c r="L38" s="283"/>
      <c r="M38" s="284"/>
      <c r="N38" s="279"/>
      <c r="O38" s="279"/>
      <c r="P38" s="280"/>
      <c r="Q38" s="313"/>
      <c r="R38" s="313"/>
      <c r="S38" s="313"/>
      <c r="T38" s="314"/>
      <c r="U38" s="295" t="s">
        <v>437</v>
      </c>
      <c r="V38" s="298">
        <v>42073</v>
      </c>
      <c r="W38" s="301">
        <v>11513</v>
      </c>
      <c r="X38" s="304" t="s">
        <v>438</v>
      </c>
      <c r="Y38" s="307"/>
      <c r="Z38" s="298"/>
      <c r="AA38" s="304" t="s">
        <v>439</v>
      </c>
      <c r="AB38" s="304"/>
      <c r="AC38" s="121">
        <f>113100.86-108981.36</f>
        <v>4119.5</v>
      </c>
      <c r="AD38" s="310"/>
      <c r="AE38" s="125">
        <f t="shared" si="1"/>
        <v>1387946.01</v>
      </c>
      <c r="AF38" s="121">
        <v>851154.24</v>
      </c>
      <c r="AG38" s="285">
        <v>487071.25</v>
      </c>
      <c r="AH38" s="287">
        <f>SUM(AF38:AG41)</f>
        <v>1338225.49</v>
      </c>
      <c r="AI38" s="151"/>
      <c r="AJ38" s="151"/>
      <c r="AK38" s="151"/>
      <c r="AL38" s="114"/>
      <c r="AM38" s="115"/>
      <c r="AN38" s="155"/>
      <c r="AO38" s="155"/>
      <c r="AP38" s="155"/>
      <c r="AQ38" s="155"/>
      <c r="AR38" s="116"/>
      <c r="AS38" s="140"/>
      <c r="AT38" s="155"/>
      <c r="AU38" s="155"/>
      <c r="AV38" s="155"/>
      <c r="AW38" s="155"/>
      <c r="AX38" s="155"/>
      <c r="AY38" s="155"/>
      <c r="AZ38" s="155"/>
      <c r="BA38" s="116"/>
      <c r="BB38" s="140"/>
      <c r="BC38" s="155"/>
      <c r="BD38" s="112"/>
    </row>
    <row r="39" spans="1:56" ht="54.75" customHeight="1" x14ac:dyDescent="0.25">
      <c r="A39" s="456"/>
      <c r="B39" s="296"/>
      <c r="C39" s="305"/>
      <c r="D39" s="305"/>
      <c r="E39" s="305"/>
      <c r="F39" s="305"/>
      <c r="G39" s="318"/>
      <c r="H39" s="319"/>
      <c r="I39" s="320"/>
      <c r="J39" s="313"/>
      <c r="K39" s="321"/>
      <c r="L39" s="283"/>
      <c r="M39" s="284"/>
      <c r="N39" s="279"/>
      <c r="O39" s="279"/>
      <c r="P39" s="280"/>
      <c r="Q39" s="313"/>
      <c r="R39" s="313"/>
      <c r="S39" s="313"/>
      <c r="T39" s="314"/>
      <c r="U39" s="296"/>
      <c r="V39" s="299"/>
      <c r="W39" s="302"/>
      <c r="X39" s="305"/>
      <c r="Y39" s="308"/>
      <c r="Z39" s="299"/>
      <c r="AA39" s="305"/>
      <c r="AB39" s="305"/>
      <c r="AC39" s="121">
        <f>4471.04-4308.19</f>
        <v>162.85000000000036</v>
      </c>
      <c r="AD39" s="311"/>
      <c r="AE39" s="125">
        <f t="shared" si="1"/>
        <v>1388108.86</v>
      </c>
      <c r="AF39" s="121">
        <v>0</v>
      </c>
      <c r="AG39" s="286"/>
      <c r="AH39" s="288"/>
      <c r="AI39" s="151"/>
      <c r="AJ39" s="151"/>
      <c r="AK39" s="151"/>
      <c r="AL39" s="114"/>
      <c r="AM39" s="115"/>
      <c r="AN39" s="155"/>
      <c r="AO39" s="155"/>
      <c r="AP39" s="155"/>
      <c r="AQ39" s="155"/>
      <c r="AR39" s="116"/>
      <c r="AS39" s="140"/>
      <c r="AT39" s="155"/>
      <c r="AU39" s="155"/>
      <c r="AV39" s="155"/>
      <c r="AW39" s="155"/>
      <c r="AX39" s="155"/>
      <c r="AY39" s="155"/>
      <c r="AZ39" s="155"/>
      <c r="BA39" s="116"/>
      <c r="BB39" s="140"/>
      <c r="BC39" s="155"/>
      <c r="BD39" s="112"/>
    </row>
    <row r="40" spans="1:56" ht="49.5" customHeight="1" x14ac:dyDescent="0.25">
      <c r="A40" s="456"/>
      <c r="B40" s="296"/>
      <c r="C40" s="305"/>
      <c r="D40" s="305"/>
      <c r="E40" s="305"/>
      <c r="F40" s="305"/>
      <c r="G40" s="318"/>
      <c r="H40" s="319"/>
      <c r="I40" s="320"/>
      <c r="J40" s="313"/>
      <c r="K40" s="321"/>
      <c r="L40" s="283"/>
      <c r="M40" s="284"/>
      <c r="N40" s="279"/>
      <c r="O40" s="279"/>
      <c r="P40" s="280"/>
      <c r="Q40" s="313"/>
      <c r="R40" s="313"/>
      <c r="S40" s="313"/>
      <c r="T40" s="314"/>
      <c r="U40" s="296"/>
      <c r="V40" s="299"/>
      <c r="W40" s="302"/>
      <c r="X40" s="305"/>
      <c r="Y40" s="308"/>
      <c r="Z40" s="299"/>
      <c r="AA40" s="305"/>
      <c r="AB40" s="305"/>
      <c r="AC40" s="121">
        <f>8301.74-7999.36</f>
        <v>302.38000000000011</v>
      </c>
      <c r="AD40" s="311"/>
      <c r="AE40" s="125">
        <f t="shared" si="1"/>
        <v>1388411.24</v>
      </c>
      <c r="AF40" s="121">
        <v>0</v>
      </c>
      <c r="AG40" s="286"/>
      <c r="AH40" s="288"/>
      <c r="AI40" s="151"/>
      <c r="AJ40" s="151"/>
      <c r="AK40" s="151"/>
      <c r="AL40" s="114"/>
      <c r="AM40" s="115"/>
      <c r="AN40" s="155"/>
      <c r="AO40" s="155"/>
      <c r="AP40" s="155"/>
      <c r="AQ40" s="155"/>
      <c r="AR40" s="116"/>
      <c r="AS40" s="140"/>
      <c r="AT40" s="155"/>
      <c r="AU40" s="155"/>
      <c r="AV40" s="155"/>
      <c r="AW40" s="155"/>
      <c r="AX40" s="155"/>
      <c r="AY40" s="155"/>
      <c r="AZ40" s="155"/>
      <c r="BA40" s="116"/>
      <c r="BB40" s="140"/>
      <c r="BC40" s="155"/>
      <c r="BD40" s="112"/>
    </row>
    <row r="41" spans="1:56" ht="84" customHeight="1" x14ac:dyDescent="0.25">
      <c r="A41" s="456"/>
      <c r="B41" s="296"/>
      <c r="C41" s="305"/>
      <c r="D41" s="305"/>
      <c r="E41" s="305"/>
      <c r="F41" s="305"/>
      <c r="G41" s="318"/>
      <c r="H41" s="319"/>
      <c r="I41" s="320"/>
      <c r="J41" s="313"/>
      <c r="K41" s="321"/>
      <c r="L41" s="283"/>
      <c r="M41" s="284"/>
      <c r="N41" s="279"/>
      <c r="O41" s="279"/>
      <c r="P41" s="280"/>
      <c r="Q41" s="313"/>
      <c r="R41" s="313"/>
      <c r="S41" s="313"/>
      <c r="T41" s="314"/>
      <c r="U41" s="297"/>
      <c r="V41" s="300"/>
      <c r="W41" s="303"/>
      <c r="X41" s="306"/>
      <c r="Y41" s="309"/>
      <c r="Z41" s="300"/>
      <c r="AA41" s="306"/>
      <c r="AB41" s="306"/>
      <c r="AC41" s="121">
        <f>12226.13-11780.82</f>
        <v>445.30999999999949</v>
      </c>
      <c r="AD41" s="312"/>
      <c r="AE41" s="125">
        <f t="shared" si="1"/>
        <v>1388856.55</v>
      </c>
      <c r="AF41" s="121">
        <v>0</v>
      </c>
      <c r="AG41" s="230"/>
      <c r="AH41" s="289"/>
      <c r="AI41" s="151"/>
      <c r="AJ41" s="151"/>
      <c r="AK41" s="151"/>
      <c r="AL41" s="114"/>
      <c r="AM41" s="115"/>
      <c r="AN41" s="155"/>
      <c r="AO41" s="155"/>
      <c r="AP41" s="155"/>
      <c r="AQ41" s="155"/>
      <c r="AR41" s="116"/>
      <c r="AS41" s="140"/>
      <c r="AT41" s="155"/>
      <c r="AU41" s="155"/>
      <c r="AV41" s="155"/>
      <c r="AW41" s="155"/>
      <c r="AX41" s="155"/>
      <c r="AY41" s="155"/>
      <c r="AZ41" s="155"/>
      <c r="BA41" s="116"/>
      <c r="BB41" s="140"/>
      <c r="BC41" s="155"/>
      <c r="BD41" s="112"/>
    </row>
    <row r="42" spans="1:56" ht="24.75" customHeight="1" x14ac:dyDescent="0.25">
      <c r="A42" s="380">
        <v>3</v>
      </c>
      <c r="B42" s="290">
        <v>122440044</v>
      </c>
      <c r="C42" s="291"/>
      <c r="D42" s="291" t="s">
        <v>237</v>
      </c>
      <c r="E42" s="280"/>
      <c r="F42" s="292" t="s">
        <v>440</v>
      </c>
      <c r="G42" s="293"/>
      <c r="H42" s="294" t="s">
        <v>441</v>
      </c>
      <c r="I42" s="282" t="s">
        <v>442</v>
      </c>
      <c r="J42" s="280" t="s">
        <v>443</v>
      </c>
      <c r="K42" s="279">
        <v>41183</v>
      </c>
      <c r="L42" s="283">
        <v>30336.84</v>
      </c>
      <c r="M42" s="284">
        <v>10909</v>
      </c>
      <c r="N42" s="279">
        <v>41183</v>
      </c>
      <c r="O42" s="279">
        <v>41547</v>
      </c>
      <c r="P42" s="280" t="s">
        <v>125</v>
      </c>
      <c r="Q42" s="247"/>
      <c r="R42" s="247"/>
      <c r="S42" s="247"/>
      <c r="T42" s="281" t="s">
        <v>146</v>
      </c>
      <c r="U42" s="161"/>
      <c r="V42" s="163"/>
      <c r="W42" s="164"/>
      <c r="X42" s="128"/>
      <c r="Y42" s="163"/>
      <c r="Z42" s="163"/>
      <c r="AA42" s="128"/>
      <c r="AB42" s="128"/>
      <c r="AC42" s="128"/>
      <c r="AD42" s="165"/>
      <c r="AE42" s="166">
        <v>30336.84</v>
      </c>
      <c r="AF42" s="166">
        <v>30336.84</v>
      </c>
      <c r="AG42" s="167"/>
      <c r="AH42" s="126">
        <f t="shared" ref="AH42:AH48" si="2">SUM(AF42:AG42)</f>
        <v>30336.84</v>
      </c>
      <c r="AI42" s="104"/>
      <c r="AJ42" s="104"/>
      <c r="AK42" s="104"/>
      <c r="AL42" s="105"/>
      <c r="AM42" s="115"/>
      <c r="AN42" s="155"/>
      <c r="AO42" s="155"/>
      <c r="AP42" s="155"/>
      <c r="AQ42" s="155"/>
      <c r="AR42" s="116"/>
      <c r="AS42" s="140"/>
      <c r="AT42" s="155"/>
      <c r="AU42" s="155"/>
      <c r="AV42" s="155"/>
      <c r="AW42" s="155"/>
      <c r="AX42" s="155"/>
      <c r="AY42" s="155"/>
      <c r="AZ42" s="155"/>
      <c r="BA42" s="116"/>
      <c r="BB42" s="140"/>
      <c r="BC42" s="155"/>
      <c r="BD42" s="112"/>
    </row>
    <row r="43" spans="1:56" ht="24.75" customHeight="1" x14ac:dyDescent="0.25">
      <c r="A43" s="380"/>
      <c r="B43" s="290"/>
      <c r="C43" s="291"/>
      <c r="D43" s="291"/>
      <c r="E43" s="280"/>
      <c r="F43" s="292"/>
      <c r="G43" s="293"/>
      <c r="H43" s="294"/>
      <c r="I43" s="282"/>
      <c r="J43" s="280"/>
      <c r="K43" s="279"/>
      <c r="L43" s="283"/>
      <c r="M43" s="284"/>
      <c r="N43" s="279"/>
      <c r="O43" s="279"/>
      <c r="P43" s="280"/>
      <c r="Q43" s="248"/>
      <c r="R43" s="248"/>
      <c r="S43" s="248"/>
      <c r="T43" s="281"/>
      <c r="U43" s="161" t="s">
        <v>403</v>
      </c>
      <c r="V43" s="163">
        <v>41543</v>
      </c>
      <c r="W43" s="164">
        <v>11165</v>
      </c>
      <c r="X43" s="128" t="s">
        <v>444</v>
      </c>
      <c r="Y43" s="163">
        <v>41543</v>
      </c>
      <c r="Z43" s="163">
        <v>41907</v>
      </c>
      <c r="AA43" s="168" t="s">
        <v>445</v>
      </c>
      <c r="AB43" s="128"/>
      <c r="AC43" s="128">
        <v>1914.48</v>
      </c>
      <c r="AD43" s="165"/>
      <c r="AE43" s="166">
        <f>AC43+L42</f>
        <v>32251.32</v>
      </c>
      <c r="AF43" s="166">
        <v>32251.32</v>
      </c>
      <c r="AG43" s="167"/>
      <c r="AH43" s="126">
        <f t="shared" si="2"/>
        <v>32251.32</v>
      </c>
      <c r="AI43" s="104"/>
      <c r="AJ43" s="104"/>
      <c r="AK43" s="104"/>
      <c r="AL43" s="105"/>
      <c r="AM43" s="115"/>
      <c r="AN43" s="155"/>
      <c r="AO43" s="155"/>
      <c r="AP43" s="155"/>
      <c r="AQ43" s="155"/>
      <c r="AR43" s="116"/>
      <c r="AS43" s="140"/>
      <c r="AT43" s="155"/>
      <c r="AU43" s="155"/>
      <c r="AV43" s="155"/>
      <c r="AW43" s="155"/>
      <c r="AX43" s="155"/>
      <c r="AY43" s="155"/>
      <c r="AZ43" s="155"/>
      <c r="BA43" s="116"/>
      <c r="BB43" s="140"/>
      <c r="BC43" s="155"/>
      <c r="BD43" s="112"/>
    </row>
    <row r="44" spans="1:56" ht="24.75" customHeight="1" x14ac:dyDescent="0.25">
      <c r="A44" s="380"/>
      <c r="B44" s="290"/>
      <c r="C44" s="291"/>
      <c r="D44" s="291"/>
      <c r="E44" s="280"/>
      <c r="F44" s="292"/>
      <c r="G44" s="293"/>
      <c r="H44" s="294"/>
      <c r="I44" s="282"/>
      <c r="J44" s="280"/>
      <c r="K44" s="279"/>
      <c r="L44" s="283"/>
      <c r="M44" s="284"/>
      <c r="N44" s="279"/>
      <c r="O44" s="279"/>
      <c r="P44" s="280"/>
      <c r="Q44" s="248"/>
      <c r="R44" s="248"/>
      <c r="S44" s="248"/>
      <c r="T44" s="281"/>
      <c r="U44" s="161" t="s">
        <v>405</v>
      </c>
      <c r="V44" s="163">
        <v>41908</v>
      </c>
      <c r="W44" s="164">
        <v>11446</v>
      </c>
      <c r="X44" s="128" t="s">
        <v>444</v>
      </c>
      <c r="Y44" s="163">
        <v>41912</v>
      </c>
      <c r="Z44" s="163">
        <v>42276</v>
      </c>
      <c r="AA44" s="168" t="s">
        <v>446</v>
      </c>
      <c r="AB44" s="128"/>
      <c r="AC44" s="128">
        <v>1717.8</v>
      </c>
      <c r="AD44" s="165"/>
      <c r="AE44" s="166">
        <v>33969.120000000003</v>
      </c>
      <c r="AF44" s="166">
        <v>31138.36</v>
      </c>
      <c r="AG44" s="167"/>
      <c r="AH44" s="126">
        <f t="shared" si="2"/>
        <v>31138.36</v>
      </c>
      <c r="AI44" s="104"/>
      <c r="AJ44" s="104"/>
      <c r="AK44" s="104"/>
      <c r="AL44" s="105"/>
      <c r="AM44" s="115"/>
      <c r="AN44" s="155"/>
      <c r="AO44" s="155"/>
      <c r="AP44" s="155"/>
      <c r="AQ44" s="155"/>
      <c r="AR44" s="116"/>
      <c r="AS44" s="140"/>
      <c r="AT44" s="155"/>
      <c r="AU44" s="155"/>
      <c r="AV44" s="155"/>
      <c r="AW44" s="155"/>
      <c r="AX44" s="155"/>
      <c r="AY44" s="155"/>
      <c r="AZ44" s="155"/>
      <c r="BA44" s="116"/>
      <c r="BB44" s="140"/>
      <c r="BC44" s="155"/>
      <c r="BD44" s="112"/>
    </row>
    <row r="45" spans="1:56" ht="24.75" customHeight="1" x14ac:dyDescent="0.25">
      <c r="A45" s="380"/>
      <c r="B45" s="290"/>
      <c r="C45" s="291"/>
      <c r="D45" s="291"/>
      <c r="E45" s="280"/>
      <c r="F45" s="292"/>
      <c r="G45" s="293"/>
      <c r="H45" s="294"/>
      <c r="I45" s="282"/>
      <c r="J45" s="280"/>
      <c r="K45" s="279"/>
      <c r="L45" s="283"/>
      <c r="M45" s="284"/>
      <c r="N45" s="279"/>
      <c r="O45" s="279"/>
      <c r="P45" s="280"/>
      <c r="Q45" s="249"/>
      <c r="R45" s="249"/>
      <c r="S45" s="249"/>
      <c r="T45" s="281"/>
      <c r="U45" s="161" t="s">
        <v>408</v>
      </c>
      <c r="V45" s="163">
        <v>42273</v>
      </c>
      <c r="W45" s="164">
        <v>11682</v>
      </c>
      <c r="X45" s="128" t="s">
        <v>444</v>
      </c>
      <c r="Y45" s="163">
        <v>42277</v>
      </c>
      <c r="Z45" s="163">
        <v>42643</v>
      </c>
      <c r="AA45" s="128" t="s">
        <v>447</v>
      </c>
      <c r="AB45" s="128"/>
      <c r="AC45" s="127">
        <v>1896.6</v>
      </c>
      <c r="AD45" s="165"/>
      <c r="AE45" s="166">
        <v>35865.72</v>
      </c>
      <c r="AF45" s="166">
        <v>0</v>
      </c>
      <c r="AG45" s="167"/>
      <c r="AH45" s="126">
        <f t="shared" si="2"/>
        <v>0</v>
      </c>
      <c r="AI45" s="104"/>
      <c r="AJ45" s="104"/>
      <c r="AK45" s="104"/>
      <c r="AL45" s="105"/>
      <c r="AM45" s="115"/>
      <c r="AN45" s="155"/>
      <c r="AO45" s="155"/>
      <c r="AP45" s="155"/>
      <c r="AQ45" s="155"/>
      <c r="AR45" s="116"/>
      <c r="AS45" s="140"/>
      <c r="AT45" s="155"/>
      <c r="AU45" s="155"/>
      <c r="AV45" s="155"/>
      <c r="AW45" s="155"/>
      <c r="AX45" s="155"/>
      <c r="AY45" s="155"/>
      <c r="AZ45" s="155"/>
      <c r="BA45" s="116"/>
      <c r="BB45" s="140"/>
      <c r="BC45" s="155"/>
      <c r="BD45" s="112"/>
    </row>
    <row r="46" spans="1:56" ht="24.75" customHeight="1" x14ac:dyDescent="0.25">
      <c r="A46" s="442">
        <v>4</v>
      </c>
      <c r="B46" s="273" t="s">
        <v>448</v>
      </c>
      <c r="C46" s="247">
        <v>128</v>
      </c>
      <c r="D46" s="276" t="s">
        <v>154</v>
      </c>
      <c r="E46" s="247" t="s">
        <v>120</v>
      </c>
      <c r="F46" s="247" t="s">
        <v>449</v>
      </c>
      <c r="G46" s="261">
        <v>11200</v>
      </c>
      <c r="H46" s="264" t="s">
        <v>450</v>
      </c>
      <c r="I46" s="267" t="s">
        <v>451</v>
      </c>
      <c r="J46" s="247" t="s">
        <v>452</v>
      </c>
      <c r="K46" s="258">
        <v>41642</v>
      </c>
      <c r="L46" s="270">
        <v>127008</v>
      </c>
      <c r="M46" s="255">
        <v>11218</v>
      </c>
      <c r="N46" s="258">
        <v>41642</v>
      </c>
      <c r="O46" s="258">
        <v>42004</v>
      </c>
      <c r="P46" s="247" t="s">
        <v>125</v>
      </c>
      <c r="Q46" s="247"/>
      <c r="R46" s="247"/>
      <c r="S46" s="247"/>
      <c r="T46" s="250" t="s">
        <v>146</v>
      </c>
      <c r="U46" s="161"/>
      <c r="V46" s="128"/>
      <c r="W46" s="128"/>
      <c r="X46" s="128"/>
      <c r="Y46" s="128"/>
      <c r="Z46" s="128"/>
      <c r="AA46" s="128"/>
      <c r="AB46" s="128"/>
      <c r="AC46" s="127"/>
      <c r="AD46" s="165"/>
      <c r="AE46" s="166">
        <v>127008</v>
      </c>
      <c r="AF46" s="166">
        <v>93522.51</v>
      </c>
      <c r="AG46" s="167"/>
      <c r="AH46" s="126">
        <f t="shared" si="2"/>
        <v>93522.51</v>
      </c>
      <c r="AI46" s="104"/>
      <c r="AJ46" s="104"/>
      <c r="AK46" s="104"/>
      <c r="AL46" s="105"/>
      <c r="AM46" s="115"/>
      <c r="AN46" s="155"/>
      <c r="AO46" s="155"/>
      <c r="AP46" s="155"/>
      <c r="AQ46" s="155"/>
      <c r="AR46" s="116"/>
      <c r="AS46" s="140"/>
      <c r="AT46" s="155"/>
      <c r="AU46" s="155"/>
      <c r="AV46" s="155"/>
      <c r="AW46" s="155"/>
      <c r="AX46" s="155"/>
      <c r="AY46" s="155"/>
      <c r="AZ46" s="155"/>
      <c r="BA46" s="116"/>
      <c r="BB46" s="140"/>
      <c r="BC46" s="155"/>
      <c r="BD46" s="112"/>
    </row>
    <row r="47" spans="1:56" ht="24.75" customHeight="1" x14ac:dyDescent="0.25">
      <c r="A47" s="457"/>
      <c r="B47" s="274"/>
      <c r="C47" s="248"/>
      <c r="D47" s="277"/>
      <c r="E47" s="248"/>
      <c r="F47" s="248"/>
      <c r="G47" s="262"/>
      <c r="H47" s="265"/>
      <c r="I47" s="268"/>
      <c r="J47" s="248"/>
      <c r="K47" s="259"/>
      <c r="L47" s="271"/>
      <c r="M47" s="256"/>
      <c r="N47" s="259"/>
      <c r="O47" s="259"/>
      <c r="P47" s="248"/>
      <c r="Q47" s="248"/>
      <c r="R47" s="248"/>
      <c r="S47" s="248"/>
      <c r="T47" s="251"/>
      <c r="U47" s="161" t="s">
        <v>403</v>
      </c>
      <c r="V47" s="163">
        <v>41974</v>
      </c>
      <c r="W47" s="164">
        <v>11482</v>
      </c>
      <c r="X47" s="128" t="s">
        <v>148</v>
      </c>
      <c r="Y47" s="163">
        <v>42005</v>
      </c>
      <c r="Z47" s="163">
        <v>42369</v>
      </c>
      <c r="AA47" s="128"/>
      <c r="AB47" s="128"/>
      <c r="AC47" s="127"/>
      <c r="AD47" s="165"/>
      <c r="AE47" s="166">
        <v>127008</v>
      </c>
      <c r="AF47" s="166">
        <v>90274.68</v>
      </c>
      <c r="AG47" s="167"/>
      <c r="AH47" s="126">
        <f t="shared" si="2"/>
        <v>90274.68</v>
      </c>
      <c r="AI47" s="104"/>
      <c r="AJ47" s="104"/>
      <c r="AK47" s="104"/>
      <c r="AL47" s="105"/>
      <c r="AM47" s="115"/>
      <c r="AN47" s="155"/>
      <c r="AO47" s="155"/>
      <c r="AP47" s="155"/>
      <c r="AQ47" s="155"/>
      <c r="AR47" s="116"/>
      <c r="AS47" s="140"/>
      <c r="AT47" s="155"/>
      <c r="AU47" s="155"/>
      <c r="AV47" s="155"/>
      <c r="AW47" s="155"/>
      <c r="AX47" s="155"/>
      <c r="AY47" s="155"/>
      <c r="AZ47" s="155"/>
      <c r="BA47" s="116"/>
      <c r="BB47" s="140"/>
      <c r="BC47" s="155"/>
      <c r="BD47" s="112"/>
    </row>
    <row r="48" spans="1:56" ht="24.75" customHeight="1" x14ac:dyDescent="0.25">
      <c r="A48" s="458"/>
      <c r="B48" s="275"/>
      <c r="C48" s="249"/>
      <c r="D48" s="278"/>
      <c r="E48" s="249"/>
      <c r="F48" s="249"/>
      <c r="G48" s="263"/>
      <c r="H48" s="266"/>
      <c r="I48" s="269"/>
      <c r="J48" s="249"/>
      <c r="K48" s="260"/>
      <c r="L48" s="272"/>
      <c r="M48" s="257"/>
      <c r="N48" s="260"/>
      <c r="O48" s="260"/>
      <c r="P48" s="249"/>
      <c r="Q48" s="249"/>
      <c r="R48" s="249"/>
      <c r="S48" s="249"/>
      <c r="T48" s="252"/>
      <c r="U48" s="161" t="s">
        <v>405</v>
      </c>
      <c r="V48" s="163">
        <v>42361</v>
      </c>
      <c r="W48" s="164">
        <v>11741</v>
      </c>
      <c r="X48" s="128" t="s">
        <v>148</v>
      </c>
      <c r="Y48" s="163">
        <v>42370</v>
      </c>
      <c r="Z48" s="163">
        <v>42735</v>
      </c>
      <c r="AA48" s="128"/>
      <c r="AB48" s="128"/>
      <c r="AC48" s="127"/>
      <c r="AD48" s="165"/>
      <c r="AE48" s="166">
        <v>127008</v>
      </c>
      <c r="AF48" s="166">
        <v>0</v>
      </c>
      <c r="AG48" s="167"/>
      <c r="AH48" s="126">
        <f t="shared" si="2"/>
        <v>0</v>
      </c>
      <c r="AI48" s="104"/>
      <c r="AJ48" s="104"/>
      <c r="AK48" s="104"/>
      <c r="AL48" s="105"/>
      <c r="AM48" s="115"/>
      <c r="AN48" s="155"/>
      <c r="AO48" s="155"/>
      <c r="AP48" s="155"/>
      <c r="AQ48" s="155"/>
      <c r="AR48" s="116"/>
      <c r="AS48" s="140"/>
      <c r="AT48" s="155"/>
      <c r="AU48" s="155"/>
      <c r="AV48" s="155"/>
      <c r="AW48" s="155"/>
      <c r="AX48" s="155"/>
      <c r="AY48" s="155"/>
      <c r="AZ48" s="155"/>
      <c r="BA48" s="116"/>
      <c r="BB48" s="140"/>
      <c r="BC48" s="155"/>
      <c r="BD48" s="112"/>
    </row>
    <row r="49" spans="1:56" ht="30.75" customHeight="1" x14ac:dyDescent="0.25">
      <c r="A49" s="382">
        <v>8</v>
      </c>
      <c r="B49" s="161" t="s">
        <v>453</v>
      </c>
      <c r="C49" s="128" t="s">
        <v>454</v>
      </c>
      <c r="D49" s="169" t="s">
        <v>154</v>
      </c>
      <c r="E49" s="128" t="s">
        <v>120</v>
      </c>
      <c r="F49" s="128" t="s">
        <v>455</v>
      </c>
      <c r="G49" s="170"/>
      <c r="H49" s="171" t="s">
        <v>456</v>
      </c>
      <c r="I49" s="162" t="s">
        <v>457</v>
      </c>
      <c r="J49" s="128" t="s">
        <v>458</v>
      </c>
      <c r="K49" s="163">
        <v>41964</v>
      </c>
      <c r="L49" s="127">
        <v>27990</v>
      </c>
      <c r="M49" s="164">
        <v>11464</v>
      </c>
      <c r="N49" s="163">
        <v>41964</v>
      </c>
      <c r="O49" s="163">
        <v>42329</v>
      </c>
      <c r="P49" s="128" t="s">
        <v>125</v>
      </c>
      <c r="Q49" s="128"/>
      <c r="R49" s="128"/>
      <c r="S49" s="128"/>
      <c r="T49" s="165" t="s">
        <v>385</v>
      </c>
      <c r="U49" s="161"/>
      <c r="V49" s="128"/>
      <c r="W49" s="128"/>
      <c r="X49" s="128"/>
      <c r="Y49" s="128"/>
      <c r="Z49" s="128"/>
      <c r="AA49" s="128"/>
      <c r="AB49" s="128"/>
      <c r="AC49" s="128"/>
      <c r="AD49" s="165"/>
      <c r="AE49" s="166">
        <f>L49-AD49+AC49</f>
        <v>27990</v>
      </c>
      <c r="AF49" s="166">
        <v>27990</v>
      </c>
      <c r="AG49" s="167"/>
      <c r="AH49" s="126">
        <f>SUM(AF49:AG49)</f>
        <v>27990</v>
      </c>
      <c r="AI49" s="169" t="s">
        <v>459</v>
      </c>
      <c r="AJ49" s="172"/>
      <c r="AK49" s="172" t="s">
        <v>460</v>
      </c>
      <c r="AL49" s="173">
        <v>11489</v>
      </c>
      <c r="AM49" s="115"/>
      <c r="AN49" s="155"/>
      <c r="AO49" s="155"/>
      <c r="AP49" s="155"/>
      <c r="AQ49" s="155"/>
      <c r="AR49" s="116"/>
      <c r="AS49" s="140"/>
      <c r="AT49" s="155"/>
      <c r="AU49" s="155"/>
      <c r="AV49" s="155"/>
      <c r="AW49" s="155"/>
      <c r="AX49" s="155"/>
      <c r="AY49" s="155"/>
      <c r="AZ49" s="155"/>
      <c r="BA49" s="116"/>
      <c r="BB49" s="140"/>
      <c r="BC49" s="155"/>
      <c r="BD49" s="112"/>
    </row>
    <row r="50" spans="1:56" ht="60" customHeight="1" x14ac:dyDescent="0.25">
      <c r="A50" s="382">
        <v>9</v>
      </c>
      <c r="B50" s="106" t="s">
        <v>461</v>
      </c>
      <c r="C50" s="104" t="s">
        <v>462</v>
      </c>
      <c r="D50" s="104" t="s">
        <v>154</v>
      </c>
      <c r="E50" s="104" t="s">
        <v>120</v>
      </c>
      <c r="F50" s="104" t="s">
        <v>463</v>
      </c>
      <c r="G50" s="45">
        <v>11511</v>
      </c>
      <c r="H50" s="117" t="s">
        <v>464</v>
      </c>
      <c r="I50" s="118" t="s">
        <v>465</v>
      </c>
      <c r="J50" s="104" t="s">
        <v>466</v>
      </c>
      <c r="K50" s="119">
        <v>42118</v>
      </c>
      <c r="L50" s="121">
        <v>7750000</v>
      </c>
      <c r="M50" s="123">
        <v>11561</v>
      </c>
      <c r="N50" s="119">
        <v>42118</v>
      </c>
      <c r="O50" s="119">
        <v>42484</v>
      </c>
      <c r="P50" s="104" t="s">
        <v>467</v>
      </c>
      <c r="Q50" s="104"/>
      <c r="R50" s="121"/>
      <c r="S50" s="121"/>
      <c r="T50" s="105" t="s">
        <v>468</v>
      </c>
      <c r="U50" s="106"/>
      <c r="V50" s="104"/>
      <c r="W50" s="104"/>
      <c r="X50" s="104"/>
      <c r="Y50" s="104"/>
      <c r="Z50" s="104"/>
      <c r="AA50" s="104"/>
      <c r="AB50" s="104"/>
      <c r="AC50" s="104"/>
      <c r="AD50" s="105"/>
      <c r="AE50" s="121">
        <v>7750000</v>
      </c>
      <c r="AF50" s="121">
        <v>0</v>
      </c>
      <c r="AG50" s="126"/>
      <c r="AH50" s="126">
        <f>SUM(AF50:AG50)</f>
        <v>0</v>
      </c>
      <c r="AI50" s="44"/>
      <c r="AJ50" s="44"/>
      <c r="AK50" s="174"/>
      <c r="AL50" s="175"/>
      <c r="AM50" s="176"/>
      <c r="AN50" s="174"/>
      <c r="AO50" s="174"/>
      <c r="AP50" s="174"/>
      <c r="AQ50" s="174"/>
      <c r="AR50" s="177"/>
      <c r="AS50" s="106"/>
      <c r="AT50" s="107"/>
      <c r="AU50" s="107"/>
      <c r="AV50" s="107"/>
      <c r="AW50" s="107"/>
      <c r="AX50" s="107"/>
      <c r="AY50" s="107"/>
      <c r="AZ50" s="107"/>
      <c r="BA50" s="40"/>
      <c r="BB50" s="108"/>
      <c r="BC50" s="107"/>
      <c r="BD50" s="109"/>
    </row>
    <row r="51" spans="1:56" ht="48.75" customHeight="1" x14ac:dyDescent="0.25">
      <c r="A51" s="382">
        <v>10</v>
      </c>
      <c r="B51" s="106" t="s">
        <v>469</v>
      </c>
      <c r="C51" s="104" t="s">
        <v>470</v>
      </c>
      <c r="D51" s="104" t="s">
        <v>154</v>
      </c>
      <c r="E51" s="104" t="s">
        <v>120</v>
      </c>
      <c r="F51" s="104" t="s">
        <v>471</v>
      </c>
      <c r="G51" s="45">
        <v>11578</v>
      </c>
      <c r="H51" s="117" t="s">
        <v>472</v>
      </c>
      <c r="I51" s="178" t="s">
        <v>473</v>
      </c>
      <c r="J51" s="104" t="s">
        <v>474</v>
      </c>
      <c r="K51" s="119">
        <v>42214</v>
      </c>
      <c r="L51" s="121">
        <v>264000</v>
      </c>
      <c r="M51" s="123">
        <v>11626</v>
      </c>
      <c r="N51" s="119">
        <v>42214</v>
      </c>
      <c r="O51" s="119">
        <v>42580</v>
      </c>
      <c r="P51" s="104" t="s">
        <v>475</v>
      </c>
      <c r="Q51" s="104"/>
      <c r="R51" s="121"/>
      <c r="S51" s="121"/>
      <c r="T51" s="105" t="s">
        <v>476</v>
      </c>
      <c r="U51" s="106"/>
      <c r="V51" s="104"/>
      <c r="W51" s="104"/>
      <c r="X51" s="104"/>
      <c r="Y51" s="104"/>
      <c r="Z51" s="104"/>
      <c r="AA51" s="104"/>
      <c r="AB51" s="104"/>
      <c r="AC51" s="104"/>
      <c r="AD51" s="105"/>
      <c r="AE51" s="121">
        <v>264000</v>
      </c>
      <c r="AF51" s="121">
        <v>0</v>
      </c>
      <c r="AG51" s="126">
        <v>44000</v>
      </c>
      <c r="AH51" s="126">
        <f>SUM(AF51:AG51)</f>
        <v>44000</v>
      </c>
      <c r="AI51" s="44"/>
      <c r="AJ51" s="44"/>
      <c r="AK51" s="174"/>
      <c r="AL51" s="175"/>
      <c r="AM51" s="176"/>
      <c r="AN51" s="174"/>
      <c r="AO51" s="174"/>
      <c r="AP51" s="174"/>
      <c r="AQ51" s="174"/>
      <c r="AR51" s="177"/>
      <c r="AS51" s="106"/>
      <c r="AT51" s="107"/>
      <c r="AU51" s="107"/>
      <c r="AV51" s="107"/>
      <c r="AW51" s="107"/>
      <c r="AX51" s="107"/>
      <c r="AY51" s="107"/>
      <c r="AZ51" s="107"/>
      <c r="BA51" s="40"/>
      <c r="BB51" s="108"/>
      <c r="BC51" s="107"/>
      <c r="BD51" s="109"/>
    </row>
    <row r="52" spans="1:56" ht="149.25" customHeight="1" x14ac:dyDescent="0.25">
      <c r="A52" s="382">
        <v>12</v>
      </c>
      <c r="B52" s="106" t="s">
        <v>477</v>
      </c>
      <c r="C52" s="104"/>
      <c r="D52" s="104" t="s">
        <v>478</v>
      </c>
      <c r="E52" s="104"/>
      <c r="F52" s="104" t="s">
        <v>479</v>
      </c>
      <c r="G52" s="45"/>
      <c r="H52" s="117" t="s">
        <v>480</v>
      </c>
      <c r="I52" s="118" t="s">
        <v>481</v>
      </c>
      <c r="J52" s="104" t="s">
        <v>482</v>
      </c>
      <c r="K52" s="119">
        <v>42227</v>
      </c>
      <c r="L52" s="121">
        <v>93000</v>
      </c>
      <c r="M52" s="123">
        <v>11630</v>
      </c>
      <c r="N52" s="119">
        <v>42227</v>
      </c>
      <c r="O52" s="119">
        <v>42411</v>
      </c>
      <c r="P52" s="104" t="s">
        <v>475</v>
      </c>
      <c r="Q52" s="104"/>
      <c r="R52" s="121"/>
      <c r="S52" s="121"/>
      <c r="T52" s="134" t="s">
        <v>160</v>
      </c>
      <c r="U52" s="106"/>
      <c r="V52" s="104"/>
      <c r="W52" s="104"/>
      <c r="X52" s="104"/>
      <c r="Y52" s="104"/>
      <c r="Z52" s="104"/>
      <c r="AA52" s="104"/>
      <c r="AB52" s="104"/>
      <c r="AC52" s="104"/>
      <c r="AD52" s="105"/>
      <c r="AE52" s="121">
        <v>93000</v>
      </c>
      <c r="AF52" s="121">
        <v>0</v>
      </c>
      <c r="AG52" s="126">
        <v>39990</v>
      </c>
      <c r="AH52" s="126">
        <f>SUM(AF52:AG52)</f>
        <v>39990</v>
      </c>
      <c r="AI52" s="44"/>
      <c r="AJ52" s="44"/>
      <c r="AK52" s="174"/>
      <c r="AL52" s="175"/>
      <c r="AM52" s="176" t="s">
        <v>478</v>
      </c>
      <c r="AN52" s="174" t="s">
        <v>483</v>
      </c>
      <c r="AO52" s="44" t="s">
        <v>484</v>
      </c>
      <c r="AP52" s="44" t="s">
        <v>485</v>
      </c>
      <c r="AQ52" s="44" t="s">
        <v>484</v>
      </c>
      <c r="AR52" s="44" t="s">
        <v>485</v>
      </c>
      <c r="AS52" s="106"/>
      <c r="AT52" s="107"/>
      <c r="AU52" s="107"/>
      <c r="AV52" s="107"/>
      <c r="AW52" s="107"/>
      <c r="AX52" s="107"/>
      <c r="AY52" s="107"/>
      <c r="AZ52" s="107"/>
      <c r="BA52" s="40"/>
      <c r="BB52" s="108"/>
      <c r="BC52" s="107"/>
      <c r="BD52" s="109"/>
    </row>
    <row r="53" spans="1:56" ht="111" customHeight="1" x14ac:dyDescent="0.25">
      <c r="A53" s="459">
        <v>13</v>
      </c>
      <c r="B53" s="154" t="s">
        <v>486</v>
      </c>
      <c r="C53" s="142" t="s">
        <v>487</v>
      </c>
      <c r="D53" s="142" t="s">
        <v>154</v>
      </c>
      <c r="E53" s="142" t="s">
        <v>120</v>
      </c>
      <c r="F53" s="142" t="s">
        <v>488</v>
      </c>
      <c r="G53" s="179">
        <v>11596</v>
      </c>
      <c r="H53" s="110" t="s">
        <v>489</v>
      </c>
      <c r="I53" s="77" t="s">
        <v>490</v>
      </c>
      <c r="J53" s="142" t="s">
        <v>491</v>
      </c>
      <c r="K53" s="141">
        <v>42227</v>
      </c>
      <c r="L53" s="147">
        <v>580480</v>
      </c>
      <c r="M53" s="180">
        <v>111626</v>
      </c>
      <c r="N53" s="141">
        <v>42227</v>
      </c>
      <c r="O53" s="141">
        <v>42593</v>
      </c>
      <c r="P53" s="142" t="s">
        <v>492</v>
      </c>
      <c r="Q53" s="142"/>
      <c r="R53" s="147"/>
      <c r="S53" s="147"/>
      <c r="T53" s="111" t="s">
        <v>493</v>
      </c>
      <c r="U53" s="154"/>
      <c r="V53" s="142"/>
      <c r="W53" s="142"/>
      <c r="X53" s="142"/>
      <c r="Y53" s="142"/>
      <c r="Z53" s="142"/>
      <c r="AA53" s="142"/>
      <c r="AB53" s="142"/>
      <c r="AC53" s="142"/>
      <c r="AD53" s="111"/>
      <c r="AE53" s="147">
        <v>580480</v>
      </c>
      <c r="AF53" s="147">
        <v>72452</v>
      </c>
      <c r="AG53" s="181"/>
      <c r="AH53" s="181">
        <f>SUM(AF53:AG53)</f>
        <v>72452</v>
      </c>
      <c r="AI53" s="182"/>
      <c r="AJ53" s="182"/>
      <c r="AK53" s="183"/>
      <c r="AL53" s="184"/>
      <c r="AM53" s="185"/>
      <c r="AN53" s="183"/>
      <c r="AO53" s="183"/>
      <c r="AP53" s="183"/>
      <c r="AQ53" s="183"/>
      <c r="AR53" s="186"/>
      <c r="AS53" s="154"/>
      <c r="AT53" s="155"/>
      <c r="AU53" s="155"/>
      <c r="AV53" s="155"/>
      <c r="AW53" s="155"/>
      <c r="AX53" s="155"/>
      <c r="AY53" s="155"/>
      <c r="AZ53" s="155"/>
      <c r="BA53" s="116"/>
      <c r="BB53" s="140"/>
      <c r="BC53" s="155"/>
      <c r="BD53" s="112"/>
    </row>
    <row r="54" spans="1:56" s="1" customFormat="1" ht="53.25" customHeight="1" thickBot="1" x14ac:dyDescent="0.25">
      <c r="A54" s="461">
        <v>14</v>
      </c>
      <c r="B54" s="7"/>
      <c r="C54" s="8"/>
      <c r="D54" s="8" t="s">
        <v>380</v>
      </c>
      <c r="E54" s="8"/>
      <c r="F54" s="8" t="s">
        <v>494</v>
      </c>
      <c r="G54" s="89" t="s">
        <v>338</v>
      </c>
      <c r="H54" s="10" t="s">
        <v>495</v>
      </c>
      <c r="I54" s="13" t="s">
        <v>496</v>
      </c>
      <c r="J54" s="8" t="s">
        <v>497</v>
      </c>
      <c r="K54" s="90">
        <v>42478</v>
      </c>
      <c r="L54" s="11">
        <v>7441</v>
      </c>
      <c r="M54" s="91">
        <v>11790</v>
      </c>
      <c r="N54" s="90">
        <v>42478</v>
      </c>
      <c r="O54" s="90">
        <v>42569</v>
      </c>
      <c r="P54" s="8" t="s">
        <v>498</v>
      </c>
      <c r="Q54" s="8"/>
      <c r="R54" s="11"/>
      <c r="S54" s="11"/>
      <c r="T54" s="9" t="s">
        <v>476</v>
      </c>
      <c r="U54" s="187"/>
      <c r="V54" s="8"/>
      <c r="W54" s="8"/>
      <c r="X54" s="13"/>
      <c r="Y54" s="8"/>
      <c r="Z54" s="8"/>
      <c r="AA54" s="8"/>
      <c r="AB54" s="8"/>
      <c r="AC54" s="8"/>
      <c r="AD54" s="16"/>
      <c r="AE54" s="14">
        <v>7441</v>
      </c>
      <c r="AF54" s="15"/>
      <c r="AG54" s="15"/>
      <c r="AH54" s="15"/>
      <c r="AI54" s="94"/>
      <c r="AJ54" s="94"/>
      <c r="AK54" s="97"/>
      <c r="AL54" s="188"/>
      <c r="AM54" s="96"/>
      <c r="AN54" s="97"/>
      <c r="AO54" s="97"/>
      <c r="AP54" s="97"/>
      <c r="AQ54" s="97"/>
      <c r="AR54" s="189"/>
      <c r="AS54" s="190"/>
      <c r="AT54" s="17"/>
      <c r="AU54" s="17"/>
      <c r="AV54" s="17"/>
      <c r="AW54" s="17"/>
      <c r="AX54" s="17"/>
      <c r="AY54" s="17"/>
      <c r="AZ54" s="17"/>
      <c r="BA54" s="18"/>
      <c r="BB54" s="191"/>
      <c r="BC54" s="17"/>
      <c r="BD54" s="18"/>
    </row>
    <row r="55" spans="1:56" ht="32.25" customHeight="1" thickBot="1" x14ac:dyDescent="0.3">
      <c r="A55" s="253"/>
      <c r="B55" s="254"/>
      <c r="C55" s="254"/>
      <c r="D55" s="254"/>
      <c r="E55" s="254"/>
      <c r="F55" s="254"/>
      <c r="G55" s="254"/>
      <c r="H55" s="254"/>
      <c r="I55" s="254"/>
      <c r="J55" s="254"/>
      <c r="K55" s="254"/>
      <c r="L55" s="192">
        <f>SUM(L19:L54)</f>
        <v>9971825.4800000004</v>
      </c>
      <c r="M55" s="193"/>
      <c r="N55" s="193"/>
      <c r="O55" s="193"/>
      <c r="P55" s="193"/>
      <c r="Q55" s="193"/>
      <c r="R55" s="193"/>
      <c r="S55" s="193"/>
      <c r="T55" s="193"/>
      <c r="U55" s="193"/>
      <c r="V55" s="193"/>
      <c r="W55" s="194"/>
      <c r="X55" s="193"/>
      <c r="Y55" s="193"/>
      <c r="Z55" s="193"/>
      <c r="AA55" s="193"/>
      <c r="AB55" s="193"/>
      <c r="AC55" s="195"/>
      <c r="AD55" s="195"/>
      <c r="AE55" s="195"/>
      <c r="AF55" s="195"/>
      <c r="AG55" s="196">
        <f>SUM(AG19:AG54)</f>
        <v>571061.25</v>
      </c>
      <c r="AH55" s="197">
        <f>SUM(AH19:AH54)</f>
        <v>1947444.1400000001</v>
      </c>
      <c r="AI55" s="198"/>
      <c r="AJ55" s="195"/>
      <c r="AK55" s="195"/>
      <c r="AL55" s="195"/>
      <c r="AM55" s="195"/>
      <c r="AN55" s="195"/>
      <c r="AO55" s="195"/>
      <c r="AP55" s="195"/>
      <c r="AQ55" s="195"/>
      <c r="AR55" s="199"/>
      <c r="AS55" s="200"/>
      <c r="AT55" s="201"/>
      <c r="AU55" s="201"/>
      <c r="AV55" s="201"/>
      <c r="AW55" s="201"/>
      <c r="AX55" s="201"/>
      <c r="AY55" s="201"/>
      <c r="AZ55" s="201"/>
      <c r="BA55" s="202"/>
      <c r="BB55" s="203"/>
      <c r="BC55" s="201"/>
      <c r="BD55" s="204"/>
    </row>
    <row r="56" spans="1:56" ht="18.75" customHeight="1" x14ac:dyDescent="0.25">
      <c r="W56" s="205"/>
    </row>
    <row r="57" spans="1:56" ht="18.75" customHeight="1" x14ac:dyDescent="0.25">
      <c r="B57" s="102" t="s">
        <v>499</v>
      </c>
      <c r="W57" s="205"/>
    </row>
    <row r="58" spans="1:56" ht="18.75" customHeight="1" x14ac:dyDescent="0.25">
      <c r="W58" s="205"/>
    </row>
    <row r="59" spans="1:56" x14ac:dyDescent="0.25">
      <c r="AG59" s="206"/>
    </row>
    <row r="60" spans="1:56" s="363" customFormat="1" ht="15" x14ac:dyDescent="0.25">
      <c r="A60" s="434" t="s">
        <v>500</v>
      </c>
      <c r="B60" s="434"/>
      <c r="C60" s="434"/>
      <c r="D60" s="434"/>
      <c r="E60" s="434"/>
      <c r="F60" s="434"/>
      <c r="G60" s="434"/>
      <c r="H60" s="434"/>
      <c r="I60" s="434"/>
      <c r="J60" s="434"/>
    </row>
    <row r="61" spans="1:56" s="363" customFormat="1" ht="15" x14ac:dyDescent="0.25">
      <c r="A61" s="462" t="s">
        <v>501</v>
      </c>
      <c r="B61" s="462"/>
      <c r="C61" s="462"/>
      <c r="D61" s="462"/>
      <c r="E61" s="462"/>
      <c r="F61" s="462"/>
      <c r="G61" s="462"/>
      <c r="H61" s="462"/>
      <c r="I61" s="364"/>
    </row>
    <row r="63" spans="1:56" x14ac:dyDescent="0.25">
      <c r="C63" s="243"/>
      <c r="D63" s="243"/>
      <c r="E63" s="243"/>
      <c r="F63" s="243"/>
      <c r="G63" s="243"/>
    </row>
    <row r="64" spans="1:56" x14ac:dyDescent="0.25">
      <c r="C64" s="243"/>
      <c r="D64" s="243"/>
      <c r="E64" s="243"/>
      <c r="F64" s="243"/>
      <c r="G64" s="243"/>
    </row>
    <row r="65" spans="2:7" x14ac:dyDescent="0.25">
      <c r="B65" s="243"/>
      <c r="C65" s="244"/>
      <c r="D65" s="244"/>
      <c r="E65" s="244"/>
      <c r="F65" s="244"/>
      <c r="G65" s="244"/>
    </row>
    <row r="66" spans="2:7" ht="1.5" customHeight="1" x14ac:dyDescent="0.25">
      <c r="B66" s="243"/>
      <c r="C66" s="244"/>
      <c r="D66" s="244"/>
      <c r="E66" s="244"/>
      <c r="F66" s="244"/>
      <c r="G66" s="244"/>
    </row>
    <row r="67" spans="2:7" x14ac:dyDescent="0.25">
      <c r="C67" s="243"/>
      <c r="D67" s="243"/>
      <c r="E67" s="243"/>
      <c r="F67" s="243"/>
      <c r="G67" s="243"/>
    </row>
    <row r="68" spans="2:7" x14ac:dyDescent="0.25">
      <c r="C68" s="243"/>
      <c r="D68" s="243"/>
      <c r="E68" s="243"/>
      <c r="F68" s="243"/>
      <c r="G68" s="243"/>
    </row>
    <row r="69" spans="2:7" x14ac:dyDescent="0.25">
      <c r="B69" s="207"/>
      <c r="C69" s="245"/>
      <c r="D69" s="245"/>
      <c r="E69" s="245"/>
      <c r="F69" s="245"/>
      <c r="G69" s="245"/>
    </row>
    <row r="70" spans="2:7" x14ac:dyDescent="0.25">
      <c r="C70" s="243"/>
      <c r="D70" s="243"/>
      <c r="E70" s="243"/>
      <c r="F70" s="243"/>
      <c r="G70" s="243"/>
    </row>
    <row r="71" spans="2:7" x14ac:dyDescent="0.25">
      <c r="C71" s="243"/>
      <c r="D71" s="243"/>
      <c r="E71" s="243"/>
      <c r="F71" s="243"/>
      <c r="G71" s="243"/>
    </row>
    <row r="72" spans="2:7" x14ac:dyDescent="0.25">
      <c r="C72" s="243"/>
      <c r="D72" s="243"/>
      <c r="E72" s="243"/>
      <c r="F72" s="243"/>
      <c r="G72" s="243"/>
    </row>
    <row r="73" spans="2:7" x14ac:dyDescent="0.25">
      <c r="C73" s="243"/>
      <c r="D73" s="243"/>
      <c r="E73" s="243"/>
      <c r="F73" s="243"/>
      <c r="G73" s="243"/>
    </row>
    <row r="74" spans="2:7" x14ac:dyDescent="0.25">
      <c r="B74" s="207"/>
      <c r="C74" s="245"/>
      <c r="D74" s="245"/>
      <c r="E74" s="245"/>
      <c r="F74" s="245"/>
      <c r="G74" s="245"/>
    </row>
    <row r="75" spans="2:7" x14ac:dyDescent="0.25">
      <c r="C75" s="243"/>
      <c r="D75" s="243"/>
      <c r="E75" s="243"/>
      <c r="F75" s="243"/>
      <c r="G75" s="243"/>
    </row>
    <row r="76" spans="2:7" x14ac:dyDescent="0.25">
      <c r="C76" s="243"/>
      <c r="D76" s="243"/>
      <c r="E76" s="243"/>
      <c r="F76" s="243"/>
      <c r="G76" s="243"/>
    </row>
    <row r="77" spans="2:7" x14ac:dyDescent="0.25">
      <c r="C77" s="243"/>
      <c r="D77" s="243"/>
      <c r="E77" s="243"/>
      <c r="F77" s="243"/>
      <c r="G77" s="243"/>
    </row>
    <row r="78" spans="2:7" x14ac:dyDescent="0.25">
      <c r="C78" s="243"/>
      <c r="D78" s="243"/>
      <c r="E78" s="243"/>
      <c r="F78" s="243"/>
      <c r="G78" s="243"/>
    </row>
    <row r="79" spans="2:7" x14ac:dyDescent="0.25">
      <c r="C79" s="243"/>
      <c r="D79" s="243"/>
      <c r="E79" s="243"/>
      <c r="F79" s="243"/>
      <c r="G79" s="243"/>
    </row>
    <row r="80" spans="2:7" x14ac:dyDescent="0.25">
      <c r="C80" s="243"/>
      <c r="D80" s="243"/>
      <c r="E80" s="243"/>
      <c r="F80" s="243"/>
      <c r="G80" s="243"/>
    </row>
    <row r="81" spans="2:7" x14ac:dyDescent="0.25">
      <c r="B81" s="207"/>
      <c r="C81" s="245"/>
      <c r="D81" s="245"/>
      <c r="E81" s="245"/>
      <c r="F81" s="245"/>
      <c r="G81" s="245"/>
    </row>
    <row r="82" spans="2:7" ht="13.5" customHeight="1" x14ac:dyDescent="0.25">
      <c r="B82" s="243"/>
      <c r="C82" s="246"/>
      <c r="D82" s="246"/>
      <c r="E82" s="246"/>
      <c r="F82" s="246"/>
      <c r="G82" s="246"/>
    </row>
    <row r="83" spans="2:7" hidden="1" x14ac:dyDescent="0.25">
      <c r="B83" s="243"/>
      <c r="C83" s="246"/>
      <c r="D83" s="246"/>
      <c r="E83" s="246"/>
      <c r="F83" s="246"/>
      <c r="G83" s="246"/>
    </row>
    <row r="84" spans="2:7" x14ac:dyDescent="0.25">
      <c r="C84" s="243"/>
      <c r="D84" s="243"/>
      <c r="E84" s="243"/>
      <c r="F84" s="243"/>
      <c r="G84" s="243"/>
    </row>
    <row r="85" spans="2:7" x14ac:dyDescent="0.25">
      <c r="C85" s="243"/>
      <c r="D85" s="243"/>
      <c r="E85" s="243"/>
      <c r="F85" s="243"/>
      <c r="G85" s="243"/>
    </row>
    <row r="86" spans="2:7" x14ac:dyDescent="0.25">
      <c r="C86" s="243"/>
      <c r="D86" s="243"/>
      <c r="E86" s="243"/>
      <c r="F86" s="243"/>
      <c r="G86" s="243"/>
    </row>
    <row r="87" spans="2:7" x14ac:dyDescent="0.25">
      <c r="C87" s="243"/>
      <c r="D87" s="243"/>
      <c r="E87" s="243"/>
      <c r="F87" s="243"/>
      <c r="G87" s="243"/>
    </row>
    <row r="88" spans="2:7" x14ac:dyDescent="0.25">
      <c r="C88" s="243"/>
      <c r="D88" s="243"/>
      <c r="E88" s="243"/>
      <c r="F88" s="243"/>
      <c r="G88" s="243"/>
    </row>
    <row r="89" spans="2:7" x14ac:dyDescent="0.25">
      <c r="C89" s="243"/>
      <c r="D89" s="243"/>
      <c r="E89" s="243"/>
      <c r="F89" s="243"/>
      <c r="G89" s="243"/>
    </row>
    <row r="90" spans="2:7" x14ac:dyDescent="0.25">
      <c r="C90" s="243"/>
      <c r="D90" s="243"/>
      <c r="E90" s="243"/>
      <c r="F90" s="243"/>
      <c r="G90" s="243"/>
    </row>
    <row r="92" spans="2:7" x14ac:dyDescent="0.25">
      <c r="B92" s="208"/>
      <c r="C92" s="244"/>
      <c r="D92" s="244"/>
      <c r="E92" s="244"/>
      <c r="F92" s="244"/>
      <c r="G92" s="244"/>
    </row>
    <row r="93" spans="2:7" x14ac:dyDescent="0.25">
      <c r="C93" s="243"/>
      <c r="D93" s="243"/>
      <c r="E93" s="243"/>
      <c r="F93" s="243"/>
      <c r="G93" s="243"/>
    </row>
  </sheetData>
  <mergeCells count="142">
    <mergeCell ref="A1:AH3"/>
    <mergeCell ref="A6:AS6"/>
    <mergeCell ref="A7:J7"/>
    <mergeCell ref="A8:E8"/>
    <mergeCell ref="A10:AI10"/>
    <mergeCell ref="A11:AI11"/>
    <mergeCell ref="A12:AI12"/>
    <mergeCell ref="A14:BD14"/>
    <mergeCell ref="A15:A18"/>
    <mergeCell ref="B15:G16"/>
    <mergeCell ref="H15:AH15"/>
    <mergeCell ref="AI15:AL15"/>
    <mergeCell ref="AM15:AR15"/>
    <mergeCell ref="AS15:BD15"/>
    <mergeCell ref="H16:T16"/>
    <mergeCell ref="U16:AD16"/>
    <mergeCell ref="AZ16:AZ17"/>
    <mergeCell ref="BA16:BA17"/>
    <mergeCell ref="BB16:BD16"/>
    <mergeCell ref="AN16:AN17"/>
    <mergeCell ref="AO16:AO17"/>
    <mergeCell ref="AP16:AP17"/>
    <mergeCell ref="AQ16:AQ17"/>
    <mergeCell ref="AR16:AR17"/>
    <mergeCell ref="AS16:AS17"/>
    <mergeCell ref="A19:A41"/>
    <mergeCell ref="B19:B41"/>
    <mergeCell ref="C19:C41"/>
    <mergeCell ref="D19:D41"/>
    <mergeCell ref="E19:E41"/>
    <mergeCell ref="F19:F41"/>
    <mergeCell ref="AT16:AT17"/>
    <mergeCell ref="AU16:AW16"/>
    <mergeCell ref="AX16:AY16"/>
    <mergeCell ref="AE16:AH16"/>
    <mergeCell ref="AI16:AI17"/>
    <mergeCell ref="AJ16:AJ17"/>
    <mergeCell ref="AK16:AK17"/>
    <mergeCell ref="AL16:AL17"/>
    <mergeCell ref="AM16:AM17"/>
    <mergeCell ref="AH33:AH36"/>
    <mergeCell ref="U38:U41"/>
    <mergeCell ref="V38:V41"/>
    <mergeCell ref="W38:W41"/>
    <mergeCell ref="X38:X41"/>
    <mergeCell ref="Y38:Y41"/>
    <mergeCell ref="Z38:Z41"/>
    <mergeCell ref="AA38:AA41"/>
    <mergeCell ref="AB38:AB41"/>
    <mergeCell ref="AD38:AD41"/>
    <mergeCell ref="U33:U36"/>
    <mergeCell ref="V33:V36"/>
    <mergeCell ref="W33:W36"/>
    <mergeCell ref="X33:X36"/>
    <mergeCell ref="AG38:AG41"/>
    <mergeCell ref="AH38:AH41"/>
    <mergeCell ref="A42:A45"/>
    <mergeCell ref="B42:B45"/>
    <mergeCell ref="C42:C45"/>
    <mergeCell ref="D42:D45"/>
    <mergeCell ref="E42:E45"/>
    <mergeCell ref="F42:F45"/>
    <mergeCell ref="G42:G45"/>
    <mergeCell ref="H42:H45"/>
    <mergeCell ref="S19:S41"/>
    <mergeCell ref="T19:T41"/>
    <mergeCell ref="M19:M41"/>
    <mergeCell ref="N19:N41"/>
    <mergeCell ref="O19:O41"/>
    <mergeCell ref="P19:P41"/>
    <mergeCell ref="Q19:Q41"/>
    <mergeCell ref="R19:R41"/>
    <mergeCell ref="G19:G41"/>
    <mergeCell ref="H19:H41"/>
    <mergeCell ref="I19:I41"/>
    <mergeCell ref="J19:J41"/>
    <mergeCell ref="K19:K41"/>
    <mergeCell ref="L19:L41"/>
    <mergeCell ref="R42:R45"/>
    <mergeCell ref="S42:S45"/>
    <mergeCell ref="T42:T45"/>
    <mergeCell ref="I42:I45"/>
    <mergeCell ref="J42:J45"/>
    <mergeCell ref="K42:K45"/>
    <mergeCell ref="L42:L45"/>
    <mergeCell ref="M42:M45"/>
    <mergeCell ref="N42:N45"/>
    <mergeCell ref="A46:A48"/>
    <mergeCell ref="B46:B48"/>
    <mergeCell ref="C46:C48"/>
    <mergeCell ref="D46:D48"/>
    <mergeCell ref="E46:E48"/>
    <mergeCell ref="F46:F48"/>
    <mergeCell ref="O42:O45"/>
    <mergeCell ref="P42:P45"/>
    <mergeCell ref="Q42:Q45"/>
    <mergeCell ref="B65:B66"/>
    <mergeCell ref="C65:G66"/>
    <mergeCell ref="C67:G67"/>
    <mergeCell ref="C68:G68"/>
    <mergeCell ref="C69:G69"/>
    <mergeCell ref="C70:G70"/>
    <mergeCell ref="S46:S48"/>
    <mergeCell ref="T46:T48"/>
    <mergeCell ref="A55:K55"/>
    <mergeCell ref="A60:J60"/>
    <mergeCell ref="C63:G63"/>
    <mergeCell ref="C64:G64"/>
    <mergeCell ref="M46:M48"/>
    <mergeCell ref="N46:N48"/>
    <mergeCell ref="O46:O48"/>
    <mergeCell ref="P46:P48"/>
    <mergeCell ref="Q46:Q48"/>
    <mergeCell ref="R46:R48"/>
    <mergeCell ref="G46:G48"/>
    <mergeCell ref="H46:H48"/>
    <mergeCell ref="I46:I48"/>
    <mergeCell ref="J46:J48"/>
    <mergeCell ref="K46:K48"/>
    <mergeCell ref="L46:L48"/>
    <mergeCell ref="C77:G77"/>
    <mergeCell ref="C78:G78"/>
    <mergeCell ref="C79:G79"/>
    <mergeCell ref="C80:G80"/>
    <mergeCell ref="C81:G81"/>
    <mergeCell ref="B82:B83"/>
    <mergeCell ref="C82:G83"/>
    <mergeCell ref="C71:G71"/>
    <mergeCell ref="C72:G72"/>
    <mergeCell ref="C73:G73"/>
    <mergeCell ref="C74:G74"/>
    <mergeCell ref="C75:G75"/>
    <mergeCell ref="C76:G76"/>
    <mergeCell ref="C90:G90"/>
    <mergeCell ref="C92:G92"/>
    <mergeCell ref="C93:G93"/>
    <mergeCell ref="C84:G84"/>
    <mergeCell ref="C85:G85"/>
    <mergeCell ref="C86:G86"/>
    <mergeCell ref="C87:G87"/>
    <mergeCell ref="C88:G88"/>
    <mergeCell ref="C89:G89"/>
  </mergeCells>
  <pageMargins left="0.511811024" right="0.511811024" top="0.78740157499999996" bottom="0.78740157499999996" header="0.31496062000000002" footer="0.31496062000000002"/>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SMCC</vt:lpstr>
      <vt:lpstr>DTI</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2016-05-24T21:13:56Z</dcterms:created>
  <dcterms:modified xsi:type="dcterms:W3CDTF">2016-05-30T20:13:10Z</dcterms:modified>
</cp:coreProperties>
</file>