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728"/>
  </bookViews>
  <sheets>
    <sheet name="SEOP LICITAÇÕES JUL 2018" sheetId="54" r:id="rId1"/>
  </sheets>
  <definedNames>
    <definedName name="_xlnm._FilterDatabase" localSheetId="0" hidden="1">'SEOP LICITAÇÕES JUL 2018'!$S$4:$S$860</definedName>
    <definedName name="_xlnm.Print_Area" localSheetId="0">'SEOP LICITAÇÕES JUL 2018'!$A$4:$ATV$858</definedName>
    <definedName name="_xlnm.Print_Titles" localSheetId="0">'SEOP LICITAÇÕES JUL 2018'!$14:$19</definedName>
  </definedNames>
  <calcPr calcId="145621"/>
</workbook>
</file>

<file path=xl/calcChain.xml><?xml version="1.0" encoding="utf-8"?>
<calcChain xmlns="http://schemas.openxmlformats.org/spreadsheetml/2006/main">
  <c r="V859" i="54" l="1"/>
  <c r="O859" i="54"/>
  <c r="AO859" i="54"/>
  <c r="AN859" i="54"/>
  <c r="AM859" i="54"/>
  <c r="AL859" i="54"/>
  <c r="AK859" i="54"/>
  <c r="AJ859" i="54"/>
  <c r="AI859" i="54"/>
  <c r="AH859" i="54"/>
  <c r="AG859" i="54"/>
  <c r="AF847" i="54" l="1"/>
  <c r="AG603" i="54"/>
  <c r="AG498" i="54"/>
  <c r="AG490" i="54"/>
  <c r="AG481" i="54"/>
  <c r="AE481" i="54" s="1"/>
  <c r="AG370" i="54"/>
  <c r="AH308" i="54"/>
  <c r="AF308" i="54" s="1"/>
  <c r="AG308" i="54"/>
  <c r="AG232" i="54"/>
  <c r="AF207" i="54"/>
  <c r="AH181" i="54"/>
  <c r="AG149" i="54"/>
  <c r="AH136" i="54"/>
  <c r="AG136" i="54"/>
  <c r="AE136" i="54" s="1"/>
  <c r="AG107" i="54"/>
  <c r="AG61" i="54"/>
  <c r="AG53" i="54"/>
  <c r="AG38" i="54"/>
  <c r="AG32" i="54"/>
  <c r="AJ826" i="54" l="1"/>
  <c r="AJ823" i="54" s="1"/>
  <c r="AO823" i="54"/>
  <c r="AK823" i="54"/>
  <c r="AH823" i="54"/>
  <c r="AF823" i="54" s="1"/>
  <c r="AG823" i="54"/>
  <c r="AE823" i="54" s="1"/>
  <c r="AL823" i="54" l="1"/>
  <c r="AO858" i="54" l="1"/>
  <c r="AO857" i="54"/>
  <c r="AO856" i="54"/>
  <c r="AL858" i="54"/>
  <c r="AL857" i="54"/>
  <c r="AL856" i="54"/>
  <c r="AO787" i="54" l="1"/>
  <c r="AL787" i="54"/>
  <c r="AO488" i="54" l="1"/>
  <c r="AO489" i="54"/>
  <c r="AL489" i="54"/>
  <c r="AL488" i="54"/>
  <c r="AL330" i="54"/>
  <c r="AL329" i="54"/>
  <c r="AL328" i="54"/>
  <c r="AL327" i="54"/>
  <c r="AL326" i="54"/>
  <c r="AO330" i="54"/>
  <c r="AO329" i="54"/>
  <c r="AO328" i="54"/>
  <c r="AO327" i="54"/>
  <c r="AO326" i="54"/>
  <c r="AO325" i="54" l="1"/>
  <c r="AO324" i="54"/>
  <c r="AO323" i="54"/>
  <c r="AO322" i="54"/>
  <c r="AO321" i="54"/>
  <c r="AO320" i="54"/>
  <c r="AO319" i="54"/>
  <c r="AL325" i="54"/>
  <c r="AL324" i="54"/>
  <c r="AL323" i="54"/>
  <c r="AL322" i="54"/>
  <c r="AL321" i="54"/>
  <c r="AL320" i="54"/>
  <c r="AL319" i="54"/>
  <c r="AL287" i="54" l="1"/>
  <c r="AJ508" i="54" l="1"/>
  <c r="AJ540" i="54"/>
  <c r="AJ537" i="54" s="1"/>
  <c r="AJ547" i="54"/>
  <c r="AJ544" i="54" s="1"/>
  <c r="AJ645" i="54"/>
  <c r="AF851" i="54"/>
  <c r="AF849" i="54"/>
  <c r="AF705" i="54"/>
  <c r="AF302" i="54"/>
  <c r="AF211" i="54"/>
  <c r="AO855" i="54"/>
  <c r="AL855" i="54"/>
  <c r="AG842" i="54"/>
  <c r="AO756" i="54"/>
  <c r="AL756" i="54"/>
  <c r="AG700" i="54"/>
  <c r="AE700" i="54" s="1"/>
  <c r="AH700" i="54"/>
  <c r="AF700" i="54" s="1"/>
  <c r="AO700" i="54"/>
  <c r="AG650" i="54"/>
  <c r="AK370" i="54"/>
  <c r="AJ370" i="54" s="1"/>
  <c r="AL700" i="54" l="1"/>
  <c r="AK362" i="54"/>
  <c r="AO318" i="54" l="1"/>
  <c r="AO317" i="54"/>
  <c r="AO316" i="54"/>
  <c r="AO315" i="54"/>
  <c r="AO314" i="54"/>
  <c r="AO313" i="54"/>
  <c r="AL318" i="54"/>
  <c r="AL317" i="54"/>
  <c r="AL316" i="54"/>
  <c r="AL315" i="54"/>
  <c r="AL314" i="54"/>
  <c r="AL313" i="54"/>
  <c r="AO312" i="54"/>
  <c r="AO308" i="54"/>
  <c r="AL312" i="54"/>
  <c r="AL308" i="54"/>
  <c r="AE308" i="54" s="1"/>
  <c r="AL307" i="54"/>
  <c r="AL306" i="54"/>
  <c r="AO307" i="54"/>
  <c r="AO306" i="54"/>
  <c r="AO305" i="54"/>
  <c r="AG211" i="54"/>
  <c r="AE211" i="54" s="1"/>
  <c r="AG207" i="54"/>
  <c r="AE207" i="54" s="1"/>
  <c r="AK129" i="54"/>
  <c r="AK90" i="54"/>
  <c r="AJ90" i="54" s="1"/>
  <c r="AI90" i="54"/>
  <c r="AO77" i="54"/>
  <c r="AO786" i="54" l="1"/>
  <c r="AL786" i="54"/>
  <c r="AO851" i="54"/>
  <c r="AG849" i="54"/>
  <c r="AE849" i="54" s="1"/>
  <c r="AG851" i="54"/>
  <c r="AL851" i="54" s="1"/>
  <c r="AH842" i="54"/>
  <c r="AG836" i="54"/>
  <c r="AH832" i="54"/>
  <c r="AF832" i="54" s="1"/>
  <c r="AG832" i="54"/>
  <c r="AE832" i="54" s="1"/>
  <c r="AH633" i="54"/>
  <c r="AK537" i="54"/>
  <c r="AK533" i="54"/>
  <c r="AJ533" i="54" s="1"/>
  <c r="AK526" i="54"/>
  <c r="AJ526" i="54" s="1"/>
  <c r="AK519" i="54"/>
  <c r="AJ519" i="54" s="1"/>
  <c r="AK512" i="54"/>
  <c r="AJ512" i="54" s="1"/>
  <c r="AK504" i="54"/>
  <c r="AJ504" i="54" s="1"/>
  <c r="AK468" i="54"/>
  <c r="AJ468" i="54" s="1"/>
  <c r="AG394" i="54"/>
  <c r="AK352" i="54"/>
  <c r="AJ352" i="54" s="1"/>
  <c r="AE851" i="54" l="1"/>
  <c r="AH294" i="54"/>
  <c r="AF294" i="54" s="1"/>
  <c r="AG294" i="54"/>
  <c r="AE294" i="54" s="1"/>
  <c r="AH292" i="54"/>
  <c r="AF292" i="54" s="1"/>
  <c r="AG292" i="54"/>
  <c r="AE292" i="54" s="1"/>
  <c r="AH272" i="54"/>
  <c r="AF272" i="54" s="1"/>
  <c r="AG272" i="54"/>
  <c r="AE272" i="54" s="1"/>
  <c r="AH263" i="54"/>
  <c r="AF263" i="54" s="1"/>
  <c r="AG263" i="54"/>
  <c r="AE263" i="54" s="1"/>
  <c r="AH253" i="54"/>
  <c r="AF253" i="54" s="1"/>
  <c r="AG253" i="54"/>
  <c r="AE253" i="54" s="1"/>
  <c r="AH247" i="54"/>
  <c r="AF247" i="54" s="1"/>
  <c r="AG247" i="54"/>
  <c r="AE247" i="54" s="1"/>
  <c r="AL272" i="54" l="1"/>
  <c r="AH232" i="54"/>
  <c r="AF232" i="54" s="1"/>
  <c r="AE232" i="54"/>
  <c r="AH107" i="54"/>
  <c r="AG77" i="54"/>
  <c r="AH77" i="54"/>
  <c r="AG20" i="54" l="1"/>
  <c r="AL20" i="54" s="1"/>
  <c r="AO20" i="54"/>
  <c r="AE20" i="54" l="1"/>
  <c r="AK458" i="54" l="1"/>
  <c r="AJ464" i="54"/>
  <c r="AJ458" i="54" s="1"/>
  <c r="AE725" i="54" l="1"/>
  <c r="AH721" i="54"/>
  <c r="AF721" i="54" s="1"/>
  <c r="AF498" i="54"/>
  <c r="AF281" i="54"/>
  <c r="AJ114" i="54" l="1"/>
  <c r="AJ106" i="54"/>
  <c r="AO849" i="54" l="1"/>
  <c r="AG847" i="54"/>
  <c r="AE847" i="54" s="1"/>
  <c r="AJ654" i="54" l="1"/>
  <c r="AJ650" i="54" s="1"/>
  <c r="AK650" i="54"/>
  <c r="AJ628" i="54"/>
  <c r="AJ567" i="54"/>
  <c r="AG558" i="54"/>
  <c r="AO557" i="54"/>
  <c r="AO556" i="54"/>
  <c r="AO555" i="54"/>
  <c r="AH431" i="54"/>
  <c r="AG404" i="54"/>
  <c r="AH258" i="54"/>
  <c r="AG195" i="54" l="1"/>
  <c r="AG181" i="54"/>
  <c r="AH175" i="54"/>
  <c r="AG175" i="54"/>
  <c r="AL849" i="54" l="1"/>
  <c r="AG721" i="54" l="1"/>
  <c r="AE721" i="54" s="1"/>
  <c r="AG705" i="54"/>
  <c r="AE705" i="54" s="1"/>
  <c r="AG674" i="54"/>
  <c r="AG666" i="54"/>
  <c r="AH659" i="54"/>
  <c r="AG659" i="54"/>
  <c r="AH650" i="54"/>
  <c r="AL650" i="54" s="1"/>
  <c r="AH615" i="54"/>
  <c r="AF615" i="54" s="1"/>
  <c r="AG615" i="54"/>
  <c r="AL659" i="54" l="1"/>
  <c r="AL555" i="54"/>
  <c r="AG458" i="54" l="1"/>
  <c r="AG385" i="54"/>
  <c r="AL305" i="54"/>
  <c r="AG302" i="54"/>
  <c r="AE302" i="54" s="1"/>
  <c r="AG281" i="54"/>
  <c r="AE281" i="54" s="1"/>
  <c r="AH227" i="54" l="1"/>
  <c r="AF227" i="54" s="1"/>
  <c r="AG227" i="54"/>
  <c r="AE227" i="54" s="1"/>
  <c r="AH195" i="54"/>
  <c r="AG90" i="54"/>
  <c r="AH90" i="54"/>
  <c r="AH61" i="54"/>
  <c r="AL90" i="54" l="1"/>
  <c r="AF842" i="54" l="1"/>
  <c r="AE842" i="54"/>
  <c r="AH836" i="54"/>
  <c r="AF836" i="54" s="1"/>
  <c r="AE836" i="54"/>
  <c r="AG633" i="54"/>
  <c r="AE486" i="54"/>
  <c r="AH481" i="54"/>
  <c r="AG468" i="54"/>
  <c r="AE394" i="54"/>
  <c r="AF258" i="54"/>
  <c r="AG258" i="54"/>
  <c r="AE258" i="54" s="1"/>
  <c r="AE195" i="54"/>
  <c r="AF181" i="54"/>
  <c r="AE181" i="54"/>
  <c r="AF129" i="54"/>
  <c r="AG129" i="54"/>
  <c r="AJ60" i="54"/>
  <c r="AG241" i="54"/>
  <c r="AF481" i="54" l="1"/>
  <c r="AL481" i="54"/>
  <c r="AE129" i="54"/>
  <c r="AL129" i="54"/>
  <c r="AO785" i="54" l="1"/>
  <c r="AL785" i="54"/>
  <c r="AO720" i="54" l="1"/>
  <c r="AL720" i="54"/>
  <c r="AO716" i="54"/>
  <c r="AL716" i="54"/>
  <c r="AO554" i="54"/>
  <c r="AL554" i="54"/>
  <c r="AO486" i="54" l="1"/>
  <c r="AH486" i="54"/>
  <c r="AL486" i="54" l="1"/>
  <c r="AF486" i="54"/>
  <c r="AL302" i="54"/>
  <c r="AL298" i="54"/>
  <c r="AL294" i="54"/>
  <c r="AL292" i="54"/>
  <c r="AL281" i="54"/>
  <c r="AL277" i="54"/>
  <c r="AO302" i="54"/>
  <c r="AO298" i="54"/>
  <c r="AO294" i="54"/>
  <c r="AO292" i="54"/>
  <c r="AO287" i="54"/>
  <c r="AO281" i="54"/>
  <c r="AO277" i="54"/>
  <c r="AO272" i="54"/>
  <c r="AF195" i="54"/>
  <c r="AK53" i="54"/>
  <c r="AJ53" i="54" s="1"/>
  <c r="AO26" i="54" l="1"/>
  <c r="AL26" i="54"/>
  <c r="AJ638" i="54" l="1"/>
  <c r="AJ633" i="54" s="1"/>
  <c r="AK633" i="54"/>
  <c r="AF101" i="54"/>
  <c r="AJ837" i="54"/>
  <c r="AJ836" i="54" s="1"/>
  <c r="AK558" i="54" l="1"/>
  <c r="AF241" i="54"/>
  <c r="AF221" i="54"/>
  <c r="AF215" i="54"/>
  <c r="AK61" i="54" l="1"/>
  <c r="AO755" i="54"/>
  <c r="AO754" i="54"/>
  <c r="AO753" i="54"/>
  <c r="AL755" i="54"/>
  <c r="AL754" i="54"/>
  <c r="AO847" i="54"/>
  <c r="AO842" i="54"/>
  <c r="AL847" i="54"/>
  <c r="AJ399" i="54" l="1"/>
  <c r="AO837" i="54" l="1"/>
  <c r="AO836" i="54"/>
  <c r="AK836" i="54"/>
  <c r="AL836" i="54" s="1"/>
  <c r="AO784" i="54"/>
  <c r="AO783" i="54"/>
  <c r="AO782" i="54"/>
  <c r="AO780" i="54"/>
  <c r="AL784" i="54"/>
  <c r="AL783" i="54"/>
  <c r="AL782" i="54"/>
  <c r="AL780" i="54"/>
  <c r="AO752" i="54"/>
  <c r="AO751" i="54"/>
  <c r="AO750" i="54"/>
  <c r="AK733" i="54"/>
  <c r="AL733" i="54" s="1"/>
  <c r="AH603" i="54" l="1"/>
  <c r="AK603" i="54"/>
  <c r="AK643" i="54"/>
  <c r="AK623" i="54"/>
  <c r="AK615" i="54"/>
  <c r="AK592" i="54"/>
  <c r="AO481" i="54"/>
  <c r="AO478" i="54"/>
  <c r="AL478" i="54"/>
  <c r="AH458" i="54"/>
  <c r="AF458" i="54" s="1"/>
  <c r="AI458" i="54"/>
  <c r="AE458" i="54"/>
  <c r="AH441" i="54"/>
  <c r="AI441" i="54"/>
  <c r="AJ441" i="54"/>
  <c r="AK441" i="54"/>
  <c r="AG441" i="54"/>
  <c r="AG426" i="54"/>
  <c r="AH426" i="54"/>
  <c r="AI426" i="54"/>
  <c r="AJ426" i="54"/>
  <c r="AK426" i="54"/>
  <c r="AH404" i="54"/>
  <c r="AI404" i="54"/>
  <c r="AJ404" i="54"/>
  <c r="AK404" i="54"/>
  <c r="AH394" i="54"/>
  <c r="AF394" i="54" s="1"/>
  <c r="AI394" i="54"/>
  <c r="AJ394" i="54"/>
  <c r="AK394" i="54"/>
  <c r="AH385" i="54"/>
  <c r="AF385" i="54" s="1"/>
  <c r="AI385" i="54"/>
  <c r="AJ385" i="54"/>
  <c r="AK385" i="54"/>
  <c r="AE385" i="54"/>
  <c r="AH362" i="54"/>
  <c r="AJ362" i="54"/>
  <c r="AO361" i="54"/>
  <c r="AL361" i="54"/>
  <c r="AL269" i="54"/>
  <c r="AL263" i="54"/>
  <c r="AL258" i="54"/>
  <c r="AL253" i="54"/>
  <c r="AL247" i="54"/>
  <c r="AO269" i="54"/>
  <c r="AO263" i="54"/>
  <c r="AO258" i="54"/>
  <c r="AO253" i="54"/>
  <c r="AO247" i="54"/>
  <c r="AO241" i="54"/>
  <c r="AG221" i="54"/>
  <c r="AG215" i="54"/>
  <c r="AO232" i="54"/>
  <c r="AL232" i="54"/>
  <c r="AL227" i="54"/>
  <c r="AL211" i="54"/>
  <c r="AL207" i="54"/>
  <c r="AL195" i="54"/>
  <c r="AL189" i="54"/>
  <c r="AE149" i="54"/>
  <c r="AK101" i="54"/>
  <c r="AJ101" i="54" s="1"/>
  <c r="AK580" i="54"/>
  <c r="AL215" i="54" l="1"/>
  <c r="AE215" i="54"/>
  <c r="AL221" i="54"/>
  <c r="AE221" i="54"/>
  <c r="AL385" i="54"/>
  <c r="AL241" i="54"/>
  <c r="AE241" i="54"/>
  <c r="AL404" i="54"/>
  <c r="AL441" i="54"/>
  <c r="AL394" i="54"/>
  <c r="AL458" i="54"/>
  <c r="AL603" i="54"/>
  <c r="AL426" i="54"/>
  <c r="AL753" i="54" l="1"/>
  <c r="AL752" i="54" l="1"/>
  <c r="AL181" i="54" l="1"/>
  <c r="AG171" i="54"/>
  <c r="AE171" i="54" s="1"/>
  <c r="AH171" i="54"/>
  <c r="AF171" i="54" s="1"/>
  <c r="AH166" i="54"/>
  <c r="AF166" i="54" s="1"/>
  <c r="AG166" i="54"/>
  <c r="AE166" i="54" s="1"/>
  <c r="AH149" i="54"/>
  <c r="AE107" i="54"/>
  <c r="AK107" i="54"/>
  <c r="AJ107" i="54" s="1"/>
  <c r="AF149" i="54" l="1"/>
  <c r="AL149" i="54"/>
  <c r="AL107" i="54"/>
  <c r="AG202" i="54" l="1"/>
  <c r="AE202" i="54" s="1"/>
  <c r="AH202" i="54"/>
  <c r="AF202" i="54" l="1"/>
  <c r="AL202" i="54"/>
  <c r="AJ734" i="54"/>
  <c r="AJ733" i="54" s="1"/>
  <c r="AH742" i="54" l="1"/>
  <c r="AF742" i="54" s="1"/>
  <c r="AG742" i="54"/>
  <c r="AE742" i="54" s="1"/>
  <c r="AH679" i="54" l="1"/>
  <c r="AG679" i="54"/>
  <c r="AE679" i="54" s="1"/>
  <c r="AF679" i="54" l="1"/>
  <c r="AL679" i="54"/>
  <c r="AH788" i="54"/>
  <c r="AG788" i="54"/>
  <c r="AH767" i="54"/>
  <c r="AH713" i="54"/>
  <c r="AF713" i="54" s="1"/>
  <c r="AG713" i="54"/>
  <c r="AE713" i="54" s="1"/>
  <c r="AG709" i="54"/>
  <c r="AH709" i="54"/>
  <c r="AH623" i="54"/>
  <c r="AG573" i="54"/>
  <c r="AH573" i="54"/>
  <c r="AH558" i="54"/>
  <c r="AH490" i="54"/>
  <c r="AE498" i="54"/>
  <c r="AH331" i="54"/>
  <c r="AG331" i="54"/>
  <c r="AE331" i="54" s="1"/>
  <c r="AF404" i="54"/>
  <c r="AE404" i="54"/>
  <c r="AF426" i="54"/>
  <c r="AE426" i="54"/>
  <c r="AF431" i="54"/>
  <c r="AG431" i="54"/>
  <c r="AE431" i="54" s="1"/>
  <c r="AF441" i="54"/>
  <c r="AE441" i="54"/>
  <c r="AL788" i="54" l="1"/>
  <c r="AL558" i="54"/>
  <c r="AF633" i="54"/>
  <c r="AL633" i="54"/>
  <c r="AF331" i="54"/>
  <c r="AL331" i="54"/>
  <c r="AG362" i="54"/>
  <c r="AL362" i="54" s="1"/>
  <c r="AE175" i="54" l="1"/>
  <c r="AH162" i="54"/>
  <c r="AF162" i="54" s="1"/>
  <c r="AG162" i="54"/>
  <c r="AE162" i="54" s="1"/>
  <c r="AH72" i="54"/>
  <c r="AG72" i="54"/>
  <c r="AF72" i="54" s="1"/>
  <c r="AE72" i="54" s="1"/>
  <c r="AL751" i="54"/>
  <c r="AL750" i="54"/>
  <c r="AL72" i="54" l="1"/>
  <c r="AF175" i="54"/>
  <c r="AL175" i="54"/>
  <c r="AL842" i="54" l="1"/>
  <c r="AL832" i="54"/>
  <c r="AL831" i="54"/>
  <c r="AO749" i="54"/>
  <c r="AO748" i="54"/>
  <c r="AO747" i="54"/>
  <c r="AO746" i="54"/>
  <c r="AO744" i="54"/>
  <c r="AL749" i="54"/>
  <c r="AL748" i="54"/>
  <c r="AL747" i="54"/>
  <c r="AL746" i="54"/>
  <c r="AL744" i="54"/>
  <c r="AL742" i="54"/>
  <c r="AL736" i="54"/>
  <c r="AL731" i="54"/>
  <c r="AL550" i="54" l="1"/>
  <c r="AL549" i="54"/>
  <c r="AL548" i="54"/>
  <c r="AO552" i="54"/>
  <c r="AO550" i="54"/>
  <c r="AO549" i="54"/>
  <c r="AO548" i="54"/>
  <c r="AL552" i="54"/>
  <c r="AL477" i="54" l="1"/>
  <c r="AO477" i="54"/>
  <c r="AO221" i="54"/>
  <c r="AO211" i="54"/>
  <c r="AO207" i="54"/>
  <c r="AO215" i="54"/>
  <c r="AO227" i="54"/>
  <c r="AO202" i="54"/>
  <c r="AO195" i="54"/>
  <c r="AO189" i="54"/>
  <c r="AO181" i="54"/>
  <c r="AJ643" i="54" l="1"/>
  <c r="AJ626" i="54"/>
  <c r="AJ623" i="54" s="1"/>
  <c r="AJ617" i="54"/>
  <c r="AJ615" i="54" s="1"/>
  <c r="AJ606" i="54"/>
  <c r="AJ603" i="54" s="1"/>
  <c r="AJ596" i="54"/>
  <c r="AJ594" i="54"/>
  <c r="AJ585" i="54"/>
  <c r="AJ580" i="54" s="1"/>
  <c r="AJ58" i="54"/>
  <c r="AJ56" i="54"/>
  <c r="AJ564" i="54"/>
  <c r="AJ558" i="54" s="1"/>
  <c r="AJ366" i="54"/>
  <c r="AJ365" i="54"/>
  <c r="AJ63" i="54"/>
  <c r="AJ61" i="54" s="1"/>
  <c r="AJ592" i="54" l="1"/>
  <c r="AO832" i="54"/>
  <c r="AO831" i="54"/>
  <c r="AO742" i="54" l="1"/>
  <c r="AO736" i="54"/>
  <c r="AF709" i="54" l="1"/>
  <c r="AE709" i="54"/>
  <c r="AG767" i="54"/>
  <c r="AL767" i="54" s="1"/>
  <c r="AH801" i="54"/>
  <c r="AG101" i="54" l="1"/>
  <c r="AO38" i="54"/>
  <c r="AL50" i="54"/>
  <c r="AL48" i="54"/>
  <c r="AL46" i="54"/>
  <c r="AL44" i="54"/>
  <c r="AL42" i="54"/>
  <c r="AL40" i="54"/>
  <c r="AL53" i="54" l="1"/>
  <c r="AE53" i="54"/>
  <c r="AL101" i="54"/>
  <c r="AE101" i="54"/>
  <c r="AL38" i="54"/>
  <c r="AE38" i="54" l="1"/>
  <c r="AH370" i="54"/>
  <c r="AL370" i="54" s="1"/>
  <c r="AE370" i="54"/>
  <c r="AE468" i="54"/>
  <c r="AH468" i="54"/>
  <c r="AG592" i="54"/>
  <c r="AG643" i="54"/>
  <c r="AH666" i="54"/>
  <c r="AE666" i="54"/>
  <c r="AG693" i="54"/>
  <c r="AE693" i="54" s="1"/>
  <c r="AH693" i="54"/>
  <c r="AF693" i="54" s="1"/>
  <c r="AF468" i="54" l="1"/>
  <c r="AL468" i="54"/>
  <c r="AF370" i="54"/>
  <c r="AF666" i="54"/>
  <c r="AL666" i="54"/>
  <c r="AO473" i="54"/>
  <c r="AL473" i="54"/>
  <c r="AO458" i="54"/>
  <c r="AO454" i="54"/>
  <c r="AL454" i="54"/>
  <c r="AO448" i="54"/>
  <c r="AL448" i="54"/>
  <c r="AO714" i="54" l="1"/>
  <c r="AO713" i="54"/>
  <c r="AO709" i="54"/>
  <c r="AO705" i="54"/>
  <c r="AL713" i="54"/>
  <c r="AL709" i="54"/>
  <c r="AL705" i="54"/>
  <c r="AO331" i="54"/>
  <c r="AF603" i="54" l="1"/>
  <c r="AE603" i="54"/>
  <c r="AG580" i="54"/>
  <c r="AG352" i="54"/>
  <c r="AF136" i="54"/>
  <c r="AE767" i="54" l="1"/>
  <c r="AO733" i="54" l="1"/>
  <c r="AO731" i="54"/>
  <c r="AO468" i="54" l="1"/>
  <c r="AO441" i="54"/>
  <c r="AO431" i="54"/>
  <c r="AO426" i="54"/>
  <c r="AL431" i="54" l="1"/>
  <c r="AO693" i="54" l="1"/>
  <c r="AL693" i="54"/>
  <c r="AO175" i="54" l="1"/>
  <c r="AO171" i="54"/>
  <c r="AL171" i="54"/>
  <c r="AO166" i="54"/>
  <c r="AL166" i="54"/>
  <c r="AO162" i="54"/>
  <c r="AL162" i="54"/>
  <c r="AO157" i="54"/>
  <c r="AL157" i="54"/>
  <c r="AO149" i="54"/>
  <c r="AE674" i="54" l="1"/>
  <c r="AH674" i="54"/>
  <c r="AF674" i="54" l="1"/>
  <c r="AL674" i="54"/>
  <c r="AO25" i="54" l="1"/>
  <c r="AL25" i="54"/>
  <c r="AO72" i="54" l="1"/>
  <c r="AO418" i="54"/>
  <c r="AL418" i="54"/>
  <c r="AO687" i="54" l="1"/>
  <c r="AL687" i="54"/>
  <c r="AO681" i="54"/>
  <c r="AL681" i="54"/>
  <c r="AO544" i="54"/>
  <c r="AL544" i="54"/>
  <c r="AO541" i="54"/>
  <c r="AL541" i="54"/>
  <c r="AO537" i="54"/>
  <c r="AL537" i="54"/>
  <c r="AO533" i="54"/>
  <c r="AL533" i="54"/>
  <c r="AO530" i="54"/>
  <c r="AL530" i="54"/>
  <c r="AO526" i="54"/>
  <c r="AL526" i="54"/>
  <c r="AO523" i="54"/>
  <c r="AL523" i="54"/>
  <c r="AO519" i="54"/>
  <c r="AL519" i="54"/>
  <c r="AO516" i="54"/>
  <c r="AL516" i="54"/>
  <c r="AO512" i="54"/>
  <c r="AL512" i="54"/>
  <c r="AO508" i="54"/>
  <c r="AL508" i="54"/>
  <c r="AO504" i="54"/>
  <c r="AL504" i="54"/>
  <c r="AO503" i="54"/>
  <c r="AL503" i="54"/>
  <c r="AO502" i="54"/>
  <c r="AL502" i="54"/>
  <c r="AO147" i="54"/>
  <c r="AL147" i="54"/>
  <c r="AO679" i="54" l="1"/>
  <c r="AO674" i="54"/>
  <c r="AO498" i="54" l="1"/>
  <c r="AO415" i="54"/>
  <c r="AL415" i="54"/>
  <c r="AO136" i="54"/>
  <c r="AL136" i="54"/>
  <c r="AO129" i="54"/>
  <c r="AE788" i="54" l="1"/>
  <c r="AE592" i="54"/>
  <c r="AF573" i="54"/>
  <c r="AE558" i="54"/>
  <c r="AF61" i="54" l="1"/>
  <c r="AF788" i="54"/>
  <c r="AO777" i="54" l="1"/>
  <c r="AL777" i="54"/>
  <c r="AO666" i="54"/>
  <c r="AF659" i="54"/>
  <c r="AE650" i="54"/>
  <c r="AH643" i="54"/>
  <c r="AE633" i="54"/>
  <c r="AF643" i="54" l="1"/>
  <c r="AL643" i="54"/>
  <c r="AG623" i="54"/>
  <c r="AL623" i="54" s="1"/>
  <c r="AE615" i="54"/>
  <c r="AE623" i="54" l="1"/>
  <c r="AL615" i="54"/>
  <c r="AL498" i="54"/>
  <c r="AE490" i="54"/>
  <c r="AO404" i="54" l="1"/>
  <c r="AF107" i="54" l="1"/>
  <c r="AO394" i="54" l="1"/>
  <c r="AO121" i="54" l="1"/>
  <c r="AO385" i="54" l="1"/>
  <c r="AF362" i="54" l="1"/>
  <c r="AE362" i="54" l="1"/>
  <c r="AL121" i="54"/>
  <c r="AE77" i="54" l="1"/>
  <c r="AF77" i="54" l="1"/>
  <c r="AL77" i="54"/>
  <c r="AL775" i="54"/>
  <c r="AO757" i="54" l="1"/>
  <c r="AO767" i="54"/>
  <c r="AO775" i="54"/>
  <c r="AO771" i="54"/>
  <c r="AO768" i="54"/>
  <c r="AL757" i="54"/>
  <c r="AL771" i="54"/>
  <c r="AO107" i="54" l="1"/>
  <c r="AO101" i="54"/>
  <c r="AH580" i="54" l="1"/>
  <c r="AL580" i="54" s="1"/>
  <c r="AH592" i="54"/>
  <c r="AL592" i="54" s="1"/>
  <c r="AO659" i="54" l="1"/>
  <c r="AE352" i="54" l="1"/>
  <c r="AO729" i="54" l="1"/>
  <c r="AL729" i="54"/>
  <c r="AO370" i="54" l="1"/>
  <c r="AO90" i="54" l="1"/>
  <c r="AO61" i="54"/>
  <c r="AF90" i="54"/>
  <c r="AH32" i="54" l="1"/>
  <c r="AH352" i="54"/>
  <c r="AF352" i="54" s="1"/>
  <c r="AE61" i="54" l="1"/>
  <c r="AL61" i="54"/>
  <c r="AE32" i="54"/>
  <c r="AL32" i="54"/>
  <c r="AL352" i="54"/>
  <c r="AO801" i="54" l="1"/>
  <c r="AG801" i="54"/>
  <c r="AL801" i="54" s="1"/>
  <c r="AO788" i="54"/>
  <c r="AO725" i="54"/>
  <c r="AL725" i="54"/>
  <c r="AO721" i="54"/>
  <c r="AL721" i="54"/>
  <c r="AO650" i="54"/>
  <c r="AO643" i="54"/>
  <c r="AO633" i="54"/>
  <c r="AO623" i="54"/>
  <c r="AO615" i="54"/>
  <c r="AO603" i="54"/>
  <c r="AO592" i="54"/>
  <c r="AO580" i="54"/>
  <c r="AO573" i="54"/>
  <c r="AO558" i="54"/>
  <c r="AO490" i="54"/>
  <c r="AL490" i="54"/>
  <c r="AO364" i="54"/>
  <c r="AO363" i="54"/>
  <c r="AO362" i="54"/>
  <c r="AO352" i="54"/>
  <c r="AO53" i="54"/>
  <c r="AO34" i="54"/>
  <c r="AO33" i="54"/>
  <c r="AO32" i="54"/>
  <c r="AF801" i="54" l="1"/>
  <c r="AL573" i="54"/>
</calcChain>
</file>

<file path=xl/sharedStrings.xml><?xml version="1.0" encoding="utf-8"?>
<sst xmlns="http://schemas.openxmlformats.org/spreadsheetml/2006/main" count="4413" uniqueCount="2097">
  <si>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</si>
  <si>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</si>
  <si>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</si>
  <si>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</si>
  <si>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</si>
  <si>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</si>
  <si>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</si>
  <si>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</si>
  <si>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</si>
  <si>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</si>
  <si>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</si>
  <si>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</si>
  <si>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</si>
  <si>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</si>
  <si>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</si>
  <si>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</si>
  <si>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004/2014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</si>
  <si>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</si>
  <si>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</si>
  <si>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</si>
  <si>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</si>
  <si>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</si>
  <si>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Implantação e manutenção de praças e rotatórias, compreentendo toda área territorial urbana</t>
  </si>
  <si>
    <t>075/2013</t>
  </si>
  <si>
    <t>028/2014</t>
  </si>
  <si>
    <t>029/2014</t>
  </si>
  <si>
    <t>Acompanhamento de contratos firmados, Divisão de iluminação pública</t>
  </si>
  <si>
    <t>96/2014</t>
  </si>
  <si>
    <t>NEO CONSTRUÇÃO E COMÉRCIO LTDA</t>
  </si>
  <si>
    <t>225/2013</t>
  </si>
  <si>
    <t>Manutenção de iluminação pública na área urbana e rural</t>
  </si>
  <si>
    <t>098/2013</t>
  </si>
  <si>
    <t>ÂNGULO CONSTRUÇÕES E COMERCIO LTDA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</si>
  <si>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</si>
  <si>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</si>
  <si>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</si>
  <si>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</si>
  <si>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VETOR ENGENHARIA E CONSTRUÇÕES LTDA</t>
  </si>
  <si>
    <t>ADINN CONSTRUÇÃO E PAVIMENTAÇÃO LTDA</t>
  </si>
  <si>
    <t>ROSINO FRANCISCO</t>
  </si>
  <si>
    <t>GLEIBY PEREIRA DE SOUZA LIMA</t>
  </si>
  <si>
    <t>030/2014</t>
  </si>
  <si>
    <t>KAUANNA LUZ DE HOLANDA</t>
  </si>
  <si>
    <t>EDSON OLIVEIRA DE SOUZA</t>
  </si>
  <si>
    <t>067/2014</t>
  </si>
  <si>
    <t>C. COM INFORMÁTICA IMPORTAÇÃO, EXPORTAÇÃO COM. E INDUSTRIA LTDA</t>
  </si>
  <si>
    <t>Prestação de serviço de limpeza e conservação, com fornecimento de material necessário a serem executados no prédio da SEOP</t>
  </si>
  <si>
    <t>ACCA SERVIÇOS E COMÉRCIO LTDA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</si>
  <si>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</si>
  <si>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</si>
  <si>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</si>
  <si>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</si>
  <si>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</si>
  <si>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</si>
  <si>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</si>
  <si>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 Poligonal Vila Acre e Vila da Amizade - Lote 02</t>
  </si>
  <si>
    <t>057/2013</t>
  </si>
  <si>
    <t>INCA - CONSTRUÇÕES E COMÉRCIO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</si>
  <si>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</si>
  <si>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</si>
  <si>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</si>
  <si>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</si>
  <si>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</si>
  <si>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</si>
  <si>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</si>
  <si>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</si>
  <si>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</si>
  <si>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</si>
  <si>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</si>
  <si>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</si>
  <si>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</si>
  <si>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</si>
  <si>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</si>
  <si>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</si>
  <si>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</si>
  <si>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</si>
  <si>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</si>
  <si>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</si>
  <si>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</si>
  <si>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</si>
  <si>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</si>
  <si>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</si>
  <si>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</si>
  <si>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</si>
  <si>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</si>
  <si>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</si>
  <si>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</si>
  <si>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</si>
  <si>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</si>
  <si>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</si>
  <si>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</si>
  <si>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</si>
  <si>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</si>
  <si>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</si>
  <si>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</si>
  <si>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</si>
  <si>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003/2014</t>
  </si>
  <si>
    <t>PROGRESSO CONSTRUÇÕES LTDA</t>
  </si>
  <si>
    <t>JOSÉ ELIEZE LIMA DE HOLANDA</t>
  </si>
  <si>
    <t>ANTÔNIA ALVES DE OLIVEIRA</t>
  </si>
  <si>
    <t>Ata de Registro de Preços nº 001/2014</t>
  </si>
  <si>
    <t>INSTITUTO DOM MOACYR GHECHI</t>
  </si>
  <si>
    <t>282/2013</t>
  </si>
  <si>
    <t>Acompanhamento Topografico para Obras de Urbanização, Qaulificação e Alargamento de Vias, no Municipio de Rio Branco.</t>
  </si>
  <si>
    <t>096/2013</t>
  </si>
  <si>
    <t>195/2013</t>
  </si>
  <si>
    <t>prestação de serviços técnicos de elaboração de projetos executivos de edificações, projetos executivos de pontes com estrutura mista e levantamentos topográficos do tpo planialtimétrico e cadastral com objetivo de atender as necessidades da SEOP</t>
  </si>
  <si>
    <t>065/2013</t>
  </si>
  <si>
    <t>11096                 11148</t>
  </si>
  <si>
    <t>PREGÃO</t>
  </si>
  <si>
    <t>321/2014</t>
  </si>
  <si>
    <t>Execução de Sondagens de Simples Reconhecimento, A Serem Realizados no Desenvolvimento de Projetos e Acompanhamento de Obras da Secretaria Municipal de Obras Públicas, no Município de Rio Branco/Acre.</t>
  </si>
  <si>
    <t>125/2014</t>
  </si>
  <si>
    <t xml:space="preserve"> O.P. Engenharia Técnica Ltda</t>
  </si>
  <si>
    <t>CONSTRUTORA VALE DO YACO LTDA</t>
  </si>
  <si>
    <t>075/2013
1º aditivo</t>
  </si>
  <si>
    <t>075/2013
2º aditivo</t>
  </si>
  <si>
    <t>098/2013
1º aditivo</t>
  </si>
  <si>
    <t>098/2013
2º aditivo</t>
  </si>
  <si>
    <t>098/2013
3º aditivo</t>
  </si>
  <si>
    <t>006/2014
1º aditivo</t>
  </si>
  <si>
    <t>006/2014
2º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</si>
  <si>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</si>
  <si>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</si>
  <si>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</si>
  <si>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</si>
  <si>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</si>
  <si>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</si>
  <si>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</si>
  <si>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</si>
  <si>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</si>
  <si>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</si>
  <si>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</si>
  <si>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</si>
  <si>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051/2013
1º aditivo</t>
  </si>
  <si>
    <t>057/2013
1º aditivo</t>
  </si>
  <si>
    <t>057/2013
3º aditivo</t>
  </si>
  <si>
    <t>064/2013
2º aditivo</t>
  </si>
  <si>
    <t>069/2013
1º aditivo</t>
  </si>
  <si>
    <t>IVAN SOUZA DE HOLANDA</t>
  </si>
  <si>
    <t>PARAISO CONSTRUÇÕES LTDA-ME</t>
  </si>
  <si>
    <t>051/2013
3º aditivo</t>
  </si>
  <si>
    <t xml:space="preserve">051/2013
</t>
  </si>
  <si>
    <t>Menor Preço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</si>
  <si>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</si>
  <si>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</si>
  <si>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</si>
  <si>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</si>
  <si>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</si>
  <si>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</si>
  <si>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</si>
  <si>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</si>
  <si>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</si>
  <si>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</si>
  <si>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</si>
  <si>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</si>
  <si>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</si>
  <si>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</si>
  <si>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</si>
  <si>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</si>
  <si>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</si>
  <si>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</si>
  <si>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</si>
  <si>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</si>
  <si>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</si>
  <si>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</si>
  <si>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</si>
  <si>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</si>
  <si>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</si>
  <si>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</si>
  <si>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</si>
  <si>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</si>
  <si>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</si>
  <si>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</si>
  <si>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</si>
  <si>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</si>
  <si>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</si>
  <si>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</si>
  <si>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</si>
  <si>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</si>
  <si>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</si>
  <si>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</si>
  <si>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</si>
  <si>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</si>
  <si>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</si>
  <si>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</si>
  <si>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</si>
  <si>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</si>
  <si>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</si>
  <si>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</si>
  <si>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</si>
  <si>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</si>
  <si>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</si>
  <si>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</si>
  <si>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</si>
  <si>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</si>
  <si>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</si>
  <si>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</si>
  <si>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</si>
  <si>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</si>
  <si>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</si>
  <si>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</si>
  <si>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</si>
  <si>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</si>
  <si>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</si>
  <si>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</si>
  <si>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</si>
  <si>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</si>
  <si>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</si>
  <si>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</si>
  <si>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</si>
  <si>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</si>
  <si>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</si>
  <si>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</si>
  <si>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</si>
  <si>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</si>
  <si>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</si>
  <si>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</si>
  <si>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</si>
  <si>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</si>
  <si>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</si>
  <si>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</si>
  <si>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</si>
  <si>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</si>
  <si>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</si>
  <si>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</si>
  <si>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</si>
  <si>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</si>
  <si>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</si>
  <si>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</si>
  <si>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</si>
  <si>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</si>
  <si>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</si>
  <si>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</si>
  <si>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</si>
  <si>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</si>
  <si>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 xml:space="preserve"> 013/2014</t>
  </si>
  <si>
    <t xml:space="preserve">03.481.275/0001 - 82 </t>
  </si>
  <si>
    <t>04.593.893/0001-87</t>
  </si>
  <si>
    <t>01.832.327/0001-92</t>
  </si>
  <si>
    <t>014/2013</t>
  </si>
  <si>
    <t>11315
11334</t>
  </si>
  <si>
    <t>05.687.069/0001-59</t>
  </si>
  <si>
    <t>00.484.230/0001-73</t>
  </si>
  <si>
    <t>84.329.069/0001-53</t>
  </si>
  <si>
    <t xml:space="preserve"> 15/2013</t>
  </si>
  <si>
    <t>15/2013</t>
  </si>
  <si>
    <t>01.013.446/001-19</t>
  </si>
  <si>
    <t>09.179.549/0001-60</t>
  </si>
  <si>
    <t>63.593.594/0001-01</t>
  </si>
  <si>
    <t>CR 350.955-41/2011</t>
  </si>
  <si>
    <t>04.396.920/0001-21</t>
  </si>
  <si>
    <t>Nº 015/2013
Proc. 311/2013</t>
  </si>
  <si>
    <t>06.122.117/0001-24</t>
  </si>
  <si>
    <t>CR 1003852-53/2013</t>
  </si>
  <si>
    <t xml:space="preserve">03.692.641/0001-42 </t>
  </si>
  <si>
    <t>01.287.024/0001-36</t>
  </si>
  <si>
    <t xml:space="preserve"> 38/2014</t>
  </si>
  <si>
    <t>Nº. 005/2014</t>
  </si>
  <si>
    <t>14.268.627/0001-32</t>
  </si>
  <si>
    <t xml:space="preserve">14.368.005/001-86 </t>
  </si>
  <si>
    <t>CR 350.957-60/2011</t>
  </si>
  <si>
    <t xml:space="preserve">09.310.828/0001-10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</si>
  <si>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</si>
  <si>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</si>
  <si>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</si>
  <si>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</si>
  <si>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</si>
  <si>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</si>
  <si>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</si>
  <si>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</si>
  <si>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</si>
  <si>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</si>
  <si>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</si>
  <si>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</si>
  <si>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 xml:space="preserve"> SRP</t>
  </si>
  <si>
    <t>07.471.301/0001-42</t>
  </si>
  <si>
    <t>04.518.601/0001-41</t>
  </si>
  <si>
    <t>350.164-79/2011</t>
  </si>
  <si>
    <t>ART. 25, LEI nº 8.666/93</t>
  </si>
  <si>
    <t>LEI nº 8.666/93</t>
  </si>
  <si>
    <t xml:space="preserve"> CR 265.393-44/2008</t>
  </si>
  <si>
    <t>ART. 24, LEI nº 8.666/93</t>
  </si>
  <si>
    <t>003/2015</t>
  </si>
  <si>
    <t>CONVITE</t>
  </si>
  <si>
    <t>Construção do campo society, na rua Maria das Dores, conjunto Esperança</t>
  </si>
  <si>
    <t>004/2015</t>
  </si>
  <si>
    <t>006/2015</t>
  </si>
  <si>
    <t>012/2015</t>
  </si>
  <si>
    <t>017/2015</t>
  </si>
  <si>
    <t>COLUNA CONSTRUÇÕES E COMÉRCIO LTDA</t>
  </si>
  <si>
    <t>Construção de quadra poliesportiva no bairro Carandá</t>
  </si>
  <si>
    <t>CONCORRÊNCIA</t>
  </si>
  <si>
    <t>Construção do centro de iniciação ao esporte</t>
  </si>
  <si>
    <t>019/2015</t>
  </si>
  <si>
    <t>1</t>
  </si>
  <si>
    <t>44905100</t>
  </si>
  <si>
    <t>33903900</t>
  </si>
  <si>
    <t>013/2015</t>
  </si>
  <si>
    <t>084/2015</t>
  </si>
  <si>
    <t>015/2015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</si>
  <si>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</si>
  <si>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</si>
  <si>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001/2015</t>
  </si>
  <si>
    <t>002/2015</t>
  </si>
  <si>
    <t>007/2015</t>
  </si>
  <si>
    <t>008/2015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</si>
  <si>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</si>
  <si>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</si>
  <si>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</si>
  <si>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</si>
  <si>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</si>
  <si>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</si>
  <si>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</si>
  <si>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033/2014
1º aditivo</t>
  </si>
  <si>
    <t>067/2014
1º aditivo</t>
  </si>
  <si>
    <t>067/2014
2º aditivo</t>
  </si>
  <si>
    <t>067/2014
3º aditivo</t>
  </si>
  <si>
    <t>067/2014
4º aditivo</t>
  </si>
  <si>
    <t>067/2014
5º aditivo</t>
  </si>
  <si>
    <t>067/2014
6º aditivo</t>
  </si>
  <si>
    <t>004/2015               1º aditivo</t>
  </si>
  <si>
    <t>024/2014</t>
  </si>
  <si>
    <t xml:space="preserve">366/2014 </t>
  </si>
  <si>
    <t>318/2014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</si>
  <si>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</si>
  <si>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</si>
  <si>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</si>
  <si>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</si>
  <si>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</si>
  <si>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</si>
  <si>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SESP</t>
  </si>
  <si>
    <t>0022122-0/2013</t>
  </si>
  <si>
    <t xml:space="preserve">1121/2013     </t>
  </si>
  <si>
    <t>Dispensa de Licitação nº 021/2011</t>
  </si>
  <si>
    <t>Locação de Equipamentos de Informática e Eletroeletrônico, com Manutenção e Reposição de Peças se necessário</t>
  </si>
  <si>
    <t>DISPENSA</t>
  </si>
  <si>
    <t>1º aditivo</t>
  </si>
  <si>
    <t>2º aditivo</t>
  </si>
  <si>
    <t>Ministério do Esporte</t>
  </si>
  <si>
    <t>Obra</t>
  </si>
  <si>
    <t>empreitada por preço unitário</t>
  </si>
  <si>
    <t>098/2013
4º aditivo</t>
  </si>
  <si>
    <t>035/2011
6º aditivo</t>
  </si>
  <si>
    <t>050/2012
1º aditivo</t>
  </si>
  <si>
    <t>050/2012
9 º aditivo</t>
  </si>
  <si>
    <t>050/2012
5º aditivo</t>
  </si>
  <si>
    <t>096/2013
1º aditivo</t>
  </si>
  <si>
    <t>11412                       11.414</t>
  </si>
  <si>
    <t>11.456</t>
  </si>
  <si>
    <t>11.504</t>
  </si>
  <si>
    <t>11.274</t>
  </si>
  <si>
    <t>1.412</t>
  </si>
  <si>
    <t>Dispensa de Licitação 2011</t>
  </si>
  <si>
    <t>10.841</t>
  </si>
  <si>
    <t>080/2015</t>
  </si>
  <si>
    <t xml:space="preserve"> SRP 019/2015</t>
  </si>
  <si>
    <t>Fornecimento de Equipamentos para Academias ao Livre</t>
  </si>
  <si>
    <t>021/2015</t>
  </si>
  <si>
    <t>MURILO BRACHT MALAGUTTI - EIRELI</t>
  </si>
  <si>
    <t xml:space="preserve">03.222.596/0001- 62 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</si>
  <si>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</si>
  <si>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</si>
  <si>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</si>
  <si>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</si>
  <si>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</si>
  <si>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</si>
  <si>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005/2015</t>
  </si>
  <si>
    <t>023/2015</t>
  </si>
  <si>
    <t>SARAIVA E SILVA SERVIÇOS E COMÉRCIO LTDA</t>
  </si>
  <si>
    <t>11.964.271/0001-83</t>
  </si>
  <si>
    <t>064/2013
4º aditivo</t>
  </si>
  <si>
    <t>069/2013
2º aditivo</t>
  </si>
  <si>
    <t>0005990-5/2014</t>
  </si>
  <si>
    <t>Aquisição de Água Mineral, Água Potável, Vasilhame para Água de 20 litros e Botija de Gás Liquefeito de Petróleo</t>
  </si>
  <si>
    <t>025/2015</t>
  </si>
  <si>
    <t>R. MARTINS DA COSTA - ME</t>
  </si>
  <si>
    <t>04.590.435/0001-94</t>
  </si>
  <si>
    <t>012/2014</t>
  </si>
  <si>
    <t xml:space="preserve">Detran </t>
  </si>
  <si>
    <t>050/2012
12º aditivo</t>
  </si>
  <si>
    <t>11.495</t>
  </si>
  <si>
    <t>138/2015</t>
  </si>
  <si>
    <t>RDC 1/2014</t>
  </si>
  <si>
    <t>M. S. M INDUSTRIAL</t>
  </si>
  <si>
    <t>029/2015</t>
  </si>
  <si>
    <t xml:space="preserve">05.394.853/0001-79 </t>
  </si>
  <si>
    <t>Apostilamento</t>
  </si>
  <si>
    <t>Reajuste em referência ao art. 3º, § 1º da Lei nº 10.192 de 14 de fevereiro de 2001</t>
  </si>
  <si>
    <t>Contrato de Financiamento PAC PRÓ – TRANSPORTE Nº 408.501-98/2013</t>
  </si>
  <si>
    <t>715326,56</t>
  </si>
  <si>
    <t>034/2015</t>
  </si>
  <si>
    <t>EURO CONSTRUÇOES LTDA</t>
  </si>
  <si>
    <t>Construção de Quadra Poliesportivano Bairro Juarez Távora</t>
  </si>
  <si>
    <t>365/2014</t>
  </si>
  <si>
    <t>035/2015</t>
  </si>
  <si>
    <t xml:space="preserve">399/2014 </t>
  </si>
  <si>
    <t>Construção de Microterminal Urbano, no Bairro São Francisco</t>
  </si>
  <si>
    <t>009/2015</t>
  </si>
  <si>
    <t>Serviços de Pavimentação de Corredores de Transporte Coletivo, no Município de Rio Branco – Acre.</t>
  </si>
  <si>
    <t>096/2014
1º aditivo</t>
  </si>
  <si>
    <t>085/2014</t>
  </si>
  <si>
    <t>WAGNER &amp; SILVA LTDA</t>
  </si>
  <si>
    <t>84.312.602/0001-74</t>
  </si>
  <si>
    <t>Contratação de Empresa Especializada na Prestação de Serviços de Manutenção e Reposição de Peças de Condicionadores de Ar, tipo Janela e Split</t>
  </si>
  <si>
    <t>04/06/2014</t>
  </si>
  <si>
    <t xml:space="preserve">29042/2013 </t>
  </si>
  <si>
    <t>085/2014
1º aditivo</t>
  </si>
  <si>
    <t>03/06/2015</t>
  </si>
  <si>
    <t>017/2015                1º aditivo</t>
  </si>
  <si>
    <t>Secretaria Municipal de Saúde - SEMAS</t>
  </si>
  <si>
    <t>11585                                            11.586</t>
  </si>
  <si>
    <t>10/2014</t>
  </si>
  <si>
    <t>050/2012
13º aditivo</t>
  </si>
  <si>
    <t>026/2014
1º aditivo</t>
  </si>
  <si>
    <t xml:space="preserve"> 2º Apostilamento</t>
  </si>
  <si>
    <t>022/2015 
 1º  aditivo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</si>
  <si>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</si>
  <si>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</si>
  <si>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</si>
  <si>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</si>
  <si>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</si>
  <si>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</si>
  <si>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</si>
  <si>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</si>
  <si>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</si>
  <si>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01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</si>
  <si>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</si>
  <si>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</si>
  <si>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</si>
  <si>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</si>
  <si>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</si>
  <si>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</si>
  <si>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</si>
  <si>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</si>
  <si>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</si>
  <si>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</si>
  <si>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065/2013
1º aditivo</t>
  </si>
  <si>
    <t>1º apostilamento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</si>
  <si>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</si>
  <si>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</si>
  <si>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</si>
  <si>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</si>
  <si>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</si>
  <si>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</si>
  <si>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057/2013
5º aditivo</t>
  </si>
  <si>
    <t>006/2014
3º aditivo</t>
  </si>
  <si>
    <t>029/2015
1º aditivo</t>
  </si>
  <si>
    <t>Construção de Quiosque  no Conjunto Xavier Maia</t>
  </si>
  <si>
    <t>4.787/2015</t>
  </si>
  <si>
    <t>390/2014</t>
  </si>
  <si>
    <t>Locação de Impressoras Multifuncionais a Laser, Jato de Tinta com Sistema Bulk Ink e Fotocopiadoras</t>
  </si>
  <si>
    <t>052/2015</t>
  </si>
  <si>
    <t>DUX COMÉRCIO REPRESENTAÇÕES IMPORTAÇÕES E EXPORTAÇÃO LTDA</t>
  </si>
  <si>
    <t xml:space="preserve">05.502.105/0001 - 62  </t>
  </si>
  <si>
    <t>055/2015</t>
  </si>
  <si>
    <t>SEMSA</t>
  </si>
  <si>
    <t>11515 - 11.522 - 11.533 - 11.543</t>
  </si>
  <si>
    <t>004/2015               2º aditivo</t>
  </si>
  <si>
    <t>004/2015               3º aditivo</t>
  </si>
  <si>
    <t>210/08/2015</t>
  </si>
  <si>
    <t>064/2013
5º aditivo</t>
  </si>
  <si>
    <t>034/2015 
1º aditivo</t>
  </si>
  <si>
    <t>035/2011
7º aditivo</t>
  </si>
  <si>
    <t>125/2014
1º aditivo</t>
  </si>
  <si>
    <t>045/2015
1º aditivo</t>
  </si>
  <si>
    <t>035/2015 
1º aditivo</t>
  </si>
  <si>
    <t>029/2015
2º aditivo</t>
  </si>
  <si>
    <t>045/2015
2º aditivo</t>
  </si>
  <si>
    <t>069/2013
3º aditivo</t>
  </si>
  <si>
    <t>16/01/016</t>
  </si>
  <si>
    <t>022/2015 
 2º  aditivo</t>
  </si>
  <si>
    <t>050/2012
14º aditivo</t>
  </si>
  <si>
    <t>051/2013
6º aditivo</t>
  </si>
  <si>
    <t>043/2015 
1º aditivo</t>
  </si>
  <si>
    <t>017/2015                2º aditivo</t>
  </si>
  <si>
    <t>PROENGE PROJETOS E CONSTRUÇÕES LTDA</t>
  </si>
  <si>
    <t>00.525.007/0001-27</t>
  </si>
  <si>
    <t>31/08/2015 - Nº 11.630</t>
  </si>
  <si>
    <t>058/2015</t>
  </si>
  <si>
    <t>Serviços de Interligação entre os Conjuntos Ilson Ribeiro e Aroeira no Município de Rio Branco /Acre.</t>
  </si>
  <si>
    <t>RDC 006/2015</t>
  </si>
  <si>
    <t>263/2015</t>
  </si>
  <si>
    <t>11.705</t>
  </si>
  <si>
    <t>MK CONSTRUÇÕES EIRELI - ME</t>
  </si>
  <si>
    <t>22.982.161/0001-60</t>
  </si>
  <si>
    <t>060/2015</t>
  </si>
  <si>
    <t>025/2015
1º aditivo</t>
  </si>
  <si>
    <t>019/2015
 1º aditivo</t>
  </si>
  <si>
    <t>18/12/20115</t>
  </si>
  <si>
    <t>067/2014
7º aditivo</t>
  </si>
  <si>
    <t>035/2015 
2º aditivo</t>
  </si>
  <si>
    <t>39/2015
1º aditivo</t>
  </si>
  <si>
    <t>035/2011
8º aditivo</t>
  </si>
  <si>
    <t>033/2014
2º aditivo</t>
  </si>
  <si>
    <t>033/2014
3º aditivo</t>
  </si>
  <si>
    <t>098/2013
5º aditivo</t>
  </si>
  <si>
    <t>Complementação da Revitalização do Mercado do Bosque – 2ª Etapa</t>
  </si>
  <si>
    <t>ÂNCORA CONSTRUÇÃO CIVIL LTDA</t>
  </si>
  <si>
    <t>054/2015</t>
  </si>
  <si>
    <t>ELITE ENGENHARIA LTDA</t>
  </si>
  <si>
    <t>Prestação de Serviços de Supervisão Técnica, Consultoria e Gerenciamento das Obras e Projetos</t>
  </si>
  <si>
    <t>026/2014
2º aditivo</t>
  </si>
  <si>
    <t>032/2014
1º aditivo</t>
  </si>
  <si>
    <t>034/2014
1º aditivo</t>
  </si>
  <si>
    <t>059/2014
1º aditivo</t>
  </si>
  <si>
    <t>060/2014
1º aditivo</t>
  </si>
  <si>
    <t>280/2015</t>
  </si>
  <si>
    <t>Obra Paralisada em 10/09/2014 - Aguardando Aquisição e Instalação da ETE</t>
  </si>
  <si>
    <t>075/2013
3º aditivo</t>
  </si>
  <si>
    <t>017/2015
3º aditivo</t>
  </si>
  <si>
    <t>034/2015 
2º aditivo</t>
  </si>
  <si>
    <t>043/2015 
2º aditivo</t>
  </si>
  <si>
    <t>043/2015 
3º aditivo</t>
  </si>
  <si>
    <t>Serviços de Manutenção de Elementos  Metálicos de Espaços e Prédios Públicos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</si>
  <si>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</si>
  <si>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</si>
  <si>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</si>
  <si>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</si>
  <si>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</si>
  <si>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</si>
  <si>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Serviços Remanescentes de Urbanização do Bairro Nova Esperança</t>
  </si>
  <si>
    <t>EMOT CONSTRUÇÕES LTDA</t>
  </si>
  <si>
    <t>023/2016</t>
  </si>
  <si>
    <t>Aquisição de lâmpadas e luminárias de led para os Serviços de Iluminação Pública</t>
  </si>
  <si>
    <t>Aquisição de lâmpadas e Luminárias de Led para os Serviços de Iluminação Pública</t>
  </si>
  <si>
    <t>Contratação de Pessoa Jurídica e/ou Física para prestação de serviços de transporte, providos de condutores habilitados e todos os custos necessários à execução, às expensas integrais da CONTRATADA, destinados ao transporte exclusivo a serviço da Seop</t>
  </si>
  <si>
    <t>CONSTRUTEC PROJETOS E OBRAS DE ENGENHARIA CIVIL LTDA</t>
  </si>
  <si>
    <t>ILUMATIC S/A ILUMINAÇÃO E ELETROMETALÚRGICA</t>
  </si>
  <si>
    <t>ALMERINDA OLIVEIRA DA SILVA</t>
  </si>
  <si>
    <t>A. M. DE SOUZAFELIX – ME</t>
  </si>
  <si>
    <t>MARIA ALZENIR CORDEIRO FRANCO</t>
  </si>
  <si>
    <t>ROSANY BUSSONS BATISTA</t>
  </si>
  <si>
    <t>ANDRÉ ROCHA DE SOUZA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</si>
  <si>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</si>
  <si>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</si>
  <si>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</si>
  <si>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</si>
  <si>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</si>
  <si>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</si>
  <si>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</si>
  <si>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</si>
  <si>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012/2016</t>
  </si>
  <si>
    <t>013/2016</t>
  </si>
  <si>
    <t>014/2016</t>
  </si>
  <si>
    <t>015/2016</t>
  </si>
  <si>
    <t>016/2016</t>
  </si>
  <si>
    <t>017/2016</t>
  </si>
  <si>
    <t>018/2016</t>
  </si>
  <si>
    <t>Qualificação da Rua Minas Gerais (Segmento entre a Rua Leblon e Avenida Ceará)</t>
  </si>
  <si>
    <t>Qualificação da Rua Rio de Janeiro (Segmento entre a Rua Omar Sabino e Rua Pernambuco)</t>
  </si>
  <si>
    <t>021/2016</t>
  </si>
  <si>
    <t>022/2016</t>
  </si>
  <si>
    <t>CONSÓRCIO SÃO JORGE, COMPOSTA PELAS EMPRESAS SÃO JORGE CONSTRUTURA LTDA E PROENGE PROJETOS E CONSTRUÇÕES LTDA</t>
  </si>
  <si>
    <t>035/2015 
3º aditivo</t>
  </si>
  <si>
    <t>050/2012
15º aditivo</t>
  </si>
  <si>
    <t>EMPRESA MUNICIPAL DE URBANIZAÇÃO DE RIO BRANCO - EMURB</t>
  </si>
  <si>
    <t>096/2013
2º aditivo</t>
  </si>
  <si>
    <t>022/2015 
 3º  aditivo</t>
  </si>
  <si>
    <t>315/2015</t>
  </si>
  <si>
    <t>11.706</t>
  </si>
  <si>
    <t>03.200.207/0001-06</t>
  </si>
  <si>
    <t>297/2015</t>
  </si>
  <si>
    <t>11.748</t>
  </si>
  <si>
    <t>195/2015</t>
  </si>
  <si>
    <t>072/2015</t>
  </si>
  <si>
    <t xml:space="preserve"> 07.791.333/0001-25 </t>
  </si>
  <si>
    <t>11.769</t>
  </si>
  <si>
    <t>11.742</t>
  </si>
  <si>
    <t xml:space="preserve">61.276.226/0001-04 </t>
  </si>
  <si>
    <t>12.005.360/0001-65</t>
  </si>
  <si>
    <t>300/2015</t>
  </si>
  <si>
    <t>11.682</t>
  </si>
  <si>
    <t>378/2015</t>
  </si>
  <si>
    <t>014/2015</t>
  </si>
  <si>
    <t>916.869.112-20</t>
  </si>
  <si>
    <t>11.741</t>
  </si>
  <si>
    <t>018.804.302-07</t>
  </si>
  <si>
    <t>732.982.712-68</t>
  </si>
  <si>
    <t>412.168.652-72</t>
  </si>
  <si>
    <t>22.702.776/0001-96</t>
  </si>
  <si>
    <t>196.038.352-34</t>
  </si>
  <si>
    <t>197.332.242-00</t>
  </si>
  <si>
    <t>575.858.812-15</t>
  </si>
  <si>
    <t>196.757.042-68</t>
  </si>
  <si>
    <t>884.415.982-15</t>
  </si>
  <si>
    <t>359.667.182-53</t>
  </si>
  <si>
    <t>011.337.272-80</t>
  </si>
  <si>
    <t>RDC 009/2015</t>
  </si>
  <si>
    <t>259/2015</t>
  </si>
  <si>
    <t xml:space="preserve">84.315.613/0001-08 </t>
  </si>
  <si>
    <t>286/2015</t>
  </si>
  <si>
    <t>RDC 008/2015</t>
  </si>
  <si>
    <t>11.750</t>
  </si>
  <si>
    <t xml:space="preserve">08.909.332/0001-03 </t>
  </si>
  <si>
    <t>11.753</t>
  </si>
  <si>
    <t xml:space="preserve">Em conformidade o art. 57, § 1º  e art. 65, § 1º, inciso I, letra “b Lei 8.666/93 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</si>
  <si>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</si>
  <si>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</si>
  <si>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</si>
  <si>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</si>
  <si>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</si>
  <si>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</si>
  <si>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</si>
  <si>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025/2016</t>
  </si>
  <si>
    <t>Serv. De Manutenção em Cerca de Madeira em Espaços Públicos</t>
  </si>
  <si>
    <t>029/2016</t>
  </si>
  <si>
    <t>11.768</t>
  </si>
  <si>
    <t>058/2016</t>
  </si>
  <si>
    <t>11.767</t>
  </si>
  <si>
    <t>028/2016</t>
  </si>
  <si>
    <t>262/2015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</si>
  <si>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</si>
  <si>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</si>
  <si>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</si>
  <si>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</si>
  <si>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</si>
  <si>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Interligação entre os Conjuntos Tucumã e Primavera</t>
  </si>
  <si>
    <t>030/2016</t>
  </si>
  <si>
    <t>11.651</t>
  </si>
  <si>
    <t>11.745</t>
  </si>
  <si>
    <t>11.740</t>
  </si>
  <si>
    <t>034/2016</t>
  </si>
  <si>
    <t xml:space="preserve">05.687.069/0001-59 </t>
  </si>
  <si>
    <r>
      <t xml:space="preserve">Em confomidade com art. 65, </t>
    </r>
    <r>
      <rPr>
        <sz val="10"/>
        <rFont val="Calibri"/>
        <family val="2"/>
      </rPr>
      <t>§ 1º inciso I,  letra "bʺ da Lei 8.666/93, que visa escoimar divergências de quantitativos observados entre o projeto aprovado e a planilha licitada</t>
    </r>
  </si>
  <si>
    <r>
      <t xml:space="preserve">Em confomidade com art. 65, </t>
    </r>
    <r>
      <rPr>
        <sz val="10"/>
        <rFont val="Calibri"/>
        <family val="2"/>
      </rPr>
      <t>§ 1º inciso I,  letra "bʺ da Lei 8.666/93, a reprogramação compreende ajustes de quantitativos  dos serviços da planilha orçamentária contratada</t>
    </r>
  </si>
  <si>
    <t>26/102/2015</t>
  </si>
  <si>
    <t>Aditivo atendendo ao dispoto no o art. 57, § 1º, da lei 8.666/93</t>
  </si>
  <si>
    <t xml:space="preserve">Aditivo atendendo ao dispoto no art. 57, § 1º da Lei 8.666/93 </t>
  </si>
  <si>
    <t>Aditivo atendendo ao dispoto no o art. 57, § 1º, inciso IV, da lei 8.666/93</t>
  </si>
  <si>
    <t xml:space="preserve">Aditivo atendendo ao dispoto no art. 65, § 1º, inciso I, letra “b” da Lei 8.666/93 e suas alterações.     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</si>
  <si>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</si>
  <si>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</si>
  <si>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</si>
  <si>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</si>
  <si>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</si>
  <si>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</si>
  <si>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 xml:space="preserve">Aditivo atendendo ao dispoto no art. 57, § 1º  Lei 8.666/93 e suas alterações </t>
  </si>
  <si>
    <t>Aditivo atendendo ao dispoto no o art. 57, § 1º,  da lei 8.666/93</t>
  </si>
  <si>
    <t>Aditivo atendendo ao dispoto no art. 57, § 1º da Lei 8.666/93</t>
  </si>
  <si>
    <t>Aditivo atendendo ao dispoto no o art. 57, § 1º, inciso III da lei 8.666/93</t>
  </si>
  <si>
    <t>412.794 -16/2015</t>
  </si>
  <si>
    <t>MOTA &amp; MOTA LTDA</t>
  </si>
  <si>
    <t>Manutenção em obras de arte especiais (pontes de madeira), passarelas e escadarias de madeira</t>
  </si>
  <si>
    <t>APURINÃ - LTDA - ME</t>
  </si>
  <si>
    <t>001/PCN/2014</t>
  </si>
  <si>
    <t>Aditivo atendendo ao disposto no o art. 57, § 1º, inciso IV, da lei 8.666/93</t>
  </si>
  <si>
    <t>Aditivo atendendo ao disposto no o art. 57, § 1º, inciso II, da lei 8.666/93</t>
  </si>
  <si>
    <t xml:space="preserve">Aditivo em conformidade com art. 57, § 1º da Lei 8.666/93 e suas alterações posteriores.     </t>
  </si>
  <si>
    <t xml:space="preserve">Aditivo em conformidade com art. 65, § 1º, inciso I, letra “b” da Lei 8.666/93 e suas alterações.    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</si>
  <si>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</si>
  <si>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</si>
  <si>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>11.659</t>
  </si>
  <si>
    <t>11.601</t>
  </si>
  <si>
    <t>11.712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</si>
  <si>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</si>
  <si>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</si>
  <si>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</si>
  <si>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</si>
  <si>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</si>
  <si>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</si>
  <si>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</si>
  <si>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</si>
  <si>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</si>
  <si>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</si>
  <si>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</si>
  <si>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</si>
  <si>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</si>
  <si>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</si>
  <si>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</si>
  <si>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</si>
  <si>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>10/11/2015</t>
  </si>
  <si>
    <t>08/11/2016</t>
  </si>
  <si>
    <t>10/03/2016</t>
  </si>
  <si>
    <t>29/03/2016</t>
  </si>
  <si>
    <t>NT</t>
  </si>
  <si>
    <t>25/01/2016</t>
  </si>
  <si>
    <t>31/12/2016</t>
  </si>
  <si>
    <t>11.529</t>
  </si>
  <si>
    <t>11.534</t>
  </si>
  <si>
    <t>11555</t>
  </si>
  <si>
    <t>11.786</t>
  </si>
  <si>
    <t>035/2011
9º aditivo</t>
  </si>
  <si>
    <t>043/2015 
4º aditivo</t>
  </si>
  <si>
    <t>11.787</t>
  </si>
  <si>
    <t xml:space="preserve">Aditivo em conformidade com art. 57, § 1º, da Lei 8.666/93 e suas alterações posteriores.     </t>
  </si>
  <si>
    <t>11724                            11.783</t>
  </si>
  <si>
    <t>021/2016
1º aditivo</t>
  </si>
  <si>
    <t>11.775</t>
  </si>
  <si>
    <t xml:space="preserve">Aditivo emconformidade com art. 65, § 1º, inciso I, letra “b” da Lei 8.666/93 e suas alterações.     </t>
  </si>
  <si>
    <t>125/2014
2º aditivo</t>
  </si>
  <si>
    <t>015/2015          
1º aditivo</t>
  </si>
  <si>
    <t>06/04/20174</t>
  </si>
  <si>
    <t>051/2013
7º aditivo</t>
  </si>
  <si>
    <t>055/2015
1º aditivo</t>
  </si>
  <si>
    <t>064/2013
6º aditivo</t>
  </si>
  <si>
    <t>019/2015
 2º aditivo</t>
  </si>
  <si>
    <t>031/2016</t>
  </si>
  <si>
    <t>Lei Federal nº 8.666/93, inciso VIII Art 24</t>
  </si>
  <si>
    <t>11.796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</si>
  <si>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65, § 1º, inciso I, letra “b” da Lei 8.666/93 e suas alterações.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</si>
  <si>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</si>
  <si>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</si>
  <si>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 e art. 65, § 1º, inciso I, letra “b” da Lei 8.666/93 da Lei 8.666/93  </t>
    </r>
  </si>
  <si>
    <t>Reajuste</t>
  </si>
  <si>
    <t>07.622.497/0001-29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</si>
  <si>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</si>
  <si>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</si>
  <si>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</si>
  <si>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</si>
  <si>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</si>
  <si>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</si>
  <si>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</si>
  <si>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</si>
  <si>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</si>
  <si>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</si>
  <si>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</si>
  <si>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</si>
  <si>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Serviços de manutenção de academias ao ar livre</t>
  </si>
  <si>
    <t>048/2016</t>
  </si>
  <si>
    <t>Serviço de Uurbanização com drenagem, construção de calçadas e meio fio no conjunto Jardim São Francisco em vias urbanas pavimentadas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</si>
  <si>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</si>
  <si>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</si>
  <si>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</si>
  <si>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</si>
  <si>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</si>
  <si>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</si>
  <si>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Serviços de Interligação entre os Bairros Baixada da Habitasa e Cadeia Velha</t>
  </si>
  <si>
    <t>096/2014
2º aditivo</t>
  </si>
  <si>
    <t xml:space="preserve">Aditivo feitoem conformidade com a alínea "bʺ, inciso I, e § 1º do art. 65 da Lei 8.666/93 e suas alterações posteriores. </t>
  </si>
  <si>
    <t>Termo de Reajuste</t>
  </si>
  <si>
    <t>096/2014
3º aditivo</t>
  </si>
  <si>
    <t xml:space="preserve">Aditivo feito em conformidade com inciso II, art. 57, da Lei 8.666/93 e suas alterações.     </t>
  </si>
  <si>
    <t>047/2016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</si>
  <si>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</si>
  <si>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</si>
  <si>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</si>
  <si>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</si>
  <si>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</si>
  <si>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</si>
  <si>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</si>
  <si>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</si>
  <si>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</si>
  <si>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</si>
  <si>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</si>
  <si>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</si>
  <si>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 xml:space="preserve">Aditivo em conformidade com art. 57, § 1º  e  art. da Lei 8.666/93 e suas alterações.     </t>
  </si>
  <si>
    <t>174/2016</t>
  </si>
  <si>
    <t>057/2016</t>
  </si>
  <si>
    <t xml:space="preserve">Prestação de Serviços de Reprografia, Plotagem, Encadernação, Plastificação, Confecção de Chaves, Carimbos, Confecção de Crachás e Banners </t>
  </si>
  <si>
    <t>11.801</t>
  </si>
  <si>
    <t>GRUPO E - IMP. E EXP. LTDA</t>
  </si>
  <si>
    <t>17.410.071/0001-65</t>
  </si>
  <si>
    <t>11.818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</si>
  <si>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</si>
  <si>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</si>
  <si>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</si>
  <si>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</si>
  <si>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</si>
  <si>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</si>
  <si>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</si>
  <si>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060/2014
2º aditivo</t>
  </si>
  <si>
    <t>057/2013
6º aditivo</t>
  </si>
  <si>
    <t>028/2016
1º aditivo</t>
  </si>
  <si>
    <t>Aditivo atendendo ao dispoto no o art. 57, § 1º, inciso I, da lei 8.666/93</t>
  </si>
  <si>
    <t>060/2015 
1º aditivo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</si>
  <si>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</si>
  <si>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</si>
  <si>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</si>
  <si>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</si>
  <si>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</si>
  <si>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</si>
  <si>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</si>
  <si>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11.631</t>
  </si>
  <si>
    <t>11.643</t>
  </si>
  <si>
    <t>058/2015
1º aditivo</t>
  </si>
  <si>
    <t>060/2014
3º aditivo</t>
  </si>
  <si>
    <t>085/2014
2º aditivo</t>
  </si>
  <si>
    <t xml:space="preserve">Aditivo em conformidade com inciso II, do art. 57, e a alínea "bʺ, do  inciso I, e § 1º do art. 65 da Lei 8.666/93 e suas alterações posteriores. </t>
  </si>
  <si>
    <t>017/2015
4º aditivo</t>
  </si>
  <si>
    <t>035/2015 
4º aditivo</t>
  </si>
  <si>
    <t>029/2015
3º aditivo</t>
  </si>
  <si>
    <t xml:space="preserve">Aditivo em conformidade com art. 57, § 1º, inciso I, da Lei 8.666/93 e suas alterações.     </t>
  </si>
  <si>
    <t>089/2016</t>
  </si>
  <si>
    <t>11.800</t>
  </si>
  <si>
    <t xml:space="preserve">05.531.473/0001-39 </t>
  </si>
  <si>
    <t>11.808</t>
  </si>
  <si>
    <t>090/2016</t>
  </si>
  <si>
    <t>17/2016</t>
  </si>
  <si>
    <t>261/2015</t>
  </si>
  <si>
    <t>11.627</t>
  </si>
  <si>
    <t>11.798</t>
  </si>
  <si>
    <t>11.776</t>
  </si>
  <si>
    <t xml:space="preserve">17.495.419/0001-64 </t>
  </si>
  <si>
    <t>11810</t>
  </si>
  <si>
    <t>11.810</t>
  </si>
  <si>
    <t>127/2016</t>
  </si>
  <si>
    <t>11.813</t>
  </si>
  <si>
    <t>141/2016</t>
  </si>
  <si>
    <t>11.782</t>
  </si>
  <si>
    <t xml:space="preserve">10.211.050/0001- 71 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</si>
  <si>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</si>
  <si>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</si>
  <si>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</si>
  <si>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</si>
  <si>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</si>
  <si>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</si>
  <si>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</si>
  <si>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</si>
  <si>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</si>
  <si>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053/2016</t>
  </si>
  <si>
    <t>054/2016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</si>
  <si>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</si>
  <si>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</si>
  <si>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</si>
  <si>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</si>
  <si>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</si>
  <si>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</si>
  <si>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</si>
  <si>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</si>
  <si>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</si>
  <si>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</si>
  <si>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</si>
  <si>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</si>
  <si>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</si>
  <si>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11.644                                11.850</t>
  </si>
  <si>
    <t>022/2015 
 4º  aditivo</t>
  </si>
  <si>
    <t>054/2015
1º aditivo</t>
  </si>
  <si>
    <t xml:space="preserve"> Aditivo em conformidade com art. 65, § 1º, inciso II, letra “b” da Lei 8.666/93 e suas alterações.     </t>
  </si>
  <si>
    <t>017/2015
5º aditivo</t>
  </si>
  <si>
    <t>004/2015               5º aditivo</t>
  </si>
  <si>
    <t>051/2013
8º aditivo</t>
  </si>
  <si>
    <t>043/2015 
5º aditivo</t>
  </si>
  <si>
    <t>2º Termo de Reajuste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</si>
  <si>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</si>
  <si>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</si>
  <si>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</si>
  <si>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</si>
  <si>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</si>
  <si>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</si>
  <si>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</si>
  <si>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060/2016</t>
  </si>
  <si>
    <t>198/2016</t>
  </si>
  <si>
    <t>Serviços de Urbanização de Canal em Bairros da Baixada da Sobral, no Município de Rio Branco – Acre.</t>
  </si>
  <si>
    <t>06</t>
  </si>
  <si>
    <t>034/2016
1º aditivo</t>
  </si>
  <si>
    <t>034/2015 
3º aditivo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</si>
  <si>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da Lei 8.666/93 e suas alterações posteriores.     </t>
    </r>
  </si>
  <si>
    <t>004/2015
4º aditivo</t>
  </si>
  <si>
    <t>026/2014
4º aditivo</t>
  </si>
  <si>
    <t xml:space="preserve">Aditivo atendendo ao dispoto no art. 57, § 1º,  da Lei 8.666/93 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</si>
  <si>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</si>
  <si>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</si>
  <si>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</si>
  <si>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</si>
  <si>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</si>
  <si>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</si>
  <si>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</si>
  <si>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</si>
  <si>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060/2016
1º aditivo</t>
  </si>
  <si>
    <t>043/2016
1º aditivo</t>
  </si>
  <si>
    <t>044/2016
1º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</si>
  <si>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</si>
  <si>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</si>
  <si>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</si>
  <si>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</si>
  <si>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</si>
  <si>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</si>
  <si>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</si>
  <si>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</si>
  <si>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</si>
  <si>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</si>
  <si>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</si>
  <si>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</si>
  <si>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</si>
  <si>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</si>
  <si>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</si>
  <si>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</si>
  <si>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</si>
  <si>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</si>
  <si>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</si>
  <si>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</si>
  <si>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</si>
  <si>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</si>
  <si>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</si>
  <si>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</si>
  <si>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</si>
  <si>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</si>
  <si>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</si>
  <si>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</si>
  <si>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</si>
  <si>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</si>
  <si>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</si>
  <si>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</si>
  <si>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</si>
  <si>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</si>
  <si>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</si>
  <si>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</si>
  <si>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</si>
  <si>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</si>
  <si>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031/2014
6º aditivo</t>
  </si>
  <si>
    <t>031/2014
7º aditivo</t>
  </si>
  <si>
    <t>031/2014
8º aditivo</t>
  </si>
  <si>
    <t>0801/2016</t>
  </si>
  <si>
    <t>031/2014
9º aditivo</t>
  </si>
  <si>
    <t>031/2014
10º aditivo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</si>
  <si>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</si>
  <si>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</si>
  <si>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</si>
  <si>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</si>
  <si>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</si>
  <si>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>035/2015 
5º aditivo</t>
  </si>
  <si>
    <t>054/2016
1º aditivo</t>
  </si>
  <si>
    <t xml:space="preserve">Este Aditivo está em conformidade com Art. 57  § 1º, da Lei 8.666/93 e suas alterações.     </t>
  </si>
  <si>
    <t>39/2015
2º aditivo</t>
  </si>
  <si>
    <t>39/2015
3º aditivo</t>
  </si>
  <si>
    <t>024/2016
2º aditivo</t>
  </si>
  <si>
    <t>004/2015               6º aditivo</t>
  </si>
  <si>
    <t>043/2015 
6º aditivo</t>
  </si>
  <si>
    <t>052/2015
1º aditivo</t>
  </si>
  <si>
    <t xml:space="preserve">Aditivo em conformidade com insico III art. 57, da Lei 8.666/93 e suas alterações posteriores.     </t>
  </si>
  <si>
    <t>017/2015
6º aditivo</t>
  </si>
  <si>
    <t>058/2015
3º aditivo</t>
  </si>
  <si>
    <t>055/2015
2º aditivo</t>
  </si>
  <si>
    <t xml:space="preserve">Aditivo atendendo ao dispoto no art. 57, § 1º,, da Lei 8.666/93 </t>
  </si>
  <si>
    <t>063/2016</t>
  </si>
  <si>
    <t>VIGIACRE VIGILÂNCIA PATRIMONIAL LTDA</t>
  </si>
  <si>
    <t>33.90.39.00</t>
  </si>
  <si>
    <t>075/2013
4º aditivo</t>
  </si>
  <si>
    <t>031/2014
11º aditivo</t>
  </si>
  <si>
    <t>031/2014
12º aditivo</t>
  </si>
  <si>
    <t>244/2016</t>
  </si>
  <si>
    <t>067/2016</t>
  </si>
  <si>
    <t>04.518.601./00001-41</t>
  </si>
  <si>
    <t>11.918</t>
  </si>
  <si>
    <t>11.778</t>
  </si>
  <si>
    <t>055/2015
3º aditivo</t>
  </si>
  <si>
    <t>055/2015
4º aditivo</t>
  </si>
  <si>
    <t xml:space="preserve">Aditivo em conformidadecom  art. 65, § 1º, inciso I, letra “b” da Lei 8.666/93 </t>
  </si>
  <si>
    <t>025/2016 
1º aditivo</t>
  </si>
  <si>
    <t xml:space="preserve">Aditivo em conformidade com art. 57, § 1º, inciso I,  da Lei 8.666/93 .     </t>
  </si>
  <si>
    <t>020/2016 
3º aditivo</t>
  </si>
  <si>
    <t xml:space="preserve">Aditivo  em conformidade com art. 57, § 1º da Lei 8.666/93 .   </t>
  </si>
  <si>
    <t>125/2014
3º aditivo</t>
  </si>
  <si>
    <t>043/2015 
7º aditivo</t>
  </si>
  <si>
    <t>037/2016
1º aditivo</t>
  </si>
  <si>
    <t>054/2015
2º aditivo</t>
  </si>
  <si>
    <t>09/11/2016</t>
  </si>
  <si>
    <t>08/11/2017</t>
  </si>
  <si>
    <t>034/2016
3º aditivo</t>
  </si>
  <si>
    <t>036/2016
1º aditivo</t>
  </si>
  <si>
    <t>050/2012
16º aditivo</t>
  </si>
  <si>
    <t>042/2016
2º aditivo</t>
  </si>
  <si>
    <t>Este aditivo reger-se-á em conformidade com a alínea “b”, do inciso I e  § 1º  do  art. 65  da Lei 8.666/93.</t>
  </si>
  <si>
    <t>029/2016
1º aditivo</t>
  </si>
  <si>
    <t xml:space="preserve">Este aditivo reger-se-á em conformidade com art. 65, § 1º, inciso II, letra “b” da Lei 8.666/93 </t>
  </si>
  <si>
    <t>017/2015
7º aditivo</t>
  </si>
  <si>
    <t>040/2016
2º aditivo</t>
  </si>
  <si>
    <t>032/2014
2º aditivo</t>
  </si>
  <si>
    <t>044/2016
2º aditivo</t>
  </si>
  <si>
    <t>043/2016
2º aditivo</t>
  </si>
  <si>
    <t>066/2016</t>
  </si>
  <si>
    <t>EMOT SERVIÇOS &amp; CONSTRUÇÕES LTDA</t>
  </si>
  <si>
    <t>095/2016</t>
  </si>
  <si>
    <t>Construção das Pistas de Retorno e Automodelismo na Arena Race de Esporte Radicais, Localizada na Estrada do Quixadá, no Município de Rio Branco – Acre.</t>
  </si>
  <si>
    <t>08.909.332/00001-03</t>
  </si>
  <si>
    <t>11.911</t>
  </si>
  <si>
    <t>CT Nº 818669/2015</t>
  </si>
  <si>
    <t>44.90.51.00</t>
  </si>
  <si>
    <t>243/2016</t>
  </si>
  <si>
    <t>Serviços de Terraplanagem, Drenagem, Sub-Base, Base e Piçarramento, no Município de Rio Branco/Acre</t>
  </si>
  <si>
    <t>068/2016</t>
  </si>
  <si>
    <t>11.924</t>
  </si>
  <si>
    <t>Fornecimento de Tubos de Concreto Armado</t>
  </si>
  <si>
    <t>33.90.30.00</t>
  </si>
  <si>
    <t>219/2016</t>
  </si>
  <si>
    <t xml:space="preserve">022/2016 </t>
  </si>
  <si>
    <t>ATLAS CONSTRUÇÃO E COMÉRCIO EIRELI  - ME</t>
  </si>
  <si>
    <t>072/2016</t>
  </si>
  <si>
    <t>11.825</t>
  </si>
  <si>
    <t>Serviços de Requalificação da Infraestrutura Cicloviária e Estruturação do Sistema de Bicicletas Compartilhadas – Lote 07, no Município de Rio Branco – Acre.</t>
  </si>
  <si>
    <t xml:space="preserve">23.044.736/0001-67 </t>
  </si>
  <si>
    <t>11.933</t>
  </si>
  <si>
    <t>291/2016</t>
  </si>
  <si>
    <t>M. S. M. INDUSTRIAL LTDA</t>
  </si>
  <si>
    <t>073/2016</t>
  </si>
  <si>
    <t>11.929</t>
  </si>
  <si>
    <t>11.916</t>
  </si>
  <si>
    <t>REDE ENGENHARIA EIRELI - ME</t>
  </si>
  <si>
    <t xml:space="preserve">19.979.488/0001-79  </t>
  </si>
  <si>
    <t>263/2016</t>
  </si>
  <si>
    <t>OM &amp; CIA – EIRELI - EPP</t>
  </si>
  <si>
    <t>11.859</t>
  </si>
  <si>
    <t>075/2016</t>
  </si>
  <si>
    <t>Expansão do Sistema de Iluminação Pública do Município de Rio Branco, com a Implementação de 2000 (Dois Mil) novos pontos de Iluminação Pública, no Município de Rio Branco/Acre.</t>
  </si>
  <si>
    <t xml:space="preserve">09.636.544./0001-19 </t>
  </si>
  <si>
    <t>019</t>
  </si>
  <si>
    <t>001/2012
15º aditivo</t>
  </si>
  <si>
    <t>037/2016
2º aditivo</t>
  </si>
  <si>
    <t xml:space="preserve">Este aditivo reger-se-á em conformidade com art. 65, § 1º, inciso II, letra “b” da Lei 8.666/93 e suas alterações. </t>
  </si>
  <si>
    <t xml:space="preserve">Este aditivo reger-se-á em conformidade com art. 65, inciso II, letra "d" Lei 8.666/93 </t>
  </si>
  <si>
    <t>041/2016
2º aditivo</t>
  </si>
  <si>
    <t>041/2016
3º aditivo</t>
  </si>
  <si>
    <t>098/2013
6º aditivo</t>
  </si>
  <si>
    <t>067/2014
8º aditivo</t>
  </si>
  <si>
    <t>031/2014
13º aditivo</t>
  </si>
  <si>
    <t>019/2015
 5º aditivo</t>
  </si>
  <si>
    <t>045/2015
3º aditivo</t>
  </si>
  <si>
    <t>042/2016
3º aditivo</t>
  </si>
  <si>
    <t>064/2013
7º aditivo</t>
  </si>
  <si>
    <t>069/2013
4º aditivo</t>
  </si>
  <si>
    <t>069/2013
5º aditivo</t>
  </si>
  <si>
    <t xml:space="preserve">Aditivo em conformidade  da art. 57, § 1º,  da Lei 8.666/93 e suas alterações.     </t>
  </si>
  <si>
    <t>051/2013
9º aditivo</t>
  </si>
  <si>
    <t>057/2016
2º aditivo</t>
  </si>
  <si>
    <t>037/2016
3º aditivo</t>
  </si>
  <si>
    <t>017/2016
1º aditivo</t>
  </si>
  <si>
    <t>01/01/2017</t>
  </si>
  <si>
    <t>31/12/2017</t>
  </si>
  <si>
    <t>018/2016
1º aditivo</t>
  </si>
  <si>
    <t>016/2016
1º aditivo</t>
  </si>
  <si>
    <t>015/2016
1º aditivo</t>
  </si>
  <si>
    <t>0142016
1º aditivo</t>
  </si>
  <si>
    <t>013/2016
1º aditivo</t>
  </si>
  <si>
    <t>012/2016
1º aditivo</t>
  </si>
  <si>
    <t>011/2016
1º aditivo</t>
  </si>
  <si>
    <t>010/2016
1º aditivo</t>
  </si>
  <si>
    <t>009/2016
1º aditivo</t>
  </si>
  <si>
    <t>008/2016
1º aditivo</t>
  </si>
  <si>
    <t>007/2016
1º aditivo</t>
  </si>
  <si>
    <t>048/2016
1º aditivo</t>
  </si>
  <si>
    <t>060/2015 
2º aditivo</t>
  </si>
  <si>
    <t>034/2014
3º aditivo</t>
  </si>
  <si>
    <t>034/2014
4º aditivo</t>
  </si>
  <si>
    <t>032/2014
3º aditivo</t>
  </si>
  <si>
    <t>026/2014
5º aditivo</t>
  </si>
  <si>
    <t>026/2014
6º aditivo</t>
  </si>
  <si>
    <t>29/29/2017</t>
  </si>
  <si>
    <t>033/2014
5º aditivo</t>
  </si>
  <si>
    <t>044/2016
3º aditivo</t>
  </si>
  <si>
    <t xml:space="preserve">Este aditivo reger-se-á em conformidade com art. 57, § 1º, da Lei 8.666/93 </t>
  </si>
  <si>
    <t>024/2016
3º aditivo</t>
  </si>
  <si>
    <t>060/2014
4º aditivo</t>
  </si>
  <si>
    <t>001/2012</t>
  </si>
  <si>
    <t>Serviço de Vigilância Eletrônica de Monitoramento Digital,  com até 08 câmeras com acesso remoto via internet 24(vinte e quatro) horas, 07 (sete) dias por semana, com fornecimento de equipamento e serviços para instalação, configuração e perfeito funcionamento do sistema de monitoramento digital com Alarmes e de Vistoria de Pronta Resposta por semana por 24 (vinte e quatro) horas, 7 (sete) dias por semana mediante cessão gratuita (comodato), para execução nos locais previamente determinados</t>
  </si>
  <si>
    <t>Servições de Melhorias de Ramais</t>
  </si>
  <si>
    <t>232/2016</t>
  </si>
  <si>
    <t>33903000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</si>
  <si>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</si>
  <si>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</si>
  <si>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</si>
  <si>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</si>
  <si>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</si>
  <si>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</si>
  <si>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</si>
  <si>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</si>
  <si>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</si>
  <si>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</si>
  <si>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</si>
  <si>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</si>
  <si>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</si>
  <si>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</si>
  <si>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</si>
  <si>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</si>
  <si>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</si>
  <si>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</si>
  <si>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</si>
  <si>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</si>
  <si>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</si>
  <si>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</si>
  <si>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</si>
  <si>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</si>
  <si>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</si>
  <si>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Prazo</t>
  </si>
  <si>
    <t>Aditivo de Prazo e Valor</t>
  </si>
  <si>
    <t>Aditivo de Valor</t>
  </si>
  <si>
    <t>Aditivo de Prazo eValor</t>
  </si>
  <si>
    <t>Construção de 08 sobrados geminados no Bairro Ilson Ribeiro</t>
  </si>
  <si>
    <t>19/07/2013</t>
  </si>
  <si>
    <t>18/07/2017</t>
  </si>
  <si>
    <t>Nº 011/2013</t>
  </si>
  <si>
    <t>Nº 007/2013</t>
  </si>
  <si>
    <t>22/11/2013</t>
  </si>
  <si>
    <t>21/11/2017</t>
  </si>
  <si>
    <t>22/04/2015</t>
  </si>
  <si>
    <t>20/04/2016</t>
  </si>
  <si>
    <t>07/06/2016</t>
  </si>
  <si>
    <t>06/06/2017</t>
  </si>
  <si>
    <t>30/05/2016</t>
  </si>
  <si>
    <t>30/05/2017</t>
  </si>
  <si>
    <t>07/11/2017</t>
  </si>
  <si>
    <t>25/06/2014</t>
  </si>
  <si>
    <t>24/06/2015</t>
  </si>
  <si>
    <t>09/06/2014</t>
  </si>
  <si>
    <t>08/06/2014</t>
  </si>
  <si>
    <t>15/07/2015</t>
  </si>
  <si>
    <t>14/07/2016</t>
  </si>
  <si>
    <r>
      <t xml:space="preserve">Apostilamento feito em conformidade Art. 3º </t>
    </r>
    <r>
      <rPr>
        <sz val="10"/>
        <rFont val="Calibri"/>
        <family val="2"/>
      </rPr>
      <t>§</t>
    </r>
    <r>
      <rPr>
        <sz val="10"/>
        <rFont val="Arial"/>
        <family val="2"/>
      </rPr>
      <t xml:space="preserve"> 1º, da Lei 10.192/2001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</si>
  <si>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inciso I, alínea b,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</si>
  <si>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§ 1º, inciso I, letra “b” da Lei 8.666/93 e suas alterações.     </t>
    </r>
  </si>
  <si>
    <t>Aquisição de Cimento Betuminoso Usinado a Quente – CBUQ, para realizar a Recuperação e Manutenção de Vias Urbanas e Ramais no Município de Rio Branco/AC.</t>
  </si>
  <si>
    <t>PODER EXECUTIVO MUNICIPAL</t>
  </si>
  <si>
    <t>015/2017</t>
  </si>
  <si>
    <t>002/2017</t>
  </si>
  <si>
    <t>Reforma do Mercado da Estação (Francisco de Assis Marinheiro), Localizado na Avenida Ceará</t>
  </si>
  <si>
    <t>003/2017</t>
  </si>
  <si>
    <t>Reforma do Mercado Elias Mansour, Localizado na Rua Sergipe</t>
  </si>
  <si>
    <t>011/2017</t>
  </si>
  <si>
    <t>Execução, Manutenção e Conservação de Sistema de Drenagem Urbana – Lote 01</t>
  </si>
  <si>
    <t>ELO ENGENHARIA LTDA</t>
  </si>
  <si>
    <t>014/2017</t>
  </si>
  <si>
    <t>Execução, Manutenção e Conservação de Sistema de Drenagem Urbana – Lote 02</t>
  </si>
  <si>
    <t>Construção de Calçadas e Meio Fio em Vias Pavimentadas Urbanas – Lotes 02</t>
  </si>
  <si>
    <t>018/2017</t>
  </si>
  <si>
    <t>Construção de Calçadas e Meio Fio em Vias Pavimentadas Urbanas – Lotes 01</t>
  </si>
  <si>
    <t>LIDER CONSTRUÇÕES LTDA</t>
  </si>
  <si>
    <t>019/2017</t>
  </si>
  <si>
    <t>Execução de Muro de Contenção, Drenagem e Calçamento de Passeio Público na Alameda Portugal, Bairro Jardim Europa</t>
  </si>
  <si>
    <t>020/2017</t>
  </si>
  <si>
    <t>005/2017</t>
  </si>
  <si>
    <t>Fornecimento de Equipamentos para Academia ao Ar Livre – Lote Único</t>
  </si>
  <si>
    <t>MILLA EQUIPAMENTOS METALURGICOS EIRELI</t>
  </si>
  <si>
    <t>006/2017</t>
  </si>
  <si>
    <t>D. C. MEDEIROS – ME</t>
  </si>
  <si>
    <t>013/2017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</si>
  <si>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</si>
  <si>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>CHAILTON MENEZES RIBEIRO</t>
  </si>
  <si>
    <t>021/2017</t>
  </si>
  <si>
    <t>Locação de Caminhão Carga Seca</t>
  </si>
  <si>
    <t>LOACRE - LOCAÇÃO E COMÉRCIO DE MÁQUINAS E EQUIPAMENTOS PARA CONSTRUÇÃO LTDA</t>
  </si>
  <si>
    <t>Aquisição de Concreto Betuminoso Usinado a Quente – CBUQ, para realizar a Recuperação e Manutenção de Vias Urbanas e Ramais</t>
  </si>
  <si>
    <t>009/2017</t>
  </si>
  <si>
    <t>Aquisição de Diversos Materiais de Consumo e Permanente (Elétricos, Hidráulicos, Pintura, Ferramentas, Utensílios e Outros)</t>
  </si>
  <si>
    <t>ELETROFER COMERCIO DE MATERIAIS ELETRICOS E CONSTRUÇÃO LTDA</t>
  </si>
  <si>
    <t>010/2017</t>
  </si>
  <si>
    <t>Aquisição de Areia Lavada</t>
  </si>
  <si>
    <t>MDJ MARQUES COMÉRCIO E SERVIÇOS LTDA</t>
  </si>
  <si>
    <t>012/2017</t>
  </si>
  <si>
    <t>Aquisição de Cavaletes de Sinalização Confeccionados em Madeira, Compensado e Chapa Galvanizada</t>
  </si>
  <si>
    <t>M. C. CAVALCANTE OLIVEIRA</t>
  </si>
  <si>
    <t>016/2017</t>
  </si>
  <si>
    <t>NOVA VIDA PROJETOS E EDIFICAÇÕES LTDA</t>
  </si>
  <si>
    <t>017/2017</t>
  </si>
  <si>
    <t>SRP</t>
  </si>
  <si>
    <t>001/2017</t>
  </si>
  <si>
    <t>004/2017</t>
  </si>
  <si>
    <t>007/2017</t>
  </si>
  <si>
    <t>Serviços Remanescentes de Urbanização da Poligonal Vitória - Etapa I – Lote 02</t>
  </si>
  <si>
    <t>RIO BRANCO MÁRMORES E GRANITOS CONSTRUTORA LTDA</t>
  </si>
  <si>
    <t>Execução de serviços Remanescentes de Urbanização da Poligonal Vila Acre e Vila da Amizade - Lote 02</t>
  </si>
  <si>
    <t>EDIFICAR CONSTRUÇÕES REPRESENTAÇÕES E COMÉRCIO LTDA</t>
  </si>
  <si>
    <t>06/01/2017</t>
  </si>
  <si>
    <t xml:space="preserve">RDC </t>
  </si>
  <si>
    <t>ADESÃO SRP</t>
  </si>
  <si>
    <t>RDC</t>
  </si>
  <si>
    <t>11.638</t>
  </si>
  <si>
    <t>04.939.650/0001-58</t>
  </si>
  <si>
    <t>05.394.853/0001-79</t>
  </si>
  <si>
    <t>02.828.376/0001-14</t>
  </si>
  <si>
    <t>10.199.858/0001-80</t>
  </si>
  <si>
    <t>17.483.432/0001-01</t>
  </si>
  <si>
    <t>14.359.681/0001-93</t>
  </si>
  <si>
    <t>015/2014</t>
  </si>
  <si>
    <t>09.292.865/0001-43</t>
  </si>
  <si>
    <t>014/2015               1º aditivo</t>
  </si>
  <si>
    <t>014/2015               2º aditivo</t>
  </si>
  <si>
    <t>035/2015 
6º aditivo</t>
  </si>
  <si>
    <t>038/2016
1º aditivo</t>
  </si>
  <si>
    <t>038/2016
2º aditivo</t>
  </si>
  <si>
    <t>040/2016
3º aditivo</t>
  </si>
  <si>
    <t>048/2016
2º aditivo</t>
  </si>
  <si>
    <t>066/2016
1º aditivo</t>
  </si>
  <si>
    <t>072/2016
1º aditivo</t>
  </si>
  <si>
    <t>006/2014
4ª aditivo</t>
  </si>
  <si>
    <t>006/2014
5ª aditivo</t>
  </si>
  <si>
    <t>045/2015
4º aditivo</t>
  </si>
  <si>
    <t>39/2015
4º aditivo</t>
  </si>
  <si>
    <t>39/2015
5º aditivo</t>
  </si>
  <si>
    <t>055/2015
5º aditivo</t>
  </si>
  <si>
    <t>024/2016
4º aditivo</t>
  </si>
  <si>
    <t>042/2016
4º aditivo</t>
  </si>
  <si>
    <t>043/2016
3º aditivo</t>
  </si>
  <si>
    <t>052/2016
1º aditivo</t>
  </si>
  <si>
    <t>058/2015
4º aditivo</t>
  </si>
  <si>
    <t>058/2015
5º aditivo</t>
  </si>
  <si>
    <t>021/2016
2º aditivo</t>
  </si>
  <si>
    <t>022/2016
1º aditivo</t>
  </si>
  <si>
    <t>029/2016
2º aditivo</t>
  </si>
  <si>
    <t>034/2016
4º aditivo</t>
  </si>
  <si>
    <t>021/2015
1º aditivo</t>
  </si>
  <si>
    <t>047/2016
1º aditivo</t>
  </si>
  <si>
    <t>063/2016
1º aditivo</t>
  </si>
  <si>
    <t>073/2016
1º aditivo</t>
  </si>
  <si>
    <t>024/2017</t>
  </si>
  <si>
    <t>025/2017</t>
  </si>
  <si>
    <t>UNIACRE INDÚSTRIA E COMÉRCIO LTDA</t>
  </si>
  <si>
    <t>A C GOTARDO - ME</t>
  </si>
  <si>
    <t>035/2011
10º aditivo</t>
  </si>
  <si>
    <t>050/2012
17º aditivo</t>
  </si>
  <si>
    <t>050/2012
18º aditivo</t>
  </si>
  <si>
    <t>014/2015               3º aditivo</t>
  </si>
  <si>
    <t>11984
11988</t>
  </si>
  <si>
    <t>Aditivo atendendo ao dispoto no o art. 57, § 1º, da lei 8.666/94</t>
  </si>
  <si>
    <t>Programa Calha Norte</t>
  </si>
  <si>
    <t>Ministério da Integração</t>
  </si>
  <si>
    <t xml:space="preserve">CR nº 805543/2014 </t>
  </si>
  <si>
    <t>Convênio 315/PCN/2014 – SICONV 801503/2014</t>
  </si>
  <si>
    <t>CR Nº 350.956-56/2011</t>
  </si>
  <si>
    <t>CV Nº 469/PCN/2016
SICONV 841328/2016</t>
  </si>
  <si>
    <t>CF. Nº 412.794 -16/2015</t>
  </si>
  <si>
    <t>CF nº 412.794.16/2015</t>
  </si>
  <si>
    <t>CF Nº 346.605-29/2011</t>
  </si>
  <si>
    <t>CF Nº 350.957-60/2011</t>
  </si>
  <si>
    <t>Ministério das Cidades</t>
  </si>
  <si>
    <t>Ministério dos Esportes</t>
  </si>
  <si>
    <t>Ministério da Defesa</t>
  </si>
  <si>
    <t>Ministério das Cidade</t>
  </si>
  <si>
    <t>Ministério do Turismo</t>
  </si>
  <si>
    <t>Contrato de Repasse nº 1004902-30/2013</t>
  </si>
  <si>
    <t>Contrato de Repasse nº 1006728-60/2013</t>
  </si>
  <si>
    <t>Contrato de Repasse nº 1.015.478-55/2014</t>
  </si>
  <si>
    <t>Contrato de Repasse nº 1004899-50/2013-SICONV 784157/2013</t>
  </si>
  <si>
    <t>Contrato de Repasse nº 230/PCN/2013</t>
  </si>
  <si>
    <t>Contrato de Repasse nº 794022/2013</t>
  </si>
  <si>
    <t>Contrato de Repasse nº 806980/2014</t>
  </si>
  <si>
    <t>Contrato de Repasse nº 308/PCN/2014 – SICONV 801502</t>
  </si>
  <si>
    <t>Termo de Compromisso nº 036/2016</t>
  </si>
  <si>
    <t xml:space="preserve">Termo de Compromisso Nº 350.957-60/2011 </t>
  </si>
  <si>
    <t>Termo de Compromisso 425.754-17/2014</t>
  </si>
  <si>
    <t>Termo de Compromisso Nº 350.956-56/2011.</t>
  </si>
  <si>
    <t>Termo de Compromisso Nº  350.955-41/2011</t>
  </si>
  <si>
    <t>Termo de Compromisso nº 350.955-41/2011.</t>
  </si>
  <si>
    <t>33903900
44905100</t>
  </si>
  <si>
    <t>Convênio nº 218/PCN/2015
SICONV 817716/2015</t>
  </si>
  <si>
    <t>Convênio nº 399/PCN/2015
SICONV 817957/2015</t>
  </si>
  <si>
    <t>Convênio nº 308/PCN/2014
SICONV 801502/2014</t>
  </si>
  <si>
    <t>281/2016</t>
  </si>
  <si>
    <t>288/2016</t>
  </si>
  <si>
    <t>277/2016</t>
  </si>
  <si>
    <t>349/2016</t>
  </si>
  <si>
    <t>34.713.263/0001-60</t>
  </si>
  <si>
    <t>348/2016</t>
  </si>
  <si>
    <t>031/2017</t>
  </si>
  <si>
    <t>01/2017</t>
  </si>
  <si>
    <t>03.587.444/0001-63</t>
  </si>
  <si>
    <t>354/2016</t>
  </si>
  <si>
    <t>Tomada de Preço</t>
  </si>
  <si>
    <t>10.555.495/0001 -79</t>
  </si>
  <si>
    <t xml:space="preserve">290/2016 </t>
  </si>
  <si>
    <t>34.715.557/0001-20</t>
  </si>
  <si>
    <t>922.054.452-00</t>
  </si>
  <si>
    <t>274/2017</t>
  </si>
  <si>
    <t>03.520.514/0001-66</t>
  </si>
  <si>
    <t xml:space="preserve">Contrato de Repasse Nº 824255/2015 </t>
  </si>
  <si>
    <t>2056/2016</t>
  </si>
  <si>
    <t>163/2016</t>
  </si>
  <si>
    <t>003 /2016</t>
  </si>
  <si>
    <t>068/2017</t>
  </si>
  <si>
    <t>058/2017</t>
  </si>
  <si>
    <t>055/2017</t>
  </si>
  <si>
    <t>063/2017</t>
  </si>
  <si>
    <t>63.603.666/0001-54</t>
  </si>
  <si>
    <t>07.468.492/0001-93</t>
  </si>
  <si>
    <t>Aquisição de Madeiras Serradas e Compensado</t>
  </si>
  <si>
    <t>1.903/201</t>
  </si>
  <si>
    <t>1.619/2016</t>
  </si>
  <si>
    <t>30/01/2017</t>
  </si>
  <si>
    <t>019/2015
 6º aditivo</t>
  </si>
  <si>
    <t>003/2017
1º aditivo</t>
  </si>
  <si>
    <t>003/2017
2º aditivo</t>
  </si>
  <si>
    <t>11.851
11.853</t>
  </si>
  <si>
    <t>11960
11.990</t>
  </si>
  <si>
    <t>108/2017</t>
  </si>
  <si>
    <t>Reforma e Ampliação da Praça do Conjunto Mascarenhas de Morais, localizada na Rua Tijuca, Conjunto Mascarenhas de Morais – Bairro Floresta</t>
  </si>
  <si>
    <t>030/2017</t>
  </si>
  <si>
    <t>EURO CONSTRUÇÕES</t>
  </si>
  <si>
    <t>12.057</t>
  </si>
  <si>
    <t>Convênio nº 465/PCN/2015
SICONV 824962/2015.</t>
  </si>
  <si>
    <t>028/2016
2º aditivo</t>
  </si>
  <si>
    <t>028/2016
3º aditivo</t>
  </si>
  <si>
    <t>Pregão SRP Nº 058/2016</t>
  </si>
  <si>
    <t>035/2015 
7º aditivo</t>
  </si>
  <si>
    <t>035/2015 
8º aditivo</t>
  </si>
  <si>
    <t>035/2015 
9º aditivo</t>
  </si>
  <si>
    <t>1º termo</t>
  </si>
  <si>
    <t>Aditivo atendendo ao dispoto no o art. 65, § 1º, inciso I, alinea b da lei 8.666/93</t>
  </si>
  <si>
    <t>1º Apostilamento</t>
  </si>
  <si>
    <t>036/2016
2º aditivo</t>
  </si>
  <si>
    <t>68/2014</t>
  </si>
  <si>
    <t>027/2017</t>
  </si>
  <si>
    <t>Serviços de Implantação de Academias ao Ar Livre, localizado na Rua Saturno, Bairro Adalberto Aragão – Lote 02, no Município de Rio Branco – Acre</t>
  </si>
  <si>
    <t>022/2017</t>
  </si>
  <si>
    <t>Contrato de Repasse Nº 824255/2015</t>
  </si>
  <si>
    <t>33/2017</t>
  </si>
  <si>
    <t>Aquisição de 500 m³ (quinhentos metros cúbicos) de Concreto Usinado Bombeado FCK 15 MPA com Cimento</t>
  </si>
  <si>
    <t>236/2016</t>
  </si>
  <si>
    <t>028/2017</t>
  </si>
  <si>
    <t>ATLAS CONSTRUÇÃO E COMERCIO EIRELI - ME</t>
  </si>
  <si>
    <t>23.044.736/0001-67</t>
  </si>
  <si>
    <t>Construção de Quadra Poliesportiva no Loteamento Acauã, Bairro Vila Acre, no Município de Rio Branco – Acre</t>
  </si>
  <si>
    <t>Contrato de Repasse Nº 784082/2013</t>
  </si>
  <si>
    <t>559/2017</t>
  </si>
  <si>
    <t xml:space="preserve">135/2016 </t>
  </si>
  <si>
    <t>257/2016</t>
  </si>
  <si>
    <t>Apoio Técnico Administrativo e Operacional (Atividade Meio)</t>
  </si>
  <si>
    <t>029/2017</t>
  </si>
  <si>
    <t>MASTER SERVIÇOS EIRELI EPP</t>
  </si>
  <si>
    <t>20.276.206/0001-56</t>
  </si>
  <si>
    <t>081/2017</t>
  </si>
  <si>
    <t>061/2017</t>
  </si>
  <si>
    <t>Serviços de Reprografia, Plotagem, Encadernação, Plastificação, Confecção de Chaves, Carimbos, Confecção de Crachás e Banners</t>
  </si>
  <si>
    <t>S. L. DE CASTRO - ME</t>
  </si>
  <si>
    <t>08.629.283/0001-47</t>
  </si>
  <si>
    <t>032/2017</t>
  </si>
  <si>
    <t>G. S. SILVEIRA - ME</t>
  </si>
  <si>
    <t>096/2017</t>
  </si>
  <si>
    <t>070/2017</t>
  </si>
  <si>
    <t>Fornecimento de Tampões para Poços de Visita</t>
  </si>
  <si>
    <t>033/2017</t>
  </si>
  <si>
    <t>2017.02.001551</t>
  </si>
  <si>
    <t>Aquisição de 25 (vinte e cinco) Aduelas Celulares de Concreto Armado Pré-fabricados, a serem utilizadas nas obras de recuperação do desmoronamento na Rua Rio Grande do Sul, no Município de Rio Branco/AC</t>
  </si>
  <si>
    <t>034/2017</t>
  </si>
  <si>
    <t>CONSTʼ ART CONSTRUÇÕES E ARTEFATOS LTDA</t>
  </si>
  <si>
    <t>09.279.411/0001-32</t>
  </si>
  <si>
    <t>035/2017</t>
  </si>
  <si>
    <t>114/2017</t>
  </si>
  <si>
    <t>Construção do Parque Cidade da Criança, localizado na Rua José de Carvalho, nº 14, Loteamento Macauã, no Município de Rio Branco – Acre</t>
  </si>
  <si>
    <t>CONVÊNIO Nº 244/DPCN/2015 – SICONV 817476/2015</t>
  </si>
  <si>
    <t>121/2017</t>
  </si>
  <si>
    <t>Construção de Espaço de Esporte e Lazer, localizado na Rua Noruega, Esquina com a Rua General Vieira de Melo, Bairro Jardim Europa, no Município de Rio Branco – Acre</t>
  </si>
  <si>
    <t>036/2017</t>
  </si>
  <si>
    <t>E.G.S CONSTRUÇÃO E COMÉRCIO LTDA – ME</t>
  </si>
  <si>
    <t>17.706.828/0001-62</t>
  </si>
  <si>
    <t>CONVÊNIO Nº 466/DPCN/2015 – SICONV824960/2015</t>
  </si>
  <si>
    <t>037/2017</t>
  </si>
  <si>
    <t>131/2017</t>
  </si>
  <si>
    <t>Construção de Quadra de Grama Sintética, localizada na Rua Dr. Mario Maia, Bairro Defesa Civil, no Município de Rio Branco – Acre</t>
  </si>
  <si>
    <t>Contrato de Repasse Nº 818540/2015</t>
  </si>
  <si>
    <t>Aquisição de Brita nº 0, Brita n° 1, de Pó de Brita e Pedra Rachão</t>
  </si>
  <si>
    <t>043/2017</t>
  </si>
  <si>
    <t xml:space="preserve">063/2017 </t>
  </si>
  <si>
    <t>32/2017</t>
  </si>
  <si>
    <t>038/2017</t>
  </si>
  <si>
    <t>05.394.853/0002-50</t>
  </si>
  <si>
    <t>13/16/2017</t>
  </si>
  <si>
    <t>039/2017</t>
  </si>
  <si>
    <t>071/2017</t>
  </si>
  <si>
    <t>052/2017</t>
  </si>
  <si>
    <t>Aquisição de Sacas de 50 kg (Cinquenta quilogramas) de Cimento Portland CP-II, F-32</t>
  </si>
  <si>
    <t>RIO NEGRO IMPORTAÇÃO E EXPORTAÇÃO EIRELI – EPP</t>
  </si>
  <si>
    <t>12.911.227/0001-78</t>
  </si>
  <si>
    <t>11.980</t>
  </si>
  <si>
    <t>11.998</t>
  </si>
  <si>
    <t>0001429-7/2016 - Detran</t>
  </si>
  <si>
    <t>11.891</t>
  </si>
  <si>
    <t>11.716</t>
  </si>
  <si>
    <t>12.003</t>
  </si>
  <si>
    <t>12.012</t>
  </si>
  <si>
    <t>12027</t>
  </si>
  <si>
    <t>12.032</t>
  </si>
  <si>
    <t>12.035</t>
  </si>
  <si>
    <t>12.044</t>
  </si>
  <si>
    <t>12.052</t>
  </si>
  <si>
    <t>11.993</t>
  </si>
  <si>
    <t>12.049</t>
  </si>
  <si>
    <t>11.764</t>
  </si>
  <si>
    <t>12.059</t>
  </si>
  <si>
    <t>12.022</t>
  </si>
  <si>
    <t>12.064</t>
  </si>
  <si>
    <t>12.063</t>
  </si>
  <si>
    <t>12.023</t>
  </si>
  <si>
    <t>12.028</t>
  </si>
  <si>
    <t>12.072</t>
  </si>
  <si>
    <t>11.997</t>
  </si>
  <si>
    <t>12.0178</t>
  </si>
  <si>
    <t>12.076</t>
  </si>
  <si>
    <t>12.054</t>
  </si>
  <si>
    <t>040/2017</t>
  </si>
  <si>
    <t>ROBERTH &amp; SOUSA LTDA</t>
  </si>
  <si>
    <t>142/2017</t>
  </si>
  <si>
    <t>078/2017</t>
  </si>
  <si>
    <t>Fornecimento de Tampões de Ferro Fundido</t>
  </si>
  <si>
    <t>12.056</t>
  </si>
  <si>
    <t>09.019.016/0001-10</t>
  </si>
  <si>
    <t>12.078</t>
  </si>
  <si>
    <t>041/2017</t>
  </si>
  <si>
    <t>R.M. COSNTRUÇOES LTDA - ME</t>
  </si>
  <si>
    <t xml:space="preserve">Construção de Quadra de Grama Sintética, localizada na Rua 06 de Agosto, Bairro 06 de Agosto no Município de Rio Branco/Acre. </t>
  </si>
  <si>
    <t>143/2017</t>
  </si>
  <si>
    <t>08.731.640/0001-83</t>
  </si>
  <si>
    <t>042/2017</t>
  </si>
  <si>
    <t>LIDER CONTRUÇÕES</t>
  </si>
  <si>
    <t xml:space="preserve">Construção da Passarela de Acesso ao Parque Municipal Capitão ciríaco, localizado na Rua Dr. Pereira Passos, Bairro 06 de agosto no Município de Rio Branco – Acre. </t>
  </si>
  <si>
    <t>124/2017</t>
  </si>
  <si>
    <t xml:space="preserve">03.587.444/0001-63  </t>
  </si>
  <si>
    <t>12.080</t>
  </si>
  <si>
    <t>Contrato de Repasse Nº 824021/2015</t>
  </si>
  <si>
    <t>CONSTRUFACIL MATERIAIS PARA CONSTRUÇÃO E SERVIÇOS LTDA</t>
  </si>
  <si>
    <t xml:space="preserve">Aquisição de Material de Consumo Diversos, (Limpeza, Engenharia e Bandeiras material para obras, e bandeiras), </t>
  </si>
  <si>
    <t xml:space="preserve">12.122.811/0001- 44 </t>
  </si>
  <si>
    <t>12.084</t>
  </si>
  <si>
    <t>33.90.31.00</t>
  </si>
  <si>
    <t>144/2017</t>
  </si>
  <si>
    <t xml:space="preserve">Serviços de Reforma no Mercado Municipal Aziz Abucater, localizado no Calçadão da Benjamin Constant - Centro, no Município de Rio Branco – Acre. </t>
  </si>
  <si>
    <t>RETRO CONSTRUÇÕES E COMÉRCIO LTDA – ME</t>
  </si>
  <si>
    <t>044/2017</t>
  </si>
  <si>
    <t xml:space="preserve">11.641.902/0001-23 </t>
  </si>
  <si>
    <t>062/2016
1º aditivo</t>
  </si>
  <si>
    <t>28/01/207</t>
  </si>
  <si>
    <t>069/2013
6º aditivo</t>
  </si>
  <si>
    <t>037/2016
4º aditivo</t>
  </si>
  <si>
    <t>072/2016
2º aditivo</t>
  </si>
  <si>
    <t>072/2016
3º aditivo</t>
  </si>
  <si>
    <t>02/03,/2017</t>
  </si>
  <si>
    <t>018/2017
1º aditivo</t>
  </si>
  <si>
    <t>019/2017
1º aditivo</t>
  </si>
  <si>
    <t>029/2015
4º aditivo</t>
  </si>
  <si>
    <t>063/2016
2º aditivo</t>
  </si>
  <si>
    <t>096/2014
4º aditivo</t>
  </si>
  <si>
    <t xml:space="preserve"> Aditivo em conformidade com art. 57, § 1º, inciso I, letra “b” da Lei 8.666/93 e suas alterações.     </t>
  </si>
  <si>
    <t>043/2016
4º aditivo</t>
  </si>
  <si>
    <t xml:space="preserve">Aditivo em conformidade com art. 57, § 1º e art. 65, § 1º, da Lei 8.666/93 e suas alterações.     </t>
  </si>
  <si>
    <t>085/2014
3º aditivo</t>
  </si>
  <si>
    <t>028/2017
1º aditivo</t>
  </si>
  <si>
    <t xml:space="preserve"> Aditivo reger-se-á em conformidade com art. 65, § 1º, inciso II, letra “b” da Lei 8.666/93 e suas alterações.         </t>
  </si>
  <si>
    <t>042/2016
5º aditivo</t>
  </si>
  <si>
    <t>019/2015
 7º aditivo</t>
  </si>
  <si>
    <t>11.973        11974</t>
  </si>
  <si>
    <t>11.973</t>
  </si>
  <si>
    <t>055/2015
6º aditivo</t>
  </si>
  <si>
    <t>051/2013
10º aditivo</t>
  </si>
  <si>
    <t>Aditivo de Valor S/Reflexo Finan</t>
  </si>
  <si>
    <t>022/2015 
 5º  aditivo</t>
  </si>
  <si>
    <t>004/2015               7º aditivo</t>
  </si>
  <si>
    <t xml:space="preserve"> 11.827</t>
  </si>
  <si>
    <t xml:space="preserve"> 11.929</t>
  </si>
  <si>
    <t>11.967</t>
  </si>
  <si>
    <t>054/2016
2º aditivo</t>
  </si>
  <si>
    <t>054/2016
3º aditivo</t>
  </si>
  <si>
    <t>054/2016
4º aditivo</t>
  </si>
  <si>
    <t>036/2016
3º aditivo</t>
  </si>
  <si>
    <t xml:space="preserve">Aditivo reger-se-á em conformidade com art. 65, § 1º, inciso II, alínea b, da Lei 8.666/93 e suas alterações.     </t>
  </si>
  <si>
    <t>12.013</t>
  </si>
  <si>
    <t>11.674</t>
  </si>
  <si>
    <t>11.913</t>
  </si>
  <si>
    <t>12.035              12.037</t>
  </si>
  <si>
    <t>11.512</t>
  </si>
  <si>
    <t>TC 01/17
098/2013</t>
  </si>
  <si>
    <t>002/2013</t>
  </si>
  <si>
    <t xml:space="preserve">002/2013
</t>
  </si>
  <si>
    <t>12033
12035</t>
  </si>
  <si>
    <t>19.979.488/0001-79</t>
  </si>
  <si>
    <t>037/2017     1º aditivo</t>
  </si>
  <si>
    <t>060/2015 
3º aditivo</t>
  </si>
  <si>
    <t>OBRA PARALISADA EM 25/01/2017</t>
  </si>
  <si>
    <t>05/02/2014</t>
  </si>
  <si>
    <t>05/02/2015</t>
  </si>
  <si>
    <t>11.304</t>
  </si>
  <si>
    <t>Contrato de Repasse Nº 825.344/MTUR/2015.</t>
  </si>
  <si>
    <t>046/2017</t>
  </si>
  <si>
    <t>ETENGE -  EMPRESA DE ENGENHARIA EM ELETRICIDADE E COMÉRCIO IMPORTAÇÃO E EXPORTAÇÃO LTDA</t>
  </si>
  <si>
    <t>Contratação de Serviços de Relocação e Construção de Rede de Distribuição de Média e Baixa tensão, para atender a Iluminação pública do município de Rio Branco, Área Urbana e Rural – Acre.</t>
  </si>
  <si>
    <t>240/2016</t>
  </si>
  <si>
    <t xml:space="preserve">04.593.893/0001-87 </t>
  </si>
  <si>
    <t xml:space="preserve">Este Aditivo está em conformidade com Art. 65 § 1º,  inciso II, letra b, da Lei 8.666/93 e suas alterações.     </t>
  </si>
  <si>
    <t>047/2017</t>
  </si>
  <si>
    <t>APURINÃ  - EIRELI - ME</t>
  </si>
  <si>
    <t>Construção de Ponte de Estrutura Mista, localizada na Estrada do Quixadá (Igarapé Fundo), no Município de Rio Branco – Acre.</t>
  </si>
  <si>
    <t>109/2017</t>
  </si>
  <si>
    <t>1  e 8</t>
  </si>
  <si>
    <t xml:space="preserve">Contrato de Financiamento nº 412.794-16/2015 – PAC2 </t>
  </si>
  <si>
    <t>053/2017</t>
  </si>
  <si>
    <t>166/2017</t>
  </si>
  <si>
    <t>ADINN CONSTRUÇÃO E PAVIMENTAÇÃO - EIRELI</t>
  </si>
  <si>
    <t>Construção de Ponte de Estrutura Mista, localizada na Estrada do Quixadá (Igarapé Redenção), no Município de Rio Branco – Acre.</t>
  </si>
  <si>
    <t xml:space="preserve">Serviços de Reforma e Ampliação da Praça do Bairro Xavier Maia, localizado na Avenida Brasil - Bairro Xavier Maia, no Município de Rio Branco – Acre. </t>
  </si>
  <si>
    <t>048/2017</t>
  </si>
  <si>
    <t>12.099</t>
  </si>
  <si>
    <t>CONVÊNIO Nº 465/DPCN</t>
  </si>
  <si>
    <t xml:space="preserve">22.740.397/0001-90  </t>
  </si>
  <si>
    <t>139/2017</t>
  </si>
  <si>
    <t xml:space="preserve">Serviços de Adequação de Ciclovias na Avenida Antônio da Rocha Viana (Trecho Rua José Magalhães x Rua Isaura Parente), no Município de Rio Branco – Acre. </t>
  </si>
  <si>
    <t>049/2017</t>
  </si>
  <si>
    <t xml:space="preserve">CONSÓRCIO “CORPORAÇÕE LIDER”, </t>
  </si>
  <si>
    <t>12.105</t>
  </si>
  <si>
    <t>Contrato de Repasse Nº 820106/2015/MCIDADES.</t>
  </si>
  <si>
    <t>050/2017</t>
  </si>
  <si>
    <t>110/2017</t>
  </si>
  <si>
    <t>EURO CONSTRUÇOES LTDA,</t>
  </si>
  <si>
    <t xml:space="preserve">Serviços de Reforma e Ampliação da Área de Lazer no Bairro Vitória, localizada na Rua Thaumaturgo, Bairro Vitória, no Município de Rio Branco – Acre. </t>
  </si>
  <si>
    <t>12.107</t>
  </si>
  <si>
    <t>CONVÊNIO Nº 465/DPCN/2015</t>
  </si>
  <si>
    <t>133/2017</t>
  </si>
  <si>
    <t>054/2017</t>
  </si>
  <si>
    <t>CONSÓRCIO EMPRESARIAL J. R. MED Nº 01</t>
  </si>
  <si>
    <t xml:space="preserve">Serviços Remanescentes de Construção da Quadra Poliesportiva Coberta no Conjunto Santa Cruz, no Município de Rio Branco/Acre. </t>
  </si>
  <si>
    <t>12.112</t>
  </si>
  <si>
    <t xml:space="preserve">13.479.997/0001-56 </t>
  </si>
  <si>
    <t>Contrato de Repasse Nº 783363/2013.</t>
  </si>
  <si>
    <t>CANDIRU CONSTRUÇÕES E COMÉRCIO – EIRELI</t>
  </si>
  <si>
    <t>Serviço de Ampliação de Um Abrigo de Moto Taxi, localizado na Via Chico Mendes, Bairro Santa Inês, no Município de Rio Branco – Acre.</t>
  </si>
  <si>
    <t>172/2017</t>
  </si>
  <si>
    <t>051/2017</t>
  </si>
  <si>
    <t xml:space="preserve">17.512.584/0001-87  </t>
  </si>
  <si>
    <t>119/2017</t>
  </si>
  <si>
    <t>Construção de Espaço de Esporte e Lazer, localizado no Bairro Pedro Roseno no Município de Rio Branco – Acre.</t>
  </si>
  <si>
    <t>12115            12122</t>
  </si>
  <si>
    <t>CONVÊNIO Nº 466/DPCN/2015 – SICONV 824960/2015</t>
  </si>
  <si>
    <t>056/2017</t>
  </si>
  <si>
    <t>Construção de Espaço de Esporte e Lazer, localizado na Rua Buriti (Rua 3), Bairro Santa Inês, no Município de Rio Branco – Acre.</t>
  </si>
  <si>
    <t>12.005</t>
  </si>
  <si>
    <t>057/2017</t>
  </si>
  <si>
    <t>MARCUS V. DA S. AMORIM</t>
  </si>
  <si>
    <t>Aquisição de Material de Consumo e Suprimento de Informática</t>
  </si>
  <si>
    <t>184/2017</t>
  </si>
  <si>
    <t>091/2017</t>
  </si>
  <si>
    <t>Pregão SRP Nº 0912017</t>
  </si>
  <si>
    <t xml:space="preserve">23.089.046/0001-24 </t>
  </si>
  <si>
    <t>065/2017</t>
  </si>
  <si>
    <t>N. W. CONSTRUÇÕES E COMÉRCIO VITÓRIA LTDA</t>
  </si>
  <si>
    <t>Aquisição de Materiais Elétricos, Hidráulicos, de Consumo, Ferramentas e Equipamentos</t>
  </si>
  <si>
    <t xml:space="preserve">DESSÃO AO PREGÃO SRP Nº 004/2017 - EMURB </t>
  </si>
  <si>
    <t xml:space="preserve">23.256.272/0001-52 </t>
  </si>
  <si>
    <t>12.125</t>
  </si>
  <si>
    <t>06/02/2017</t>
  </si>
  <si>
    <t>02/06/2018</t>
  </si>
  <si>
    <t>045/2017</t>
  </si>
  <si>
    <t>Construção de Quiosque na Praça Morada do Sol, Localizada na Rua Saturno, Adalberto Aragão no Município de Rio Branco – Acre.</t>
  </si>
  <si>
    <t>066/2017</t>
  </si>
  <si>
    <t>019/2017
2º aditivo</t>
  </si>
  <si>
    <t>018/2017
2º aditivo</t>
  </si>
  <si>
    <t>060/2015 
4º aditivo</t>
  </si>
  <si>
    <t>Aditivo atendendo ao dispoto no o art. 65, § 1º,inciso II,letra b, da lei 8.666/93</t>
  </si>
  <si>
    <t>3º Termo de Reajuste</t>
  </si>
  <si>
    <t>066/2016
2º aditivo</t>
  </si>
  <si>
    <t>066/2016
3º aditivo</t>
  </si>
  <si>
    <t>066/2016
4º aditivo</t>
  </si>
  <si>
    <t xml:space="preserve">Aditivo em conformidade com art. 65, § 1º, inciso II, da Lei 8.666/93 e suas alterações posteriores.     </t>
  </si>
  <si>
    <t>OBRA PARALISOU EM 21/11/2016</t>
  </si>
  <si>
    <t>REINIICIO DA OBRA EM 06/06/2017</t>
  </si>
  <si>
    <t>060/2014
5º aditivo</t>
  </si>
  <si>
    <t>032/2014
4º aditivo</t>
  </si>
  <si>
    <t>059/2014
3º aditivo</t>
  </si>
  <si>
    <t>059/2014
4º aditivo</t>
  </si>
  <si>
    <t>033/2014
6º aditivo</t>
  </si>
  <si>
    <t>045/2015
5º aditivo</t>
  </si>
  <si>
    <t>045/2015
6º aditivo</t>
  </si>
  <si>
    <t xml:space="preserve">Aditivo atendendo ao dispoto no art. 65, § 1º,inciso I, letra b, da Lei 8.666/93 </t>
  </si>
  <si>
    <t>034/2014
5º aditivo</t>
  </si>
  <si>
    <t>034/2014
6º aditivo</t>
  </si>
  <si>
    <t>026/2014
7º aditivo</t>
  </si>
  <si>
    <t>026/2014
8º aditivo</t>
  </si>
  <si>
    <t>044/2017
1º aditivo</t>
  </si>
  <si>
    <t>Este aditivo reger-se-á em conformidade com art. 65, inciso II, alínea “b” e  § 1º, da Lei 8.666/93 e suas alterações</t>
  </si>
  <si>
    <t>020/2017
1º aditivo</t>
  </si>
  <si>
    <t xml:space="preserve"> Aditivo em conformidade com art. 57, § 1º,  da Lei 8.666/93 e suas alterações.     </t>
  </si>
  <si>
    <t>060/2016
2º aditivo</t>
  </si>
  <si>
    <t xml:space="preserve">Este aditivo reger-se-á em conformidade com art. 57, § 1º, inciso I, da Lei 8.666/93 e suas alterações posteriores.     </t>
  </si>
  <si>
    <t>002/2017
1º aditivo</t>
  </si>
  <si>
    <t>002/2017
2º aditivo</t>
  </si>
  <si>
    <t xml:space="preserve">Este aditivo reger-se-á em conformidade com art. 65, § 1º, inciso I, letra “b” da Lei 8.666/93 e suas alterações.         </t>
  </si>
  <si>
    <t>125/2014
4º aditivo</t>
  </si>
  <si>
    <t>029/2015
5º aditivo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</si>
  <si>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</si>
  <si>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</si>
  <si>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</si>
  <si>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</si>
  <si>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</si>
  <si>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>017/2015
8º aditivo</t>
  </si>
  <si>
    <t>017/2015
9º aditivo</t>
  </si>
  <si>
    <t>019/2015
 8º aditivo</t>
  </si>
  <si>
    <t>063/2016
3º aditivo</t>
  </si>
  <si>
    <t xml:space="preserve">Este aditivo reger-se-á em conformidade com art. 57, § 1º, da Lei 8.666/93 e suas alterações posteriores.     </t>
  </si>
  <si>
    <t>064/2017</t>
  </si>
  <si>
    <t>Serviços de Requalificação da Infraestrutura Cicloviária e Estruturação do Sistema de Bicicletas Compartilhadas – Lote 06</t>
  </si>
  <si>
    <t>22/2016</t>
  </si>
  <si>
    <t>1085</t>
  </si>
  <si>
    <t>075/2013
5º aditivo</t>
  </si>
  <si>
    <t>004/2015               8º aditivo</t>
  </si>
  <si>
    <t>004/2015               9º aditivo</t>
  </si>
  <si>
    <t>017/2015
10º aditivo</t>
  </si>
  <si>
    <t>022/2015 
 6º  aditivo</t>
  </si>
  <si>
    <t>022/2015 
 7º  aditivo</t>
  </si>
  <si>
    <t>035/2015 
10º aditivo</t>
  </si>
  <si>
    <t>038/2016
3º aditivo</t>
  </si>
  <si>
    <t>022/2017
1º aditivo</t>
  </si>
  <si>
    <t>028/2017
2º aditivo</t>
  </si>
  <si>
    <t>023/2016
1º aditivo</t>
  </si>
  <si>
    <t>023/2016
2º aditivo</t>
  </si>
  <si>
    <t>024/2016
5º aditivo</t>
  </si>
  <si>
    <t>051/2016
3º aditivo</t>
  </si>
  <si>
    <t>052/2016
2º aditivo</t>
  </si>
  <si>
    <t>064/2013
8º aditivo</t>
  </si>
  <si>
    <t>015/2015          
2º aditivo</t>
  </si>
  <si>
    <t>067/2017</t>
  </si>
  <si>
    <t>Serviços de Melhoramento e Recuperação de Pavimento no Município de Rio Branco/Acre</t>
  </si>
  <si>
    <t>055/2015
7º aditivo</t>
  </si>
  <si>
    <t xml:space="preserve">aditivo reger-se-á em conformidade com art. 57, § 1º, inciso I, da Lei 8.666/93 e suas alterações posteriores.     </t>
  </si>
  <si>
    <t>021/2016
3º aditivo</t>
  </si>
  <si>
    <t>021/2016
4º aditivo</t>
  </si>
  <si>
    <t xml:space="preserve">aditivo reger-se-á em conformidade com art. 65, § 1º, inciso I, letra “b” da Lei 8.666/93 e suas alterações.     </t>
  </si>
  <si>
    <t>058/2015
6º aditivo</t>
  </si>
  <si>
    <t>058/2015
7º aditivo</t>
  </si>
  <si>
    <t>034/2016
5º aditivo</t>
  </si>
  <si>
    <t>39/2015
6º aditivo</t>
  </si>
  <si>
    <t>39/2015
7º aditivo</t>
  </si>
  <si>
    <t>39/2015
8º aditivo</t>
  </si>
  <si>
    <r>
      <t xml:space="preserve">Aditivo em confomidade com art. 65, </t>
    </r>
    <r>
      <rPr>
        <sz val="10"/>
        <rFont val="Calibri"/>
        <family val="2"/>
      </rPr>
      <t>§ 1º inciso I,  letra "bʺ da Lei 8.666/93.</t>
    </r>
  </si>
  <si>
    <t>022/2015 
 8º  aditivo</t>
  </si>
  <si>
    <t>054/2016
5º aditivo</t>
  </si>
  <si>
    <t>054/2016
6º aditivo</t>
  </si>
  <si>
    <t>018/2017
3º aditivo</t>
  </si>
  <si>
    <t>019/2017
3º aditivo</t>
  </si>
  <si>
    <t>029/2016
3º aditivo</t>
  </si>
  <si>
    <t xml:space="preserve">Aditivo reger-se-á em conformidade com art. 57, § 1º, inciso I, da Lei 8.666/93 e suas alterações posteriores.     </t>
  </si>
  <si>
    <t>029/2016
4º aditivo</t>
  </si>
  <si>
    <t>029/2016
5º aditivo</t>
  </si>
  <si>
    <t>051/2017
1º aditivo</t>
  </si>
  <si>
    <t>051/2017
2º aditivo</t>
  </si>
  <si>
    <t>051/2017
3º aditivo</t>
  </si>
  <si>
    <t>056/2017
1º aditivo</t>
  </si>
  <si>
    <t>066/2017
1º aditivo</t>
  </si>
  <si>
    <t>072/2016
5º aditivo</t>
  </si>
  <si>
    <t>072/2016
4º aditivo</t>
  </si>
  <si>
    <t>028/2016
4º aditivo</t>
  </si>
  <si>
    <t>OBRA PARALISADA EM 27/07/2016, POR FALTA DE REPASSE FINANCEIRO</t>
  </si>
  <si>
    <t>OBRA REINICIADA EM 15/05/2017</t>
  </si>
  <si>
    <t>024/2016
6º aditivo</t>
  </si>
  <si>
    <t>036/2017
1º aditivo</t>
  </si>
  <si>
    <t>035/2015 
11º aditivo</t>
  </si>
  <si>
    <t>062/2016
2º aditivo</t>
  </si>
  <si>
    <t>062/2016
3º aditivo</t>
  </si>
  <si>
    <t>001/2012
16º aditivo</t>
  </si>
  <si>
    <t>OBRA PARALISADA</t>
  </si>
  <si>
    <t>035/2017
1º aditivo</t>
  </si>
  <si>
    <t>043/2016
5º aditivo</t>
  </si>
  <si>
    <t xml:space="preserve">Aditivo de Prazo </t>
  </si>
  <si>
    <t>032/2014
5º aditivo</t>
  </si>
  <si>
    <t>034/2016
6º aditivo</t>
  </si>
  <si>
    <t>035/2011
11º aditivo</t>
  </si>
  <si>
    <t>050/2012
19º aditivo</t>
  </si>
  <si>
    <t>001/2012
17º aditivo</t>
  </si>
  <si>
    <t>01/06/2017</t>
  </si>
  <si>
    <t xml:space="preserve">Aditivo em conformidade com art. 57, § 1º, inciso III da Lei 8.666/93 e suas alterações posteriores.     </t>
  </si>
  <si>
    <t>042/2016
7º aditivo</t>
  </si>
  <si>
    <t>020/2017
2º aditivo</t>
  </si>
  <si>
    <t xml:space="preserve"> 04/09/2017</t>
  </si>
  <si>
    <t>028/2016
5º aditivo</t>
  </si>
  <si>
    <t>069/2013
7º aditivo</t>
  </si>
  <si>
    <t>028/2017
3º aditivo</t>
  </si>
  <si>
    <t xml:space="preserve">Este aditivo reger-se-á em conformidade com art. 57, § 1º, inciso I, da Lei 8.666/93 e suas alterações posteriores.    </t>
  </si>
  <si>
    <t>058/2016
2º aditivo</t>
  </si>
  <si>
    <t>011/2017
1º aditivo</t>
  </si>
  <si>
    <t>014/2017
1º aditivo</t>
  </si>
  <si>
    <t>003/2017
3º aditivo</t>
  </si>
  <si>
    <t>003/2017
4º aditivo</t>
  </si>
  <si>
    <t xml:space="preserve">Aditivo em conformidade com art. 57, § 1º,  da Lei 8.666/93 e suas alterações posteriores.     </t>
  </si>
  <si>
    <t>022/2017
2º aditivo</t>
  </si>
  <si>
    <t>022/2017
3º aditivo</t>
  </si>
  <si>
    <t>066/2016
5º aditivo</t>
  </si>
  <si>
    <t>Termo de Reinicio em 28/08/2017</t>
  </si>
  <si>
    <t>065/2013
2º aditivo</t>
  </si>
  <si>
    <t>096/2013
3º aditivo</t>
  </si>
  <si>
    <t>002/2017
3º aditivo</t>
  </si>
  <si>
    <t>030/2017
1º aditivo</t>
  </si>
  <si>
    <t>048/2017
1º aditivo</t>
  </si>
  <si>
    <t>068/2016
1º aditivo</t>
  </si>
  <si>
    <t>060/2016
3º aditivo</t>
  </si>
  <si>
    <t>036/2016</t>
  </si>
  <si>
    <t>036/2016
4º aditivo</t>
  </si>
  <si>
    <t>057/2016
3º aditivo</t>
  </si>
  <si>
    <t>054/2015
3º aditivo</t>
  </si>
  <si>
    <t>09/*11/2017</t>
  </si>
  <si>
    <t>Este aditivo reger-se-á em conformidade com inciso II, do art. 57, da Lei 8.666/93</t>
  </si>
  <si>
    <t>022/2015 
 9º  aditivo</t>
  </si>
  <si>
    <t xml:space="preserve">Este aditivo reger-se-á em conformidade com art. 65, § 1º, inciso II, letra “b” da Lei 8.666/93 e suas alterações.         </t>
  </si>
  <si>
    <t>050/2017
1º aditivo</t>
  </si>
  <si>
    <t>050/2017
2º aditivo</t>
  </si>
  <si>
    <t>048/2016
3º aditivo</t>
  </si>
  <si>
    <t>0572017
1º aditivo</t>
  </si>
  <si>
    <t>0572017
2º aditivo</t>
  </si>
  <si>
    <t>04/09/20174</t>
  </si>
  <si>
    <t>050/2016
1º aditivo</t>
  </si>
  <si>
    <t>052/2015
2º aditivo</t>
  </si>
  <si>
    <t xml:space="preserve">Aditivo em conformidade com insico II art. 57, da Lei 8.666/93 e suas alterações posteriores.     </t>
  </si>
  <si>
    <t>Serviços de Instalações Elétricas para Decoração Natalina 2017, no Calçadão da Benjamin Constant e Praça da Revolução, no Município de Rio Branco – Acre.</t>
  </si>
  <si>
    <t>069/2017</t>
  </si>
  <si>
    <t>12.188</t>
  </si>
  <si>
    <t>066/2017
2ª aditivo</t>
  </si>
  <si>
    <t>048/2016
4º aditivo</t>
  </si>
  <si>
    <t>019/2015
 9º aditivo</t>
  </si>
  <si>
    <t>020/2016 
4º aditivo</t>
  </si>
  <si>
    <t>020/2016 
5º aditivo</t>
  </si>
  <si>
    <t>020/2016 
6º aditivo</t>
  </si>
  <si>
    <t>Aditivo de Prazo Vigência</t>
  </si>
  <si>
    <t>036/2016
5º aditivo</t>
  </si>
  <si>
    <t>020/2017
3º aditivo</t>
  </si>
  <si>
    <t>007/2016
2º aditivo</t>
  </si>
  <si>
    <t>008/2016
2º aditivo</t>
  </si>
  <si>
    <t>018/2016
2º aditivo</t>
  </si>
  <si>
    <t>017/2016
2º aditivo</t>
  </si>
  <si>
    <t>016/2016
2º aditivo</t>
  </si>
  <si>
    <t>015/2016
2º aditivo</t>
  </si>
  <si>
    <t>0142016
2º aditivo</t>
  </si>
  <si>
    <t>012/2016
2º aditivo</t>
  </si>
  <si>
    <t>013/2016
2º aditivo</t>
  </si>
  <si>
    <t>009/2016
2º aditivo</t>
  </si>
  <si>
    <t>011/2016
2º aditivo</t>
  </si>
  <si>
    <t>010/2016
2º aditivo</t>
  </si>
  <si>
    <t>7949544</t>
  </si>
  <si>
    <t>047/2017
1º aditivo</t>
  </si>
  <si>
    <t>3º aditivo</t>
  </si>
  <si>
    <t xml:space="preserve">Este aditivo reger-se-á em conformidade com art. 65, inciso II, letra “b” da Lei 8.666/93 e suas alterações posteriores.     </t>
  </si>
  <si>
    <t>038/2016
4º aditivo</t>
  </si>
  <si>
    <t>048/2016
5º aditivo</t>
  </si>
  <si>
    <t xml:space="preserve"> Aditivo em conformidade com art. 65, § 1º, inciso II, letra “b” da Lei 8.666/93 e suas alterações.       </t>
  </si>
  <si>
    <t>066/2016
6º aditivo</t>
  </si>
  <si>
    <t xml:space="preserve"> Aditivo em conformidade com art. 65, § 1º, inciso II, letra “b” da Lei 8.666/93 e suas alterações.   </t>
  </si>
  <si>
    <t>002/2017
4º aditivo</t>
  </si>
  <si>
    <t>002/2017
5º aditivo</t>
  </si>
  <si>
    <t>002/2017
6º aditivo</t>
  </si>
  <si>
    <t>018/2017
4º aditivo</t>
  </si>
  <si>
    <t>020/2017
4º aditivo</t>
  </si>
  <si>
    <t>030/2017
2º aditivo</t>
  </si>
  <si>
    <t>037/2017     2º aditivo</t>
  </si>
  <si>
    <t>037/2017     3º aditivo</t>
  </si>
  <si>
    <t>aditivo reger-se-á em conformidade com art. 57, § 1º, inciso I, da Lei 8.666/93 e suas alterações posteriores</t>
  </si>
  <si>
    <t>042/2017
1º aditivo</t>
  </si>
  <si>
    <t>aditivo reger-se-á em conformidade com art. 57, § 1º, inciso I, da Lei 8.666/93 e suas alterações posteriores.</t>
  </si>
  <si>
    <t>001/2012
18º aditivo</t>
  </si>
  <si>
    <t>098/2013
7º aditivo</t>
  </si>
  <si>
    <t>055/2015
8º aditivo</t>
  </si>
  <si>
    <t>055/2015
9º aditivo</t>
  </si>
  <si>
    <t>042/2016
8º aditivo</t>
  </si>
  <si>
    <t>051/2016
4º aditivo</t>
  </si>
  <si>
    <t>68/2014                    1º aditivo</t>
  </si>
  <si>
    <t>68/2014                    2º aditivo</t>
  </si>
  <si>
    <t>68/2014                    3º aditivo</t>
  </si>
  <si>
    <t>68/2014                    4º aditivo</t>
  </si>
  <si>
    <t>68/2014                    5º aditivo</t>
  </si>
  <si>
    <t>68/2014                    6º aditivo</t>
  </si>
  <si>
    <t>68/2014                    7º aditivo</t>
  </si>
  <si>
    <t>051/2013
11º aditivo</t>
  </si>
  <si>
    <t>026/2014
9º aditivo</t>
  </si>
  <si>
    <t>034/2014
7º aditivo</t>
  </si>
  <si>
    <t>1º aditivo
056/2016</t>
  </si>
  <si>
    <t>2º aditivo
056/2016</t>
  </si>
  <si>
    <t>063/2016
4º aditivo</t>
  </si>
  <si>
    <t>067/2014
9º aditivo</t>
  </si>
  <si>
    <t xml:space="preserve">Este aditivo reger-se-á em conformidade com art. 57, § 1º, da Lei 8.666/93 e suas alterações posteriores.         </t>
  </si>
  <si>
    <t>034/2017
1º aditivo</t>
  </si>
  <si>
    <t>067/2017
1º aditivo</t>
  </si>
  <si>
    <t>19</t>
  </si>
  <si>
    <t>84.313.923/0001-93</t>
  </si>
  <si>
    <t>ME</t>
  </si>
  <si>
    <t>MDEFESA</t>
  </si>
  <si>
    <t>MINC</t>
  </si>
  <si>
    <t>MCIDADES</t>
  </si>
  <si>
    <t>PRESTAÇÃO DE CONTAS MENSAL - EXERCÍCIO 2018</t>
  </si>
  <si>
    <t>005/2018</t>
  </si>
  <si>
    <t>Serviços de Reforma e Ampliação da Área de Lazer no Conjunto Bela Vista, localizada na Rua Sena Madureira, Conjunto Bela Vista</t>
  </si>
  <si>
    <t>002/2018</t>
  </si>
  <si>
    <t>Contratação de Mão de Obra para Execução de Estruturas de Apoio Para Desabrigados em Razão da Enchente do Rio Acre em 2018 – Lote 03</t>
  </si>
  <si>
    <t>004/2018</t>
  </si>
  <si>
    <t>Construção de Abrigo para Prestadores de Serviço de Carga e Descarga, localizado na BR 364, Bairro Santa Inês</t>
  </si>
  <si>
    <t xml:space="preserve">APURINÃ  - EIRELI - ME </t>
  </si>
  <si>
    <t>006/2018</t>
  </si>
  <si>
    <t>Fornecimento de Concreto Asfáltico Usinado a Quente para aplicação a frio, (reparador asfáltico pronto para uso)</t>
  </si>
  <si>
    <t>003/2018</t>
  </si>
  <si>
    <t>Serviços de Melhoramento e Recuperação de Pavimento em Vias Urbanas, no Município de Rio Branco/Acre</t>
  </si>
  <si>
    <t>001/2018</t>
  </si>
  <si>
    <t>Executado até 2017</t>
  </si>
  <si>
    <t xml:space="preserve"> Executado no Exercício 2018</t>
  </si>
  <si>
    <t>2º PARALISAÇÃO EM 27/11/2017</t>
  </si>
  <si>
    <t>2º REINICIO EM 12/03/2017</t>
  </si>
  <si>
    <t>051/2016
5º aditivo</t>
  </si>
  <si>
    <t>042/2016
9º aditivo</t>
  </si>
  <si>
    <t>042/2016
6º aditivo</t>
  </si>
  <si>
    <t>12.124</t>
  </si>
  <si>
    <t>064/2017
1º aditivo</t>
  </si>
  <si>
    <t xml:space="preserve">Em conformidade com art. 57, § 1º, inciso I, da Lei 8.666/93 e suas alterações posteriores.     </t>
  </si>
  <si>
    <t>064/2017
2º aditivo</t>
  </si>
  <si>
    <t>054/2017
1º aditivo</t>
  </si>
  <si>
    <t>054/2017
3º aditivo</t>
  </si>
  <si>
    <t>054/2017
2º aditivo</t>
  </si>
  <si>
    <t>059/2014
5º aditivo</t>
  </si>
  <si>
    <t>041/2017     1º aditivo</t>
  </si>
  <si>
    <t>041/2017     4º aditivo</t>
  </si>
  <si>
    <t>041/2017     2º aditivo</t>
  </si>
  <si>
    <t>041/2017     3º aditivo</t>
  </si>
  <si>
    <t>060/2014
6º aditivo</t>
  </si>
  <si>
    <t>017/2015
11º aditivo</t>
  </si>
  <si>
    <t>032/2014
6º aditivo</t>
  </si>
  <si>
    <t>31/05/20148</t>
  </si>
  <si>
    <t>051/2017
4º aditivo</t>
  </si>
  <si>
    <t>051/2017
5º aditivo</t>
  </si>
  <si>
    <t>017/2015
12º aditivo</t>
  </si>
  <si>
    <t>035/2015 
12º aditivo</t>
  </si>
  <si>
    <t>060/2015 
5º aditivo</t>
  </si>
  <si>
    <t>020/2016 
7º aditivo</t>
  </si>
  <si>
    <t>020/2016 
8º aditivo</t>
  </si>
  <si>
    <t>020/2016 
9º aditivo</t>
  </si>
  <si>
    <t>020/2016 
10º aditivo</t>
  </si>
  <si>
    <t>036/2016
6º aditivo</t>
  </si>
  <si>
    <t>11/02/201</t>
  </si>
  <si>
    <t>066/2016
7º aditivo</t>
  </si>
  <si>
    <t>018/2017
5º aditivo</t>
  </si>
  <si>
    <t>019/2017
4º aditivo</t>
  </si>
  <si>
    <t>019/2017
5º aditivo</t>
  </si>
  <si>
    <t>022/2017
4º aditivo</t>
  </si>
  <si>
    <t>022/2017
5º aditivo</t>
  </si>
  <si>
    <t>022/2017
6º aditivo</t>
  </si>
  <si>
    <t>aditivo reger-se-á em conformidade com art. 57, § 1º, inciso I, c/c art. 65, inciso II, letra “b” da Lei 8.666/93 e suas alterações posteriores</t>
  </si>
  <si>
    <t>028/2017
4º aditivo</t>
  </si>
  <si>
    <t>030/2017
3º aditivo</t>
  </si>
  <si>
    <t>030/2017
4º aditivo</t>
  </si>
  <si>
    <t>030/2017
5º aditivo</t>
  </si>
  <si>
    <t>036/2017
2º aditivo</t>
  </si>
  <si>
    <t xml:space="preserve"> Aditivo reger-se-á em conformidade com art. 65, § 1º, inciso II, letra “b” da Lei 8.666/93 e suas alterações.  </t>
  </si>
  <si>
    <t>036/2017
3º aditivo</t>
  </si>
  <si>
    <t>036/2017
4º aditivo</t>
  </si>
  <si>
    <t>037/2017     4º aditivo</t>
  </si>
  <si>
    <t>041/2017     5º aditivo</t>
  </si>
  <si>
    <t>048/2017
2º aditivo</t>
  </si>
  <si>
    <t>048/2017
3º aditivo</t>
  </si>
  <si>
    <t>048/2017
4º aditivo</t>
  </si>
  <si>
    <t>049/2017
1º aditivo</t>
  </si>
  <si>
    <t>049/2017
2º aditivo</t>
  </si>
  <si>
    <t>049/2017
3º aditivo</t>
  </si>
  <si>
    <t>050/2017
3º aditivo</t>
  </si>
  <si>
    <t>050/2017
4º aditivo</t>
  </si>
  <si>
    <t>050/2017
5º aditivo</t>
  </si>
  <si>
    <t>055/2017
1º aditivo</t>
  </si>
  <si>
    <t xml:space="preserve">Este aditivo reger-se-á em conformidade com art. 65, § 1º, inciso II, letra “b” da Lei 8.666/93 e suas alterações.      </t>
  </si>
  <si>
    <t>056/2017
2º aditivo</t>
  </si>
  <si>
    <t>056/2017
3º aditivo</t>
  </si>
  <si>
    <t>001/2012
19º aditivo</t>
  </si>
  <si>
    <t>019/2015
10º aditivo</t>
  </si>
  <si>
    <t>019/2015
 11º aditivo</t>
  </si>
  <si>
    <t>045/2015
7º aditivo</t>
  </si>
  <si>
    <t>Aditivo atendendo ao dispoto no art. 65, § 1º,inciso I, letra b, da Lei 8.666/94</t>
  </si>
  <si>
    <t>045/2015
8º aditivo</t>
  </si>
  <si>
    <t>Aditivo atendendo ao dispoto no art. 57, § 1º,  da Lei 8.666/94</t>
  </si>
  <si>
    <t>Aditivo atendendo ao dispoto no art. 57, § 1º,  da Lei 8.666/95</t>
  </si>
  <si>
    <t>055/2015
10º aditivo</t>
  </si>
  <si>
    <t>Aditivo atendendo ao dispoto no art. 57, § 1º,, da Lei 8.666/94</t>
  </si>
  <si>
    <t>Aditivo atendendo ao dispoto no art. 57, § 1º, inciso I, da Lei 8.666/94</t>
  </si>
  <si>
    <t>024/2016
7º aditivo</t>
  </si>
  <si>
    <t>043/2016
6º aditivo</t>
  </si>
  <si>
    <t>052/2016
3º aditivo</t>
  </si>
  <si>
    <t>054/2016
7º aditivo</t>
  </si>
  <si>
    <t>01/03/2018</t>
  </si>
  <si>
    <t>95,2</t>
  </si>
  <si>
    <t>95,20</t>
  </si>
  <si>
    <t xml:space="preserve">Aditivo em conformidade com  art. 57 da Lei 8.666/93 e suas alterações posteriores.   </t>
  </si>
  <si>
    <t>013/2017
1º aditivo</t>
  </si>
  <si>
    <t>021/2017
1º aditivo</t>
  </si>
  <si>
    <t>051/2013
12º aditivo</t>
  </si>
  <si>
    <t>064/2013
9º aditivo</t>
  </si>
  <si>
    <t>064/2013
10º aditivo</t>
  </si>
  <si>
    <t>033/2014
7º aditivo</t>
  </si>
  <si>
    <t>29/6/17/2017</t>
  </si>
  <si>
    <t>034/2014
8º aditivo</t>
  </si>
  <si>
    <t>060/2014
7º aditivo</t>
  </si>
  <si>
    <t>029/2015
6º aditivo</t>
  </si>
  <si>
    <t>3º aditivo
056/2016</t>
  </si>
  <si>
    <t>065/2013
3º aditivo</t>
  </si>
  <si>
    <t>063/2016
5º aditivo</t>
  </si>
  <si>
    <t>009/2017
1º aditivo</t>
  </si>
  <si>
    <t>015/2015          
3º aditivo</t>
  </si>
  <si>
    <t>029/2017
1º aditivo</t>
  </si>
  <si>
    <t>Aditivo atendendo ao dispoto no o art. 57, § 1º, inciso III da lei 8.666/94</t>
  </si>
  <si>
    <t>050/2012
20º aditivo</t>
  </si>
  <si>
    <t>Aditivo de valor</t>
  </si>
  <si>
    <t>068/2016
2º aditivo</t>
  </si>
  <si>
    <t>068/2016
3º aditivo</t>
  </si>
  <si>
    <t>4º aditivo</t>
  </si>
  <si>
    <t>001/2018
1º aditivo</t>
  </si>
  <si>
    <t xml:space="preserve">Aditivo em conformidade com art. 65, § 1º, inciso I, letra “b” da Lei 8.666/93 e suas alterações.         </t>
  </si>
  <si>
    <t>011/2017
2º aditivo</t>
  </si>
  <si>
    <t>014/2017
2º aditivo</t>
  </si>
  <si>
    <t>009/2018</t>
  </si>
  <si>
    <t>010/2018</t>
  </si>
  <si>
    <t>011/2018</t>
  </si>
  <si>
    <t>012/2018</t>
  </si>
  <si>
    <t>013/2018</t>
  </si>
  <si>
    <t>014/2018</t>
  </si>
  <si>
    <t>126/2016</t>
  </si>
  <si>
    <t>Serviços Remanescentes de Urbanização dos Bairros Vila a Acre e Vila da Amizade – Lote 01</t>
  </si>
  <si>
    <t>ÁBACO ENGENHARIA CONSTRUÇÕES E COMÉRCIO LTDA</t>
  </si>
  <si>
    <t xml:space="preserve">63.593.594/0001-01 </t>
  </si>
  <si>
    <t>350957-60/2011</t>
  </si>
  <si>
    <t>053/2016
1º aditivo</t>
  </si>
  <si>
    <t>053/2016
2º aditivo</t>
  </si>
  <si>
    <t>053/2016
3º aditivo</t>
  </si>
  <si>
    <t>053/2016
4º aditivo</t>
  </si>
  <si>
    <t>008/2018</t>
  </si>
  <si>
    <t>007/2018</t>
  </si>
  <si>
    <t xml:space="preserve">042/2018 </t>
  </si>
  <si>
    <t>029/2018</t>
  </si>
  <si>
    <t>CONSTRUTORA SANTA MARIA LTDA</t>
  </si>
  <si>
    <t>Aquisição de Concreto Betuminoso Usinado a Quente - CBUQ – Faixa “C”</t>
  </si>
  <si>
    <t>14.367.411/0001-24</t>
  </si>
  <si>
    <t>3471</t>
  </si>
  <si>
    <t xml:space="preserve">050/2017 </t>
  </si>
  <si>
    <t xml:space="preserve">11.964.271/0001-83 </t>
  </si>
  <si>
    <t>739/2018</t>
  </si>
  <si>
    <t>Serviços de Revestimento Asfáltico na Arena Race de Esportes Radicais, Localizado na Estrada do Quixadá, no Município de Rio Branco/Acre</t>
  </si>
  <si>
    <t>11774</t>
  </si>
  <si>
    <t>11832</t>
  </si>
  <si>
    <t>Este aditivo reger-se-á em conformidade com art. 57, § 1º e art. 65, § 1º, inciso I, letra "b" da Lei 8.666/93 e suas alterações.</t>
  </si>
  <si>
    <t xml:space="preserve"> Aditivo em conformidade com art. 57, § 1º,  da Lei 8.666/93 e suas alterações      </t>
  </si>
  <si>
    <t>044/2017
2º aditivo</t>
  </si>
  <si>
    <t xml:space="preserve"> Aditivo reger-se-á em conformidade com art. 65, § 1º, inciso I, letra “b” da Lei 8.666/93 e suas alterações.         </t>
  </si>
  <si>
    <t>38/2018</t>
  </si>
  <si>
    <t>Serviços de Construção de Abrigo para Usuário de Ônibus – Tipo 02, no Município de Rio Branco – Acre</t>
  </si>
  <si>
    <t>APURINÃ – EIRELI - ME</t>
  </si>
  <si>
    <t>03.200.207/001-06</t>
  </si>
  <si>
    <t>111/2018</t>
  </si>
  <si>
    <t>09/2017</t>
  </si>
  <si>
    <t>08.078.762/001-12</t>
  </si>
  <si>
    <t>465/DPCN/2015</t>
  </si>
  <si>
    <t>498,27</t>
  </si>
  <si>
    <t>Nº 12.003</t>
  </si>
  <si>
    <t>18/07/2016</t>
  </si>
  <si>
    <t>OBRA PARALIZADA EM 13/04/2017</t>
  </si>
  <si>
    <t>047/2017
2º aditivo</t>
  </si>
  <si>
    <t>014/2015               4º aditivo</t>
  </si>
  <si>
    <t>004/2017
1º aditivo</t>
  </si>
  <si>
    <t>004/2017
2º aditivo</t>
  </si>
  <si>
    <t>004/2017
3º aditivo</t>
  </si>
  <si>
    <t>004/2017
4º aditivo</t>
  </si>
  <si>
    <t xml:space="preserve">Aditivos em conformidade com art. 65, § 1º, inciso I, letra “b” c/  57, § 1º da Lei 8.666/93     </t>
  </si>
  <si>
    <t>12.298</t>
  </si>
  <si>
    <t>783465/13</t>
  </si>
  <si>
    <t>042/2017
2º aditivo</t>
  </si>
  <si>
    <t>069/2013
8º aditivo</t>
  </si>
  <si>
    <t>005/2018
1º aditivo</t>
  </si>
  <si>
    <t>005/2018
2º aditivo</t>
  </si>
  <si>
    <t>037/2018</t>
  </si>
  <si>
    <t xml:space="preserve">Construção de Academias Comunitárias Rua Flamengo – Bairro Mutambo, no Município de Rio Branco/Acre – Lote 01. </t>
  </si>
  <si>
    <t>CONSÓRCIO LIDER</t>
  </si>
  <si>
    <t>12310</t>
  </si>
  <si>
    <t>831541/2016</t>
  </si>
  <si>
    <t>Construção de Academias Comunitárias na Rua Gabino Besouro com a Travessa Rosa Menezes – Bairro Preventório, no Município de Rio Branco/Acre – Lote 02.</t>
  </si>
  <si>
    <t>Construção de Academias Comunitária na Rua Londrina – Bairro Nova Estação, no Município de Rio Branco/Acre – Lote 03</t>
  </si>
  <si>
    <t>835754/2016</t>
  </si>
  <si>
    <t>Construção de Academias Comunitária na Rua Leblon – Bairro Floresta, no Município de Rio Branco/Acre – Lote 04.</t>
  </si>
  <si>
    <t>12247</t>
  </si>
  <si>
    <t>064/2017
3º aditivo</t>
  </si>
  <si>
    <t>035/2017
2º aditivo</t>
  </si>
  <si>
    <t>152/2017</t>
  </si>
  <si>
    <t>Serviços de Recuperação de Calçadas Lote 01,  no município de Rio Branco -AC.</t>
  </si>
  <si>
    <t>12217</t>
  </si>
  <si>
    <t>054/2017
4º aditivo</t>
  </si>
  <si>
    <t>036/2016
7º aditivo</t>
  </si>
  <si>
    <t xml:space="preserve">Aditivo reger-se-á em conformidade com art. 65, § 1º c/ art. 65, § 1º, inciso I, letra "b" da Lei 8.666/93 e suas alterações.     </t>
  </si>
  <si>
    <t>24/072018</t>
  </si>
  <si>
    <t>Concluída em 2018</t>
  </si>
  <si>
    <t>Em andamento em 2018</t>
  </si>
  <si>
    <t>12014
12017</t>
  </si>
  <si>
    <t>12.027</t>
  </si>
  <si>
    <t>Construção de Campo de Futebol, localizado na rua 27 com Rua 12, Bairro cidade do Povo</t>
  </si>
  <si>
    <t>55/2018</t>
  </si>
  <si>
    <t>5/2018</t>
  </si>
  <si>
    <t>CONSTRUTURA MIRANDA LTDA</t>
  </si>
  <si>
    <t xml:space="preserve">02.562.103/0001-70 </t>
  </si>
  <si>
    <t>831593/2016</t>
  </si>
  <si>
    <t>022/2017
7º aditivo</t>
  </si>
  <si>
    <t xml:space="preserve"> Aditivo em conformidade com art. 57, § 1º, inciso I, da Lei 8.666/93 e suas alterações.     </t>
  </si>
  <si>
    <t>047/2017
3º aditivo</t>
  </si>
  <si>
    <t>001/2018
2º aditivo</t>
  </si>
  <si>
    <t>054/2016
8º aditivo</t>
  </si>
  <si>
    <t>011/2017
3º aditivo</t>
  </si>
  <si>
    <t>Este aditivo reger-se-á em conformidade com art. 57, § 1º, inciso I,  da Lei 8.666/93 e suas alterações.</t>
  </si>
  <si>
    <t>014/2017
3º aditivo</t>
  </si>
  <si>
    <t>028/2017
5º aditivo</t>
  </si>
  <si>
    <t>005/2018
3º aditivo</t>
  </si>
  <si>
    <t xml:space="preserve">aditivo reger-se-á em conformidade com art. 57, § 1º, da Lei 8.666/93 e suas alterações posteriores.     </t>
  </si>
  <si>
    <t>01/08/218</t>
  </si>
  <si>
    <t>044/2017
3º aditivo</t>
  </si>
  <si>
    <t>044/2017
4º aditivo</t>
  </si>
  <si>
    <t>050/2012
21º aditivo</t>
  </si>
  <si>
    <t>Aditivo atendendo ao dispoto no o art. 57, § 1º,  da lei 8.666/95 e suas alterações posteriores</t>
  </si>
  <si>
    <t>001/2012
20º aditivo</t>
  </si>
  <si>
    <t>035/2011
12º aditivo</t>
  </si>
  <si>
    <t>Aditivo de Valor S/ Reflexo</t>
  </si>
  <si>
    <t>Este aditivo reger-se-á em conformidade com art. 65, inciso I, da Lei 8.666/93 e suas alterações</t>
  </si>
  <si>
    <t>001/2018
3º aditivo</t>
  </si>
  <si>
    <t>019/2015
 12º aditivo</t>
  </si>
  <si>
    <t>019/2015
 13º aditivo</t>
  </si>
  <si>
    <t>Este aditivo reger-se-á em conformidade com art. 57, § 1º, da Lei 8.666/93</t>
  </si>
  <si>
    <t>Este aditivo reger-se-á em conformidade com art. 65, § 1º, c/c inciso I, alínea “b” da Lei 8.666/93 e suas alterações</t>
  </si>
  <si>
    <t>022/2017
8º aditivo</t>
  </si>
  <si>
    <t>016/2018</t>
  </si>
  <si>
    <t>017/2018</t>
  </si>
  <si>
    <t>020/2018</t>
  </si>
  <si>
    <t>021/2018</t>
  </si>
  <si>
    <t>022/2018</t>
  </si>
  <si>
    <t>026/2018</t>
  </si>
  <si>
    <t>027/2018</t>
  </si>
  <si>
    <t>EXECUTIVA SERVIÇOS COMÉRCIO IMPORTAÇÃO E EXPORTAÇÃO EIRELI</t>
  </si>
  <si>
    <t>CONSTRUTORA J. R. MEDEIROS LTDA</t>
  </si>
  <si>
    <t>028/2018</t>
  </si>
  <si>
    <t>030/2018</t>
  </si>
  <si>
    <t>031/2018</t>
  </si>
  <si>
    <t>033/2018</t>
  </si>
  <si>
    <t>M &amp; P MAIA CONSTRUÇÕES IMPORTAÇÃO E EXPORTAÇÃO  LTDA</t>
  </si>
  <si>
    <t>018/2018</t>
  </si>
  <si>
    <t>019/2018</t>
  </si>
  <si>
    <t>J.F.R CONSTRUÇÕES LTDA</t>
  </si>
  <si>
    <t>015/2018</t>
  </si>
  <si>
    <t>R. MARTINS DA  COSTA – ME</t>
  </si>
  <si>
    <t>046/2016</t>
  </si>
  <si>
    <t>023/2018</t>
  </si>
  <si>
    <t>024/2018</t>
  </si>
  <si>
    <t>025/2018</t>
  </si>
  <si>
    <t>MONTEIRO &amp; SOARES CONSTRUÇÕES LTDA</t>
  </si>
  <si>
    <t>658/2016</t>
  </si>
  <si>
    <t>Execução dos Serviços Remanescentes de Construção de Quadra Poliesportiva na Vila Jerusalém, no Município de Rio Branco – Acre.</t>
  </si>
  <si>
    <t>11.817</t>
  </si>
  <si>
    <t>CR Nº 1010637-94/2013
SICONV 794022/2013</t>
  </si>
  <si>
    <t>11.811</t>
  </si>
  <si>
    <t>046/2016
1º aditivo</t>
  </si>
  <si>
    <t xml:space="preserve">Este aditivo reger-se-á em conformidade com art. 57, § 1º, inciso VI, da Lei 8.666/93    </t>
  </si>
  <si>
    <t>046/2016
2º aditivo</t>
  </si>
  <si>
    <t>046/2016
3º aditivo</t>
  </si>
  <si>
    <t>046/2016
4º aditivo</t>
  </si>
  <si>
    <t>Aditivo atendendo ao dispoto no o art. 65, § 1º, inciso I, alínea b, da lei 8.666/93</t>
  </si>
  <si>
    <t>046/2016
5º aditivo</t>
  </si>
  <si>
    <t>046/2016
6º aditivo</t>
  </si>
  <si>
    <t xml:space="preserve">128/2018 </t>
  </si>
  <si>
    <t>10/2018</t>
  </si>
  <si>
    <t>Construção de Quadra de Grama Sintética, localizada na Avenida Noroeste, Conjunto Tucumã no Município de Rio Branco – Acre</t>
  </si>
  <si>
    <t xml:space="preserve">01.878.439/0001-84 </t>
  </si>
  <si>
    <t>01.878.439/0001-84</t>
  </si>
  <si>
    <t>831484/2016</t>
  </si>
  <si>
    <t>145/2018</t>
  </si>
  <si>
    <t>Construção do Centro de Convivência, localizado na Avenida Central - Bairro Tucumã, no Município de Rio Branco – Acre</t>
  </si>
  <si>
    <t>826751/2016</t>
  </si>
  <si>
    <t>Calha Norte</t>
  </si>
  <si>
    <t xml:space="preserve">127/2018 </t>
  </si>
  <si>
    <t>Construção de Cobertura de Quadra Poliesportiva, localizada na Rua Alberto de Farias, Esquina com a Rua A - Bairro Castelo Branco, no Município de Rio Branco – Acre</t>
  </si>
  <si>
    <t>13.479.997/0001-56</t>
  </si>
  <si>
    <t>151/2018</t>
  </si>
  <si>
    <t>Construção de Feira Coberta, localizada na Rua Luiz Z. da Silva, Bairro Manoel Julião, no Município de Rio Branco – Acre</t>
  </si>
  <si>
    <t>836226/2016</t>
  </si>
  <si>
    <t xml:space="preserve">169/2018 </t>
  </si>
  <si>
    <t>Construção de Quadra de Grama Sintética -  Bairro Quinze, no Município de Rio Branco – Acre</t>
  </si>
  <si>
    <t>831602/2016</t>
  </si>
  <si>
    <t>Construção de Centro Comunitário, localizado na Rua Joaquim Nabuco com a Rua Alfredo Taunay - Conjunto Esperança no Município de Rio Branco – Acre</t>
  </si>
  <si>
    <t xml:space="preserve">293/PCN/2016 </t>
  </si>
  <si>
    <t xml:space="preserve">157/2018 </t>
  </si>
  <si>
    <t>Construção de Cobertura de Quadra Poliesportiva, localizada na Rua Iolanda Lima - Bairro Plácido de Castro, no Município de Rio Branco – Acre</t>
  </si>
  <si>
    <t>SICONV 826797/2016</t>
  </si>
  <si>
    <t xml:space="preserve">112/2018 </t>
  </si>
  <si>
    <t>Construção do Centro Comunitário, localizado na Rua Antônio Ribeiro com a Rua Anivaldo Juvenil Vale – Loteamento Santo Afonso, no Município de Rio Branco – Acre</t>
  </si>
  <si>
    <t>827650/2016</t>
  </si>
  <si>
    <t>162/2018</t>
  </si>
  <si>
    <t xml:space="preserve">017/2018 </t>
  </si>
  <si>
    <t>Construção de Galpão, localizado na Avenida Central com a Rua Padre Paulino -  Bairro Rui Lino, no Município de Rio Branco – Acre</t>
  </si>
  <si>
    <t>826756/2016</t>
  </si>
  <si>
    <t>163/2018</t>
  </si>
  <si>
    <t>Construção de Mercado Popular, localizado na Estrada AC 40 – Bairro Benfica, no Município de Rio Branco – Acre</t>
  </si>
  <si>
    <t>826750/2016</t>
  </si>
  <si>
    <t>168/2018</t>
  </si>
  <si>
    <t>Construção da Casa da Cultura, localizada na Avenida Amadeo Barbosa -  Bairro Comara, no Município de Rio Branco – Acre</t>
  </si>
  <si>
    <t>08.693.601/0001-39</t>
  </si>
  <si>
    <t>827367/2016</t>
  </si>
  <si>
    <t>139/2018</t>
  </si>
  <si>
    <t>Construção de Cobertura de Quadra Poliesportiva, localizada Na Rua Rio Grande do Sul com Travessa Rosa Menezes e Gabino Besouro - Bairro Preventório, no Município de Rio Branco – Acre</t>
  </si>
  <si>
    <t>826879/2016</t>
  </si>
  <si>
    <t>121/2018</t>
  </si>
  <si>
    <t>Serviços de Pavimentação em Vias Urbanas com Drenagem – Meta: Drenagem  na Avenida Getúlio Vargas, no Município de Rio Branco – Acre</t>
  </si>
  <si>
    <t>841257/2016</t>
  </si>
  <si>
    <t>134/2018</t>
  </si>
  <si>
    <t>Serviços de Urbanização com Pavimentação e Drenagem de Vias Urbanas – Trecho: Pavimentação Interligando a Praia do Amapá a Via Verde, no Município de Rio Branco – Acre</t>
  </si>
  <si>
    <t xml:space="preserve">10.737.867/0001-88 </t>
  </si>
  <si>
    <t>841117/2016</t>
  </si>
  <si>
    <t>0020420-8/2017</t>
  </si>
  <si>
    <t>439/2017</t>
  </si>
  <si>
    <t>439/2017 - SESP</t>
  </si>
  <si>
    <t>Aquisição de Água Mineral natural sem gás</t>
  </si>
  <si>
    <t>032/2018</t>
  </si>
  <si>
    <t>2</t>
  </si>
  <si>
    <t>Recuperação dos danos causados nos imóveis devido as chuvas ocorridas, no Município de Rio Branco/AC</t>
  </si>
  <si>
    <t>Construção de Muro e Piso referente ao Imóvel atingido pelo transbordamento do Córrego, no Município de Rio Branco/AC</t>
  </si>
  <si>
    <t>Construção de Parede afetada pelo transbordo do Igarapé Judia, no Munícipio de Rio Branco/Acre</t>
  </si>
  <si>
    <t>QUADRO DEMONSTRATIVO DE LICITAÇÕES, CONTRATOS E OBRAS</t>
  </si>
  <si>
    <t>RESOLUÇÃO Nº 87, DE 28 DE NOVEMBRO DE 2013 - TRIBUNAL DE CONTAS DO ESTADO DO ACRE</t>
  </si>
  <si>
    <t>Manual de Referência - Anexos IV, VI, VII e VIII</t>
  </si>
  <si>
    <r>
      <t xml:space="preserve">IDENTIFICAÇÃO DO ÓRGÃO/ENTIDADE/FUNDO: </t>
    </r>
    <r>
      <rPr>
        <b/>
        <sz val="10"/>
        <rFont val="Arial"/>
        <family val="2"/>
      </rPr>
      <t>SECRETARIA MUNICIPAL DE OBRAS PÚBLICAS - SEOP</t>
    </r>
  </si>
  <si>
    <r>
      <t>MÊS/ANO (ACUMULADO):</t>
    </r>
    <r>
      <rPr>
        <b/>
        <sz val="10"/>
        <rFont val="Arial"/>
        <family val="2"/>
      </rPr>
      <t xml:space="preserve"> JANEIRO A JULHO/2018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</si>
  <si>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10/08/2018</t>
    </r>
  </si>
  <si>
    <t>TOTAL</t>
  </si>
  <si>
    <r>
      <t xml:space="preserve">Diretor do Departamento de Administração e Financeiro: </t>
    </r>
    <r>
      <rPr>
        <b/>
        <sz val="11"/>
        <rFont val="Calibri"/>
        <family val="2"/>
        <scheme val="minor"/>
      </rPr>
      <t>Francisco das Chagas Muniz Ribeiro</t>
    </r>
  </si>
  <si>
    <r>
      <t xml:space="preserve"> Secretária Municipal de Obras Públicas: </t>
    </r>
    <r>
      <rPr>
        <b/>
        <sz val="11"/>
        <rFont val="Calibri"/>
        <family val="2"/>
        <scheme val="minor"/>
      </rPr>
      <t>Ana Claudia Ramos da Cunha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</si>
</sst>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Palatino Linotype"/>
      <family val="1"/>
    </font>
    <font>
      <sz val="10"/>
      <name val="Calibri"/>
      <family val="2"/>
    </font>
    <font>
      <sz val="8"/>
      <name val="Palatino Linotype"/>
      <family val="1"/>
    </font>
    <font>
      <sz val="12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8">
    <xf numFmtId="0" fontId="0" fillId="0" borderId="0" xfId="0"/>
    <xf numFmtId="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43" fontId="2" fillId="0" borderId="0" xfId="1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3" fontId="4" fillId="0" borderId="0" xfId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9" fontId="4" fillId="0" borderId="0" xfId="2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14" fontId="5" fillId="0" borderId="13" xfId="0" applyNumberFormat="1" applyFont="1" applyFill="1" applyBorder="1" applyAlignment="1">
      <alignment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1" applyNumberFormat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/>
    </xf>
    <xf numFmtId="14" fontId="2" fillId="0" borderId="1" xfId="1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9" fontId="2" fillId="0" borderId="6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2" fillId="0" borderId="2" xfId="0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justify" vertical="center"/>
    </xf>
    <xf numFmtId="14" fontId="6" fillId="0" borderId="2" xfId="1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/>
    </xf>
    <xf numFmtId="14" fontId="2" fillId="0" borderId="4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4" fontId="6" fillId="0" borderId="4" xfId="1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/>
    </xf>
    <xf numFmtId="14" fontId="2" fillId="0" borderId="3" xfId="1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14" xfId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14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justify" vertical="center"/>
    </xf>
    <xf numFmtId="14" fontId="2" fillId="0" borderId="3" xfId="0" applyNumberFormat="1" applyFont="1" applyFill="1" applyBorder="1" applyAlignment="1">
      <alignment horizontal="justify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justify" vertical="center"/>
    </xf>
    <xf numFmtId="3" fontId="2" fillId="0" borderId="1" xfId="0" applyNumberFormat="1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justify" vertical="center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43" fontId="5" fillId="0" borderId="6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1" xfId="2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 wrapText="1"/>
    </xf>
    <xf numFmtId="9" fontId="2" fillId="0" borderId="4" xfId="2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 hidden="1"/>
    </xf>
    <xf numFmtId="4" fontId="2" fillId="0" borderId="1" xfId="0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6" xfId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4" fontId="2" fillId="0" borderId="1" xfId="4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43" fontId="4" fillId="0" borderId="0" xfId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3" fontId="2" fillId="0" borderId="2" xfId="1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43" fontId="5" fillId="0" borderId="0" xfId="1" applyFont="1" applyFill="1" applyAlignment="1">
      <alignment vertical="center"/>
    </xf>
    <xf numFmtId="14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3" fontId="11" fillId="0" borderId="0" xfId="1" applyFont="1" applyFill="1" applyAlignment="1">
      <alignment vertical="center"/>
    </xf>
    <xf numFmtId="1" fontId="11" fillId="0" borderId="0" xfId="0" applyNumberFormat="1" applyFont="1" applyFill="1" applyAlignment="1">
      <alignment horizontal="center" vertical="center"/>
    </xf>
    <xf numFmtId="9" fontId="11" fillId="0" borderId="0" xfId="2" applyFont="1" applyFill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2" fillId="0" borderId="0" xfId="0" applyFont="1" applyAlignment="1"/>
    <xf numFmtId="49" fontId="11" fillId="0" borderId="0" xfId="0" applyNumberFormat="1" applyFont="1" applyFill="1" applyAlignment="1">
      <alignment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9" fontId="5" fillId="0" borderId="4" xfId="2" applyFont="1" applyFill="1" applyBorder="1" applyAlignment="1">
      <alignment horizontal="center" vertical="center" wrapText="1"/>
    </xf>
    <xf numFmtId="1" fontId="11" fillId="0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1" fontId="11" fillId="0" borderId="24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1" fontId="11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 wrapText="1"/>
    </xf>
    <xf numFmtId="14" fontId="5" fillId="0" borderId="28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14" fontId="5" fillId="0" borderId="27" xfId="0" applyNumberFormat="1" applyFont="1" applyFill="1" applyBorder="1" applyAlignment="1">
      <alignment horizontal="center" vertical="center" wrapText="1"/>
    </xf>
    <xf numFmtId="43" fontId="5" fillId="0" borderId="27" xfId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1" fontId="5" fillId="0" borderId="27" xfId="1" applyNumberFormat="1" applyFont="1" applyFill="1" applyBorder="1" applyAlignment="1">
      <alignment horizontal="center" vertical="center" wrapText="1"/>
    </xf>
    <xf numFmtId="9" fontId="5" fillId="0" borderId="27" xfId="2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14" fontId="5" fillId="0" borderId="27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3" fontId="2" fillId="0" borderId="12" xfId="1" applyFont="1" applyFill="1" applyBorder="1" applyAlignment="1">
      <alignment horizontal="center" vertical="center" wrapText="1"/>
    </xf>
    <xf numFmtId="43" fontId="2" fillId="0" borderId="30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wrapText="1"/>
    </xf>
    <xf numFmtId="49" fontId="2" fillId="0" borderId="3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 wrapText="1"/>
    </xf>
    <xf numFmtId="0" fontId="2" fillId="0" borderId="30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" fontId="5" fillId="0" borderId="31" xfId="0" applyNumberFormat="1" applyFont="1" applyFill="1" applyBorder="1" applyAlignment="1">
      <alignment horizontal="center" vertical="center" wrapText="1"/>
    </xf>
    <xf numFmtId="1" fontId="5" fillId="0" borderId="32" xfId="0" applyNumberFormat="1" applyFont="1" applyFill="1" applyBorder="1" applyAlignment="1">
      <alignment horizontal="center" vertical="center" wrapText="1"/>
    </xf>
    <xf numFmtId="1" fontId="5" fillId="0" borderId="33" xfId="0" applyNumberFormat="1" applyFont="1" applyFill="1" applyBorder="1" applyAlignment="1">
      <alignment horizontal="center" vertical="center" wrapText="1"/>
    </xf>
    <xf numFmtId="1" fontId="5" fillId="0" borderId="34" xfId="0" applyNumberFormat="1" applyFont="1" applyFill="1" applyBorder="1" applyAlignment="1">
      <alignment horizontal="center" vertical="center" wrapText="1"/>
    </xf>
    <xf numFmtId="1" fontId="5" fillId="0" borderId="35" xfId="0" applyNumberFormat="1" applyFont="1" applyFill="1" applyBorder="1" applyAlignment="1">
      <alignment horizontal="center" vertical="center"/>
    </xf>
    <xf numFmtId="1" fontId="5" fillId="0" borderId="32" xfId="0" applyNumberFormat="1" applyFont="1" applyFill="1" applyBorder="1" applyAlignment="1">
      <alignment horizontal="center" vertical="center"/>
    </xf>
    <xf numFmtId="1" fontId="5" fillId="0" borderId="33" xfId="0" applyNumberFormat="1" applyFont="1" applyFill="1" applyBorder="1" applyAlignment="1">
      <alignment horizontal="center" vertical="center"/>
    </xf>
    <xf numFmtId="1" fontId="5" fillId="0" borderId="35" xfId="0" applyNumberFormat="1" applyFont="1" applyFill="1" applyBorder="1" applyAlignment="1">
      <alignment horizontal="center" vertical="center" wrapText="1"/>
    </xf>
    <xf numFmtId="1" fontId="5" fillId="0" borderId="35" xfId="1" applyNumberFormat="1" applyFont="1" applyFill="1" applyBorder="1" applyAlignment="1">
      <alignment horizontal="center" vertical="center" wrapText="1"/>
    </xf>
    <xf numFmtId="1" fontId="5" fillId="0" borderId="32" xfId="1" applyNumberFormat="1" applyFont="1" applyFill="1" applyBorder="1" applyAlignment="1">
      <alignment horizontal="center" vertical="center" wrapText="1"/>
    </xf>
    <xf numFmtId="1" fontId="5" fillId="0" borderId="33" xfId="1" applyNumberFormat="1" applyFont="1" applyFill="1" applyBorder="1" applyAlignment="1">
      <alignment horizontal="center" vertical="center" wrapText="1"/>
    </xf>
    <xf numFmtId="1" fontId="5" fillId="0" borderId="34" xfId="0" applyNumberFormat="1" applyFont="1" applyFill="1" applyBorder="1" applyAlignment="1">
      <alignment horizontal="center" vertical="center" wrapText="1"/>
    </xf>
    <xf numFmtId="1" fontId="5" fillId="0" borderId="34" xfId="0" applyNumberFormat="1" applyFont="1" applyFill="1" applyBorder="1" applyAlignment="1">
      <alignment horizontal="center" vertical="center"/>
    </xf>
    <xf numFmtId="1" fontId="5" fillId="0" borderId="33" xfId="1" applyNumberFormat="1" applyFont="1" applyFill="1" applyBorder="1" applyAlignment="1">
      <alignment horizontal="center" vertical="center" wrapText="1"/>
    </xf>
    <xf numFmtId="1" fontId="5" fillId="0" borderId="34" xfId="1" applyNumberFormat="1" applyFont="1" applyFill="1" applyBorder="1" applyAlignment="1">
      <alignment horizontal="center" vertical="center" wrapText="1"/>
    </xf>
    <xf numFmtId="1" fontId="5" fillId="0" borderId="35" xfId="0" applyNumberFormat="1" applyFont="1" applyFill="1" applyBorder="1" applyAlignment="1">
      <alignment horizontal="center" vertical="center" wrapText="1"/>
    </xf>
    <xf numFmtId="1" fontId="5" fillId="0" borderId="35" xfId="1" applyNumberFormat="1" applyFont="1" applyFill="1" applyBorder="1" applyAlignment="1">
      <alignment horizontal="center" vertical="center" wrapText="1"/>
    </xf>
    <xf numFmtId="1" fontId="5" fillId="0" borderId="33" xfId="0" applyNumberFormat="1" applyFont="1" applyFill="1" applyBorder="1" applyAlignment="1">
      <alignment horizontal="center" vertical="center" wrapText="1"/>
    </xf>
    <xf numFmtId="1" fontId="5" fillId="0" borderId="32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1" fontId="13" fillId="0" borderId="40" xfId="0" applyNumberFormat="1" applyFont="1" applyFill="1" applyBorder="1" applyAlignment="1">
      <alignment horizontal="center" vertical="center"/>
    </xf>
    <xf numFmtId="1" fontId="13" fillId="0" borderId="38" xfId="0" applyNumberFormat="1" applyFont="1" applyFill="1" applyBorder="1" applyAlignment="1">
      <alignment horizontal="center" vertical="center"/>
    </xf>
    <xf numFmtId="1" fontId="13" fillId="0" borderId="39" xfId="0" applyNumberFormat="1" applyFont="1" applyFill="1" applyBorder="1" applyAlignment="1">
      <alignment horizontal="center" vertical="center"/>
    </xf>
    <xf numFmtId="49" fontId="11" fillId="0" borderId="36" xfId="0" applyNumberFormat="1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>
      <alignment vertical="center"/>
    </xf>
    <xf numFmtId="14" fontId="11" fillId="0" borderId="36" xfId="0" applyNumberFormat="1" applyFont="1" applyFill="1" applyBorder="1" applyAlignment="1">
      <alignment vertical="center"/>
    </xf>
    <xf numFmtId="43" fontId="11" fillId="0" borderId="36" xfId="1" applyFont="1" applyFill="1" applyBorder="1" applyAlignment="1">
      <alignment horizontal="center" vertical="center"/>
    </xf>
    <xf numFmtId="49" fontId="11" fillId="0" borderId="36" xfId="0" applyNumberFormat="1" applyFont="1" applyFill="1" applyBorder="1" applyAlignment="1">
      <alignment vertical="center"/>
    </xf>
    <xf numFmtId="0" fontId="11" fillId="0" borderId="36" xfId="0" applyFont="1" applyFill="1" applyBorder="1" applyAlignment="1">
      <alignment vertical="center"/>
    </xf>
    <xf numFmtId="1" fontId="11" fillId="0" borderId="36" xfId="1" applyNumberFormat="1" applyFont="1" applyFill="1" applyBorder="1" applyAlignment="1">
      <alignment horizontal="center" vertical="center"/>
    </xf>
    <xf numFmtId="9" fontId="11" fillId="0" borderId="36" xfId="2" applyFont="1" applyFill="1" applyBorder="1" applyAlignment="1">
      <alignment vertical="center"/>
    </xf>
    <xf numFmtId="14" fontId="11" fillId="0" borderId="36" xfId="0" applyNumberFormat="1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43" fontId="2" fillId="0" borderId="3" xfId="1" applyFont="1" applyFill="1" applyBorder="1" applyAlignment="1">
      <alignment horizontal="left" vertical="center" wrapText="1"/>
    </xf>
    <xf numFmtId="43" fontId="2" fillId="0" borderId="4" xfId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4" xfId="1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left" vertical="center" wrapText="1"/>
    </xf>
    <xf numFmtId="0" fontId="2" fillId="0" borderId="4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11" fillId="0" borderId="36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left" vertical="center" wrapText="1"/>
    </xf>
    <xf numFmtId="43" fontId="5" fillId="0" borderId="3" xfId="1" applyFont="1" applyFill="1" applyBorder="1" applyAlignment="1">
      <alignment horizontal="left" vertical="center" wrapText="1"/>
    </xf>
    <xf numFmtId="43" fontId="5" fillId="0" borderId="4" xfId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left" vertical="center" wrapText="1"/>
    </xf>
    <xf numFmtId="49" fontId="5" fillId="0" borderId="4" xfId="1" applyNumberFormat="1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left" vertical="center"/>
    </xf>
    <xf numFmtId="3" fontId="5" fillId="0" borderId="3" xfId="0" applyNumberFormat="1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horizontal="left" vertical="center" wrapText="1"/>
    </xf>
    <xf numFmtId="0" fontId="5" fillId="0" borderId="3" xfId="1" applyNumberFormat="1" applyFont="1" applyFill="1" applyBorder="1" applyAlignment="1">
      <alignment horizontal="left" vertical="center" wrapText="1"/>
    </xf>
    <xf numFmtId="0" fontId="5" fillId="0" borderId="4" xfId="1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49" fontId="5" fillId="0" borderId="4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43" fontId="4" fillId="0" borderId="0" xfId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9" fontId="4" fillId="0" borderId="0" xfId="2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</cellXfs>
  <cellStyles count="5">
    <cellStyle name="Moeda" xfId="4" builtinId="4"/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9525</xdr:rowOff>
    </xdr:from>
    <xdr:ext cx="514350" cy="511365"/>
    <xdr:pic>
      <xdr:nvPicPr>
        <xdr:cNvPr id="2" name="Imagem 1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9525"/>
          <a:ext cx="514350" cy="511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YH864"/>
  <sheetViews>
    <sheetView tabSelected="1" zoomScaleNormal="100" zoomScaleSheetLayoutView="55" workbookViewId="0">
      <selection activeCell="F18" sqref="F18"/>
    </sheetView>
  </sheetViews>
  <sheetFormatPr defaultColWidth="9.140625" defaultRowHeight="15" x14ac:dyDescent="0.25"/>
  <cols>
    <col min="1" max="1" width="13.7109375" style="10" customWidth="1"/>
    <col min="2" max="2" width="13.5703125" style="214" customWidth="1"/>
    <col min="3" max="3" width="11.5703125" style="214" customWidth="1"/>
    <col min="4" max="4" width="13.140625" style="214" customWidth="1"/>
    <col min="5" max="5" width="13.7109375" style="214" customWidth="1"/>
    <col min="6" max="6" width="41.140625" style="373" customWidth="1"/>
    <col min="7" max="8" width="16.5703125" style="214" customWidth="1"/>
    <col min="9" max="10" width="16.5703125" style="5" customWidth="1"/>
    <col min="11" max="11" width="11" style="219" customWidth="1"/>
    <col min="12" max="12" width="26.85546875" style="408" customWidth="1"/>
    <col min="13" max="13" width="19.85546875" style="212" customWidth="1"/>
    <col min="14" max="14" width="17.5703125" style="5" customWidth="1"/>
    <col min="15" max="15" width="18.28515625" style="213" customWidth="1"/>
    <col min="16" max="16" width="7.42578125" style="214" customWidth="1"/>
    <col min="17" max="17" width="12.42578125" style="5" customWidth="1"/>
    <col min="18" max="18" width="13.85546875" style="5" customWidth="1"/>
    <col min="19" max="19" width="10.5703125" style="214" customWidth="1"/>
    <col min="20" max="20" width="17" style="214" customWidth="1"/>
    <col min="21" max="21" width="13.28515625" style="214" customWidth="1"/>
    <col min="22" max="22" width="14.28515625" style="7" bestFit="1" customWidth="1"/>
    <col min="23" max="24" width="14" style="215" customWidth="1"/>
    <col min="25" max="25" width="10.5703125" style="6" customWidth="1"/>
    <col min="26" max="26" width="12.140625" style="5" customWidth="1"/>
    <col min="27" max="27" width="15.5703125" style="216" customWidth="1"/>
    <col min="28" max="28" width="42.42578125" style="6" customWidth="1"/>
    <col min="29" max="29" width="13.7109375" style="5" customWidth="1"/>
    <col min="30" max="30" width="12.28515625" style="5" customWidth="1"/>
    <col min="31" max="32" width="10.5703125" style="9" customWidth="1"/>
    <col min="33" max="35" width="16.140625" style="7" customWidth="1"/>
    <col min="36" max="36" width="16.140625" style="9" customWidth="1"/>
    <col min="37" max="37" width="16.140625" style="7" customWidth="1"/>
    <col min="38" max="38" width="21" style="7" customWidth="1"/>
    <col min="39" max="39" width="18.7109375" style="7" customWidth="1"/>
    <col min="40" max="41" width="20.85546875" style="7" customWidth="1"/>
    <col min="42" max="44" width="11.5703125" style="6" customWidth="1"/>
    <col min="45" max="45" width="13.85546875" style="6" customWidth="1"/>
    <col min="46" max="46" width="33.140625" style="6" customWidth="1"/>
    <col min="47" max="47" width="13.140625" style="6" customWidth="1"/>
    <col min="48" max="48" width="14.5703125" style="6" customWidth="1"/>
    <col min="49" max="49" width="14.42578125" style="6" customWidth="1"/>
    <col min="50" max="50" width="13.85546875" style="217" customWidth="1"/>
    <col min="51" max="51" width="13.7109375" style="217" customWidth="1"/>
    <col min="52" max="52" width="13.28515625" style="215" customWidth="1"/>
    <col min="53" max="53" width="12.28515625" style="5" customWidth="1"/>
    <col min="54" max="54" width="9.140625" style="6" customWidth="1"/>
    <col min="55" max="55" width="17" style="218" customWidth="1"/>
    <col min="56" max="56" width="15.42578125" style="5" customWidth="1"/>
    <col min="57" max="57" width="14.85546875" style="5" customWidth="1"/>
    <col min="58" max="58" width="10.140625" style="6" customWidth="1"/>
    <col min="59" max="59" width="9.140625" style="6" customWidth="1"/>
    <col min="60" max="60" width="13" style="5" customWidth="1"/>
    <col min="61" max="61" width="10.5703125" style="6" customWidth="1"/>
    <col min="62" max="62" width="10.140625" style="6" customWidth="1"/>
    <col min="63" max="64" width="11.5703125" style="217" customWidth="1"/>
    <col min="65" max="65" width="55.28515625" style="218" customWidth="1"/>
    <col min="66" max="16384" width="9.140625" style="6"/>
  </cols>
  <sheetData>
    <row r="4" spans="1:16206" s="229" customFormat="1" x14ac:dyDescent="0.25">
      <c r="A4" s="224" t="s">
        <v>1101</v>
      </c>
      <c r="B4" s="225"/>
      <c r="C4" s="225"/>
      <c r="D4" s="225"/>
      <c r="E4" s="225"/>
      <c r="F4" s="374"/>
      <c r="G4" s="225"/>
      <c r="H4" s="225"/>
      <c r="I4" s="226"/>
      <c r="J4" s="226"/>
      <c r="K4" s="225"/>
      <c r="L4" s="344"/>
      <c r="M4" s="225"/>
      <c r="N4" s="226"/>
      <c r="O4" s="227"/>
      <c r="P4" s="225"/>
      <c r="Q4" s="226"/>
      <c r="R4" s="228"/>
      <c r="V4" s="230"/>
      <c r="Z4" s="228"/>
      <c r="AA4" s="231"/>
      <c r="AC4" s="228"/>
      <c r="AD4" s="228"/>
      <c r="AG4" s="230"/>
      <c r="AH4" s="230"/>
      <c r="AJ4" s="232"/>
      <c r="AL4" s="230"/>
      <c r="AM4" s="230"/>
      <c r="AN4" s="230"/>
      <c r="AO4" s="230"/>
      <c r="AX4" s="228"/>
      <c r="AY4" s="228"/>
      <c r="BA4" s="228"/>
      <c r="BD4" s="228"/>
      <c r="BE4" s="228"/>
      <c r="BH4" s="228"/>
      <c r="BK4" s="228"/>
      <c r="BL4" s="228"/>
    </row>
    <row r="5" spans="1:16206" x14ac:dyDescent="0.25">
      <c r="B5" s="6"/>
      <c r="C5" s="2"/>
      <c r="D5" s="2"/>
      <c r="E5" s="2"/>
      <c r="F5" s="222"/>
      <c r="G5" s="2"/>
      <c r="H5" s="2"/>
      <c r="I5" s="3"/>
      <c r="J5" s="3"/>
      <c r="K5" s="2"/>
      <c r="L5" s="344"/>
      <c r="M5" s="2"/>
      <c r="N5" s="3"/>
      <c r="O5" s="4"/>
      <c r="P5" s="2"/>
      <c r="Q5" s="3"/>
      <c r="S5" s="6"/>
      <c r="T5" s="6"/>
      <c r="U5" s="6"/>
      <c r="W5" s="6"/>
      <c r="X5" s="6"/>
      <c r="AA5" s="8"/>
      <c r="AE5" s="6"/>
      <c r="AF5" s="6"/>
      <c r="AI5" s="6"/>
      <c r="AK5" s="6"/>
      <c r="AX5" s="5"/>
      <c r="AY5" s="5"/>
      <c r="AZ5" s="6"/>
      <c r="BC5" s="6"/>
      <c r="BK5" s="5"/>
      <c r="BL5" s="5"/>
      <c r="BM5" s="6"/>
    </row>
    <row r="6" spans="1:16206" s="229" customFormat="1" x14ac:dyDescent="0.25">
      <c r="A6" s="233" t="s">
        <v>1758</v>
      </c>
      <c r="B6" s="234"/>
      <c r="C6" s="234"/>
      <c r="D6" s="234"/>
      <c r="E6" s="234"/>
      <c r="F6" s="375"/>
      <c r="G6" s="234"/>
      <c r="H6" s="234"/>
      <c r="I6" s="235"/>
      <c r="J6" s="235"/>
      <c r="K6" s="234"/>
      <c r="L6" s="345"/>
      <c r="M6" s="234"/>
      <c r="N6" s="235"/>
      <c r="O6" s="236"/>
      <c r="P6" s="234"/>
      <c r="Q6" s="235"/>
      <c r="R6" s="228"/>
      <c r="V6" s="230"/>
      <c r="Z6" s="228"/>
      <c r="AA6" s="231"/>
      <c r="AC6" s="228"/>
      <c r="AD6" s="228"/>
      <c r="AG6" s="230"/>
      <c r="AH6" s="230"/>
      <c r="AJ6" s="232"/>
      <c r="AL6" s="230"/>
      <c r="AM6" s="230"/>
      <c r="AN6" s="230"/>
      <c r="AO6" s="230"/>
      <c r="AX6" s="228"/>
      <c r="AY6" s="228"/>
      <c r="BA6" s="228"/>
      <c r="BD6" s="228"/>
      <c r="BE6" s="228"/>
      <c r="BH6" s="228"/>
      <c r="BK6" s="228"/>
      <c r="BL6" s="228"/>
    </row>
    <row r="7" spans="1:16206" x14ac:dyDescent="0.25">
      <c r="A7" s="237" t="s">
        <v>2089</v>
      </c>
      <c r="B7" s="237"/>
      <c r="C7" s="237"/>
      <c r="D7" s="237"/>
      <c r="E7" s="237"/>
      <c r="F7" s="237"/>
      <c r="G7" s="237"/>
      <c r="H7" s="237"/>
      <c r="I7" s="237"/>
      <c r="J7" s="237"/>
      <c r="K7" s="6"/>
      <c r="L7" s="34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Z7" s="6"/>
      <c r="AA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214"/>
      <c r="AX7" s="6"/>
      <c r="AY7" s="6"/>
      <c r="AZ7" s="6"/>
      <c r="BA7" s="6"/>
      <c r="BC7" s="6"/>
      <c r="BD7" s="6"/>
      <c r="BE7" s="6"/>
      <c r="BH7" s="6"/>
      <c r="BK7" s="6"/>
      <c r="BL7" s="6"/>
      <c r="BM7" s="6"/>
    </row>
    <row r="8" spans="1:16206" x14ac:dyDescent="0.2">
      <c r="A8" s="238" t="s">
        <v>2090</v>
      </c>
      <c r="B8" s="238"/>
      <c r="C8" s="238"/>
      <c r="D8" s="238"/>
      <c r="E8" s="238"/>
      <c r="F8" s="376"/>
      <c r="G8" s="229"/>
      <c r="H8" s="229"/>
      <c r="I8" s="229"/>
      <c r="J8" s="229"/>
      <c r="K8" s="229"/>
      <c r="L8" s="346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3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6"/>
      <c r="BC8" s="6"/>
      <c r="BD8" s="6"/>
      <c r="BE8" s="6"/>
      <c r="BH8" s="6"/>
      <c r="BK8" s="6"/>
      <c r="BL8" s="6"/>
      <c r="BM8" s="6"/>
    </row>
    <row r="9" spans="1:16206" x14ac:dyDescent="0.25">
      <c r="B9" s="6"/>
      <c r="C9" s="12"/>
      <c r="D9" s="12"/>
      <c r="E9" s="12"/>
      <c r="F9" s="370"/>
      <c r="G9" s="12"/>
      <c r="H9" s="12"/>
      <c r="I9" s="13"/>
      <c r="J9" s="13"/>
      <c r="K9" s="12"/>
      <c r="L9" s="345"/>
      <c r="M9" s="12"/>
      <c r="N9" s="13"/>
      <c r="O9" s="14"/>
      <c r="P9" s="12"/>
      <c r="Q9" s="13"/>
      <c r="S9" s="6"/>
      <c r="T9" s="6"/>
      <c r="U9" s="6"/>
      <c r="W9" s="6"/>
      <c r="X9" s="6"/>
      <c r="AA9" s="8"/>
      <c r="AE9" s="6"/>
      <c r="AF9" s="6"/>
      <c r="AI9" s="6"/>
      <c r="AK9" s="6"/>
      <c r="AX9" s="5"/>
      <c r="AY9" s="5"/>
      <c r="AZ9" s="6"/>
      <c r="BC9" s="6"/>
      <c r="BK9" s="5"/>
      <c r="BL9" s="5"/>
      <c r="BM9" s="6"/>
    </row>
    <row r="10" spans="1:16206" x14ac:dyDescent="0.25">
      <c r="A10" s="1" t="s">
        <v>2091</v>
      </c>
      <c r="B10" s="2"/>
      <c r="C10" s="2"/>
      <c r="D10" s="2"/>
      <c r="E10" s="2"/>
      <c r="F10" s="222"/>
      <c r="G10" s="2"/>
      <c r="H10" s="2"/>
      <c r="I10" s="3"/>
      <c r="J10" s="3"/>
      <c r="K10" s="2"/>
      <c r="L10" s="344"/>
      <c r="M10" s="2"/>
      <c r="N10" s="3"/>
      <c r="O10" s="4"/>
      <c r="P10" s="2"/>
      <c r="Q10" s="3"/>
      <c r="R10" s="3"/>
      <c r="S10" s="2"/>
      <c r="T10" s="2"/>
      <c r="U10" s="2"/>
      <c r="V10" s="4"/>
      <c r="W10" s="2"/>
      <c r="X10" s="2"/>
      <c r="Y10" s="2"/>
      <c r="Z10" s="2"/>
      <c r="AA10" s="2"/>
      <c r="AB10" s="2"/>
      <c r="AC10" s="2"/>
      <c r="AD10" s="2"/>
      <c r="AE10" s="2"/>
      <c r="AF10" s="6"/>
      <c r="AI10" s="6"/>
      <c r="AK10" s="6"/>
      <c r="AX10" s="5"/>
      <c r="AY10" s="5"/>
      <c r="AZ10" s="6"/>
      <c r="BC10" s="6"/>
      <c r="BK10" s="5"/>
      <c r="BL10" s="5"/>
      <c r="BM10" s="6"/>
    </row>
    <row r="11" spans="1:16206" x14ac:dyDescent="0.25">
      <c r="A11" s="1" t="s">
        <v>2092</v>
      </c>
      <c r="B11" s="2"/>
      <c r="C11" s="2"/>
      <c r="D11" s="2"/>
      <c r="E11" s="2"/>
      <c r="F11" s="222"/>
      <c r="G11" s="2"/>
      <c r="H11" s="2"/>
      <c r="I11" s="3"/>
      <c r="J11" s="3"/>
      <c r="K11" s="2"/>
      <c r="L11" s="344"/>
      <c r="M11" s="2"/>
      <c r="N11" s="3"/>
      <c r="O11" s="4"/>
      <c r="P11" s="2"/>
      <c r="Q11" s="3"/>
      <c r="R11" s="3"/>
      <c r="S11" s="2"/>
      <c r="T11" s="2"/>
      <c r="U11" s="2"/>
      <c r="V11" s="4"/>
      <c r="W11" s="2"/>
      <c r="X11" s="2"/>
      <c r="Y11" s="2"/>
      <c r="Z11" s="2"/>
      <c r="AA11" s="2"/>
      <c r="AB11" s="2"/>
      <c r="AC11" s="2"/>
      <c r="AD11" s="2"/>
      <c r="AE11" s="2"/>
      <c r="AF11" s="6"/>
      <c r="AI11" s="6"/>
      <c r="AK11" s="6"/>
      <c r="AX11" s="5"/>
      <c r="AY11" s="5"/>
      <c r="AZ11" s="6"/>
      <c r="BC11" s="6"/>
      <c r="BK11" s="5"/>
      <c r="BL11" s="5"/>
      <c r="BM11" s="6"/>
    </row>
    <row r="12" spans="1:16206" x14ac:dyDescent="0.25">
      <c r="A12" s="237" t="s">
        <v>2093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  <c r="EJ12" s="237"/>
      <c r="EK12" s="237"/>
      <c r="EL12" s="237"/>
      <c r="EM12" s="237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7"/>
      <c r="FB12" s="237"/>
      <c r="FC12" s="237"/>
      <c r="FD12" s="237"/>
      <c r="FE12" s="237"/>
      <c r="FF12" s="237"/>
      <c r="FG12" s="237"/>
      <c r="FH12" s="237"/>
      <c r="FI12" s="237"/>
      <c r="FJ12" s="237"/>
      <c r="FK12" s="237"/>
      <c r="FL12" s="237"/>
      <c r="FM12" s="237"/>
      <c r="FN12" s="237"/>
      <c r="FO12" s="237"/>
      <c r="FP12" s="237"/>
      <c r="FQ12" s="237"/>
      <c r="FR12" s="237"/>
      <c r="FS12" s="237"/>
      <c r="FT12" s="237"/>
      <c r="FU12" s="237"/>
      <c r="FV12" s="237"/>
      <c r="FW12" s="237"/>
      <c r="FX12" s="237"/>
      <c r="FY12" s="237"/>
      <c r="FZ12" s="237"/>
      <c r="GA12" s="237"/>
      <c r="GB12" s="237"/>
      <c r="GC12" s="237"/>
      <c r="GD12" s="237"/>
      <c r="GE12" s="237"/>
      <c r="GF12" s="237"/>
      <c r="GG12" s="237"/>
      <c r="GH12" s="237"/>
      <c r="GI12" s="237"/>
      <c r="GJ12" s="237"/>
      <c r="GK12" s="237"/>
      <c r="GL12" s="237"/>
      <c r="GM12" s="237"/>
      <c r="GN12" s="237"/>
      <c r="GO12" s="237"/>
      <c r="GP12" s="237"/>
      <c r="GQ12" s="237"/>
      <c r="GR12" s="237"/>
      <c r="GS12" s="237"/>
      <c r="GT12" s="237"/>
      <c r="GU12" s="237"/>
      <c r="GV12" s="237"/>
      <c r="GW12" s="237"/>
      <c r="GX12" s="237"/>
      <c r="GY12" s="237"/>
      <c r="GZ12" s="237"/>
      <c r="HA12" s="237"/>
      <c r="HB12" s="237"/>
      <c r="HC12" s="237"/>
      <c r="HD12" s="237"/>
      <c r="HE12" s="237"/>
      <c r="HF12" s="237"/>
      <c r="HG12" s="237"/>
      <c r="HH12" s="237"/>
      <c r="HI12" s="237"/>
      <c r="HJ12" s="237"/>
      <c r="HK12" s="237"/>
      <c r="HL12" s="237"/>
      <c r="HM12" s="237"/>
      <c r="HN12" s="237"/>
      <c r="HO12" s="237"/>
      <c r="HP12" s="237"/>
      <c r="HQ12" s="237"/>
      <c r="HR12" s="237"/>
      <c r="HS12" s="237"/>
      <c r="HT12" s="237"/>
      <c r="HU12" s="237"/>
      <c r="HV12" s="237"/>
      <c r="HW12" s="237"/>
      <c r="HX12" s="237"/>
      <c r="HY12" s="237"/>
      <c r="HZ12" s="237"/>
      <c r="IA12" s="237"/>
      <c r="IB12" s="237"/>
      <c r="IC12" s="237"/>
      <c r="ID12" s="237"/>
      <c r="IE12" s="237"/>
      <c r="IF12" s="237"/>
      <c r="IG12" s="237"/>
      <c r="IH12" s="237"/>
      <c r="II12" s="237"/>
      <c r="IJ12" s="237"/>
      <c r="IK12" s="237"/>
      <c r="IL12" s="237"/>
      <c r="IM12" s="237"/>
      <c r="IN12" s="237"/>
      <c r="IO12" s="237"/>
      <c r="IP12" s="237"/>
      <c r="IQ12" s="237"/>
      <c r="IR12" s="237"/>
      <c r="IS12" s="237"/>
      <c r="IT12" s="237"/>
      <c r="IU12" s="237"/>
      <c r="IV12" s="237"/>
      <c r="IW12" s="237"/>
      <c r="IX12" s="237"/>
      <c r="IY12" s="237"/>
      <c r="IZ12" s="237"/>
      <c r="JA12" s="237"/>
      <c r="JB12" s="237"/>
      <c r="JC12" s="237"/>
      <c r="JD12" s="237"/>
      <c r="JE12" s="237"/>
      <c r="JF12" s="237"/>
      <c r="JG12" s="237"/>
      <c r="JH12" s="237"/>
      <c r="JI12" s="237"/>
      <c r="JJ12" s="237"/>
      <c r="JK12" s="237"/>
      <c r="JL12" s="237"/>
      <c r="JM12" s="237"/>
      <c r="JN12" s="237"/>
      <c r="JO12" s="237"/>
      <c r="JP12" s="237"/>
      <c r="JQ12" s="237"/>
      <c r="JR12" s="237"/>
      <c r="JS12" s="237"/>
      <c r="JT12" s="237"/>
      <c r="JU12" s="237"/>
      <c r="JV12" s="237"/>
      <c r="JW12" s="237"/>
      <c r="JX12" s="237"/>
      <c r="JY12" s="237"/>
      <c r="JZ12" s="237"/>
      <c r="KA12" s="237"/>
      <c r="KB12" s="237"/>
      <c r="KC12" s="237"/>
      <c r="KD12" s="237"/>
      <c r="KE12" s="237"/>
      <c r="KF12" s="237"/>
      <c r="KG12" s="237"/>
      <c r="KH12" s="237"/>
      <c r="KI12" s="237"/>
      <c r="KJ12" s="237"/>
      <c r="KK12" s="237"/>
      <c r="KL12" s="237"/>
      <c r="KM12" s="237"/>
      <c r="KN12" s="237"/>
      <c r="KO12" s="237"/>
      <c r="KP12" s="237"/>
      <c r="KQ12" s="237"/>
      <c r="KR12" s="237"/>
      <c r="KS12" s="237"/>
      <c r="KT12" s="237"/>
      <c r="KU12" s="237"/>
      <c r="KV12" s="237"/>
      <c r="KW12" s="237"/>
      <c r="KX12" s="237"/>
      <c r="KY12" s="237"/>
      <c r="KZ12" s="237"/>
      <c r="LA12" s="237"/>
      <c r="LB12" s="237"/>
      <c r="LC12" s="237"/>
      <c r="LD12" s="237"/>
      <c r="LE12" s="237"/>
      <c r="LF12" s="237"/>
      <c r="LG12" s="237"/>
      <c r="LH12" s="237"/>
      <c r="LI12" s="237"/>
      <c r="LJ12" s="237"/>
      <c r="LK12" s="237"/>
      <c r="LL12" s="237"/>
      <c r="LM12" s="237"/>
      <c r="LN12" s="237"/>
      <c r="LO12" s="237"/>
      <c r="LP12" s="237"/>
      <c r="LQ12" s="237"/>
      <c r="LR12" s="237"/>
      <c r="LS12" s="237"/>
      <c r="LT12" s="237"/>
      <c r="LU12" s="237"/>
      <c r="LV12" s="237"/>
      <c r="LW12" s="237"/>
      <c r="LX12" s="237"/>
      <c r="LY12" s="237"/>
      <c r="LZ12" s="237"/>
      <c r="MA12" s="237"/>
      <c r="MB12" s="237"/>
      <c r="MC12" s="237"/>
      <c r="MD12" s="237"/>
      <c r="ME12" s="237"/>
      <c r="MF12" s="237"/>
      <c r="MG12" s="237"/>
      <c r="MH12" s="237"/>
      <c r="MI12" s="237"/>
      <c r="MJ12" s="237"/>
      <c r="MK12" s="237"/>
      <c r="ML12" s="237"/>
      <c r="MM12" s="237"/>
      <c r="MN12" s="237"/>
      <c r="MO12" s="237"/>
      <c r="MP12" s="237"/>
      <c r="MQ12" s="237"/>
      <c r="MR12" s="237"/>
      <c r="MS12" s="237"/>
      <c r="MT12" s="237"/>
      <c r="MU12" s="237"/>
      <c r="MV12" s="237"/>
      <c r="MW12" s="237"/>
      <c r="MX12" s="237"/>
      <c r="MY12" s="237"/>
      <c r="MZ12" s="237"/>
      <c r="NA12" s="237"/>
      <c r="NB12" s="237"/>
      <c r="NC12" s="237"/>
      <c r="ND12" s="237"/>
      <c r="NE12" s="237"/>
      <c r="NF12" s="237"/>
      <c r="NG12" s="237"/>
      <c r="NH12" s="237"/>
      <c r="NI12" s="237"/>
      <c r="NJ12" s="237"/>
      <c r="NK12" s="237"/>
      <c r="NL12" s="237"/>
      <c r="NM12" s="237"/>
      <c r="NN12" s="237"/>
      <c r="NO12" s="237"/>
      <c r="NP12" s="237"/>
      <c r="NQ12" s="237"/>
      <c r="NR12" s="237"/>
      <c r="NS12" s="237"/>
      <c r="NT12" s="237"/>
      <c r="NU12" s="237"/>
      <c r="NV12" s="237"/>
      <c r="NW12" s="237"/>
      <c r="NX12" s="237"/>
      <c r="NY12" s="237"/>
      <c r="NZ12" s="237"/>
      <c r="OA12" s="237"/>
      <c r="OB12" s="237"/>
      <c r="OC12" s="237"/>
      <c r="OD12" s="237"/>
      <c r="OE12" s="237"/>
      <c r="OF12" s="237"/>
      <c r="OG12" s="237"/>
      <c r="OH12" s="237"/>
      <c r="OI12" s="237"/>
      <c r="OJ12" s="237"/>
      <c r="OK12" s="237"/>
      <c r="OL12" s="237"/>
      <c r="OM12" s="237"/>
      <c r="ON12" s="237"/>
      <c r="OO12" s="237"/>
      <c r="OP12" s="237"/>
      <c r="OQ12" s="237"/>
      <c r="OR12" s="237"/>
      <c r="OS12" s="237"/>
      <c r="OT12" s="237"/>
      <c r="OU12" s="237"/>
      <c r="OV12" s="237"/>
      <c r="OW12" s="237"/>
      <c r="OX12" s="237"/>
      <c r="OY12" s="237"/>
      <c r="OZ12" s="237"/>
      <c r="PA12" s="237"/>
      <c r="PB12" s="237"/>
      <c r="PC12" s="237"/>
      <c r="PD12" s="237"/>
      <c r="PE12" s="237"/>
      <c r="PF12" s="237"/>
      <c r="PG12" s="237"/>
      <c r="PH12" s="237"/>
      <c r="PI12" s="237"/>
      <c r="PJ12" s="237"/>
      <c r="PK12" s="237"/>
      <c r="PL12" s="237"/>
      <c r="PM12" s="237"/>
      <c r="PN12" s="237"/>
      <c r="PO12" s="237"/>
      <c r="PP12" s="237"/>
      <c r="PQ12" s="237"/>
      <c r="PR12" s="237"/>
      <c r="PS12" s="237"/>
      <c r="PT12" s="237"/>
      <c r="PU12" s="237"/>
      <c r="PV12" s="237"/>
      <c r="PW12" s="237"/>
      <c r="PX12" s="237"/>
      <c r="PY12" s="237"/>
      <c r="PZ12" s="237"/>
      <c r="QA12" s="237"/>
      <c r="QB12" s="237"/>
      <c r="QC12" s="237"/>
      <c r="QD12" s="237"/>
      <c r="QE12" s="237"/>
      <c r="QF12" s="237"/>
      <c r="QG12" s="237"/>
      <c r="QH12" s="237"/>
      <c r="QI12" s="237"/>
      <c r="QJ12" s="237"/>
      <c r="QK12" s="237"/>
      <c r="QL12" s="237"/>
      <c r="QM12" s="237"/>
      <c r="QN12" s="237"/>
      <c r="QO12" s="237"/>
      <c r="QP12" s="237"/>
      <c r="QQ12" s="237"/>
      <c r="QR12" s="237"/>
      <c r="QS12" s="237"/>
      <c r="QT12" s="237"/>
      <c r="QU12" s="237"/>
      <c r="QV12" s="237"/>
      <c r="QW12" s="237"/>
      <c r="QX12" s="237"/>
      <c r="QY12" s="237"/>
      <c r="QZ12" s="237"/>
      <c r="RA12" s="237"/>
      <c r="RB12" s="237"/>
      <c r="RC12" s="237"/>
      <c r="RD12" s="237"/>
      <c r="RE12" s="237"/>
      <c r="RF12" s="237"/>
      <c r="RG12" s="237"/>
      <c r="RH12" s="237"/>
      <c r="RI12" s="237"/>
      <c r="RJ12" s="237"/>
      <c r="RK12" s="237"/>
      <c r="RL12" s="237"/>
      <c r="RM12" s="237"/>
      <c r="RN12" s="237"/>
      <c r="RO12" s="237"/>
      <c r="RP12" s="237"/>
      <c r="RQ12" s="237"/>
      <c r="RR12" s="237"/>
      <c r="RS12" s="237"/>
      <c r="RT12" s="237"/>
      <c r="RU12" s="237"/>
      <c r="RV12" s="237"/>
      <c r="RW12" s="237"/>
      <c r="RX12" s="237"/>
      <c r="RY12" s="237"/>
      <c r="RZ12" s="237"/>
      <c r="SA12" s="237"/>
      <c r="SB12" s="237"/>
      <c r="SC12" s="237"/>
      <c r="SD12" s="237"/>
      <c r="SE12" s="237"/>
      <c r="SF12" s="237"/>
      <c r="SG12" s="237"/>
      <c r="SH12" s="237"/>
      <c r="SI12" s="237"/>
      <c r="SJ12" s="237"/>
      <c r="SK12" s="237"/>
      <c r="SL12" s="237"/>
      <c r="SM12" s="237"/>
      <c r="SN12" s="237"/>
      <c r="SO12" s="237"/>
      <c r="SP12" s="237"/>
      <c r="SQ12" s="237"/>
      <c r="SR12" s="237"/>
      <c r="SS12" s="237"/>
      <c r="ST12" s="237"/>
      <c r="SU12" s="237"/>
      <c r="SV12" s="237"/>
      <c r="SW12" s="237"/>
      <c r="SX12" s="237"/>
      <c r="SY12" s="237"/>
      <c r="SZ12" s="237"/>
      <c r="TA12" s="237"/>
      <c r="TB12" s="237"/>
      <c r="TC12" s="237"/>
      <c r="TD12" s="237"/>
      <c r="TE12" s="237"/>
      <c r="TF12" s="237"/>
      <c r="TG12" s="237"/>
      <c r="TH12" s="237"/>
      <c r="TI12" s="237"/>
      <c r="TJ12" s="237"/>
      <c r="TK12" s="237"/>
      <c r="TL12" s="237"/>
      <c r="TM12" s="237"/>
      <c r="TN12" s="237"/>
      <c r="TO12" s="237"/>
      <c r="TP12" s="237"/>
      <c r="TQ12" s="237"/>
      <c r="TR12" s="237"/>
      <c r="TS12" s="237"/>
      <c r="TT12" s="237"/>
      <c r="TU12" s="237"/>
      <c r="TV12" s="237"/>
      <c r="TW12" s="237"/>
      <c r="TX12" s="237"/>
      <c r="TY12" s="237"/>
      <c r="TZ12" s="237"/>
      <c r="UA12" s="237"/>
      <c r="UB12" s="237"/>
      <c r="UC12" s="237"/>
      <c r="UD12" s="237"/>
      <c r="UE12" s="237"/>
      <c r="UF12" s="237"/>
      <c r="UG12" s="237"/>
      <c r="UH12" s="237"/>
      <c r="UI12" s="237"/>
      <c r="UJ12" s="237"/>
      <c r="UK12" s="237"/>
      <c r="UL12" s="237"/>
      <c r="UM12" s="237"/>
      <c r="UN12" s="237"/>
      <c r="UO12" s="237"/>
      <c r="UP12" s="237"/>
      <c r="UQ12" s="237"/>
      <c r="UR12" s="237"/>
      <c r="US12" s="237"/>
      <c r="UT12" s="237"/>
      <c r="UU12" s="237"/>
      <c r="UV12" s="237"/>
      <c r="UW12" s="237"/>
      <c r="UX12" s="237"/>
      <c r="UY12" s="237"/>
      <c r="UZ12" s="237"/>
      <c r="VA12" s="237"/>
      <c r="VB12" s="237"/>
      <c r="VC12" s="237"/>
      <c r="VD12" s="237"/>
      <c r="VE12" s="237"/>
      <c r="VF12" s="237"/>
      <c r="VG12" s="237"/>
      <c r="VH12" s="237"/>
      <c r="VI12" s="237"/>
      <c r="VJ12" s="237"/>
      <c r="VK12" s="237"/>
      <c r="VL12" s="237"/>
      <c r="VM12" s="237"/>
      <c r="VN12" s="237"/>
      <c r="VO12" s="237"/>
      <c r="VP12" s="237"/>
      <c r="VQ12" s="237"/>
      <c r="VR12" s="237"/>
      <c r="VS12" s="237"/>
      <c r="VT12" s="237"/>
      <c r="VU12" s="237"/>
      <c r="VV12" s="237"/>
      <c r="VW12" s="237"/>
      <c r="VX12" s="237"/>
      <c r="VY12" s="237"/>
      <c r="VZ12" s="237"/>
      <c r="WA12" s="237"/>
      <c r="WB12" s="237"/>
      <c r="WC12" s="237"/>
      <c r="WD12" s="237"/>
      <c r="WE12" s="237"/>
      <c r="WF12" s="237"/>
      <c r="WG12" s="237"/>
      <c r="WH12" s="237"/>
      <c r="WI12" s="237"/>
      <c r="WJ12" s="237"/>
      <c r="WK12" s="237"/>
      <c r="WL12" s="237"/>
      <c r="WM12" s="237"/>
      <c r="WN12" s="237"/>
      <c r="WO12" s="237"/>
      <c r="WP12" s="237"/>
      <c r="WQ12" s="237"/>
      <c r="WR12" s="237"/>
      <c r="WS12" s="237"/>
      <c r="WT12" s="237"/>
      <c r="WU12" s="237"/>
      <c r="WV12" s="237"/>
      <c r="WW12" s="237"/>
      <c r="WX12" s="237"/>
      <c r="WY12" s="237"/>
      <c r="WZ12" s="237"/>
      <c r="XA12" s="237"/>
      <c r="XB12" s="237"/>
      <c r="XC12" s="237"/>
      <c r="XD12" s="237"/>
      <c r="XE12" s="237"/>
      <c r="XF12" s="237"/>
      <c r="XG12" s="237"/>
      <c r="XH12" s="237"/>
      <c r="XI12" s="237"/>
      <c r="XJ12" s="237"/>
      <c r="XK12" s="237"/>
      <c r="XL12" s="237"/>
      <c r="XM12" s="237"/>
      <c r="XN12" s="237"/>
      <c r="XO12" s="237"/>
      <c r="XP12" s="237"/>
      <c r="XQ12" s="237"/>
      <c r="XR12" s="237"/>
      <c r="XS12" s="237"/>
      <c r="XT12" s="237"/>
      <c r="XU12" s="237"/>
      <c r="XV12" s="237"/>
      <c r="XW12" s="237"/>
      <c r="XX12" s="237"/>
      <c r="XY12" s="237"/>
      <c r="XZ12" s="237"/>
      <c r="YA12" s="237"/>
      <c r="YB12" s="237"/>
      <c r="YC12" s="237"/>
      <c r="YD12" s="237"/>
      <c r="YE12" s="237"/>
      <c r="YF12" s="237"/>
      <c r="YG12" s="237"/>
      <c r="YH12" s="237"/>
      <c r="YI12" s="237"/>
      <c r="YJ12" s="237"/>
      <c r="YK12" s="237"/>
      <c r="YL12" s="237"/>
      <c r="YM12" s="237"/>
      <c r="YN12" s="237"/>
      <c r="YO12" s="237"/>
      <c r="YP12" s="237"/>
      <c r="YQ12" s="237"/>
      <c r="YR12" s="237"/>
      <c r="YS12" s="237"/>
      <c r="YT12" s="237"/>
      <c r="YU12" s="237"/>
      <c r="YV12" s="237"/>
      <c r="YW12" s="237"/>
      <c r="YX12" s="237"/>
      <c r="YY12" s="237"/>
      <c r="YZ12" s="237"/>
      <c r="ZA12" s="237"/>
      <c r="ZB12" s="237"/>
      <c r="ZC12" s="237"/>
      <c r="ZD12" s="237"/>
      <c r="ZE12" s="237"/>
      <c r="ZF12" s="237"/>
      <c r="ZG12" s="237"/>
      <c r="ZH12" s="237"/>
      <c r="ZI12" s="237"/>
      <c r="ZJ12" s="237"/>
      <c r="ZK12" s="237"/>
      <c r="ZL12" s="237"/>
      <c r="ZM12" s="237"/>
      <c r="ZN12" s="237"/>
      <c r="ZO12" s="237"/>
      <c r="ZP12" s="237"/>
      <c r="ZQ12" s="237"/>
      <c r="ZR12" s="237"/>
      <c r="ZS12" s="237"/>
      <c r="ZT12" s="237"/>
      <c r="ZU12" s="237"/>
      <c r="ZV12" s="237"/>
      <c r="ZW12" s="237"/>
      <c r="ZX12" s="237"/>
      <c r="ZY12" s="237"/>
      <c r="ZZ12" s="237"/>
      <c r="AAA12" s="237"/>
      <c r="AAB12" s="237"/>
      <c r="AAC12" s="237"/>
      <c r="AAD12" s="237"/>
      <c r="AAE12" s="237"/>
      <c r="AAF12" s="237"/>
      <c r="AAG12" s="237"/>
      <c r="AAH12" s="237"/>
      <c r="AAI12" s="237"/>
      <c r="AAJ12" s="237"/>
      <c r="AAK12" s="237"/>
      <c r="AAL12" s="237"/>
      <c r="AAM12" s="237"/>
      <c r="AAN12" s="237"/>
      <c r="AAO12" s="237"/>
      <c r="AAP12" s="237"/>
      <c r="AAQ12" s="237"/>
      <c r="AAR12" s="237"/>
      <c r="AAS12" s="237"/>
      <c r="AAT12" s="237"/>
      <c r="AAU12" s="237"/>
      <c r="AAV12" s="237"/>
      <c r="AAW12" s="237"/>
      <c r="AAX12" s="237"/>
      <c r="AAY12" s="237"/>
      <c r="AAZ12" s="237"/>
      <c r="ABA12" s="237"/>
      <c r="ABB12" s="237"/>
      <c r="ABC12" s="237"/>
      <c r="ABD12" s="237"/>
      <c r="ABE12" s="237"/>
      <c r="ABF12" s="237"/>
      <c r="ABG12" s="237"/>
      <c r="ABH12" s="237"/>
      <c r="ABI12" s="237"/>
      <c r="ABJ12" s="237"/>
      <c r="ABK12" s="237"/>
      <c r="ABL12" s="237"/>
      <c r="ABM12" s="237"/>
      <c r="ABN12" s="237"/>
      <c r="ABO12" s="237"/>
      <c r="ABP12" s="237"/>
      <c r="ABQ12" s="237"/>
      <c r="ABR12" s="237"/>
      <c r="ABS12" s="237"/>
      <c r="ABT12" s="237"/>
      <c r="ABU12" s="237"/>
      <c r="ABV12" s="237"/>
      <c r="ABW12" s="237"/>
      <c r="ABX12" s="237"/>
      <c r="ABY12" s="237"/>
      <c r="ABZ12" s="237"/>
      <c r="ACA12" s="237"/>
      <c r="ACB12" s="237"/>
      <c r="ACC12" s="237"/>
      <c r="ACD12" s="237"/>
      <c r="ACE12" s="237"/>
      <c r="ACF12" s="237"/>
      <c r="ACG12" s="237"/>
      <c r="ACH12" s="237"/>
      <c r="ACI12" s="237"/>
      <c r="ACJ12" s="237"/>
      <c r="ACK12" s="237"/>
      <c r="ACL12" s="237"/>
      <c r="ACM12" s="237"/>
      <c r="ACN12" s="237"/>
      <c r="ACO12" s="237"/>
      <c r="ACP12" s="237"/>
      <c r="ACQ12" s="237"/>
      <c r="ACR12" s="237"/>
      <c r="ACS12" s="237"/>
      <c r="ACT12" s="237"/>
      <c r="ACU12" s="237"/>
      <c r="ACV12" s="237"/>
      <c r="ACW12" s="237"/>
      <c r="ACX12" s="237"/>
      <c r="ACY12" s="237"/>
      <c r="ACZ12" s="237"/>
      <c r="ADA12" s="237"/>
      <c r="ADB12" s="237"/>
      <c r="ADC12" s="237"/>
      <c r="ADD12" s="237"/>
      <c r="ADE12" s="237"/>
      <c r="ADF12" s="237"/>
      <c r="ADG12" s="237"/>
      <c r="ADH12" s="237"/>
      <c r="ADI12" s="237"/>
      <c r="ADJ12" s="237"/>
      <c r="ADK12" s="237"/>
      <c r="ADL12" s="237"/>
      <c r="ADM12" s="237"/>
      <c r="ADN12" s="237"/>
      <c r="ADO12" s="237"/>
      <c r="ADP12" s="237"/>
      <c r="ADQ12" s="237"/>
      <c r="ADR12" s="237"/>
      <c r="ADS12" s="237"/>
      <c r="ADT12" s="237"/>
      <c r="ADU12" s="237"/>
      <c r="ADV12" s="237"/>
      <c r="ADW12" s="237"/>
      <c r="ADX12" s="237"/>
      <c r="ADY12" s="237"/>
      <c r="ADZ12" s="237"/>
      <c r="AEA12" s="237"/>
      <c r="AEB12" s="237"/>
      <c r="AEC12" s="237"/>
      <c r="AED12" s="237"/>
      <c r="AEE12" s="237"/>
      <c r="AEF12" s="237"/>
      <c r="AEG12" s="237"/>
      <c r="AEH12" s="237"/>
      <c r="AEI12" s="237"/>
      <c r="AEJ12" s="237"/>
      <c r="AEK12" s="237"/>
      <c r="AEL12" s="237"/>
      <c r="AEM12" s="237"/>
      <c r="AEN12" s="237"/>
      <c r="AEO12" s="237"/>
      <c r="AEP12" s="237"/>
      <c r="AEQ12" s="237"/>
      <c r="AER12" s="237"/>
      <c r="AES12" s="237"/>
      <c r="AET12" s="237"/>
      <c r="AEU12" s="237"/>
      <c r="AEV12" s="237"/>
      <c r="AEW12" s="237"/>
      <c r="AEX12" s="237"/>
      <c r="AEY12" s="237"/>
      <c r="AEZ12" s="237"/>
      <c r="AFA12" s="237"/>
      <c r="AFB12" s="237"/>
      <c r="AFC12" s="237"/>
      <c r="AFD12" s="237"/>
      <c r="AFE12" s="237"/>
      <c r="AFF12" s="237"/>
      <c r="AFG12" s="237"/>
      <c r="AFH12" s="237"/>
      <c r="AFI12" s="237"/>
      <c r="AFJ12" s="237"/>
      <c r="AFK12" s="237"/>
      <c r="AFL12" s="237"/>
      <c r="AFM12" s="237"/>
      <c r="AFN12" s="237"/>
      <c r="AFO12" s="237"/>
      <c r="AFP12" s="237"/>
      <c r="AFQ12" s="237"/>
      <c r="AFR12" s="237"/>
      <c r="AFS12" s="237"/>
      <c r="AFT12" s="237"/>
      <c r="AFU12" s="237"/>
      <c r="AFV12" s="237"/>
      <c r="AFW12" s="237"/>
      <c r="AFX12" s="237"/>
      <c r="AFY12" s="237"/>
      <c r="AFZ12" s="237"/>
      <c r="AGA12" s="237"/>
      <c r="AGB12" s="237"/>
      <c r="AGC12" s="237"/>
      <c r="AGD12" s="237"/>
      <c r="AGE12" s="237"/>
      <c r="AGF12" s="237"/>
      <c r="AGG12" s="237"/>
      <c r="AGH12" s="237"/>
      <c r="AGI12" s="237"/>
      <c r="AGJ12" s="237"/>
      <c r="AGK12" s="237"/>
      <c r="AGL12" s="237"/>
      <c r="AGM12" s="237"/>
      <c r="AGN12" s="237"/>
      <c r="AGO12" s="237"/>
      <c r="AGP12" s="237"/>
      <c r="AGQ12" s="237"/>
      <c r="AGR12" s="237"/>
      <c r="AGS12" s="237"/>
      <c r="AGT12" s="237"/>
      <c r="AGU12" s="237"/>
      <c r="AGV12" s="237"/>
      <c r="AGW12" s="237"/>
      <c r="AGX12" s="237"/>
      <c r="AGY12" s="237"/>
      <c r="AGZ12" s="237"/>
      <c r="AHA12" s="237"/>
      <c r="AHB12" s="237"/>
      <c r="AHC12" s="237"/>
      <c r="AHD12" s="237"/>
      <c r="AHE12" s="237"/>
      <c r="AHF12" s="237"/>
      <c r="AHG12" s="237"/>
      <c r="AHH12" s="237"/>
      <c r="AHI12" s="237"/>
      <c r="AHJ12" s="237"/>
      <c r="AHK12" s="237"/>
      <c r="AHL12" s="237"/>
      <c r="AHM12" s="237"/>
      <c r="AHN12" s="237"/>
      <c r="AHO12" s="237"/>
      <c r="AHP12" s="237"/>
      <c r="AHQ12" s="237"/>
      <c r="AHR12" s="237"/>
      <c r="AHS12" s="237"/>
      <c r="AHT12" s="237"/>
      <c r="AHU12" s="237"/>
      <c r="AHV12" s="237"/>
      <c r="AHW12" s="237"/>
      <c r="AHX12" s="237"/>
      <c r="AHY12" s="237"/>
      <c r="AHZ12" s="237"/>
      <c r="AIA12" s="237"/>
      <c r="AIB12" s="237"/>
      <c r="AIC12" s="237"/>
      <c r="AID12" s="237"/>
      <c r="AIE12" s="237"/>
      <c r="AIF12" s="237"/>
      <c r="AIG12" s="237"/>
      <c r="AIH12" s="237"/>
      <c r="AII12" s="237"/>
      <c r="AIJ12" s="237"/>
      <c r="AIK12" s="237"/>
      <c r="AIL12" s="237"/>
      <c r="AIM12" s="237"/>
      <c r="AIN12" s="237"/>
      <c r="AIO12" s="237"/>
      <c r="AIP12" s="237"/>
      <c r="AIQ12" s="237"/>
      <c r="AIR12" s="237"/>
      <c r="AIS12" s="237"/>
      <c r="AIT12" s="237"/>
      <c r="AIU12" s="237"/>
      <c r="AIV12" s="237"/>
      <c r="AIW12" s="237"/>
      <c r="AIX12" s="237"/>
      <c r="AIY12" s="237"/>
      <c r="AIZ12" s="237"/>
      <c r="AJA12" s="237"/>
      <c r="AJB12" s="237"/>
      <c r="AJC12" s="237"/>
      <c r="AJD12" s="237"/>
      <c r="AJE12" s="237"/>
      <c r="AJF12" s="237"/>
      <c r="AJG12" s="237"/>
      <c r="AJH12" s="237"/>
      <c r="AJI12" s="237"/>
      <c r="AJJ12" s="237"/>
      <c r="AJK12" s="237"/>
      <c r="AJL12" s="237"/>
      <c r="AJM12" s="237"/>
      <c r="AJN12" s="237"/>
      <c r="AJO12" s="237"/>
      <c r="AJP12" s="237"/>
      <c r="AJQ12" s="237"/>
      <c r="AJR12" s="237"/>
      <c r="AJS12" s="237"/>
      <c r="AJT12" s="237"/>
      <c r="AJU12" s="237"/>
      <c r="AJV12" s="237"/>
      <c r="AJW12" s="237"/>
      <c r="AJX12" s="237"/>
      <c r="AJY12" s="237"/>
      <c r="AJZ12" s="237"/>
      <c r="AKA12" s="237"/>
      <c r="AKB12" s="237"/>
      <c r="AKC12" s="237"/>
      <c r="AKD12" s="237"/>
      <c r="AKE12" s="237"/>
      <c r="AKF12" s="237"/>
      <c r="AKG12" s="237"/>
      <c r="AKH12" s="237"/>
      <c r="AKI12" s="237"/>
      <c r="AKJ12" s="237"/>
      <c r="AKK12" s="237"/>
      <c r="AKL12" s="237"/>
      <c r="AKM12" s="237"/>
      <c r="AKN12" s="237"/>
      <c r="AKO12" s="237"/>
      <c r="AKP12" s="237"/>
      <c r="AKQ12" s="237"/>
      <c r="AKR12" s="237"/>
      <c r="AKS12" s="237"/>
      <c r="AKT12" s="237"/>
      <c r="AKU12" s="237"/>
      <c r="AKV12" s="237"/>
      <c r="AKW12" s="237"/>
      <c r="AKX12" s="237"/>
      <c r="AKY12" s="237"/>
      <c r="AKZ12" s="237"/>
      <c r="ALA12" s="237"/>
      <c r="ALB12" s="237"/>
      <c r="ALC12" s="237"/>
      <c r="ALD12" s="237"/>
      <c r="ALE12" s="237"/>
      <c r="ALF12" s="237"/>
      <c r="ALG12" s="237"/>
      <c r="ALH12" s="237"/>
      <c r="ALI12" s="237"/>
      <c r="ALJ12" s="237"/>
      <c r="ALK12" s="237"/>
      <c r="ALL12" s="237"/>
      <c r="ALM12" s="237"/>
      <c r="ALN12" s="237"/>
      <c r="ALO12" s="237"/>
      <c r="ALP12" s="237"/>
      <c r="ALQ12" s="237"/>
      <c r="ALR12" s="237"/>
      <c r="ALS12" s="237"/>
      <c r="ALT12" s="237"/>
      <c r="ALU12" s="237"/>
      <c r="ALV12" s="237"/>
      <c r="ALW12" s="237"/>
      <c r="ALX12" s="237"/>
      <c r="ALY12" s="237"/>
      <c r="ALZ12" s="237"/>
      <c r="AMA12" s="237"/>
      <c r="AMB12" s="237"/>
      <c r="AMC12" s="237"/>
      <c r="AMD12" s="237"/>
      <c r="AME12" s="237"/>
      <c r="AMF12" s="237"/>
      <c r="AMG12" s="237"/>
      <c r="AMH12" s="237"/>
      <c r="AMI12" s="237"/>
      <c r="AMJ12" s="237"/>
      <c r="AMK12" s="237"/>
      <c r="AML12" s="237"/>
      <c r="AMM12" s="237"/>
      <c r="AMN12" s="237"/>
      <c r="AMO12" s="237"/>
      <c r="AMP12" s="237"/>
      <c r="AMQ12" s="237"/>
      <c r="AMR12" s="237"/>
      <c r="AMS12" s="237"/>
      <c r="AMT12" s="237"/>
      <c r="AMU12" s="237"/>
      <c r="AMV12" s="237"/>
      <c r="AMW12" s="237"/>
      <c r="AMX12" s="237"/>
      <c r="AMY12" s="237"/>
      <c r="AMZ12" s="237"/>
      <c r="ANA12" s="237"/>
      <c r="ANB12" s="237"/>
      <c r="ANC12" s="237"/>
      <c r="AND12" s="237"/>
      <c r="ANE12" s="237"/>
      <c r="ANF12" s="237"/>
      <c r="ANG12" s="237"/>
      <c r="ANH12" s="237"/>
      <c r="ANI12" s="237"/>
      <c r="ANJ12" s="237"/>
      <c r="ANK12" s="237"/>
      <c r="ANL12" s="237"/>
      <c r="ANM12" s="237"/>
      <c r="ANN12" s="237"/>
      <c r="ANO12" s="237"/>
      <c r="ANP12" s="237"/>
      <c r="ANQ12" s="237"/>
      <c r="ANR12" s="237"/>
      <c r="ANS12" s="237"/>
      <c r="ANT12" s="237"/>
      <c r="ANU12" s="237"/>
      <c r="ANV12" s="237"/>
      <c r="ANW12" s="237"/>
      <c r="ANX12" s="237"/>
      <c r="ANY12" s="237"/>
      <c r="ANZ12" s="237"/>
      <c r="AOA12" s="237"/>
      <c r="AOB12" s="237"/>
      <c r="AOC12" s="237"/>
      <c r="AOD12" s="237"/>
      <c r="AOE12" s="237"/>
      <c r="AOF12" s="237"/>
      <c r="AOG12" s="237"/>
      <c r="AOH12" s="237"/>
      <c r="AOI12" s="237"/>
      <c r="AOJ12" s="237"/>
      <c r="AOK12" s="237"/>
      <c r="AOL12" s="237"/>
      <c r="AOM12" s="237"/>
      <c r="AON12" s="237"/>
      <c r="AOO12" s="237"/>
      <c r="AOP12" s="237"/>
      <c r="AOQ12" s="237"/>
      <c r="AOR12" s="237"/>
      <c r="AOS12" s="237"/>
      <c r="AOT12" s="237"/>
      <c r="AOU12" s="237"/>
      <c r="AOV12" s="237"/>
      <c r="AOW12" s="237"/>
      <c r="AOX12" s="237"/>
      <c r="AOY12" s="237"/>
      <c r="AOZ12" s="237"/>
      <c r="APA12" s="237"/>
      <c r="APB12" s="237"/>
      <c r="APC12" s="237"/>
      <c r="APD12" s="237"/>
      <c r="APE12" s="237"/>
      <c r="APF12" s="237"/>
      <c r="APG12" s="237"/>
      <c r="APH12" s="237"/>
      <c r="API12" s="237"/>
      <c r="APJ12" s="237"/>
      <c r="APK12" s="237"/>
      <c r="APL12" s="237"/>
      <c r="APM12" s="237"/>
      <c r="APN12" s="237"/>
      <c r="APO12" s="237"/>
      <c r="APP12" s="237"/>
      <c r="APQ12" s="237"/>
      <c r="APR12" s="237"/>
      <c r="APS12" s="237"/>
      <c r="APT12" s="237"/>
      <c r="APU12" s="237"/>
      <c r="APV12" s="237"/>
      <c r="APW12" s="237"/>
      <c r="APX12" s="237"/>
      <c r="APY12" s="237"/>
      <c r="APZ12" s="237"/>
      <c r="AQA12" s="237"/>
      <c r="AQB12" s="237"/>
      <c r="AQC12" s="237"/>
      <c r="AQD12" s="237"/>
      <c r="AQE12" s="237"/>
      <c r="AQF12" s="237"/>
      <c r="AQG12" s="237"/>
      <c r="AQH12" s="237"/>
      <c r="AQI12" s="237"/>
      <c r="AQJ12" s="237"/>
      <c r="AQK12" s="237"/>
      <c r="AQL12" s="237"/>
      <c r="AQM12" s="237"/>
      <c r="AQN12" s="237"/>
      <c r="AQO12" s="237"/>
      <c r="AQP12" s="237"/>
      <c r="AQQ12" s="237"/>
      <c r="AQR12" s="237"/>
      <c r="AQS12" s="237"/>
      <c r="AQT12" s="237"/>
      <c r="AQU12" s="237"/>
      <c r="AQV12" s="237"/>
      <c r="AQW12" s="237"/>
      <c r="AQX12" s="237"/>
      <c r="AQY12" s="237"/>
      <c r="AQZ12" s="237"/>
      <c r="ARA12" s="237"/>
      <c r="ARB12" s="237"/>
      <c r="ARC12" s="237"/>
      <c r="ARD12" s="237"/>
      <c r="ARE12" s="237"/>
      <c r="ARF12" s="237"/>
      <c r="ARG12" s="237"/>
      <c r="ARH12" s="237"/>
      <c r="ARI12" s="237"/>
      <c r="ARJ12" s="237"/>
      <c r="ARK12" s="237"/>
      <c r="ARL12" s="237"/>
      <c r="ARM12" s="237"/>
      <c r="ARN12" s="237"/>
      <c r="ARO12" s="237"/>
      <c r="ARP12" s="237"/>
      <c r="ARQ12" s="237"/>
      <c r="ARR12" s="237"/>
      <c r="ARS12" s="237"/>
      <c r="ART12" s="237"/>
      <c r="ARU12" s="237"/>
      <c r="ARV12" s="237"/>
      <c r="ARW12" s="237"/>
      <c r="ARX12" s="237"/>
      <c r="ARY12" s="237"/>
      <c r="ARZ12" s="237"/>
      <c r="ASA12" s="237"/>
      <c r="ASB12" s="237"/>
      <c r="ASC12" s="237"/>
      <c r="ASD12" s="237"/>
      <c r="ASE12" s="237"/>
      <c r="ASF12" s="237"/>
      <c r="ASG12" s="237"/>
      <c r="ASH12" s="237"/>
      <c r="ASI12" s="237"/>
      <c r="ASJ12" s="237"/>
      <c r="ASK12" s="237"/>
      <c r="ASL12" s="237"/>
      <c r="ASM12" s="237"/>
      <c r="ASN12" s="237"/>
      <c r="ASO12" s="237"/>
      <c r="ASP12" s="237"/>
      <c r="ASQ12" s="237"/>
      <c r="ASR12" s="237"/>
      <c r="ASS12" s="237"/>
      <c r="AST12" s="237"/>
      <c r="ASU12" s="237"/>
      <c r="ASV12" s="237"/>
      <c r="ASW12" s="237"/>
      <c r="ASX12" s="237"/>
      <c r="ASY12" s="237"/>
      <c r="ASZ12" s="237"/>
      <c r="ATA12" s="237"/>
      <c r="ATB12" s="237"/>
      <c r="ATC12" s="237"/>
      <c r="ATD12" s="237"/>
      <c r="ATE12" s="237"/>
      <c r="ATF12" s="237"/>
      <c r="ATG12" s="237"/>
      <c r="ATH12" s="237"/>
      <c r="ATI12" s="237"/>
      <c r="ATJ12" s="237"/>
      <c r="ATK12" s="237"/>
      <c r="ATL12" s="237"/>
      <c r="ATM12" s="237"/>
      <c r="ATN12" s="237"/>
      <c r="ATO12" s="237"/>
      <c r="ATP12" s="237"/>
      <c r="ATQ12" s="237"/>
      <c r="ATR12" s="237"/>
      <c r="ATS12" s="237"/>
      <c r="ATT12" s="237"/>
      <c r="ATU12" s="237"/>
      <c r="ATV12" s="237"/>
      <c r="ATW12" s="237"/>
      <c r="ATX12" s="237"/>
      <c r="ATY12" s="237"/>
      <c r="ATZ12" s="237"/>
      <c r="AUA12" s="237"/>
      <c r="AUB12" s="237"/>
      <c r="AUC12" s="237"/>
      <c r="AUD12" s="237"/>
      <c r="AUE12" s="237"/>
      <c r="AUF12" s="237"/>
      <c r="AUG12" s="237"/>
      <c r="AUH12" s="237"/>
      <c r="AUI12" s="237"/>
      <c r="AUJ12" s="237"/>
      <c r="AUK12" s="237"/>
      <c r="AUL12" s="237"/>
      <c r="AUM12" s="237"/>
      <c r="AUN12" s="237"/>
      <c r="AUO12" s="237"/>
      <c r="AUP12" s="237"/>
      <c r="AUQ12" s="237"/>
      <c r="AUR12" s="237"/>
      <c r="AUS12" s="237"/>
      <c r="AUT12" s="237"/>
      <c r="AUU12" s="237"/>
      <c r="AUV12" s="237"/>
      <c r="AUW12" s="237"/>
      <c r="AUX12" s="237"/>
      <c r="AUY12" s="237"/>
      <c r="AUZ12" s="237"/>
      <c r="AVA12" s="237"/>
      <c r="AVB12" s="237"/>
      <c r="AVC12" s="237"/>
      <c r="AVD12" s="237"/>
      <c r="AVE12" s="237"/>
      <c r="AVF12" s="237"/>
      <c r="AVG12" s="237"/>
      <c r="AVH12" s="237"/>
      <c r="AVI12" s="237"/>
      <c r="AVJ12" s="237"/>
      <c r="AVK12" s="237"/>
      <c r="AVL12" s="237"/>
      <c r="AVM12" s="237"/>
      <c r="AVN12" s="237"/>
      <c r="AVO12" s="237"/>
      <c r="AVP12" s="237"/>
      <c r="AVQ12" s="237"/>
      <c r="AVR12" s="237"/>
      <c r="AVS12" s="237"/>
      <c r="AVT12" s="237"/>
      <c r="AVU12" s="237"/>
      <c r="AVV12" s="237"/>
      <c r="AVW12" s="237"/>
      <c r="AVX12" s="237"/>
      <c r="AVY12" s="237"/>
      <c r="AVZ12" s="237"/>
      <c r="AWA12" s="237"/>
      <c r="AWB12" s="237"/>
      <c r="AWC12" s="237"/>
      <c r="AWD12" s="237"/>
      <c r="AWE12" s="237"/>
      <c r="AWF12" s="237"/>
      <c r="AWG12" s="237"/>
      <c r="AWH12" s="237"/>
      <c r="AWI12" s="237"/>
      <c r="AWJ12" s="237"/>
      <c r="AWK12" s="237"/>
      <c r="AWL12" s="237"/>
      <c r="AWM12" s="237"/>
      <c r="AWN12" s="237"/>
      <c r="AWO12" s="237"/>
      <c r="AWP12" s="237"/>
      <c r="AWQ12" s="237"/>
      <c r="AWR12" s="237"/>
      <c r="AWS12" s="237"/>
      <c r="AWT12" s="237"/>
      <c r="AWU12" s="237"/>
      <c r="AWV12" s="237"/>
      <c r="AWW12" s="237"/>
      <c r="AWX12" s="237"/>
      <c r="AWY12" s="237"/>
      <c r="AWZ12" s="237"/>
      <c r="AXA12" s="237"/>
      <c r="AXB12" s="237"/>
      <c r="AXC12" s="237"/>
      <c r="AXD12" s="237"/>
      <c r="AXE12" s="237"/>
      <c r="AXF12" s="237"/>
      <c r="AXG12" s="237"/>
      <c r="AXH12" s="237"/>
      <c r="AXI12" s="237"/>
      <c r="AXJ12" s="237"/>
      <c r="AXK12" s="237"/>
      <c r="AXL12" s="237"/>
      <c r="AXM12" s="237"/>
      <c r="AXN12" s="237"/>
      <c r="AXO12" s="237"/>
      <c r="AXP12" s="237"/>
      <c r="AXQ12" s="237"/>
      <c r="AXR12" s="237"/>
      <c r="AXS12" s="237"/>
      <c r="AXT12" s="237"/>
      <c r="AXU12" s="237"/>
      <c r="AXV12" s="237"/>
      <c r="AXW12" s="237"/>
      <c r="AXX12" s="237"/>
      <c r="AXY12" s="237"/>
      <c r="AXZ12" s="237"/>
      <c r="AYA12" s="237"/>
      <c r="AYB12" s="237"/>
      <c r="AYC12" s="237"/>
      <c r="AYD12" s="237"/>
      <c r="AYE12" s="237"/>
      <c r="AYF12" s="237"/>
      <c r="AYG12" s="237"/>
      <c r="AYH12" s="237"/>
      <c r="AYI12" s="237"/>
      <c r="AYJ12" s="237"/>
      <c r="AYK12" s="237"/>
      <c r="AYL12" s="237"/>
      <c r="AYM12" s="237"/>
      <c r="AYN12" s="237"/>
      <c r="AYO12" s="237"/>
      <c r="AYP12" s="237"/>
      <c r="AYQ12" s="237"/>
      <c r="AYR12" s="237"/>
      <c r="AYS12" s="237"/>
      <c r="AYT12" s="237"/>
      <c r="AYU12" s="237"/>
      <c r="AYV12" s="237"/>
      <c r="AYW12" s="237"/>
      <c r="AYX12" s="237"/>
      <c r="AYY12" s="237"/>
      <c r="AYZ12" s="237"/>
      <c r="AZA12" s="237"/>
      <c r="AZB12" s="237"/>
      <c r="AZC12" s="237"/>
      <c r="AZD12" s="237"/>
      <c r="AZE12" s="237"/>
      <c r="AZF12" s="237"/>
      <c r="AZG12" s="237"/>
      <c r="AZH12" s="237"/>
      <c r="AZI12" s="237"/>
      <c r="AZJ12" s="237"/>
      <c r="AZK12" s="237"/>
      <c r="AZL12" s="237"/>
      <c r="AZM12" s="237"/>
      <c r="AZN12" s="237"/>
      <c r="AZO12" s="237"/>
      <c r="AZP12" s="237"/>
      <c r="AZQ12" s="237"/>
      <c r="AZR12" s="237"/>
      <c r="AZS12" s="237"/>
      <c r="AZT12" s="237"/>
      <c r="AZU12" s="237"/>
      <c r="AZV12" s="237"/>
      <c r="AZW12" s="237"/>
      <c r="AZX12" s="237"/>
      <c r="AZY12" s="237"/>
      <c r="AZZ12" s="237"/>
      <c r="BAA12" s="237"/>
      <c r="BAB12" s="237"/>
      <c r="BAC12" s="237"/>
      <c r="BAD12" s="237"/>
      <c r="BAE12" s="237"/>
      <c r="BAF12" s="237"/>
      <c r="BAG12" s="237"/>
      <c r="BAH12" s="237"/>
      <c r="BAI12" s="237"/>
      <c r="BAJ12" s="237"/>
      <c r="BAK12" s="237"/>
      <c r="BAL12" s="237"/>
      <c r="BAM12" s="237"/>
      <c r="BAN12" s="237"/>
      <c r="BAO12" s="237"/>
      <c r="BAP12" s="237"/>
      <c r="BAQ12" s="237"/>
      <c r="BAR12" s="237"/>
      <c r="BAS12" s="237"/>
      <c r="BAT12" s="237"/>
      <c r="BAU12" s="237"/>
      <c r="BAV12" s="237"/>
      <c r="BAW12" s="237"/>
      <c r="BAX12" s="237"/>
      <c r="BAY12" s="237"/>
      <c r="BAZ12" s="237"/>
      <c r="BBA12" s="237"/>
      <c r="BBB12" s="237"/>
      <c r="BBC12" s="237"/>
      <c r="BBD12" s="237"/>
      <c r="BBE12" s="237"/>
      <c r="BBF12" s="237"/>
      <c r="BBG12" s="237"/>
      <c r="BBH12" s="237"/>
      <c r="BBI12" s="237"/>
      <c r="BBJ12" s="237"/>
      <c r="BBK12" s="237"/>
      <c r="BBL12" s="237"/>
      <c r="BBM12" s="237"/>
      <c r="BBN12" s="237"/>
      <c r="BBO12" s="237"/>
      <c r="BBP12" s="237"/>
      <c r="BBQ12" s="237"/>
      <c r="BBR12" s="237"/>
      <c r="BBS12" s="237"/>
      <c r="BBT12" s="237"/>
      <c r="BBU12" s="237"/>
      <c r="BBV12" s="237"/>
      <c r="BBW12" s="237"/>
      <c r="BBX12" s="237"/>
      <c r="BBY12" s="237"/>
      <c r="BBZ12" s="237"/>
      <c r="BCA12" s="237"/>
      <c r="BCB12" s="237"/>
      <c r="BCC12" s="237"/>
      <c r="BCD12" s="237"/>
      <c r="BCE12" s="237"/>
      <c r="BCF12" s="237"/>
      <c r="BCG12" s="237"/>
      <c r="BCH12" s="237"/>
      <c r="BCI12" s="237"/>
      <c r="BCJ12" s="237"/>
      <c r="BCK12" s="237"/>
      <c r="BCL12" s="237"/>
      <c r="BCM12" s="237"/>
      <c r="BCN12" s="237"/>
      <c r="BCO12" s="237"/>
      <c r="BCP12" s="237"/>
      <c r="BCQ12" s="237"/>
      <c r="BCR12" s="237"/>
      <c r="BCS12" s="237"/>
      <c r="BCT12" s="237"/>
      <c r="BCU12" s="237"/>
      <c r="BCV12" s="237"/>
      <c r="BCW12" s="237"/>
      <c r="BCX12" s="237"/>
      <c r="BCY12" s="237"/>
      <c r="BCZ12" s="237"/>
      <c r="BDA12" s="237"/>
      <c r="BDB12" s="237"/>
      <c r="BDC12" s="237"/>
      <c r="BDD12" s="237"/>
      <c r="BDE12" s="237"/>
      <c r="BDF12" s="237"/>
      <c r="BDG12" s="237"/>
      <c r="BDH12" s="237"/>
      <c r="BDI12" s="237"/>
      <c r="BDJ12" s="237"/>
      <c r="BDK12" s="237"/>
      <c r="BDL12" s="237"/>
      <c r="BDM12" s="237"/>
      <c r="BDN12" s="237"/>
      <c r="BDO12" s="237"/>
      <c r="BDP12" s="237"/>
      <c r="BDQ12" s="237"/>
      <c r="BDR12" s="237"/>
      <c r="BDS12" s="237"/>
      <c r="BDT12" s="237"/>
      <c r="BDU12" s="237"/>
      <c r="BDV12" s="237"/>
      <c r="BDW12" s="237"/>
      <c r="BDX12" s="237"/>
      <c r="BDY12" s="237"/>
      <c r="BDZ12" s="237"/>
      <c r="BEA12" s="237"/>
      <c r="BEB12" s="237"/>
      <c r="BEC12" s="237"/>
      <c r="BED12" s="237"/>
      <c r="BEE12" s="237"/>
      <c r="BEF12" s="237"/>
      <c r="BEG12" s="237"/>
      <c r="BEH12" s="237"/>
      <c r="BEI12" s="237"/>
      <c r="BEJ12" s="237"/>
      <c r="BEK12" s="237"/>
      <c r="BEL12" s="237"/>
      <c r="BEM12" s="237"/>
      <c r="BEN12" s="237"/>
      <c r="BEO12" s="237"/>
      <c r="BEP12" s="237"/>
      <c r="BEQ12" s="237"/>
      <c r="BER12" s="237"/>
      <c r="BES12" s="237"/>
      <c r="BET12" s="237"/>
      <c r="BEU12" s="237"/>
      <c r="BEV12" s="237"/>
      <c r="BEW12" s="237"/>
      <c r="BEX12" s="237"/>
      <c r="BEY12" s="237"/>
      <c r="BEZ12" s="237"/>
      <c r="BFA12" s="237"/>
      <c r="BFB12" s="237"/>
      <c r="BFC12" s="237"/>
      <c r="BFD12" s="237"/>
      <c r="BFE12" s="237"/>
      <c r="BFF12" s="237"/>
      <c r="BFG12" s="237"/>
      <c r="BFH12" s="237"/>
      <c r="BFI12" s="237"/>
      <c r="BFJ12" s="237"/>
      <c r="BFK12" s="237"/>
      <c r="BFL12" s="237"/>
      <c r="BFM12" s="237"/>
      <c r="BFN12" s="237"/>
      <c r="BFO12" s="237"/>
      <c r="BFP12" s="237"/>
      <c r="BFQ12" s="237"/>
      <c r="BFR12" s="237"/>
      <c r="BFS12" s="237"/>
      <c r="BFT12" s="237"/>
      <c r="BFU12" s="237"/>
      <c r="BFV12" s="237"/>
      <c r="BFW12" s="237"/>
      <c r="BFX12" s="237"/>
      <c r="BFY12" s="237"/>
      <c r="BFZ12" s="237"/>
      <c r="BGA12" s="237"/>
      <c r="BGB12" s="237"/>
      <c r="BGC12" s="237"/>
      <c r="BGD12" s="237"/>
      <c r="BGE12" s="237"/>
      <c r="BGF12" s="237"/>
      <c r="BGG12" s="237"/>
      <c r="BGH12" s="237"/>
      <c r="BGI12" s="237"/>
      <c r="BGJ12" s="237"/>
      <c r="BGK12" s="237"/>
      <c r="BGL12" s="237"/>
      <c r="BGM12" s="237"/>
      <c r="BGN12" s="237"/>
      <c r="BGO12" s="237"/>
      <c r="BGP12" s="237"/>
      <c r="BGQ12" s="237"/>
      <c r="BGR12" s="237"/>
      <c r="BGS12" s="237"/>
      <c r="BGT12" s="237"/>
      <c r="BGU12" s="237"/>
      <c r="BGV12" s="237"/>
      <c r="BGW12" s="237"/>
      <c r="BGX12" s="237"/>
      <c r="BGY12" s="237"/>
      <c r="BGZ12" s="237"/>
      <c r="BHA12" s="237"/>
      <c r="BHB12" s="237"/>
      <c r="BHC12" s="237"/>
      <c r="BHD12" s="237"/>
      <c r="BHE12" s="237"/>
      <c r="BHF12" s="237"/>
      <c r="BHG12" s="237"/>
      <c r="BHH12" s="237"/>
      <c r="BHI12" s="237"/>
      <c r="BHJ12" s="237"/>
      <c r="BHK12" s="237"/>
      <c r="BHL12" s="237"/>
      <c r="BHM12" s="237"/>
      <c r="BHN12" s="237"/>
      <c r="BHO12" s="237"/>
      <c r="BHP12" s="237"/>
      <c r="BHQ12" s="237"/>
      <c r="BHR12" s="237"/>
      <c r="BHS12" s="237"/>
      <c r="BHT12" s="237"/>
      <c r="BHU12" s="237"/>
      <c r="BHV12" s="237"/>
      <c r="BHW12" s="237"/>
      <c r="BHX12" s="237"/>
      <c r="BHY12" s="237"/>
      <c r="BHZ12" s="237"/>
      <c r="BIA12" s="237"/>
      <c r="BIB12" s="237"/>
      <c r="BIC12" s="237"/>
      <c r="BID12" s="237"/>
      <c r="BIE12" s="237"/>
      <c r="BIF12" s="237"/>
      <c r="BIG12" s="237"/>
      <c r="BIH12" s="237"/>
      <c r="BII12" s="237"/>
      <c r="BIJ12" s="237"/>
      <c r="BIK12" s="237"/>
      <c r="BIL12" s="237"/>
      <c r="BIM12" s="237"/>
      <c r="BIN12" s="237"/>
      <c r="BIO12" s="237"/>
      <c r="BIP12" s="237"/>
      <c r="BIQ12" s="237"/>
      <c r="BIR12" s="237"/>
      <c r="BIS12" s="237"/>
      <c r="BIT12" s="237"/>
      <c r="BIU12" s="237"/>
      <c r="BIV12" s="237"/>
      <c r="BIW12" s="237"/>
      <c r="BIX12" s="237"/>
      <c r="BIY12" s="237"/>
      <c r="BIZ12" s="237"/>
      <c r="BJA12" s="237"/>
      <c r="BJB12" s="237"/>
      <c r="BJC12" s="237"/>
      <c r="BJD12" s="237"/>
      <c r="BJE12" s="237"/>
      <c r="BJF12" s="237"/>
      <c r="BJG12" s="237"/>
      <c r="BJH12" s="237"/>
      <c r="BJI12" s="237"/>
      <c r="BJJ12" s="237"/>
      <c r="BJK12" s="237"/>
      <c r="BJL12" s="237"/>
      <c r="BJM12" s="237"/>
      <c r="BJN12" s="237"/>
      <c r="BJO12" s="237"/>
      <c r="BJP12" s="237"/>
      <c r="BJQ12" s="237"/>
      <c r="BJR12" s="237"/>
      <c r="BJS12" s="237"/>
      <c r="BJT12" s="237"/>
      <c r="BJU12" s="237"/>
      <c r="BJV12" s="237"/>
      <c r="BJW12" s="237"/>
      <c r="BJX12" s="237"/>
      <c r="BJY12" s="237"/>
      <c r="BJZ12" s="237"/>
      <c r="BKA12" s="237"/>
      <c r="BKB12" s="237"/>
      <c r="BKC12" s="237"/>
      <c r="BKD12" s="237"/>
      <c r="BKE12" s="237"/>
      <c r="BKF12" s="237"/>
      <c r="BKG12" s="237"/>
      <c r="BKH12" s="237"/>
      <c r="BKI12" s="237"/>
      <c r="BKJ12" s="237"/>
      <c r="BKK12" s="237"/>
      <c r="BKL12" s="237"/>
      <c r="BKM12" s="237"/>
      <c r="BKN12" s="237"/>
      <c r="BKO12" s="237"/>
      <c r="BKP12" s="237"/>
      <c r="BKQ12" s="237"/>
      <c r="BKR12" s="237"/>
      <c r="BKS12" s="237"/>
      <c r="BKT12" s="237"/>
      <c r="BKU12" s="237"/>
      <c r="BKV12" s="237"/>
      <c r="BKW12" s="237"/>
      <c r="BKX12" s="237"/>
      <c r="BKY12" s="237"/>
      <c r="BKZ12" s="237"/>
      <c r="BLA12" s="237"/>
      <c r="BLB12" s="237"/>
      <c r="BLC12" s="237"/>
      <c r="BLD12" s="237"/>
      <c r="BLE12" s="237"/>
      <c r="BLF12" s="237"/>
      <c r="BLG12" s="237"/>
      <c r="BLH12" s="237"/>
      <c r="BLI12" s="237"/>
      <c r="BLJ12" s="237"/>
      <c r="BLK12" s="237"/>
      <c r="BLL12" s="237"/>
      <c r="BLM12" s="237"/>
      <c r="BLN12" s="237"/>
      <c r="BLO12" s="237"/>
      <c r="BLP12" s="237"/>
      <c r="BLQ12" s="237"/>
      <c r="BLR12" s="237"/>
      <c r="BLS12" s="237"/>
      <c r="BLT12" s="237"/>
      <c r="BLU12" s="237"/>
      <c r="BLV12" s="237"/>
      <c r="BLW12" s="237"/>
      <c r="BLX12" s="237"/>
      <c r="BLY12" s="237"/>
      <c r="BLZ12" s="237"/>
      <c r="BMA12" s="237"/>
      <c r="BMB12" s="237"/>
      <c r="BMC12" s="237"/>
      <c r="BMD12" s="237"/>
      <c r="BME12" s="237"/>
      <c r="BMF12" s="237"/>
      <c r="BMG12" s="237"/>
      <c r="BMH12" s="237"/>
      <c r="BMI12" s="237"/>
      <c r="BMJ12" s="237"/>
      <c r="BMK12" s="237"/>
      <c r="BML12" s="237"/>
      <c r="BMM12" s="237"/>
      <c r="BMN12" s="237"/>
      <c r="BMO12" s="237"/>
      <c r="BMP12" s="237"/>
      <c r="BMQ12" s="237"/>
      <c r="BMR12" s="237"/>
      <c r="BMS12" s="237"/>
      <c r="BMT12" s="237"/>
      <c r="BMU12" s="237"/>
      <c r="BMV12" s="237"/>
      <c r="BMW12" s="237"/>
      <c r="BMX12" s="237"/>
      <c r="BMY12" s="237"/>
      <c r="BMZ12" s="237"/>
      <c r="BNA12" s="237"/>
      <c r="BNB12" s="237"/>
      <c r="BNC12" s="237"/>
      <c r="BND12" s="237"/>
      <c r="BNE12" s="237"/>
      <c r="BNF12" s="237"/>
      <c r="BNG12" s="237"/>
      <c r="BNH12" s="237"/>
      <c r="BNI12" s="237"/>
      <c r="BNJ12" s="237"/>
      <c r="BNK12" s="237"/>
      <c r="BNL12" s="237"/>
      <c r="BNM12" s="237"/>
      <c r="BNN12" s="237"/>
      <c r="BNO12" s="237"/>
      <c r="BNP12" s="237"/>
      <c r="BNQ12" s="237"/>
      <c r="BNR12" s="237"/>
      <c r="BNS12" s="237"/>
      <c r="BNT12" s="237"/>
      <c r="BNU12" s="237"/>
      <c r="BNV12" s="237"/>
      <c r="BNW12" s="237"/>
      <c r="BNX12" s="237"/>
      <c r="BNY12" s="237"/>
      <c r="BNZ12" s="237"/>
      <c r="BOA12" s="237"/>
      <c r="BOB12" s="237"/>
      <c r="BOC12" s="237"/>
      <c r="BOD12" s="237"/>
      <c r="BOE12" s="237"/>
      <c r="BOF12" s="237"/>
      <c r="BOG12" s="237"/>
      <c r="BOH12" s="237"/>
      <c r="BOI12" s="237"/>
      <c r="BOJ12" s="237"/>
      <c r="BOK12" s="237"/>
      <c r="BOL12" s="237"/>
      <c r="BOM12" s="237"/>
      <c r="BON12" s="237"/>
      <c r="BOO12" s="237"/>
      <c r="BOP12" s="237"/>
      <c r="BOQ12" s="237"/>
      <c r="BOR12" s="237"/>
      <c r="BOS12" s="237"/>
      <c r="BOT12" s="237"/>
      <c r="BOU12" s="237"/>
      <c r="BOV12" s="237"/>
      <c r="BOW12" s="237"/>
      <c r="BOX12" s="237"/>
      <c r="BOY12" s="237"/>
      <c r="BOZ12" s="237"/>
      <c r="BPA12" s="237"/>
      <c r="BPB12" s="237"/>
      <c r="BPC12" s="237"/>
      <c r="BPD12" s="237"/>
      <c r="BPE12" s="237"/>
      <c r="BPF12" s="237"/>
      <c r="BPG12" s="237"/>
      <c r="BPH12" s="237"/>
      <c r="BPI12" s="237"/>
      <c r="BPJ12" s="237"/>
      <c r="BPK12" s="237"/>
      <c r="BPL12" s="237"/>
      <c r="BPM12" s="237"/>
      <c r="BPN12" s="237"/>
      <c r="BPO12" s="237"/>
      <c r="BPP12" s="237"/>
      <c r="BPQ12" s="237"/>
      <c r="BPR12" s="237"/>
      <c r="BPS12" s="237"/>
      <c r="BPT12" s="237"/>
      <c r="BPU12" s="237"/>
      <c r="BPV12" s="237"/>
      <c r="BPW12" s="237"/>
      <c r="BPX12" s="237"/>
      <c r="BPY12" s="237"/>
      <c r="BPZ12" s="237"/>
      <c r="BQA12" s="237"/>
      <c r="BQB12" s="237"/>
      <c r="BQC12" s="237"/>
      <c r="BQD12" s="237"/>
      <c r="BQE12" s="237"/>
      <c r="BQF12" s="237"/>
      <c r="BQG12" s="237"/>
      <c r="BQH12" s="237"/>
      <c r="BQI12" s="237"/>
      <c r="BQJ12" s="237"/>
      <c r="BQK12" s="237"/>
      <c r="BQL12" s="237"/>
      <c r="BQM12" s="237"/>
      <c r="BQN12" s="237"/>
      <c r="BQO12" s="237"/>
      <c r="BQP12" s="237"/>
      <c r="BQQ12" s="237"/>
      <c r="BQR12" s="237"/>
      <c r="BQS12" s="237"/>
      <c r="BQT12" s="237"/>
      <c r="BQU12" s="237"/>
      <c r="BQV12" s="237"/>
      <c r="BQW12" s="237"/>
      <c r="BQX12" s="237"/>
      <c r="BQY12" s="237"/>
      <c r="BQZ12" s="237"/>
      <c r="BRA12" s="237"/>
      <c r="BRB12" s="237"/>
      <c r="BRC12" s="237"/>
      <c r="BRD12" s="237"/>
      <c r="BRE12" s="237"/>
      <c r="BRF12" s="237"/>
      <c r="BRG12" s="237"/>
      <c r="BRH12" s="237"/>
      <c r="BRI12" s="237"/>
      <c r="BRJ12" s="237"/>
      <c r="BRK12" s="237"/>
      <c r="BRL12" s="237"/>
      <c r="BRM12" s="237"/>
      <c r="BRN12" s="237"/>
      <c r="BRO12" s="237"/>
      <c r="BRP12" s="237"/>
      <c r="BRQ12" s="237"/>
      <c r="BRR12" s="237"/>
      <c r="BRS12" s="237"/>
      <c r="BRT12" s="237"/>
      <c r="BRU12" s="237"/>
      <c r="BRV12" s="237"/>
      <c r="BRW12" s="237"/>
      <c r="BRX12" s="237"/>
      <c r="BRY12" s="237"/>
      <c r="BRZ12" s="237"/>
      <c r="BSA12" s="237"/>
      <c r="BSB12" s="237"/>
      <c r="BSC12" s="237"/>
      <c r="BSD12" s="237"/>
      <c r="BSE12" s="237"/>
      <c r="BSF12" s="237"/>
      <c r="BSG12" s="237"/>
      <c r="BSH12" s="237"/>
      <c r="BSI12" s="237"/>
      <c r="BSJ12" s="237"/>
      <c r="BSK12" s="237"/>
      <c r="BSL12" s="237"/>
      <c r="BSM12" s="237"/>
      <c r="BSN12" s="237"/>
      <c r="BSO12" s="237"/>
      <c r="BSP12" s="237"/>
      <c r="BSQ12" s="237"/>
      <c r="BSR12" s="237"/>
      <c r="BSS12" s="237"/>
      <c r="BST12" s="237"/>
      <c r="BSU12" s="237"/>
      <c r="BSV12" s="237"/>
      <c r="BSW12" s="237"/>
      <c r="BSX12" s="237"/>
      <c r="BSY12" s="237"/>
      <c r="BSZ12" s="237"/>
      <c r="BTA12" s="237"/>
      <c r="BTB12" s="237"/>
      <c r="BTC12" s="237"/>
      <c r="BTD12" s="237"/>
      <c r="BTE12" s="237"/>
      <c r="BTF12" s="237"/>
      <c r="BTG12" s="237"/>
      <c r="BTH12" s="237"/>
      <c r="BTI12" s="237"/>
      <c r="BTJ12" s="237"/>
      <c r="BTK12" s="237"/>
      <c r="BTL12" s="237"/>
      <c r="BTM12" s="237"/>
      <c r="BTN12" s="237"/>
      <c r="BTO12" s="237"/>
      <c r="BTP12" s="237"/>
      <c r="BTQ12" s="237"/>
      <c r="BTR12" s="237"/>
      <c r="BTS12" s="237"/>
      <c r="BTT12" s="237"/>
      <c r="BTU12" s="237"/>
      <c r="BTV12" s="237"/>
      <c r="BTW12" s="237"/>
      <c r="BTX12" s="237"/>
      <c r="BTY12" s="237"/>
      <c r="BTZ12" s="237"/>
      <c r="BUA12" s="237"/>
      <c r="BUB12" s="237"/>
      <c r="BUC12" s="237"/>
      <c r="BUD12" s="237"/>
      <c r="BUE12" s="237"/>
      <c r="BUF12" s="237"/>
      <c r="BUG12" s="237"/>
      <c r="BUH12" s="237"/>
      <c r="BUI12" s="237"/>
      <c r="BUJ12" s="237"/>
      <c r="BUK12" s="237"/>
      <c r="BUL12" s="237"/>
      <c r="BUM12" s="237"/>
      <c r="BUN12" s="237"/>
      <c r="BUO12" s="237"/>
      <c r="BUP12" s="237"/>
      <c r="BUQ12" s="237"/>
      <c r="BUR12" s="237"/>
      <c r="BUS12" s="237"/>
      <c r="BUT12" s="237"/>
      <c r="BUU12" s="237"/>
      <c r="BUV12" s="237"/>
      <c r="BUW12" s="237"/>
      <c r="BUX12" s="237"/>
      <c r="BUY12" s="237"/>
      <c r="BUZ12" s="237"/>
      <c r="BVA12" s="237"/>
      <c r="BVB12" s="237"/>
      <c r="BVC12" s="237"/>
      <c r="BVD12" s="237"/>
      <c r="BVE12" s="237"/>
      <c r="BVF12" s="237"/>
      <c r="BVG12" s="237"/>
      <c r="BVH12" s="237"/>
      <c r="BVI12" s="237"/>
      <c r="BVJ12" s="237"/>
      <c r="BVK12" s="237"/>
      <c r="BVL12" s="237"/>
      <c r="BVM12" s="237"/>
      <c r="BVN12" s="237"/>
      <c r="BVO12" s="237"/>
      <c r="BVP12" s="237"/>
      <c r="BVQ12" s="237"/>
      <c r="BVR12" s="237"/>
      <c r="BVS12" s="237"/>
      <c r="BVT12" s="237"/>
      <c r="BVU12" s="237"/>
      <c r="BVV12" s="237"/>
      <c r="BVW12" s="237"/>
      <c r="BVX12" s="237"/>
      <c r="BVY12" s="237"/>
      <c r="BVZ12" s="237"/>
      <c r="BWA12" s="237"/>
      <c r="BWB12" s="237"/>
      <c r="BWC12" s="237"/>
      <c r="BWD12" s="237"/>
      <c r="BWE12" s="237"/>
      <c r="BWF12" s="237"/>
      <c r="BWG12" s="237"/>
      <c r="BWH12" s="237"/>
      <c r="BWI12" s="237"/>
      <c r="BWJ12" s="237"/>
      <c r="BWK12" s="237"/>
      <c r="BWL12" s="237"/>
      <c r="BWM12" s="237"/>
      <c r="BWN12" s="237"/>
      <c r="BWO12" s="237"/>
      <c r="BWP12" s="237"/>
      <c r="BWQ12" s="237"/>
      <c r="BWR12" s="237"/>
      <c r="BWS12" s="237"/>
      <c r="BWT12" s="237"/>
      <c r="BWU12" s="237"/>
      <c r="BWV12" s="237"/>
      <c r="BWW12" s="237"/>
      <c r="BWX12" s="237"/>
      <c r="BWY12" s="237"/>
      <c r="BWZ12" s="237"/>
      <c r="BXA12" s="237"/>
      <c r="BXB12" s="237"/>
      <c r="BXC12" s="237"/>
      <c r="BXD12" s="237"/>
      <c r="BXE12" s="237"/>
      <c r="BXF12" s="237"/>
      <c r="BXG12" s="237"/>
      <c r="BXH12" s="237"/>
      <c r="BXI12" s="237"/>
      <c r="BXJ12" s="237"/>
      <c r="BXK12" s="237"/>
      <c r="BXL12" s="237"/>
      <c r="BXM12" s="237"/>
      <c r="BXN12" s="237"/>
      <c r="BXO12" s="237"/>
      <c r="BXP12" s="237"/>
      <c r="BXQ12" s="237"/>
      <c r="BXR12" s="237"/>
      <c r="BXS12" s="237"/>
      <c r="BXT12" s="237"/>
      <c r="BXU12" s="237"/>
      <c r="BXV12" s="237"/>
      <c r="BXW12" s="237"/>
      <c r="BXX12" s="237"/>
      <c r="BXY12" s="237"/>
      <c r="BXZ12" s="237"/>
      <c r="BYA12" s="237"/>
      <c r="BYB12" s="237"/>
      <c r="BYC12" s="237"/>
      <c r="BYD12" s="237"/>
      <c r="BYE12" s="237"/>
      <c r="BYF12" s="237"/>
      <c r="BYG12" s="237"/>
      <c r="BYH12" s="237"/>
      <c r="BYI12" s="237"/>
      <c r="BYJ12" s="237"/>
      <c r="BYK12" s="237"/>
      <c r="BYL12" s="237"/>
      <c r="BYM12" s="237"/>
      <c r="BYN12" s="237"/>
      <c r="BYO12" s="237"/>
      <c r="BYP12" s="237"/>
      <c r="BYQ12" s="237"/>
      <c r="BYR12" s="237"/>
      <c r="BYS12" s="237"/>
      <c r="BYT12" s="237"/>
      <c r="BYU12" s="237"/>
      <c r="BYV12" s="237"/>
      <c r="BYW12" s="237"/>
      <c r="BYX12" s="237"/>
      <c r="BYY12" s="237"/>
      <c r="BYZ12" s="237"/>
      <c r="BZA12" s="237"/>
      <c r="BZB12" s="237"/>
      <c r="BZC12" s="237"/>
      <c r="BZD12" s="237"/>
      <c r="BZE12" s="237"/>
      <c r="BZF12" s="237"/>
      <c r="BZG12" s="237"/>
      <c r="BZH12" s="237"/>
      <c r="BZI12" s="237"/>
      <c r="BZJ12" s="237"/>
      <c r="BZK12" s="237"/>
      <c r="BZL12" s="237"/>
      <c r="BZM12" s="237"/>
      <c r="BZN12" s="237"/>
      <c r="BZO12" s="237"/>
      <c r="BZP12" s="237"/>
      <c r="BZQ12" s="237"/>
      <c r="BZR12" s="237"/>
      <c r="BZS12" s="237"/>
      <c r="BZT12" s="237"/>
      <c r="BZU12" s="237"/>
      <c r="BZV12" s="237"/>
      <c r="BZW12" s="237"/>
      <c r="BZX12" s="237"/>
      <c r="BZY12" s="237"/>
      <c r="BZZ12" s="237"/>
      <c r="CAA12" s="237"/>
      <c r="CAB12" s="237"/>
      <c r="CAC12" s="237"/>
      <c r="CAD12" s="237"/>
      <c r="CAE12" s="237"/>
      <c r="CAF12" s="237"/>
      <c r="CAG12" s="237"/>
      <c r="CAH12" s="237"/>
      <c r="CAI12" s="237"/>
      <c r="CAJ12" s="237"/>
      <c r="CAK12" s="237"/>
      <c r="CAL12" s="237"/>
      <c r="CAM12" s="237"/>
      <c r="CAN12" s="237"/>
      <c r="CAO12" s="237"/>
      <c r="CAP12" s="237"/>
      <c r="CAQ12" s="237"/>
      <c r="CAR12" s="237"/>
      <c r="CAS12" s="237"/>
      <c r="CAT12" s="237"/>
      <c r="CAU12" s="237"/>
      <c r="CAV12" s="237"/>
      <c r="CAW12" s="237"/>
      <c r="CAX12" s="237"/>
      <c r="CAY12" s="237"/>
      <c r="CAZ12" s="237"/>
      <c r="CBA12" s="237"/>
      <c r="CBB12" s="237"/>
      <c r="CBC12" s="237"/>
      <c r="CBD12" s="237"/>
      <c r="CBE12" s="237"/>
      <c r="CBF12" s="237"/>
      <c r="CBG12" s="237"/>
      <c r="CBH12" s="237"/>
      <c r="CBI12" s="237"/>
      <c r="CBJ12" s="237"/>
      <c r="CBK12" s="237"/>
      <c r="CBL12" s="237"/>
      <c r="CBM12" s="237"/>
      <c r="CBN12" s="237"/>
      <c r="CBO12" s="237"/>
      <c r="CBP12" s="237"/>
      <c r="CBQ12" s="237"/>
      <c r="CBR12" s="237"/>
      <c r="CBS12" s="237"/>
      <c r="CBT12" s="237"/>
      <c r="CBU12" s="237"/>
      <c r="CBV12" s="237"/>
      <c r="CBW12" s="237"/>
      <c r="CBX12" s="237"/>
      <c r="CBY12" s="237"/>
      <c r="CBZ12" s="237"/>
      <c r="CCA12" s="237"/>
      <c r="CCB12" s="237"/>
      <c r="CCC12" s="237"/>
      <c r="CCD12" s="237"/>
      <c r="CCE12" s="237"/>
      <c r="CCF12" s="237"/>
      <c r="CCG12" s="237"/>
      <c r="CCH12" s="237"/>
      <c r="CCI12" s="237"/>
      <c r="CCJ12" s="237"/>
      <c r="CCK12" s="237"/>
      <c r="CCL12" s="237"/>
      <c r="CCM12" s="237"/>
      <c r="CCN12" s="237"/>
      <c r="CCO12" s="237"/>
      <c r="CCP12" s="237"/>
      <c r="CCQ12" s="237"/>
      <c r="CCR12" s="237"/>
      <c r="CCS12" s="237"/>
      <c r="CCT12" s="237"/>
      <c r="CCU12" s="237"/>
      <c r="CCV12" s="237"/>
      <c r="CCW12" s="237"/>
      <c r="CCX12" s="237"/>
      <c r="CCY12" s="237"/>
      <c r="CCZ12" s="237"/>
      <c r="CDA12" s="237"/>
      <c r="CDB12" s="237"/>
      <c r="CDC12" s="237"/>
      <c r="CDD12" s="237"/>
      <c r="CDE12" s="237"/>
      <c r="CDF12" s="237"/>
      <c r="CDG12" s="237"/>
      <c r="CDH12" s="237"/>
      <c r="CDI12" s="237"/>
      <c r="CDJ12" s="237"/>
      <c r="CDK12" s="237"/>
      <c r="CDL12" s="237"/>
      <c r="CDM12" s="237"/>
      <c r="CDN12" s="237"/>
      <c r="CDO12" s="237"/>
      <c r="CDP12" s="237"/>
      <c r="CDQ12" s="237"/>
      <c r="CDR12" s="237"/>
      <c r="CDS12" s="237"/>
      <c r="CDT12" s="237"/>
      <c r="CDU12" s="237"/>
      <c r="CDV12" s="237"/>
      <c r="CDW12" s="237"/>
      <c r="CDX12" s="237"/>
      <c r="CDY12" s="237"/>
      <c r="CDZ12" s="237"/>
      <c r="CEA12" s="237"/>
      <c r="CEB12" s="237"/>
      <c r="CEC12" s="237"/>
      <c r="CED12" s="237"/>
      <c r="CEE12" s="237"/>
      <c r="CEF12" s="237"/>
      <c r="CEG12" s="237"/>
      <c r="CEH12" s="237"/>
      <c r="CEI12" s="237"/>
      <c r="CEJ12" s="237"/>
      <c r="CEK12" s="237"/>
      <c r="CEL12" s="237"/>
      <c r="CEM12" s="237"/>
      <c r="CEN12" s="237"/>
      <c r="CEO12" s="237"/>
      <c r="CEP12" s="237"/>
      <c r="CEQ12" s="237"/>
      <c r="CER12" s="237"/>
      <c r="CES12" s="237"/>
      <c r="CET12" s="237"/>
      <c r="CEU12" s="237"/>
      <c r="CEV12" s="237"/>
      <c r="CEW12" s="237"/>
      <c r="CEX12" s="237"/>
      <c r="CEY12" s="237"/>
      <c r="CEZ12" s="237"/>
      <c r="CFA12" s="237"/>
      <c r="CFB12" s="237"/>
      <c r="CFC12" s="237"/>
      <c r="CFD12" s="237"/>
      <c r="CFE12" s="237"/>
      <c r="CFF12" s="237"/>
      <c r="CFG12" s="237"/>
      <c r="CFH12" s="237"/>
      <c r="CFI12" s="237"/>
      <c r="CFJ12" s="237"/>
      <c r="CFK12" s="237"/>
      <c r="CFL12" s="237"/>
      <c r="CFM12" s="237"/>
      <c r="CFN12" s="237"/>
      <c r="CFO12" s="237"/>
      <c r="CFP12" s="237"/>
      <c r="CFQ12" s="237"/>
      <c r="CFR12" s="237"/>
      <c r="CFS12" s="237"/>
      <c r="CFT12" s="237"/>
      <c r="CFU12" s="237"/>
      <c r="CFV12" s="237"/>
      <c r="CFW12" s="237"/>
      <c r="CFX12" s="237"/>
      <c r="CFY12" s="237"/>
      <c r="CFZ12" s="237"/>
      <c r="CGA12" s="237"/>
      <c r="CGB12" s="237"/>
      <c r="CGC12" s="237"/>
      <c r="CGD12" s="237"/>
      <c r="CGE12" s="237"/>
      <c r="CGF12" s="237"/>
      <c r="CGG12" s="237"/>
      <c r="CGH12" s="237"/>
      <c r="CGI12" s="237"/>
      <c r="CGJ12" s="237"/>
      <c r="CGK12" s="237"/>
      <c r="CGL12" s="237"/>
      <c r="CGM12" s="237"/>
      <c r="CGN12" s="237"/>
      <c r="CGO12" s="237"/>
      <c r="CGP12" s="237"/>
      <c r="CGQ12" s="237"/>
      <c r="CGR12" s="237"/>
      <c r="CGS12" s="237"/>
      <c r="CGT12" s="237"/>
      <c r="CGU12" s="237"/>
      <c r="CGV12" s="237"/>
      <c r="CGW12" s="237"/>
      <c r="CGX12" s="237"/>
      <c r="CGY12" s="237"/>
      <c r="CGZ12" s="237"/>
      <c r="CHA12" s="237"/>
      <c r="CHB12" s="237"/>
      <c r="CHC12" s="237"/>
      <c r="CHD12" s="237"/>
      <c r="CHE12" s="237"/>
      <c r="CHF12" s="237"/>
      <c r="CHG12" s="237"/>
      <c r="CHH12" s="237"/>
      <c r="CHI12" s="237"/>
      <c r="CHJ12" s="237"/>
      <c r="CHK12" s="237"/>
      <c r="CHL12" s="237"/>
      <c r="CHM12" s="237"/>
      <c r="CHN12" s="237"/>
      <c r="CHO12" s="237"/>
      <c r="CHP12" s="237"/>
      <c r="CHQ12" s="237"/>
      <c r="CHR12" s="237"/>
      <c r="CHS12" s="237"/>
      <c r="CHT12" s="237"/>
      <c r="CHU12" s="237"/>
      <c r="CHV12" s="237"/>
      <c r="CHW12" s="237"/>
      <c r="CHX12" s="237"/>
      <c r="CHY12" s="237"/>
      <c r="CHZ12" s="237"/>
      <c r="CIA12" s="237"/>
      <c r="CIB12" s="237"/>
      <c r="CIC12" s="237"/>
      <c r="CID12" s="237"/>
      <c r="CIE12" s="237"/>
      <c r="CIF12" s="237"/>
      <c r="CIG12" s="237"/>
      <c r="CIH12" s="237"/>
      <c r="CII12" s="237"/>
      <c r="CIJ12" s="237"/>
      <c r="CIK12" s="237"/>
      <c r="CIL12" s="237"/>
      <c r="CIM12" s="237"/>
      <c r="CIN12" s="237"/>
      <c r="CIO12" s="237"/>
      <c r="CIP12" s="237"/>
      <c r="CIQ12" s="237"/>
      <c r="CIR12" s="237"/>
      <c r="CIS12" s="237"/>
      <c r="CIT12" s="237"/>
      <c r="CIU12" s="237"/>
      <c r="CIV12" s="237"/>
      <c r="CIW12" s="237"/>
      <c r="CIX12" s="237"/>
      <c r="CIY12" s="237"/>
      <c r="CIZ12" s="237"/>
      <c r="CJA12" s="237"/>
      <c r="CJB12" s="237"/>
      <c r="CJC12" s="237"/>
      <c r="CJD12" s="237"/>
      <c r="CJE12" s="237"/>
      <c r="CJF12" s="237"/>
      <c r="CJG12" s="237"/>
      <c r="CJH12" s="237"/>
      <c r="CJI12" s="237"/>
      <c r="CJJ12" s="237"/>
      <c r="CJK12" s="237"/>
      <c r="CJL12" s="237"/>
      <c r="CJM12" s="237"/>
      <c r="CJN12" s="237"/>
      <c r="CJO12" s="237"/>
      <c r="CJP12" s="237"/>
      <c r="CJQ12" s="237"/>
      <c r="CJR12" s="237"/>
      <c r="CJS12" s="237"/>
      <c r="CJT12" s="237"/>
      <c r="CJU12" s="237"/>
      <c r="CJV12" s="237"/>
      <c r="CJW12" s="237"/>
      <c r="CJX12" s="237"/>
      <c r="CJY12" s="237"/>
      <c r="CJZ12" s="237"/>
      <c r="CKA12" s="237"/>
      <c r="CKB12" s="237"/>
      <c r="CKC12" s="237"/>
      <c r="CKD12" s="237"/>
      <c r="CKE12" s="237"/>
      <c r="CKF12" s="237"/>
      <c r="CKG12" s="237"/>
      <c r="CKH12" s="237"/>
      <c r="CKI12" s="237"/>
      <c r="CKJ12" s="237"/>
      <c r="CKK12" s="237"/>
      <c r="CKL12" s="237"/>
      <c r="CKM12" s="237"/>
      <c r="CKN12" s="237"/>
      <c r="CKO12" s="237"/>
      <c r="CKP12" s="237"/>
      <c r="CKQ12" s="237"/>
      <c r="CKR12" s="237"/>
      <c r="CKS12" s="237"/>
      <c r="CKT12" s="237"/>
      <c r="CKU12" s="237"/>
      <c r="CKV12" s="237"/>
      <c r="CKW12" s="237"/>
      <c r="CKX12" s="237"/>
      <c r="CKY12" s="237"/>
      <c r="CKZ12" s="237"/>
      <c r="CLA12" s="237"/>
      <c r="CLB12" s="237"/>
      <c r="CLC12" s="237"/>
      <c r="CLD12" s="237"/>
      <c r="CLE12" s="237"/>
      <c r="CLF12" s="237"/>
      <c r="CLG12" s="237"/>
      <c r="CLH12" s="237"/>
      <c r="CLI12" s="237"/>
      <c r="CLJ12" s="237"/>
      <c r="CLK12" s="237"/>
      <c r="CLL12" s="237"/>
      <c r="CLM12" s="237"/>
      <c r="CLN12" s="237"/>
      <c r="CLO12" s="237"/>
      <c r="CLP12" s="237"/>
      <c r="CLQ12" s="237"/>
      <c r="CLR12" s="237"/>
      <c r="CLS12" s="237"/>
      <c r="CLT12" s="237"/>
      <c r="CLU12" s="237"/>
      <c r="CLV12" s="237"/>
      <c r="CLW12" s="237"/>
      <c r="CLX12" s="237"/>
      <c r="CLY12" s="237"/>
      <c r="CLZ12" s="237"/>
      <c r="CMA12" s="237"/>
      <c r="CMB12" s="237"/>
      <c r="CMC12" s="237"/>
      <c r="CMD12" s="237"/>
      <c r="CME12" s="237"/>
      <c r="CMF12" s="237"/>
      <c r="CMG12" s="237"/>
      <c r="CMH12" s="237"/>
      <c r="CMI12" s="237"/>
      <c r="CMJ12" s="237"/>
      <c r="CMK12" s="237"/>
      <c r="CML12" s="237"/>
      <c r="CMM12" s="237"/>
      <c r="CMN12" s="237"/>
      <c r="CMO12" s="237"/>
      <c r="CMP12" s="237"/>
      <c r="CMQ12" s="237"/>
      <c r="CMR12" s="237"/>
      <c r="CMS12" s="237"/>
      <c r="CMT12" s="237"/>
      <c r="CMU12" s="237"/>
      <c r="CMV12" s="237"/>
      <c r="CMW12" s="237"/>
      <c r="CMX12" s="237"/>
      <c r="CMY12" s="237"/>
      <c r="CMZ12" s="237"/>
      <c r="CNA12" s="237"/>
      <c r="CNB12" s="237"/>
      <c r="CNC12" s="237"/>
      <c r="CND12" s="237"/>
      <c r="CNE12" s="237"/>
      <c r="CNF12" s="237"/>
      <c r="CNG12" s="237"/>
      <c r="CNH12" s="237"/>
      <c r="CNI12" s="237"/>
      <c r="CNJ12" s="237"/>
      <c r="CNK12" s="237"/>
      <c r="CNL12" s="237"/>
      <c r="CNM12" s="237"/>
      <c r="CNN12" s="237"/>
      <c r="CNO12" s="237"/>
      <c r="CNP12" s="237"/>
      <c r="CNQ12" s="237"/>
      <c r="CNR12" s="237"/>
      <c r="CNS12" s="237"/>
      <c r="CNT12" s="237"/>
      <c r="CNU12" s="237"/>
      <c r="CNV12" s="237"/>
      <c r="CNW12" s="237"/>
      <c r="CNX12" s="237"/>
      <c r="CNY12" s="237"/>
      <c r="CNZ12" s="237"/>
      <c r="COA12" s="237"/>
      <c r="COB12" s="237"/>
      <c r="COC12" s="237"/>
      <c r="COD12" s="237"/>
      <c r="COE12" s="237"/>
      <c r="COF12" s="237"/>
      <c r="COG12" s="237"/>
      <c r="COH12" s="237"/>
      <c r="COI12" s="237"/>
      <c r="COJ12" s="237"/>
      <c r="COK12" s="237"/>
      <c r="COL12" s="237"/>
      <c r="COM12" s="237"/>
      <c r="CON12" s="237"/>
      <c r="COO12" s="237"/>
      <c r="COP12" s="237"/>
      <c r="COQ12" s="237"/>
      <c r="COR12" s="237"/>
      <c r="COS12" s="237"/>
      <c r="COT12" s="237"/>
      <c r="COU12" s="237"/>
      <c r="COV12" s="237"/>
      <c r="COW12" s="237"/>
      <c r="COX12" s="237"/>
      <c r="COY12" s="237"/>
      <c r="COZ12" s="237"/>
      <c r="CPA12" s="237"/>
      <c r="CPB12" s="237"/>
      <c r="CPC12" s="237"/>
      <c r="CPD12" s="237"/>
      <c r="CPE12" s="237"/>
      <c r="CPF12" s="237"/>
      <c r="CPG12" s="237"/>
      <c r="CPH12" s="237"/>
      <c r="CPI12" s="237"/>
      <c r="CPJ12" s="237"/>
      <c r="CPK12" s="237"/>
      <c r="CPL12" s="237"/>
      <c r="CPM12" s="237"/>
      <c r="CPN12" s="237"/>
      <c r="CPO12" s="237"/>
      <c r="CPP12" s="237"/>
      <c r="CPQ12" s="237"/>
      <c r="CPR12" s="237"/>
      <c r="CPS12" s="237"/>
      <c r="CPT12" s="237"/>
      <c r="CPU12" s="237"/>
      <c r="CPV12" s="237"/>
      <c r="CPW12" s="237"/>
      <c r="CPX12" s="237"/>
      <c r="CPY12" s="237"/>
      <c r="CPZ12" s="237"/>
      <c r="CQA12" s="237"/>
      <c r="CQB12" s="237"/>
      <c r="CQC12" s="237"/>
      <c r="CQD12" s="237"/>
      <c r="CQE12" s="237"/>
      <c r="CQF12" s="237"/>
      <c r="CQG12" s="237"/>
      <c r="CQH12" s="237"/>
      <c r="CQI12" s="237"/>
      <c r="CQJ12" s="237"/>
      <c r="CQK12" s="237"/>
      <c r="CQL12" s="237"/>
      <c r="CQM12" s="237"/>
      <c r="CQN12" s="237"/>
      <c r="CQO12" s="237"/>
      <c r="CQP12" s="237"/>
      <c r="CQQ12" s="237"/>
      <c r="CQR12" s="237"/>
      <c r="CQS12" s="237"/>
      <c r="CQT12" s="237"/>
      <c r="CQU12" s="237"/>
      <c r="CQV12" s="237"/>
      <c r="CQW12" s="237"/>
      <c r="CQX12" s="237"/>
      <c r="CQY12" s="237"/>
      <c r="CQZ12" s="237"/>
      <c r="CRA12" s="237"/>
      <c r="CRB12" s="237"/>
      <c r="CRC12" s="237"/>
      <c r="CRD12" s="237"/>
      <c r="CRE12" s="237"/>
      <c r="CRF12" s="237"/>
      <c r="CRG12" s="237"/>
      <c r="CRH12" s="237"/>
      <c r="CRI12" s="237"/>
      <c r="CRJ12" s="237"/>
      <c r="CRK12" s="237"/>
      <c r="CRL12" s="237"/>
      <c r="CRM12" s="237"/>
      <c r="CRN12" s="237"/>
      <c r="CRO12" s="237"/>
      <c r="CRP12" s="237"/>
      <c r="CRQ12" s="237"/>
      <c r="CRR12" s="237"/>
      <c r="CRS12" s="237"/>
      <c r="CRT12" s="237"/>
      <c r="CRU12" s="237"/>
      <c r="CRV12" s="237"/>
      <c r="CRW12" s="237"/>
      <c r="CRX12" s="237"/>
      <c r="CRY12" s="237"/>
      <c r="CRZ12" s="237"/>
      <c r="CSA12" s="237"/>
      <c r="CSB12" s="237"/>
      <c r="CSC12" s="237"/>
      <c r="CSD12" s="237"/>
      <c r="CSE12" s="237"/>
      <c r="CSF12" s="237"/>
      <c r="CSG12" s="237"/>
      <c r="CSH12" s="237"/>
      <c r="CSI12" s="237"/>
      <c r="CSJ12" s="237"/>
      <c r="CSK12" s="237"/>
      <c r="CSL12" s="237"/>
      <c r="CSM12" s="237"/>
      <c r="CSN12" s="237"/>
      <c r="CSO12" s="237"/>
      <c r="CSP12" s="237"/>
      <c r="CSQ12" s="237"/>
      <c r="CSR12" s="237"/>
      <c r="CSS12" s="237"/>
      <c r="CST12" s="237"/>
      <c r="CSU12" s="237"/>
      <c r="CSV12" s="237"/>
      <c r="CSW12" s="237"/>
      <c r="CSX12" s="237"/>
      <c r="CSY12" s="237"/>
      <c r="CSZ12" s="237"/>
      <c r="CTA12" s="237"/>
      <c r="CTB12" s="237"/>
      <c r="CTC12" s="237"/>
      <c r="CTD12" s="237"/>
      <c r="CTE12" s="237"/>
      <c r="CTF12" s="237"/>
      <c r="CTG12" s="237"/>
      <c r="CTH12" s="237"/>
      <c r="CTI12" s="237"/>
      <c r="CTJ12" s="237"/>
      <c r="CTK12" s="237"/>
      <c r="CTL12" s="237"/>
      <c r="CTM12" s="237"/>
      <c r="CTN12" s="237"/>
      <c r="CTO12" s="237"/>
      <c r="CTP12" s="237"/>
      <c r="CTQ12" s="237"/>
      <c r="CTR12" s="237"/>
      <c r="CTS12" s="237"/>
      <c r="CTT12" s="237"/>
      <c r="CTU12" s="237"/>
      <c r="CTV12" s="237"/>
      <c r="CTW12" s="237"/>
      <c r="CTX12" s="237"/>
      <c r="CTY12" s="237"/>
      <c r="CTZ12" s="237"/>
      <c r="CUA12" s="237"/>
      <c r="CUB12" s="237"/>
      <c r="CUC12" s="237"/>
      <c r="CUD12" s="237"/>
      <c r="CUE12" s="237"/>
      <c r="CUF12" s="237"/>
      <c r="CUG12" s="237"/>
      <c r="CUH12" s="237"/>
      <c r="CUI12" s="237"/>
      <c r="CUJ12" s="237"/>
      <c r="CUK12" s="237"/>
      <c r="CUL12" s="237"/>
      <c r="CUM12" s="237"/>
      <c r="CUN12" s="237"/>
      <c r="CUO12" s="237"/>
      <c r="CUP12" s="237"/>
      <c r="CUQ12" s="237"/>
      <c r="CUR12" s="237"/>
      <c r="CUS12" s="237"/>
      <c r="CUT12" s="237"/>
      <c r="CUU12" s="237"/>
      <c r="CUV12" s="237"/>
      <c r="CUW12" s="237"/>
      <c r="CUX12" s="237"/>
      <c r="CUY12" s="237"/>
      <c r="CUZ12" s="237"/>
      <c r="CVA12" s="237"/>
      <c r="CVB12" s="237"/>
      <c r="CVC12" s="237"/>
      <c r="CVD12" s="237"/>
      <c r="CVE12" s="237"/>
      <c r="CVF12" s="237"/>
      <c r="CVG12" s="237"/>
      <c r="CVH12" s="237"/>
      <c r="CVI12" s="237"/>
      <c r="CVJ12" s="237"/>
      <c r="CVK12" s="237"/>
      <c r="CVL12" s="237"/>
      <c r="CVM12" s="237"/>
      <c r="CVN12" s="237"/>
      <c r="CVO12" s="237"/>
      <c r="CVP12" s="237"/>
      <c r="CVQ12" s="237"/>
      <c r="CVR12" s="237"/>
      <c r="CVS12" s="237"/>
      <c r="CVT12" s="237"/>
      <c r="CVU12" s="237"/>
      <c r="CVV12" s="237"/>
      <c r="CVW12" s="237"/>
      <c r="CVX12" s="237"/>
      <c r="CVY12" s="237"/>
      <c r="CVZ12" s="237"/>
      <c r="CWA12" s="237"/>
      <c r="CWB12" s="237"/>
      <c r="CWC12" s="237"/>
      <c r="CWD12" s="237"/>
      <c r="CWE12" s="237"/>
      <c r="CWF12" s="237"/>
      <c r="CWG12" s="237"/>
      <c r="CWH12" s="237"/>
      <c r="CWI12" s="237"/>
      <c r="CWJ12" s="237"/>
      <c r="CWK12" s="237"/>
      <c r="CWL12" s="237"/>
      <c r="CWM12" s="237"/>
      <c r="CWN12" s="237"/>
      <c r="CWO12" s="237"/>
      <c r="CWP12" s="237"/>
      <c r="CWQ12" s="237"/>
      <c r="CWR12" s="237"/>
      <c r="CWS12" s="237"/>
      <c r="CWT12" s="237"/>
      <c r="CWU12" s="237"/>
      <c r="CWV12" s="237"/>
      <c r="CWW12" s="237"/>
      <c r="CWX12" s="237"/>
      <c r="CWY12" s="237"/>
      <c r="CWZ12" s="237"/>
      <c r="CXA12" s="237"/>
      <c r="CXB12" s="237"/>
      <c r="CXC12" s="237"/>
      <c r="CXD12" s="237"/>
      <c r="CXE12" s="237"/>
      <c r="CXF12" s="237"/>
      <c r="CXG12" s="237"/>
      <c r="CXH12" s="237"/>
      <c r="CXI12" s="237"/>
      <c r="CXJ12" s="237"/>
      <c r="CXK12" s="237"/>
      <c r="CXL12" s="237"/>
      <c r="CXM12" s="237"/>
      <c r="CXN12" s="237"/>
      <c r="CXO12" s="237"/>
      <c r="CXP12" s="237"/>
      <c r="CXQ12" s="237"/>
      <c r="CXR12" s="237"/>
      <c r="CXS12" s="237"/>
      <c r="CXT12" s="237"/>
      <c r="CXU12" s="237"/>
      <c r="CXV12" s="237"/>
      <c r="CXW12" s="237"/>
      <c r="CXX12" s="237"/>
      <c r="CXY12" s="237"/>
      <c r="CXZ12" s="237"/>
      <c r="CYA12" s="237"/>
      <c r="CYB12" s="237"/>
      <c r="CYC12" s="237"/>
      <c r="CYD12" s="237"/>
      <c r="CYE12" s="237"/>
      <c r="CYF12" s="237"/>
      <c r="CYG12" s="237"/>
      <c r="CYH12" s="237"/>
      <c r="CYI12" s="237"/>
      <c r="CYJ12" s="237"/>
      <c r="CYK12" s="237"/>
      <c r="CYL12" s="237"/>
      <c r="CYM12" s="237"/>
      <c r="CYN12" s="237"/>
      <c r="CYO12" s="237"/>
      <c r="CYP12" s="237"/>
      <c r="CYQ12" s="237"/>
      <c r="CYR12" s="237"/>
      <c r="CYS12" s="237"/>
      <c r="CYT12" s="237"/>
      <c r="CYU12" s="237"/>
      <c r="CYV12" s="237"/>
      <c r="CYW12" s="237"/>
      <c r="CYX12" s="237"/>
      <c r="CYY12" s="237"/>
      <c r="CYZ12" s="237"/>
      <c r="CZA12" s="237"/>
      <c r="CZB12" s="237"/>
      <c r="CZC12" s="237"/>
      <c r="CZD12" s="237"/>
      <c r="CZE12" s="237"/>
      <c r="CZF12" s="237"/>
      <c r="CZG12" s="237"/>
      <c r="CZH12" s="237"/>
      <c r="CZI12" s="237"/>
      <c r="CZJ12" s="237"/>
      <c r="CZK12" s="237"/>
      <c r="CZL12" s="237"/>
      <c r="CZM12" s="237"/>
      <c r="CZN12" s="237"/>
      <c r="CZO12" s="237"/>
      <c r="CZP12" s="237"/>
      <c r="CZQ12" s="237"/>
      <c r="CZR12" s="237"/>
      <c r="CZS12" s="237"/>
      <c r="CZT12" s="237"/>
      <c r="CZU12" s="237"/>
      <c r="CZV12" s="237"/>
      <c r="CZW12" s="237"/>
      <c r="CZX12" s="237"/>
      <c r="CZY12" s="237"/>
      <c r="CZZ12" s="237"/>
      <c r="DAA12" s="237"/>
      <c r="DAB12" s="237"/>
      <c r="DAC12" s="237"/>
      <c r="DAD12" s="237"/>
      <c r="DAE12" s="237"/>
      <c r="DAF12" s="237"/>
      <c r="DAG12" s="237"/>
      <c r="DAH12" s="237"/>
      <c r="DAI12" s="237"/>
      <c r="DAJ12" s="237"/>
      <c r="DAK12" s="237"/>
      <c r="DAL12" s="237"/>
      <c r="DAM12" s="237"/>
      <c r="DAN12" s="237"/>
      <c r="DAO12" s="237"/>
      <c r="DAP12" s="237"/>
      <c r="DAQ12" s="237"/>
      <c r="DAR12" s="237"/>
      <c r="DAS12" s="237"/>
      <c r="DAT12" s="237"/>
      <c r="DAU12" s="237"/>
      <c r="DAV12" s="237"/>
      <c r="DAW12" s="237"/>
      <c r="DAX12" s="237"/>
      <c r="DAY12" s="237"/>
      <c r="DAZ12" s="237"/>
      <c r="DBA12" s="237"/>
      <c r="DBB12" s="237"/>
      <c r="DBC12" s="237"/>
      <c r="DBD12" s="237"/>
      <c r="DBE12" s="237"/>
      <c r="DBF12" s="237"/>
      <c r="DBG12" s="237"/>
      <c r="DBH12" s="237"/>
      <c r="DBI12" s="237"/>
      <c r="DBJ12" s="237"/>
      <c r="DBK12" s="237"/>
      <c r="DBL12" s="237"/>
      <c r="DBM12" s="237"/>
      <c r="DBN12" s="237"/>
      <c r="DBO12" s="237"/>
      <c r="DBP12" s="237"/>
      <c r="DBQ12" s="237"/>
      <c r="DBR12" s="237"/>
      <c r="DBS12" s="237"/>
      <c r="DBT12" s="237"/>
      <c r="DBU12" s="237"/>
      <c r="DBV12" s="237"/>
      <c r="DBW12" s="237"/>
      <c r="DBX12" s="237"/>
      <c r="DBY12" s="237"/>
      <c r="DBZ12" s="237"/>
      <c r="DCA12" s="237"/>
      <c r="DCB12" s="237"/>
      <c r="DCC12" s="237"/>
      <c r="DCD12" s="237"/>
      <c r="DCE12" s="237"/>
      <c r="DCF12" s="237"/>
      <c r="DCG12" s="237"/>
      <c r="DCH12" s="237"/>
      <c r="DCI12" s="237"/>
      <c r="DCJ12" s="237"/>
      <c r="DCK12" s="237"/>
      <c r="DCL12" s="237"/>
      <c r="DCM12" s="237"/>
      <c r="DCN12" s="237"/>
      <c r="DCO12" s="237"/>
      <c r="DCP12" s="237"/>
      <c r="DCQ12" s="237"/>
      <c r="DCR12" s="237"/>
      <c r="DCS12" s="237"/>
      <c r="DCT12" s="237"/>
      <c r="DCU12" s="237"/>
      <c r="DCV12" s="237"/>
      <c r="DCW12" s="237"/>
      <c r="DCX12" s="237"/>
      <c r="DCY12" s="237"/>
      <c r="DCZ12" s="237"/>
      <c r="DDA12" s="237"/>
      <c r="DDB12" s="237"/>
      <c r="DDC12" s="237"/>
      <c r="DDD12" s="237"/>
      <c r="DDE12" s="237"/>
      <c r="DDF12" s="237"/>
      <c r="DDG12" s="237"/>
      <c r="DDH12" s="237"/>
      <c r="DDI12" s="237"/>
      <c r="DDJ12" s="237"/>
      <c r="DDK12" s="237"/>
      <c r="DDL12" s="237"/>
      <c r="DDM12" s="237"/>
      <c r="DDN12" s="237"/>
      <c r="DDO12" s="237"/>
      <c r="DDP12" s="237"/>
      <c r="DDQ12" s="237"/>
      <c r="DDR12" s="237"/>
      <c r="DDS12" s="237"/>
      <c r="DDT12" s="237"/>
      <c r="DDU12" s="237"/>
      <c r="DDV12" s="237"/>
      <c r="DDW12" s="237"/>
      <c r="DDX12" s="237"/>
      <c r="DDY12" s="237"/>
      <c r="DDZ12" s="237"/>
      <c r="DEA12" s="237"/>
      <c r="DEB12" s="237"/>
      <c r="DEC12" s="237"/>
      <c r="DED12" s="237"/>
      <c r="DEE12" s="237"/>
      <c r="DEF12" s="237"/>
      <c r="DEG12" s="237"/>
      <c r="DEH12" s="237"/>
      <c r="DEI12" s="237"/>
      <c r="DEJ12" s="237"/>
      <c r="DEK12" s="237"/>
      <c r="DEL12" s="237"/>
      <c r="DEM12" s="237"/>
      <c r="DEN12" s="237"/>
      <c r="DEO12" s="237"/>
      <c r="DEP12" s="237"/>
      <c r="DEQ12" s="237"/>
      <c r="DER12" s="237"/>
      <c r="DES12" s="237"/>
      <c r="DET12" s="237"/>
      <c r="DEU12" s="237"/>
      <c r="DEV12" s="237"/>
      <c r="DEW12" s="237"/>
      <c r="DEX12" s="237"/>
      <c r="DEY12" s="237"/>
      <c r="DEZ12" s="237"/>
      <c r="DFA12" s="237"/>
      <c r="DFB12" s="237"/>
      <c r="DFC12" s="237"/>
      <c r="DFD12" s="237"/>
      <c r="DFE12" s="237"/>
      <c r="DFF12" s="237"/>
      <c r="DFG12" s="237"/>
      <c r="DFH12" s="237"/>
      <c r="DFI12" s="237"/>
      <c r="DFJ12" s="237"/>
      <c r="DFK12" s="237"/>
      <c r="DFL12" s="237"/>
      <c r="DFM12" s="237"/>
      <c r="DFN12" s="237"/>
      <c r="DFO12" s="237"/>
      <c r="DFP12" s="237"/>
      <c r="DFQ12" s="237"/>
      <c r="DFR12" s="237"/>
      <c r="DFS12" s="237"/>
      <c r="DFT12" s="237"/>
      <c r="DFU12" s="237"/>
      <c r="DFV12" s="237"/>
      <c r="DFW12" s="237"/>
      <c r="DFX12" s="237"/>
      <c r="DFY12" s="237"/>
      <c r="DFZ12" s="237"/>
      <c r="DGA12" s="237"/>
      <c r="DGB12" s="237"/>
      <c r="DGC12" s="237"/>
      <c r="DGD12" s="237"/>
      <c r="DGE12" s="237"/>
      <c r="DGF12" s="237"/>
      <c r="DGG12" s="237"/>
      <c r="DGH12" s="237"/>
      <c r="DGI12" s="237"/>
      <c r="DGJ12" s="237"/>
      <c r="DGK12" s="237"/>
      <c r="DGL12" s="237"/>
      <c r="DGM12" s="237"/>
      <c r="DGN12" s="237"/>
      <c r="DGO12" s="237"/>
      <c r="DGP12" s="237"/>
      <c r="DGQ12" s="237"/>
      <c r="DGR12" s="237"/>
      <c r="DGS12" s="237"/>
      <c r="DGT12" s="237"/>
      <c r="DGU12" s="237"/>
      <c r="DGV12" s="237"/>
      <c r="DGW12" s="237"/>
      <c r="DGX12" s="237"/>
      <c r="DGY12" s="237"/>
      <c r="DGZ12" s="237"/>
      <c r="DHA12" s="237"/>
      <c r="DHB12" s="237"/>
      <c r="DHC12" s="237"/>
      <c r="DHD12" s="237"/>
      <c r="DHE12" s="237"/>
      <c r="DHF12" s="237"/>
      <c r="DHG12" s="237"/>
      <c r="DHH12" s="237"/>
      <c r="DHI12" s="237"/>
      <c r="DHJ12" s="237"/>
      <c r="DHK12" s="237"/>
      <c r="DHL12" s="237"/>
      <c r="DHM12" s="237"/>
      <c r="DHN12" s="237"/>
      <c r="DHO12" s="237"/>
      <c r="DHP12" s="237"/>
      <c r="DHQ12" s="237"/>
      <c r="DHR12" s="237"/>
      <c r="DHS12" s="237"/>
      <c r="DHT12" s="237"/>
      <c r="DHU12" s="237"/>
      <c r="DHV12" s="237"/>
      <c r="DHW12" s="237"/>
      <c r="DHX12" s="237"/>
      <c r="DHY12" s="237"/>
      <c r="DHZ12" s="237"/>
      <c r="DIA12" s="237"/>
      <c r="DIB12" s="237"/>
      <c r="DIC12" s="237"/>
      <c r="DID12" s="237"/>
      <c r="DIE12" s="237"/>
      <c r="DIF12" s="237"/>
      <c r="DIG12" s="237"/>
      <c r="DIH12" s="237"/>
      <c r="DII12" s="237"/>
      <c r="DIJ12" s="237"/>
      <c r="DIK12" s="237"/>
      <c r="DIL12" s="237"/>
      <c r="DIM12" s="237"/>
      <c r="DIN12" s="237"/>
      <c r="DIO12" s="237"/>
      <c r="DIP12" s="237"/>
      <c r="DIQ12" s="237"/>
      <c r="DIR12" s="237"/>
      <c r="DIS12" s="237"/>
      <c r="DIT12" s="237"/>
      <c r="DIU12" s="237"/>
      <c r="DIV12" s="237"/>
      <c r="DIW12" s="237"/>
      <c r="DIX12" s="237"/>
      <c r="DIY12" s="237"/>
      <c r="DIZ12" s="237"/>
      <c r="DJA12" s="237"/>
      <c r="DJB12" s="237"/>
      <c r="DJC12" s="237"/>
      <c r="DJD12" s="237"/>
      <c r="DJE12" s="237"/>
      <c r="DJF12" s="237"/>
      <c r="DJG12" s="237"/>
      <c r="DJH12" s="237"/>
      <c r="DJI12" s="237"/>
      <c r="DJJ12" s="237"/>
      <c r="DJK12" s="237"/>
      <c r="DJL12" s="237"/>
      <c r="DJM12" s="237"/>
      <c r="DJN12" s="237"/>
      <c r="DJO12" s="237"/>
      <c r="DJP12" s="237"/>
      <c r="DJQ12" s="237"/>
      <c r="DJR12" s="237"/>
      <c r="DJS12" s="237"/>
      <c r="DJT12" s="237"/>
      <c r="DJU12" s="237"/>
      <c r="DJV12" s="237"/>
      <c r="DJW12" s="237"/>
      <c r="DJX12" s="237"/>
      <c r="DJY12" s="237"/>
      <c r="DJZ12" s="237"/>
      <c r="DKA12" s="237"/>
      <c r="DKB12" s="237"/>
      <c r="DKC12" s="237"/>
      <c r="DKD12" s="237"/>
      <c r="DKE12" s="237"/>
      <c r="DKF12" s="237"/>
      <c r="DKG12" s="237"/>
      <c r="DKH12" s="237"/>
      <c r="DKI12" s="237"/>
      <c r="DKJ12" s="237"/>
      <c r="DKK12" s="237"/>
      <c r="DKL12" s="237"/>
      <c r="DKM12" s="237"/>
      <c r="DKN12" s="237"/>
      <c r="DKO12" s="237"/>
      <c r="DKP12" s="237"/>
      <c r="DKQ12" s="237"/>
      <c r="DKR12" s="237"/>
      <c r="DKS12" s="237"/>
      <c r="DKT12" s="237"/>
      <c r="DKU12" s="237"/>
      <c r="DKV12" s="237"/>
      <c r="DKW12" s="237"/>
      <c r="DKX12" s="237"/>
      <c r="DKY12" s="237"/>
      <c r="DKZ12" s="237"/>
      <c r="DLA12" s="237"/>
      <c r="DLB12" s="237"/>
      <c r="DLC12" s="237"/>
      <c r="DLD12" s="237"/>
      <c r="DLE12" s="237"/>
      <c r="DLF12" s="237"/>
      <c r="DLG12" s="237"/>
      <c r="DLH12" s="237"/>
      <c r="DLI12" s="237"/>
      <c r="DLJ12" s="237"/>
      <c r="DLK12" s="237"/>
      <c r="DLL12" s="237"/>
      <c r="DLM12" s="237"/>
      <c r="DLN12" s="237"/>
      <c r="DLO12" s="237"/>
      <c r="DLP12" s="237"/>
      <c r="DLQ12" s="237"/>
      <c r="DLR12" s="237"/>
      <c r="DLS12" s="237"/>
      <c r="DLT12" s="237"/>
      <c r="DLU12" s="237"/>
      <c r="DLV12" s="237"/>
      <c r="DLW12" s="237"/>
      <c r="DLX12" s="237"/>
      <c r="DLY12" s="237"/>
      <c r="DLZ12" s="237"/>
      <c r="DMA12" s="237"/>
      <c r="DMB12" s="237"/>
      <c r="DMC12" s="237"/>
      <c r="DMD12" s="237"/>
      <c r="DME12" s="237"/>
      <c r="DMF12" s="237"/>
      <c r="DMG12" s="237"/>
      <c r="DMH12" s="237"/>
      <c r="DMI12" s="237"/>
      <c r="DMJ12" s="237"/>
      <c r="DMK12" s="237"/>
      <c r="DML12" s="237"/>
      <c r="DMM12" s="237"/>
      <c r="DMN12" s="237"/>
      <c r="DMO12" s="237"/>
      <c r="DMP12" s="237"/>
      <c r="DMQ12" s="237"/>
      <c r="DMR12" s="237"/>
      <c r="DMS12" s="237"/>
      <c r="DMT12" s="237"/>
      <c r="DMU12" s="237"/>
      <c r="DMV12" s="237"/>
      <c r="DMW12" s="237"/>
      <c r="DMX12" s="237"/>
      <c r="DMY12" s="237"/>
      <c r="DMZ12" s="237"/>
      <c r="DNA12" s="237"/>
      <c r="DNB12" s="237"/>
      <c r="DNC12" s="237"/>
      <c r="DND12" s="237"/>
      <c r="DNE12" s="237"/>
      <c r="DNF12" s="237"/>
      <c r="DNG12" s="237"/>
      <c r="DNH12" s="237"/>
      <c r="DNI12" s="237"/>
      <c r="DNJ12" s="237"/>
      <c r="DNK12" s="237"/>
      <c r="DNL12" s="237"/>
      <c r="DNM12" s="237"/>
      <c r="DNN12" s="237"/>
      <c r="DNO12" s="237"/>
      <c r="DNP12" s="237"/>
      <c r="DNQ12" s="237"/>
      <c r="DNR12" s="237"/>
      <c r="DNS12" s="237"/>
      <c r="DNT12" s="237"/>
      <c r="DNU12" s="237"/>
      <c r="DNV12" s="237"/>
      <c r="DNW12" s="237"/>
      <c r="DNX12" s="237"/>
      <c r="DNY12" s="237"/>
      <c r="DNZ12" s="237"/>
      <c r="DOA12" s="237"/>
      <c r="DOB12" s="237"/>
      <c r="DOC12" s="237"/>
      <c r="DOD12" s="237"/>
      <c r="DOE12" s="237"/>
      <c r="DOF12" s="237"/>
      <c r="DOG12" s="237"/>
      <c r="DOH12" s="237"/>
      <c r="DOI12" s="237"/>
      <c r="DOJ12" s="237"/>
      <c r="DOK12" s="237"/>
      <c r="DOL12" s="237"/>
      <c r="DOM12" s="237"/>
      <c r="DON12" s="237"/>
      <c r="DOO12" s="237"/>
      <c r="DOP12" s="237"/>
      <c r="DOQ12" s="237"/>
      <c r="DOR12" s="237"/>
      <c r="DOS12" s="237"/>
      <c r="DOT12" s="237"/>
      <c r="DOU12" s="237"/>
      <c r="DOV12" s="237"/>
      <c r="DOW12" s="237"/>
      <c r="DOX12" s="237"/>
      <c r="DOY12" s="237"/>
      <c r="DOZ12" s="237"/>
      <c r="DPA12" s="237"/>
      <c r="DPB12" s="237"/>
      <c r="DPC12" s="237"/>
      <c r="DPD12" s="237"/>
      <c r="DPE12" s="237"/>
      <c r="DPF12" s="237"/>
      <c r="DPG12" s="237"/>
      <c r="DPH12" s="237"/>
      <c r="DPI12" s="237"/>
      <c r="DPJ12" s="237"/>
      <c r="DPK12" s="237"/>
      <c r="DPL12" s="237"/>
      <c r="DPM12" s="237"/>
      <c r="DPN12" s="237"/>
      <c r="DPO12" s="237"/>
      <c r="DPP12" s="237"/>
      <c r="DPQ12" s="237"/>
      <c r="DPR12" s="237"/>
      <c r="DPS12" s="237"/>
      <c r="DPT12" s="237"/>
      <c r="DPU12" s="237"/>
      <c r="DPV12" s="237"/>
      <c r="DPW12" s="237"/>
      <c r="DPX12" s="237"/>
      <c r="DPY12" s="237"/>
      <c r="DPZ12" s="237"/>
      <c r="DQA12" s="237"/>
      <c r="DQB12" s="237"/>
      <c r="DQC12" s="237"/>
      <c r="DQD12" s="237"/>
      <c r="DQE12" s="237"/>
      <c r="DQF12" s="237"/>
      <c r="DQG12" s="237"/>
      <c r="DQH12" s="237"/>
      <c r="DQI12" s="237"/>
      <c r="DQJ12" s="237"/>
      <c r="DQK12" s="237"/>
      <c r="DQL12" s="237"/>
      <c r="DQM12" s="237"/>
      <c r="DQN12" s="237"/>
      <c r="DQO12" s="237"/>
      <c r="DQP12" s="237"/>
      <c r="DQQ12" s="237"/>
      <c r="DQR12" s="237"/>
      <c r="DQS12" s="237"/>
      <c r="DQT12" s="237"/>
      <c r="DQU12" s="237"/>
      <c r="DQV12" s="237"/>
      <c r="DQW12" s="237"/>
      <c r="DQX12" s="237"/>
      <c r="DQY12" s="237"/>
      <c r="DQZ12" s="237"/>
      <c r="DRA12" s="237"/>
      <c r="DRB12" s="237"/>
      <c r="DRC12" s="237"/>
      <c r="DRD12" s="237"/>
      <c r="DRE12" s="237"/>
      <c r="DRF12" s="237"/>
      <c r="DRG12" s="237"/>
      <c r="DRH12" s="237"/>
      <c r="DRI12" s="237"/>
      <c r="DRJ12" s="237"/>
      <c r="DRK12" s="237"/>
      <c r="DRL12" s="237"/>
      <c r="DRM12" s="237"/>
      <c r="DRN12" s="237"/>
      <c r="DRO12" s="237"/>
      <c r="DRP12" s="237"/>
      <c r="DRQ12" s="237"/>
      <c r="DRR12" s="237"/>
      <c r="DRS12" s="237"/>
      <c r="DRT12" s="237"/>
      <c r="DRU12" s="237"/>
      <c r="DRV12" s="237"/>
      <c r="DRW12" s="237"/>
      <c r="DRX12" s="237"/>
      <c r="DRY12" s="237"/>
      <c r="DRZ12" s="237"/>
      <c r="DSA12" s="237"/>
      <c r="DSB12" s="237"/>
      <c r="DSC12" s="237"/>
      <c r="DSD12" s="237"/>
      <c r="DSE12" s="237"/>
      <c r="DSF12" s="237"/>
      <c r="DSG12" s="237"/>
      <c r="DSH12" s="237"/>
      <c r="DSI12" s="237"/>
      <c r="DSJ12" s="237"/>
      <c r="DSK12" s="237"/>
      <c r="DSL12" s="237"/>
      <c r="DSM12" s="237"/>
      <c r="DSN12" s="237"/>
      <c r="DSO12" s="237"/>
      <c r="DSP12" s="237"/>
      <c r="DSQ12" s="237"/>
      <c r="DSR12" s="237"/>
      <c r="DSS12" s="237"/>
      <c r="DST12" s="237"/>
      <c r="DSU12" s="237"/>
      <c r="DSV12" s="237"/>
      <c r="DSW12" s="237"/>
      <c r="DSX12" s="237"/>
      <c r="DSY12" s="237"/>
      <c r="DSZ12" s="237"/>
      <c r="DTA12" s="237"/>
      <c r="DTB12" s="237"/>
      <c r="DTC12" s="237"/>
      <c r="DTD12" s="237"/>
      <c r="DTE12" s="237"/>
      <c r="DTF12" s="237"/>
      <c r="DTG12" s="237"/>
      <c r="DTH12" s="237"/>
      <c r="DTI12" s="237"/>
      <c r="DTJ12" s="237"/>
      <c r="DTK12" s="237"/>
      <c r="DTL12" s="237"/>
      <c r="DTM12" s="237"/>
      <c r="DTN12" s="237"/>
      <c r="DTO12" s="237"/>
      <c r="DTP12" s="237"/>
      <c r="DTQ12" s="237"/>
      <c r="DTR12" s="237"/>
      <c r="DTS12" s="237"/>
      <c r="DTT12" s="237"/>
      <c r="DTU12" s="237"/>
      <c r="DTV12" s="237"/>
      <c r="DTW12" s="237"/>
      <c r="DTX12" s="237"/>
      <c r="DTY12" s="237"/>
      <c r="DTZ12" s="237"/>
      <c r="DUA12" s="237"/>
      <c r="DUB12" s="237"/>
      <c r="DUC12" s="237"/>
      <c r="DUD12" s="237"/>
      <c r="DUE12" s="237"/>
      <c r="DUF12" s="237"/>
      <c r="DUG12" s="237"/>
      <c r="DUH12" s="237"/>
      <c r="DUI12" s="237"/>
      <c r="DUJ12" s="237"/>
      <c r="DUK12" s="237"/>
      <c r="DUL12" s="237"/>
      <c r="DUM12" s="237"/>
      <c r="DUN12" s="237"/>
      <c r="DUO12" s="237"/>
      <c r="DUP12" s="237"/>
      <c r="DUQ12" s="237"/>
      <c r="DUR12" s="237"/>
      <c r="DUS12" s="237"/>
      <c r="DUT12" s="237"/>
      <c r="DUU12" s="237"/>
      <c r="DUV12" s="237"/>
      <c r="DUW12" s="237"/>
      <c r="DUX12" s="237"/>
      <c r="DUY12" s="237"/>
      <c r="DUZ12" s="237"/>
      <c r="DVA12" s="237"/>
      <c r="DVB12" s="237"/>
      <c r="DVC12" s="237"/>
      <c r="DVD12" s="237"/>
      <c r="DVE12" s="237"/>
      <c r="DVF12" s="237"/>
      <c r="DVG12" s="237"/>
      <c r="DVH12" s="237"/>
      <c r="DVI12" s="237"/>
      <c r="DVJ12" s="237"/>
      <c r="DVK12" s="237"/>
      <c r="DVL12" s="237"/>
      <c r="DVM12" s="237"/>
      <c r="DVN12" s="237"/>
      <c r="DVO12" s="237"/>
      <c r="DVP12" s="237"/>
      <c r="DVQ12" s="237"/>
      <c r="DVR12" s="237"/>
      <c r="DVS12" s="237"/>
      <c r="DVT12" s="237"/>
      <c r="DVU12" s="237"/>
      <c r="DVV12" s="237"/>
      <c r="DVW12" s="237"/>
      <c r="DVX12" s="237"/>
      <c r="DVY12" s="237"/>
      <c r="DVZ12" s="237"/>
      <c r="DWA12" s="237"/>
      <c r="DWB12" s="237"/>
      <c r="DWC12" s="237"/>
      <c r="DWD12" s="237"/>
      <c r="DWE12" s="237"/>
      <c r="DWF12" s="237"/>
      <c r="DWG12" s="237"/>
      <c r="DWH12" s="237"/>
      <c r="DWI12" s="237"/>
      <c r="DWJ12" s="237"/>
      <c r="DWK12" s="237"/>
      <c r="DWL12" s="237"/>
      <c r="DWM12" s="237"/>
      <c r="DWN12" s="237"/>
      <c r="DWO12" s="237"/>
      <c r="DWP12" s="237"/>
      <c r="DWQ12" s="237"/>
      <c r="DWR12" s="237"/>
      <c r="DWS12" s="237"/>
      <c r="DWT12" s="237"/>
      <c r="DWU12" s="237"/>
      <c r="DWV12" s="237"/>
      <c r="DWW12" s="237"/>
      <c r="DWX12" s="237"/>
      <c r="DWY12" s="237"/>
      <c r="DWZ12" s="237"/>
      <c r="DXA12" s="237"/>
      <c r="DXB12" s="237"/>
      <c r="DXC12" s="237"/>
      <c r="DXD12" s="237"/>
      <c r="DXE12" s="237"/>
      <c r="DXF12" s="237"/>
      <c r="DXG12" s="237"/>
      <c r="DXH12" s="237"/>
      <c r="DXI12" s="237"/>
      <c r="DXJ12" s="237"/>
      <c r="DXK12" s="237"/>
      <c r="DXL12" s="237"/>
      <c r="DXM12" s="237"/>
      <c r="DXN12" s="237"/>
      <c r="DXO12" s="237"/>
      <c r="DXP12" s="237"/>
      <c r="DXQ12" s="237"/>
      <c r="DXR12" s="237"/>
      <c r="DXS12" s="237"/>
      <c r="DXT12" s="237"/>
      <c r="DXU12" s="237"/>
      <c r="DXV12" s="237"/>
      <c r="DXW12" s="237"/>
      <c r="DXX12" s="237"/>
      <c r="DXY12" s="237"/>
      <c r="DXZ12" s="237"/>
      <c r="DYA12" s="237"/>
      <c r="DYB12" s="237"/>
      <c r="DYC12" s="237"/>
      <c r="DYD12" s="237"/>
      <c r="DYE12" s="237"/>
      <c r="DYF12" s="237"/>
      <c r="DYG12" s="237"/>
      <c r="DYH12" s="237"/>
      <c r="DYI12" s="237"/>
      <c r="DYJ12" s="237"/>
      <c r="DYK12" s="237"/>
      <c r="DYL12" s="237"/>
      <c r="DYM12" s="237"/>
      <c r="DYN12" s="237"/>
      <c r="DYO12" s="237"/>
      <c r="DYP12" s="237"/>
      <c r="DYQ12" s="237"/>
      <c r="DYR12" s="237"/>
      <c r="DYS12" s="237"/>
      <c r="DYT12" s="237"/>
      <c r="DYU12" s="237"/>
      <c r="DYV12" s="237"/>
      <c r="DYW12" s="237"/>
      <c r="DYX12" s="237"/>
      <c r="DYY12" s="237"/>
      <c r="DYZ12" s="237"/>
      <c r="DZA12" s="237"/>
      <c r="DZB12" s="237"/>
      <c r="DZC12" s="237"/>
      <c r="DZD12" s="237"/>
      <c r="DZE12" s="237"/>
      <c r="DZF12" s="237"/>
      <c r="DZG12" s="237"/>
      <c r="DZH12" s="237"/>
      <c r="DZI12" s="237"/>
      <c r="DZJ12" s="237"/>
      <c r="DZK12" s="237"/>
      <c r="DZL12" s="237"/>
      <c r="DZM12" s="237"/>
      <c r="DZN12" s="237"/>
      <c r="DZO12" s="237"/>
      <c r="DZP12" s="237"/>
      <c r="DZQ12" s="237"/>
      <c r="DZR12" s="237"/>
      <c r="DZS12" s="237"/>
      <c r="DZT12" s="237"/>
      <c r="DZU12" s="237"/>
      <c r="DZV12" s="237"/>
      <c r="DZW12" s="237"/>
      <c r="DZX12" s="237"/>
      <c r="DZY12" s="237"/>
      <c r="DZZ12" s="237"/>
      <c r="EAA12" s="237"/>
      <c r="EAB12" s="237"/>
      <c r="EAC12" s="237"/>
      <c r="EAD12" s="237"/>
      <c r="EAE12" s="237"/>
      <c r="EAF12" s="237"/>
      <c r="EAG12" s="237"/>
      <c r="EAH12" s="237"/>
      <c r="EAI12" s="237"/>
      <c r="EAJ12" s="237"/>
      <c r="EAK12" s="237"/>
      <c r="EAL12" s="237"/>
      <c r="EAM12" s="237"/>
      <c r="EAN12" s="237"/>
      <c r="EAO12" s="237"/>
      <c r="EAP12" s="237"/>
      <c r="EAQ12" s="237"/>
      <c r="EAR12" s="237"/>
      <c r="EAS12" s="237"/>
      <c r="EAT12" s="237"/>
      <c r="EAU12" s="237"/>
      <c r="EAV12" s="237"/>
      <c r="EAW12" s="237"/>
      <c r="EAX12" s="237"/>
      <c r="EAY12" s="237"/>
      <c r="EAZ12" s="237"/>
      <c r="EBA12" s="237"/>
      <c r="EBB12" s="237"/>
      <c r="EBC12" s="237"/>
      <c r="EBD12" s="237"/>
      <c r="EBE12" s="237"/>
      <c r="EBF12" s="237"/>
      <c r="EBG12" s="237"/>
      <c r="EBH12" s="237"/>
      <c r="EBI12" s="237"/>
      <c r="EBJ12" s="237"/>
      <c r="EBK12" s="237"/>
      <c r="EBL12" s="237"/>
      <c r="EBM12" s="237"/>
      <c r="EBN12" s="237"/>
      <c r="EBO12" s="237"/>
      <c r="EBP12" s="237"/>
      <c r="EBQ12" s="237"/>
      <c r="EBR12" s="237"/>
      <c r="EBS12" s="237"/>
      <c r="EBT12" s="237"/>
      <c r="EBU12" s="237"/>
      <c r="EBV12" s="237"/>
      <c r="EBW12" s="237"/>
      <c r="EBX12" s="237"/>
      <c r="EBY12" s="237"/>
      <c r="EBZ12" s="237"/>
      <c r="ECA12" s="237"/>
      <c r="ECB12" s="237"/>
      <c r="ECC12" s="237"/>
      <c r="ECD12" s="237"/>
      <c r="ECE12" s="237"/>
      <c r="ECF12" s="237"/>
      <c r="ECG12" s="237"/>
      <c r="ECH12" s="237"/>
      <c r="ECI12" s="237"/>
      <c r="ECJ12" s="237"/>
      <c r="ECK12" s="237"/>
      <c r="ECL12" s="237"/>
      <c r="ECM12" s="237"/>
      <c r="ECN12" s="237"/>
      <c r="ECO12" s="237"/>
      <c r="ECP12" s="237"/>
      <c r="ECQ12" s="237"/>
      <c r="ECR12" s="237"/>
      <c r="ECS12" s="237"/>
      <c r="ECT12" s="237"/>
      <c r="ECU12" s="237"/>
      <c r="ECV12" s="237"/>
      <c r="ECW12" s="237"/>
      <c r="ECX12" s="237"/>
      <c r="ECY12" s="237"/>
      <c r="ECZ12" s="237"/>
      <c r="EDA12" s="237"/>
      <c r="EDB12" s="237"/>
      <c r="EDC12" s="237"/>
      <c r="EDD12" s="237"/>
      <c r="EDE12" s="237"/>
      <c r="EDF12" s="237"/>
      <c r="EDG12" s="237"/>
      <c r="EDH12" s="237"/>
      <c r="EDI12" s="237"/>
      <c r="EDJ12" s="237"/>
      <c r="EDK12" s="237"/>
      <c r="EDL12" s="237"/>
      <c r="EDM12" s="237"/>
      <c r="EDN12" s="237"/>
      <c r="EDO12" s="237"/>
      <c r="EDP12" s="237"/>
      <c r="EDQ12" s="237"/>
      <c r="EDR12" s="237"/>
      <c r="EDS12" s="237"/>
      <c r="EDT12" s="237"/>
      <c r="EDU12" s="237"/>
      <c r="EDV12" s="237"/>
      <c r="EDW12" s="237"/>
      <c r="EDX12" s="237"/>
      <c r="EDY12" s="237"/>
      <c r="EDZ12" s="237"/>
      <c r="EEA12" s="237"/>
      <c r="EEB12" s="237"/>
      <c r="EEC12" s="237"/>
      <c r="EED12" s="237"/>
      <c r="EEE12" s="237"/>
      <c r="EEF12" s="237"/>
      <c r="EEG12" s="237"/>
      <c r="EEH12" s="237"/>
      <c r="EEI12" s="237"/>
      <c r="EEJ12" s="237"/>
      <c r="EEK12" s="237"/>
      <c r="EEL12" s="237"/>
      <c r="EEM12" s="237"/>
      <c r="EEN12" s="237"/>
      <c r="EEO12" s="237"/>
      <c r="EEP12" s="237"/>
      <c r="EEQ12" s="237"/>
      <c r="EER12" s="237"/>
      <c r="EES12" s="237"/>
      <c r="EET12" s="237"/>
      <c r="EEU12" s="237"/>
      <c r="EEV12" s="237"/>
      <c r="EEW12" s="237"/>
      <c r="EEX12" s="237"/>
      <c r="EEY12" s="237"/>
      <c r="EEZ12" s="237"/>
      <c r="EFA12" s="237"/>
      <c r="EFB12" s="237"/>
      <c r="EFC12" s="237"/>
      <c r="EFD12" s="237"/>
      <c r="EFE12" s="237"/>
      <c r="EFF12" s="237"/>
      <c r="EFG12" s="237"/>
      <c r="EFH12" s="237"/>
      <c r="EFI12" s="237"/>
      <c r="EFJ12" s="237"/>
      <c r="EFK12" s="237"/>
      <c r="EFL12" s="237"/>
      <c r="EFM12" s="237"/>
      <c r="EFN12" s="237"/>
      <c r="EFO12" s="237"/>
      <c r="EFP12" s="237"/>
      <c r="EFQ12" s="237"/>
      <c r="EFR12" s="237"/>
      <c r="EFS12" s="237"/>
      <c r="EFT12" s="237"/>
      <c r="EFU12" s="237"/>
      <c r="EFV12" s="237"/>
      <c r="EFW12" s="237"/>
      <c r="EFX12" s="237"/>
      <c r="EFY12" s="237"/>
      <c r="EFZ12" s="237"/>
      <c r="EGA12" s="237"/>
      <c r="EGB12" s="237"/>
      <c r="EGC12" s="237"/>
      <c r="EGD12" s="237"/>
      <c r="EGE12" s="237"/>
      <c r="EGF12" s="237"/>
      <c r="EGG12" s="237"/>
      <c r="EGH12" s="237"/>
      <c r="EGI12" s="237"/>
      <c r="EGJ12" s="237"/>
      <c r="EGK12" s="237"/>
      <c r="EGL12" s="237"/>
      <c r="EGM12" s="237"/>
      <c r="EGN12" s="237"/>
      <c r="EGO12" s="237"/>
      <c r="EGP12" s="237"/>
      <c r="EGQ12" s="237"/>
      <c r="EGR12" s="237"/>
      <c r="EGS12" s="237"/>
      <c r="EGT12" s="237"/>
      <c r="EGU12" s="237"/>
      <c r="EGV12" s="237"/>
      <c r="EGW12" s="237"/>
      <c r="EGX12" s="237"/>
      <c r="EGY12" s="237"/>
      <c r="EGZ12" s="237"/>
      <c r="EHA12" s="237"/>
      <c r="EHB12" s="237"/>
      <c r="EHC12" s="237"/>
      <c r="EHD12" s="237"/>
      <c r="EHE12" s="237"/>
      <c r="EHF12" s="237"/>
      <c r="EHG12" s="237"/>
      <c r="EHH12" s="237"/>
      <c r="EHI12" s="237"/>
      <c r="EHJ12" s="237"/>
      <c r="EHK12" s="237"/>
      <c r="EHL12" s="237"/>
      <c r="EHM12" s="237"/>
      <c r="EHN12" s="237"/>
      <c r="EHO12" s="237"/>
      <c r="EHP12" s="237"/>
      <c r="EHQ12" s="237"/>
      <c r="EHR12" s="237"/>
      <c r="EHS12" s="237"/>
      <c r="EHT12" s="237"/>
      <c r="EHU12" s="237"/>
      <c r="EHV12" s="237"/>
      <c r="EHW12" s="237"/>
      <c r="EHX12" s="237"/>
      <c r="EHY12" s="237"/>
      <c r="EHZ12" s="237"/>
      <c r="EIA12" s="237"/>
      <c r="EIB12" s="237"/>
      <c r="EIC12" s="237"/>
      <c r="EID12" s="237"/>
      <c r="EIE12" s="237"/>
      <c r="EIF12" s="237"/>
      <c r="EIG12" s="237"/>
      <c r="EIH12" s="237"/>
      <c r="EII12" s="237"/>
      <c r="EIJ12" s="237"/>
      <c r="EIK12" s="237"/>
      <c r="EIL12" s="237"/>
      <c r="EIM12" s="237"/>
      <c r="EIN12" s="237"/>
      <c r="EIO12" s="237"/>
      <c r="EIP12" s="237"/>
      <c r="EIQ12" s="237"/>
      <c r="EIR12" s="237"/>
      <c r="EIS12" s="237"/>
      <c r="EIT12" s="237"/>
      <c r="EIU12" s="237"/>
      <c r="EIV12" s="237"/>
      <c r="EIW12" s="237"/>
      <c r="EIX12" s="237"/>
      <c r="EIY12" s="237"/>
      <c r="EIZ12" s="237"/>
      <c r="EJA12" s="237"/>
      <c r="EJB12" s="237"/>
      <c r="EJC12" s="237"/>
      <c r="EJD12" s="237"/>
      <c r="EJE12" s="237"/>
      <c r="EJF12" s="237"/>
      <c r="EJG12" s="237"/>
      <c r="EJH12" s="237"/>
      <c r="EJI12" s="237"/>
      <c r="EJJ12" s="237"/>
      <c r="EJK12" s="237"/>
      <c r="EJL12" s="237"/>
      <c r="EJM12" s="237"/>
      <c r="EJN12" s="237"/>
      <c r="EJO12" s="237"/>
      <c r="EJP12" s="237"/>
      <c r="EJQ12" s="237"/>
      <c r="EJR12" s="237"/>
      <c r="EJS12" s="237"/>
      <c r="EJT12" s="237"/>
      <c r="EJU12" s="237"/>
      <c r="EJV12" s="237"/>
      <c r="EJW12" s="237"/>
      <c r="EJX12" s="237"/>
      <c r="EJY12" s="237"/>
      <c r="EJZ12" s="237"/>
      <c r="EKA12" s="237"/>
      <c r="EKB12" s="237"/>
      <c r="EKC12" s="237"/>
      <c r="EKD12" s="237"/>
      <c r="EKE12" s="237"/>
      <c r="EKF12" s="237"/>
      <c r="EKG12" s="237"/>
      <c r="EKH12" s="237"/>
      <c r="EKI12" s="237"/>
      <c r="EKJ12" s="237"/>
      <c r="EKK12" s="237"/>
      <c r="EKL12" s="237"/>
      <c r="EKM12" s="237"/>
      <c r="EKN12" s="237"/>
      <c r="EKO12" s="237"/>
      <c r="EKP12" s="237"/>
      <c r="EKQ12" s="237"/>
      <c r="EKR12" s="237"/>
      <c r="EKS12" s="237"/>
      <c r="EKT12" s="237"/>
      <c r="EKU12" s="237"/>
      <c r="EKV12" s="237"/>
      <c r="EKW12" s="237"/>
      <c r="EKX12" s="237"/>
      <c r="EKY12" s="237"/>
      <c r="EKZ12" s="237"/>
      <c r="ELA12" s="237"/>
      <c r="ELB12" s="237"/>
      <c r="ELC12" s="237"/>
      <c r="ELD12" s="237"/>
      <c r="ELE12" s="237"/>
      <c r="ELF12" s="237"/>
      <c r="ELG12" s="237"/>
      <c r="ELH12" s="237"/>
      <c r="ELI12" s="237"/>
      <c r="ELJ12" s="237"/>
      <c r="ELK12" s="237"/>
      <c r="ELL12" s="237"/>
      <c r="ELM12" s="237"/>
      <c r="ELN12" s="237"/>
      <c r="ELO12" s="237"/>
      <c r="ELP12" s="237"/>
      <c r="ELQ12" s="237"/>
      <c r="ELR12" s="237"/>
      <c r="ELS12" s="237"/>
      <c r="ELT12" s="237"/>
      <c r="ELU12" s="237"/>
      <c r="ELV12" s="237"/>
      <c r="ELW12" s="237"/>
      <c r="ELX12" s="237"/>
      <c r="ELY12" s="237"/>
      <c r="ELZ12" s="237"/>
      <c r="EMA12" s="237"/>
      <c r="EMB12" s="237"/>
      <c r="EMC12" s="237"/>
      <c r="EMD12" s="237"/>
      <c r="EME12" s="237"/>
      <c r="EMF12" s="237"/>
      <c r="EMG12" s="237"/>
      <c r="EMH12" s="237"/>
      <c r="EMI12" s="237"/>
      <c r="EMJ12" s="237"/>
      <c r="EMK12" s="237"/>
      <c r="EML12" s="237"/>
      <c r="EMM12" s="237"/>
      <c r="EMN12" s="237"/>
      <c r="EMO12" s="237"/>
      <c r="EMP12" s="237"/>
      <c r="EMQ12" s="237"/>
      <c r="EMR12" s="237"/>
      <c r="EMS12" s="237"/>
      <c r="EMT12" s="237"/>
      <c r="EMU12" s="237"/>
      <c r="EMV12" s="237"/>
      <c r="EMW12" s="237"/>
      <c r="EMX12" s="237"/>
      <c r="EMY12" s="237"/>
      <c r="EMZ12" s="237"/>
      <c r="ENA12" s="237"/>
      <c r="ENB12" s="237"/>
      <c r="ENC12" s="237"/>
      <c r="END12" s="237"/>
      <c r="ENE12" s="237"/>
      <c r="ENF12" s="237"/>
      <c r="ENG12" s="237"/>
      <c r="ENH12" s="237"/>
      <c r="ENI12" s="237"/>
      <c r="ENJ12" s="237"/>
      <c r="ENK12" s="237"/>
      <c r="ENL12" s="237"/>
      <c r="ENM12" s="237"/>
      <c r="ENN12" s="237"/>
      <c r="ENO12" s="237"/>
      <c r="ENP12" s="237"/>
      <c r="ENQ12" s="237"/>
      <c r="ENR12" s="237"/>
      <c r="ENS12" s="237"/>
      <c r="ENT12" s="237"/>
      <c r="ENU12" s="237"/>
      <c r="ENV12" s="237"/>
      <c r="ENW12" s="237"/>
      <c r="ENX12" s="237"/>
      <c r="ENY12" s="237"/>
      <c r="ENZ12" s="237"/>
      <c r="EOA12" s="237"/>
      <c r="EOB12" s="237"/>
      <c r="EOC12" s="237"/>
      <c r="EOD12" s="237"/>
      <c r="EOE12" s="237"/>
      <c r="EOF12" s="237"/>
      <c r="EOG12" s="237"/>
      <c r="EOH12" s="237"/>
      <c r="EOI12" s="237"/>
      <c r="EOJ12" s="237"/>
      <c r="EOK12" s="237"/>
      <c r="EOL12" s="237"/>
      <c r="EOM12" s="237"/>
      <c r="EON12" s="237"/>
      <c r="EOO12" s="237"/>
      <c r="EOP12" s="237"/>
      <c r="EOQ12" s="237"/>
      <c r="EOR12" s="237"/>
      <c r="EOS12" s="237"/>
      <c r="EOT12" s="237"/>
      <c r="EOU12" s="237"/>
      <c r="EOV12" s="237"/>
      <c r="EOW12" s="237"/>
      <c r="EOX12" s="237"/>
      <c r="EOY12" s="237"/>
      <c r="EOZ12" s="237"/>
      <c r="EPA12" s="237"/>
      <c r="EPB12" s="237"/>
      <c r="EPC12" s="237"/>
      <c r="EPD12" s="237"/>
      <c r="EPE12" s="237"/>
      <c r="EPF12" s="237"/>
      <c r="EPG12" s="237"/>
      <c r="EPH12" s="237"/>
      <c r="EPI12" s="237"/>
      <c r="EPJ12" s="237"/>
      <c r="EPK12" s="237"/>
      <c r="EPL12" s="237"/>
      <c r="EPM12" s="237"/>
      <c r="EPN12" s="237"/>
      <c r="EPO12" s="237"/>
      <c r="EPP12" s="237"/>
      <c r="EPQ12" s="237"/>
      <c r="EPR12" s="237"/>
      <c r="EPS12" s="237"/>
      <c r="EPT12" s="237"/>
      <c r="EPU12" s="237"/>
      <c r="EPV12" s="237"/>
      <c r="EPW12" s="237"/>
      <c r="EPX12" s="237"/>
      <c r="EPY12" s="237"/>
      <c r="EPZ12" s="237"/>
      <c r="EQA12" s="237"/>
      <c r="EQB12" s="237"/>
      <c r="EQC12" s="237"/>
      <c r="EQD12" s="237"/>
      <c r="EQE12" s="237"/>
      <c r="EQF12" s="237"/>
      <c r="EQG12" s="237"/>
      <c r="EQH12" s="237"/>
      <c r="EQI12" s="237"/>
      <c r="EQJ12" s="237"/>
      <c r="EQK12" s="237"/>
      <c r="EQL12" s="237"/>
      <c r="EQM12" s="237"/>
      <c r="EQN12" s="237"/>
      <c r="EQO12" s="237"/>
      <c r="EQP12" s="237"/>
      <c r="EQQ12" s="237"/>
      <c r="EQR12" s="237"/>
      <c r="EQS12" s="237"/>
      <c r="EQT12" s="237"/>
      <c r="EQU12" s="237"/>
      <c r="EQV12" s="237"/>
      <c r="EQW12" s="237"/>
      <c r="EQX12" s="237"/>
      <c r="EQY12" s="237"/>
      <c r="EQZ12" s="237"/>
      <c r="ERA12" s="237"/>
      <c r="ERB12" s="237"/>
      <c r="ERC12" s="237"/>
      <c r="ERD12" s="237"/>
      <c r="ERE12" s="237"/>
      <c r="ERF12" s="237"/>
      <c r="ERG12" s="237"/>
      <c r="ERH12" s="237"/>
      <c r="ERI12" s="237"/>
      <c r="ERJ12" s="237"/>
      <c r="ERK12" s="237"/>
      <c r="ERL12" s="237"/>
      <c r="ERM12" s="237"/>
      <c r="ERN12" s="237"/>
      <c r="ERO12" s="237"/>
      <c r="ERP12" s="237"/>
      <c r="ERQ12" s="237"/>
      <c r="ERR12" s="237"/>
      <c r="ERS12" s="237"/>
      <c r="ERT12" s="237"/>
      <c r="ERU12" s="237"/>
      <c r="ERV12" s="237"/>
      <c r="ERW12" s="237"/>
      <c r="ERX12" s="237"/>
      <c r="ERY12" s="237"/>
      <c r="ERZ12" s="237"/>
      <c r="ESA12" s="237"/>
      <c r="ESB12" s="237"/>
      <c r="ESC12" s="237"/>
      <c r="ESD12" s="237"/>
      <c r="ESE12" s="237"/>
      <c r="ESF12" s="237"/>
      <c r="ESG12" s="237"/>
      <c r="ESH12" s="237"/>
      <c r="ESI12" s="237"/>
      <c r="ESJ12" s="237"/>
      <c r="ESK12" s="237"/>
      <c r="ESL12" s="237"/>
      <c r="ESM12" s="237"/>
      <c r="ESN12" s="237"/>
      <c r="ESO12" s="237"/>
      <c r="ESP12" s="237"/>
      <c r="ESQ12" s="237"/>
      <c r="ESR12" s="237"/>
      <c r="ESS12" s="237"/>
      <c r="EST12" s="237"/>
      <c r="ESU12" s="237"/>
      <c r="ESV12" s="237"/>
      <c r="ESW12" s="237"/>
      <c r="ESX12" s="237"/>
      <c r="ESY12" s="237"/>
      <c r="ESZ12" s="237"/>
      <c r="ETA12" s="237"/>
      <c r="ETB12" s="237"/>
      <c r="ETC12" s="237"/>
      <c r="ETD12" s="237"/>
      <c r="ETE12" s="237"/>
      <c r="ETF12" s="237"/>
      <c r="ETG12" s="237"/>
      <c r="ETH12" s="237"/>
      <c r="ETI12" s="237"/>
      <c r="ETJ12" s="237"/>
      <c r="ETK12" s="237"/>
      <c r="ETL12" s="237"/>
      <c r="ETM12" s="237"/>
      <c r="ETN12" s="237"/>
      <c r="ETO12" s="237"/>
      <c r="ETP12" s="237"/>
      <c r="ETQ12" s="237"/>
      <c r="ETR12" s="237"/>
      <c r="ETS12" s="237"/>
      <c r="ETT12" s="237"/>
      <c r="ETU12" s="237"/>
      <c r="ETV12" s="237"/>
      <c r="ETW12" s="237"/>
      <c r="ETX12" s="237"/>
      <c r="ETY12" s="237"/>
      <c r="ETZ12" s="237"/>
      <c r="EUA12" s="237"/>
      <c r="EUB12" s="237"/>
      <c r="EUC12" s="237"/>
      <c r="EUD12" s="237"/>
      <c r="EUE12" s="237"/>
      <c r="EUF12" s="237"/>
      <c r="EUG12" s="237"/>
      <c r="EUH12" s="237"/>
      <c r="EUI12" s="237"/>
      <c r="EUJ12" s="237"/>
      <c r="EUK12" s="237"/>
      <c r="EUL12" s="237"/>
      <c r="EUM12" s="237"/>
      <c r="EUN12" s="237"/>
      <c r="EUO12" s="237"/>
      <c r="EUP12" s="237"/>
      <c r="EUQ12" s="237"/>
      <c r="EUR12" s="237"/>
      <c r="EUS12" s="237"/>
      <c r="EUT12" s="237"/>
      <c r="EUU12" s="237"/>
      <c r="EUV12" s="237"/>
      <c r="EUW12" s="237"/>
      <c r="EUX12" s="237"/>
      <c r="EUY12" s="237"/>
      <c r="EUZ12" s="237"/>
      <c r="EVA12" s="237"/>
      <c r="EVB12" s="237"/>
      <c r="EVC12" s="237"/>
      <c r="EVD12" s="237"/>
      <c r="EVE12" s="237"/>
      <c r="EVF12" s="237"/>
      <c r="EVG12" s="237"/>
      <c r="EVH12" s="237"/>
      <c r="EVI12" s="237"/>
      <c r="EVJ12" s="237"/>
      <c r="EVK12" s="237"/>
      <c r="EVL12" s="237"/>
      <c r="EVM12" s="237"/>
      <c r="EVN12" s="237"/>
      <c r="EVO12" s="237"/>
      <c r="EVP12" s="237"/>
      <c r="EVQ12" s="237"/>
      <c r="EVR12" s="237"/>
      <c r="EVS12" s="237"/>
      <c r="EVT12" s="237"/>
      <c r="EVU12" s="237"/>
      <c r="EVV12" s="237"/>
      <c r="EVW12" s="237"/>
      <c r="EVX12" s="237"/>
      <c r="EVY12" s="237"/>
      <c r="EVZ12" s="237"/>
      <c r="EWA12" s="237"/>
      <c r="EWB12" s="237"/>
      <c r="EWC12" s="237"/>
      <c r="EWD12" s="237"/>
      <c r="EWE12" s="237"/>
      <c r="EWF12" s="237"/>
      <c r="EWG12" s="237"/>
      <c r="EWH12" s="237"/>
      <c r="EWI12" s="237"/>
      <c r="EWJ12" s="237"/>
      <c r="EWK12" s="237"/>
      <c r="EWL12" s="237"/>
      <c r="EWM12" s="237"/>
      <c r="EWN12" s="237"/>
      <c r="EWO12" s="237"/>
      <c r="EWP12" s="237"/>
      <c r="EWQ12" s="237"/>
      <c r="EWR12" s="237"/>
      <c r="EWS12" s="237"/>
      <c r="EWT12" s="237"/>
      <c r="EWU12" s="237"/>
      <c r="EWV12" s="237"/>
      <c r="EWW12" s="237"/>
      <c r="EWX12" s="237"/>
      <c r="EWY12" s="237"/>
      <c r="EWZ12" s="237"/>
      <c r="EXA12" s="237"/>
      <c r="EXB12" s="237"/>
      <c r="EXC12" s="237"/>
      <c r="EXD12" s="237"/>
      <c r="EXE12" s="237"/>
      <c r="EXF12" s="237"/>
      <c r="EXG12" s="237"/>
      <c r="EXH12" s="237"/>
      <c r="EXI12" s="237"/>
      <c r="EXJ12" s="237"/>
      <c r="EXK12" s="237"/>
      <c r="EXL12" s="237"/>
      <c r="EXM12" s="237"/>
      <c r="EXN12" s="237"/>
      <c r="EXO12" s="237"/>
      <c r="EXP12" s="237"/>
      <c r="EXQ12" s="237"/>
      <c r="EXR12" s="237"/>
      <c r="EXS12" s="237"/>
      <c r="EXT12" s="237"/>
      <c r="EXU12" s="237"/>
      <c r="EXV12" s="237"/>
      <c r="EXW12" s="237"/>
      <c r="EXX12" s="237"/>
      <c r="EXY12" s="237"/>
      <c r="EXZ12" s="237"/>
      <c r="EYA12" s="237"/>
      <c r="EYB12" s="237"/>
      <c r="EYC12" s="237"/>
      <c r="EYD12" s="237"/>
      <c r="EYE12" s="237"/>
      <c r="EYF12" s="237"/>
      <c r="EYG12" s="237"/>
      <c r="EYH12" s="237"/>
      <c r="EYI12" s="237"/>
      <c r="EYJ12" s="237"/>
      <c r="EYK12" s="237"/>
      <c r="EYL12" s="237"/>
      <c r="EYM12" s="237"/>
      <c r="EYN12" s="237"/>
      <c r="EYO12" s="237"/>
      <c r="EYP12" s="237"/>
      <c r="EYQ12" s="237"/>
      <c r="EYR12" s="237"/>
      <c r="EYS12" s="237"/>
      <c r="EYT12" s="237"/>
      <c r="EYU12" s="237"/>
      <c r="EYV12" s="237"/>
      <c r="EYW12" s="237"/>
      <c r="EYX12" s="237"/>
      <c r="EYY12" s="237"/>
      <c r="EYZ12" s="237"/>
      <c r="EZA12" s="237"/>
      <c r="EZB12" s="237"/>
      <c r="EZC12" s="237"/>
      <c r="EZD12" s="237"/>
      <c r="EZE12" s="237"/>
      <c r="EZF12" s="237"/>
      <c r="EZG12" s="237"/>
      <c r="EZH12" s="237"/>
      <c r="EZI12" s="237"/>
      <c r="EZJ12" s="237"/>
      <c r="EZK12" s="237"/>
      <c r="EZL12" s="237"/>
      <c r="EZM12" s="237"/>
      <c r="EZN12" s="237"/>
      <c r="EZO12" s="237"/>
      <c r="EZP12" s="237"/>
      <c r="EZQ12" s="237"/>
      <c r="EZR12" s="237"/>
      <c r="EZS12" s="237"/>
      <c r="EZT12" s="237"/>
      <c r="EZU12" s="237"/>
      <c r="EZV12" s="237"/>
      <c r="EZW12" s="237"/>
      <c r="EZX12" s="237"/>
      <c r="EZY12" s="237"/>
      <c r="EZZ12" s="237"/>
      <c r="FAA12" s="237"/>
      <c r="FAB12" s="237"/>
      <c r="FAC12" s="237"/>
      <c r="FAD12" s="237"/>
      <c r="FAE12" s="237"/>
      <c r="FAF12" s="237"/>
      <c r="FAG12" s="237"/>
      <c r="FAH12" s="237"/>
      <c r="FAI12" s="237"/>
      <c r="FAJ12" s="237"/>
      <c r="FAK12" s="237"/>
      <c r="FAL12" s="237"/>
      <c r="FAM12" s="237"/>
      <c r="FAN12" s="237"/>
      <c r="FAO12" s="237"/>
      <c r="FAP12" s="237"/>
      <c r="FAQ12" s="237"/>
      <c r="FAR12" s="237"/>
      <c r="FAS12" s="237"/>
      <c r="FAT12" s="237"/>
      <c r="FAU12" s="237"/>
      <c r="FAV12" s="237"/>
      <c r="FAW12" s="237"/>
      <c r="FAX12" s="237"/>
      <c r="FAY12" s="237"/>
      <c r="FAZ12" s="237"/>
      <c r="FBA12" s="237"/>
      <c r="FBB12" s="237"/>
      <c r="FBC12" s="237"/>
      <c r="FBD12" s="237"/>
      <c r="FBE12" s="237"/>
      <c r="FBF12" s="237"/>
      <c r="FBG12" s="237"/>
      <c r="FBH12" s="237"/>
      <c r="FBI12" s="237"/>
      <c r="FBJ12" s="237"/>
      <c r="FBK12" s="237"/>
      <c r="FBL12" s="237"/>
      <c r="FBM12" s="237"/>
      <c r="FBN12" s="237"/>
      <c r="FBO12" s="237"/>
      <c r="FBP12" s="237"/>
      <c r="FBQ12" s="237"/>
      <c r="FBR12" s="237"/>
      <c r="FBS12" s="237"/>
      <c r="FBT12" s="237"/>
      <c r="FBU12" s="237"/>
      <c r="FBV12" s="237"/>
      <c r="FBW12" s="237"/>
      <c r="FBX12" s="237"/>
      <c r="FBY12" s="237"/>
      <c r="FBZ12" s="237"/>
      <c r="FCA12" s="237"/>
      <c r="FCB12" s="237"/>
      <c r="FCC12" s="237"/>
      <c r="FCD12" s="237"/>
      <c r="FCE12" s="237"/>
      <c r="FCF12" s="237"/>
      <c r="FCG12" s="237"/>
      <c r="FCH12" s="237"/>
      <c r="FCI12" s="237"/>
      <c r="FCJ12" s="237"/>
      <c r="FCK12" s="237"/>
      <c r="FCL12" s="237"/>
      <c r="FCM12" s="237"/>
      <c r="FCN12" s="237"/>
      <c r="FCO12" s="237"/>
      <c r="FCP12" s="237"/>
      <c r="FCQ12" s="237"/>
      <c r="FCR12" s="237"/>
      <c r="FCS12" s="237"/>
      <c r="FCT12" s="237"/>
      <c r="FCU12" s="237"/>
      <c r="FCV12" s="237"/>
      <c r="FCW12" s="237"/>
      <c r="FCX12" s="237"/>
      <c r="FCY12" s="237"/>
      <c r="FCZ12" s="237"/>
      <c r="FDA12" s="237"/>
      <c r="FDB12" s="237"/>
      <c r="FDC12" s="237"/>
      <c r="FDD12" s="237"/>
      <c r="FDE12" s="237"/>
      <c r="FDF12" s="237"/>
      <c r="FDG12" s="237"/>
      <c r="FDH12" s="237"/>
      <c r="FDI12" s="237"/>
      <c r="FDJ12" s="237"/>
      <c r="FDK12" s="237"/>
      <c r="FDL12" s="237"/>
      <c r="FDM12" s="237"/>
      <c r="FDN12" s="237"/>
      <c r="FDO12" s="237"/>
      <c r="FDP12" s="237"/>
      <c r="FDQ12" s="237"/>
      <c r="FDR12" s="237"/>
      <c r="FDS12" s="237"/>
      <c r="FDT12" s="237"/>
      <c r="FDU12" s="237"/>
      <c r="FDV12" s="237"/>
      <c r="FDW12" s="237"/>
      <c r="FDX12" s="237"/>
      <c r="FDY12" s="237"/>
      <c r="FDZ12" s="237"/>
      <c r="FEA12" s="237"/>
      <c r="FEB12" s="237"/>
      <c r="FEC12" s="237"/>
      <c r="FED12" s="237"/>
      <c r="FEE12" s="237"/>
      <c r="FEF12" s="237"/>
      <c r="FEG12" s="237"/>
      <c r="FEH12" s="237"/>
      <c r="FEI12" s="237"/>
      <c r="FEJ12" s="237"/>
      <c r="FEK12" s="237"/>
      <c r="FEL12" s="237"/>
      <c r="FEM12" s="237"/>
      <c r="FEN12" s="237"/>
      <c r="FEO12" s="237"/>
      <c r="FEP12" s="237"/>
      <c r="FEQ12" s="237"/>
      <c r="FER12" s="237"/>
      <c r="FES12" s="237"/>
      <c r="FET12" s="237"/>
      <c r="FEU12" s="237"/>
      <c r="FEV12" s="237"/>
      <c r="FEW12" s="237"/>
      <c r="FEX12" s="237"/>
      <c r="FEY12" s="237"/>
      <c r="FEZ12" s="237"/>
      <c r="FFA12" s="237"/>
      <c r="FFB12" s="237"/>
      <c r="FFC12" s="237"/>
      <c r="FFD12" s="237"/>
      <c r="FFE12" s="237"/>
      <c r="FFF12" s="237"/>
      <c r="FFG12" s="237"/>
      <c r="FFH12" s="237"/>
      <c r="FFI12" s="237"/>
      <c r="FFJ12" s="237"/>
      <c r="FFK12" s="237"/>
      <c r="FFL12" s="237"/>
      <c r="FFM12" s="237"/>
      <c r="FFN12" s="237"/>
      <c r="FFO12" s="237"/>
      <c r="FFP12" s="237"/>
      <c r="FFQ12" s="237"/>
      <c r="FFR12" s="237"/>
      <c r="FFS12" s="237"/>
      <c r="FFT12" s="237"/>
      <c r="FFU12" s="237"/>
      <c r="FFV12" s="237"/>
      <c r="FFW12" s="237"/>
      <c r="FFX12" s="237"/>
      <c r="FFY12" s="237"/>
      <c r="FFZ12" s="237"/>
      <c r="FGA12" s="237"/>
      <c r="FGB12" s="237"/>
      <c r="FGC12" s="237"/>
      <c r="FGD12" s="237"/>
      <c r="FGE12" s="237"/>
      <c r="FGF12" s="237"/>
      <c r="FGG12" s="237"/>
      <c r="FGH12" s="237"/>
      <c r="FGI12" s="237"/>
      <c r="FGJ12" s="237"/>
      <c r="FGK12" s="237"/>
      <c r="FGL12" s="237"/>
      <c r="FGM12" s="237"/>
      <c r="FGN12" s="237"/>
      <c r="FGO12" s="237"/>
      <c r="FGP12" s="237"/>
      <c r="FGQ12" s="237"/>
      <c r="FGR12" s="237"/>
      <c r="FGS12" s="237"/>
      <c r="FGT12" s="237"/>
      <c r="FGU12" s="237"/>
      <c r="FGV12" s="237"/>
      <c r="FGW12" s="237"/>
      <c r="FGX12" s="237"/>
      <c r="FGY12" s="237"/>
      <c r="FGZ12" s="237"/>
      <c r="FHA12" s="237"/>
      <c r="FHB12" s="237"/>
      <c r="FHC12" s="237"/>
      <c r="FHD12" s="237"/>
      <c r="FHE12" s="237"/>
      <c r="FHF12" s="237"/>
      <c r="FHG12" s="237"/>
      <c r="FHH12" s="237"/>
      <c r="FHI12" s="237"/>
      <c r="FHJ12" s="237"/>
      <c r="FHK12" s="237"/>
      <c r="FHL12" s="237"/>
      <c r="FHM12" s="237"/>
      <c r="FHN12" s="237"/>
      <c r="FHO12" s="237"/>
      <c r="FHP12" s="237"/>
      <c r="FHQ12" s="237"/>
      <c r="FHR12" s="237"/>
      <c r="FHS12" s="237"/>
      <c r="FHT12" s="237"/>
      <c r="FHU12" s="237"/>
      <c r="FHV12" s="237"/>
      <c r="FHW12" s="237"/>
      <c r="FHX12" s="237"/>
      <c r="FHY12" s="237"/>
      <c r="FHZ12" s="237"/>
      <c r="FIA12" s="237"/>
      <c r="FIB12" s="237"/>
      <c r="FIC12" s="237"/>
      <c r="FID12" s="237"/>
      <c r="FIE12" s="237"/>
      <c r="FIF12" s="237"/>
      <c r="FIG12" s="237"/>
      <c r="FIH12" s="237"/>
      <c r="FII12" s="237"/>
      <c r="FIJ12" s="237"/>
      <c r="FIK12" s="237"/>
      <c r="FIL12" s="237"/>
      <c r="FIM12" s="237"/>
      <c r="FIN12" s="237"/>
      <c r="FIO12" s="237"/>
      <c r="FIP12" s="237"/>
      <c r="FIQ12" s="237"/>
      <c r="FIR12" s="237"/>
      <c r="FIS12" s="237"/>
      <c r="FIT12" s="237"/>
      <c r="FIU12" s="237"/>
      <c r="FIV12" s="237"/>
      <c r="FIW12" s="237"/>
      <c r="FIX12" s="237"/>
      <c r="FIY12" s="237"/>
      <c r="FIZ12" s="237"/>
      <c r="FJA12" s="237"/>
      <c r="FJB12" s="237"/>
      <c r="FJC12" s="237"/>
      <c r="FJD12" s="237"/>
      <c r="FJE12" s="237"/>
      <c r="FJF12" s="237"/>
      <c r="FJG12" s="237"/>
      <c r="FJH12" s="237"/>
      <c r="FJI12" s="237"/>
      <c r="FJJ12" s="237"/>
      <c r="FJK12" s="237"/>
      <c r="FJL12" s="237"/>
      <c r="FJM12" s="237"/>
      <c r="FJN12" s="237"/>
      <c r="FJO12" s="237"/>
      <c r="FJP12" s="237"/>
      <c r="FJQ12" s="237"/>
      <c r="FJR12" s="237"/>
      <c r="FJS12" s="237"/>
      <c r="FJT12" s="237"/>
      <c r="FJU12" s="237"/>
      <c r="FJV12" s="237"/>
      <c r="FJW12" s="237"/>
      <c r="FJX12" s="237"/>
      <c r="FJY12" s="237"/>
      <c r="FJZ12" s="237"/>
      <c r="FKA12" s="237"/>
      <c r="FKB12" s="237"/>
      <c r="FKC12" s="237"/>
      <c r="FKD12" s="237"/>
      <c r="FKE12" s="237"/>
      <c r="FKF12" s="237"/>
      <c r="FKG12" s="237"/>
      <c r="FKH12" s="237"/>
      <c r="FKI12" s="237"/>
      <c r="FKJ12" s="237"/>
      <c r="FKK12" s="237"/>
      <c r="FKL12" s="237"/>
      <c r="FKM12" s="237"/>
      <c r="FKN12" s="237"/>
      <c r="FKO12" s="237"/>
      <c r="FKP12" s="237"/>
      <c r="FKQ12" s="237"/>
      <c r="FKR12" s="237"/>
      <c r="FKS12" s="237"/>
      <c r="FKT12" s="237"/>
      <c r="FKU12" s="237"/>
      <c r="FKV12" s="237"/>
      <c r="FKW12" s="237"/>
      <c r="FKX12" s="237"/>
      <c r="FKY12" s="237"/>
      <c r="FKZ12" s="237"/>
      <c r="FLA12" s="237"/>
      <c r="FLB12" s="237"/>
      <c r="FLC12" s="237"/>
      <c r="FLD12" s="237"/>
      <c r="FLE12" s="237"/>
      <c r="FLF12" s="237"/>
      <c r="FLG12" s="237"/>
      <c r="FLH12" s="237"/>
      <c r="FLI12" s="237"/>
      <c r="FLJ12" s="237"/>
      <c r="FLK12" s="237"/>
      <c r="FLL12" s="237"/>
      <c r="FLM12" s="237"/>
      <c r="FLN12" s="237"/>
      <c r="FLO12" s="237"/>
      <c r="FLP12" s="237"/>
      <c r="FLQ12" s="237"/>
      <c r="FLR12" s="237"/>
      <c r="FLS12" s="237"/>
      <c r="FLT12" s="237"/>
      <c r="FLU12" s="237"/>
      <c r="FLV12" s="237"/>
      <c r="FLW12" s="237"/>
      <c r="FLX12" s="237"/>
      <c r="FLY12" s="237"/>
      <c r="FLZ12" s="237"/>
      <c r="FMA12" s="237"/>
      <c r="FMB12" s="237"/>
      <c r="FMC12" s="237"/>
      <c r="FMD12" s="237"/>
      <c r="FME12" s="237"/>
      <c r="FMF12" s="237"/>
      <c r="FMG12" s="237"/>
      <c r="FMH12" s="237"/>
      <c r="FMI12" s="237"/>
      <c r="FMJ12" s="237"/>
      <c r="FMK12" s="237"/>
      <c r="FML12" s="237"/>
      <c r="FMM12" s="237"/>
      <c r="FMN12" s="237"/>
      <c r="FMO12" s="237"/>
      <c r="FMP12" s="237"/>
      <c r="FMQ12" s="237"/>
      <c r="FMR12" s="237"/>
      <c r="FMS12" s="237"/>
      <c r="FMT12" s="237"/>
      <c r="FMU12" s="237"/>
      <c r="FMV12" s="237"/>
      <c r="FMW12" s="237"/>
      <c r="FMX12" s="237"/>
      <c r="FMY12" s="237"/>
      <c r="FMZ12" s="237"/>
      <c r="FNA12" s="237"/>
      <c r="FNB12" s="237"/>
      <c r="FNC12" s="237"/>
      <c r="FND12" s="237"/>
      <c r="FNE12" s="237"/>
      <c r="FNF12" s="237"/>
      <c r="FNG12" s="237"/>
      <c r="FNH12" s="237"/>
      <c r="FNI12" s="237"/>
      <c r="FNJ12" s="237"/>
      <c r="FNK12" s="237"/>
      <c r="FNL12" s="237"/>
      <c r="FNM12" s="237"/>
      <c r="FNN12" s="237"/>
      <c r="FNO12" s="237"/>
      <c r="FNP12" s="237"/>
      <c r="FNQ12" s="237"/>
      <c r="FNR12" s="237"/>
      <c r="FNS12" s="237"/>
      <c r="FNT12" s="237"/>
      <c r="FNU12" s="237"/>
      <c r="FNV12" s="237"/>
      <c r="FNW12" s="237"/>
      <c r="FNX12" s="237"/>
      <c r="FNY12" s="237"/>
      <c r="FNZ12" s="237"/>
      <c r="FOA12" s="237"/>
      <c r="FOB12" s="237"/>
      <c r="FOC12" s="237"/>
      <c r="FOD12" s="237"/>
      <c r="FOE12" s="237"/>
      <c r="FOF12" s="237"/>
      <c r="FOG12" s="237"/>
      <c r="FOH12" s="237"/>
      <c r="FOI12" s="237"/>
      <c r="FOJ12" s="237"/>
      <c r="FOK12" s="237"/>
      <c r="FOL12" s="237"/>
      <c r="FOM12" s="237"/>
      <c r="FON12" s="237"/>
      <c r="FOO12" s="237"/>
      <c r="FOP12" s="237"/>
      <c r="FOQ12" s="237"/>
      <c r="FOR12" s="237"/>
      <c r="FOS12" s="237"/>
      <c r="FOT12" s="237"/>
      <c r="FOU12" s="237"/>
      <c r="FOV12" s="237"/>
      <c r="FOW12" s="237"/>
      <c r="FOX12" s="237"/>
      <c r="FOY12" s="237"/>
      <c r="FOZ12" s="237"/>
      <c r="FPA12" s="237"/>
      <c r="FPB12" s="237"/>
      <c r="FPC12" s="237"/>
      <c r="FPD12" s="237"/>
      <c r="FPE12" s="237"/>
      <c r="FPF12" s="237"/>
      <c r="FPG12" s="237"/>
      <c r="FPH12" s="237"/>
      <c r="FPI12" s="237"/>
      <c r="FPJ12" s="237"/>
      <c r="FPK12" s="237"/>
      <c r="FPL12" s="237"/>
      <c r="FPM12" s="237"/>
      <c r="FPN12" s="237"/>
      <c r="FPO12" s="237"/>
      <c r="FPP12" s="237"/>
      <c r="FPQ12" s="237"/>
      <c r="FPR12" s="237"/>
      <c r="FPS12" s="237"/>
      <c r="FPT12" s="237"/>
      <c r="FPU12" s="237"/>
      <c r="FPV12" s="237"/>
      <c r="FPW12" s="237"/>
      <c r="FPX12" s="237"/>
      <c r="FPY12" s="237"/>
      <c r="FPZ12" s="237"/>
      <c r="FQA12" s="237"/>
      <c r="FQB12" s="237"/>
      <c r="FQC12" s="237"/>
      <c r="FQD12" s="237"/>
      <c r="FQE12" s="237"/>
      <c r="FQF12" s="237"/>
      <c r="FQG12" s="237"/>
      <c r="FQH12" s="237"/>
      <c r="FQI12" s="237"/>
      <c r="FQJ12" s="237"/>
      <c r="FQK12" s="237"/>
      <c r="FQL12" s="237"/>
      <c r="FQM12" s="237"/>
      <c r="FQN12" s="237"/>
      <c r="FQO12" s="237"/>
      <c r="FQP12" s="237"/>
      <c r="FQQ12" s="237"/>
      <c r="FQR12" s="237"/>
      <c r="FQS12" s="237"/>
      <c r="FQT12" s="237"/>
      <c r="FQU12" s="237"/>
      <c r="FQV12" s="237"/>
      <c r="FQW12" s="237"/>
      <c r="FQX12" s="237"/>
      <c r="FQY12" s="237"/>
      <c r="FQZ12" s="237"/>
      <c r="FRA12" s="237"/>
      <c r="FRB12" s="237"/>
      <c r="FRC12" s="237"/>
      <c r="FRD12" s="237"/>
      <c r="FRE12" s="237"/>
      <c r="FRF12" s="237"/>
      <c r="FRG12" s="237"/>
      <c r="FRH12" s="237"/>
      <c r="FRI12" s="237"/>
      <c r="FRJ12" s="237"/>
      <c r="FRK12" s="237"/>
      <c r="FRL12" s="237"/>
      <c r="FRM12" s="237"/>
      <c r="FRN12" s="237"/>
      <c r="FRO12" s="237"/>
      <c r="FRP12" s="237"/>
      <c r="FRQ12" s="237"/>
      <c r="FRR12" s="237"/>
      <c r="FRS12" s="237"/>
      <c r="FRT12" s="237"/>
      <c r="FRU12" s="237"/>
      <c r="FRV12" s="237"/>
      <c r="FRW12" s="237"/>
      <c r="FRX12" s="237"/>
      <c r="FRY12" s="237"/>
      <c r="FRZ12" s="237"/>
      <c r="FSA12" s="237"/>
      <c r="FSB12" s="237"/>
      <c r="FSC12" s="237"/>
      <c r="FSD12" s="237"/>
      <c r="FSE12" s="237"/>
      <c r="FSF12" s="237"/>
      <c r="FSG12" s="237"/>
      <c r="FSH12" s="237"/>
      <c r="FSI12" s="237"/>
      <c r="FSJ12" s="237"/>
      <c r="FSK12" s="237"/>
      <c r="FSL12" s="237"/>
      <c r="FSM12" s="237"/>
      <c r="FSN12" s="237"/>
      <c r="FSO12" s="237"/>
      <c r="FSP12" s="237"/>
      <c r="FSQ12" s="237"/>
      <c r="FSR12" s="237"/>
      <c r="FSS12" s="237"/>
      <c r="FST12" s="237"/>
      <c r="FSU12" s="237"/>
      <c r="FSV12" s="237"/>
      <c r="FSW12" s="237"/>
      <c r="FSX12" s="237"/>
      <c r="FSY12" s="237"/>
      <c r="FSZ12" s="237"/>
      <c r="FTA12" s="237"/>
      <c r="FTB12" s="237"/>
      <c r="FTC12" s="237"/>
      <c r="FTD12" s="237"/>
      <c r="FTE12" s="237"/>
      <c r="FTF12" s="237"/>
      <c r="FTG12" s="237"/>
      <c r="FTH12" s="237"/>
      <c r="FTI12" s="237"/>
      <c r="FTJ12" s="237"/>
      <c r="FTK12" s="237"/>
      <c r="FTL12" s="237"/>
      <c r="FTM12" s="237"/>
      <c r="FTN12" s="237"/>
      <c r="FTO12" s="237"/>
      <c r="FTP12" s="237"/>
      <c r="FTQ12" s="237"/>
      <c r="FTR12" s="237"/>
      <c r="FTS12" s="237"/>
      <c r="FTT12" s="237"/>
      <c r="FTU12" s="237"/>
      <c r="FTV12" s="237"/>
      <c r="FTW12" s="237"/>
      <c r="FTX12" s="237"/>
      <c r="FTY12" s="237"/>
      <c r="FTZ12" s="237"/>
      <c r="FUA12" s="237"/>
      <c r="FUB12" s="237"/>
      <c r="FUC12" s="237"/>
      <c r="FUD12" s="237"/>
      <c r="FUE12" s="237"/>
      <c r="FUF12" s="237"/>
      <c r="FUG12" s="237"/>
      <c r="FUH12" s="237"/>
      <c r="FUI12" s="237"/>
      <c r="FUJ12" s="237"/>
      <c r="FUK12" s="237"/>
      <c r="FUL12" s="237"/>
      <c r="FUM12" s="237"/>
      <c r="FUN12" s="237"/>
      <c r="FUO12" s="237"/>
      <c r="FUP12" s="237"/>
      <c r="FUQ12" s="237"/>
      <c r="FUR12" s="237"/>
      <c r="FUS12" s="237"/>
      <c r="FUT12" s="237"/>
      <c r="FUU12" s="237"/>
      <c r="FUV12" s="237"/>
      <c r="FUW12" s="237"/>
      <c r="FUX12" s="237"/>
      <c r="FUY12" s="237"/>
      <c r="FUZ12" s="237"/>
      <c r="FVA12" s="237"/>
      <c r="FVB12" s="237"/>
      <c r="FVC12" s="237"/>
      <c r="FVD12" s="237"/>
      <c r="FVE12" s="237"/>
      <c r="FVF12" s="237"/>
      <c r="FVG12" s="237"/>
      <c r="FVH12" s="237"/>
      <c r="FVI12" s="237"/>
      <c r="FVJ12" s="237"/>
      <c r="FVK12" s="237"/>
      <c r="FVL12" s="237"/>
      <c r="FVM12" s="237"/>
      <c r="FVN12" s="237"/>
      <c r="FVO12" s="237"/>
      <c r="FVP12" s="237"/>
      <c r="FVQ12" s="237"/>
      <c r="FVR12" s="237"/>
      <c r="FVS12" s="237"/>
      <c r="FVT12" s="237"/>
      <c r="FVU12" s="237"/>
      <c r="FVV12" s="237"/>
      <c r="FVW12" s="237"/>
      <c r="FVX12" s="237"/>
      <c r="FVY12" s="237"/>
      <c r="FVZ12" s="237"/>
      <c r="FWA12" s="237"/>
      <c r="FWB12" s="237"/>
      <c r="FWC12" s="237"/>
      <c r="FWD12" s="237"/>
      <c r="FWE12" s="237"/>
      <c r="FWF12" s="237"/>
      <c r="FWG12" s="237"/>
      <c r="FWH12" s="237"/>
      <c r="FWI12" s="237"/>
      <c r="FWJ12" s="237"/>
      <c r="FWK12" s="237"/>
      <c r="FWL12" s="237"/>
      <c r="FWM12" s="237"/>
      <c r="FWN12" s="237"/>
      <c r="FWO12" s="237"/>
      <c r="FWP12" s="237"/>
      <c r="FWQ12" s="237"/>
      <c r="FWR12" s="237"/>
      <c r="FWS12" s="237"/>
      <c r="FWT12" s="237"/>
      <c r="FWU12" s="237"/>
      <c r="FWV12" s="237"/>
      <c r="FWW12" s="237"/>
      <c r="FWX12" s="237"/>
      <c r="FWY12" s="237"/>
      <c r="FWZ12" s="237"/>
      <c r="FXA12" s="237"/>
      <c r="FXB12" s="237"/>
      <c r="FXC12" s="237"/>
      <c r="FXD12" s="237"/>
      <c r="FXE12" s="237"/>
      <c r="FXF12" s="237"/>
      <c r="FXG12" s="237"/>
      <c r="FXH12" s="237"/>
      <c r="FXI12" s="237"/>
      <c r="FXJ12" s="237"/>
      <c r="FXK12" s="237"/>
      <c r="FXL12" s="237"/>
      <c r="FXM12" s="237"/>
      <c r="FXN12" s="237"/>
      <c r="FXO12" s="237"/>
      <c r="FXP12" s="237"/>
      <c r="FXQ12" s="237"/>
      <c r="FXR12" s="237"/>
      <c r="FXS12" s="237"/>
      <c r="FXT12" s="237"/>
      <c r="FXU12" s="237"/>
      <c r="FXV12" s="237"/>
      <c r="FXW12" s="237"/>
      <c r="FXX12" s="237"/>
      <c r="FXY12" s="237"/>
      <c r="FXZ12" s="237"/>
      <c r="FYA12" s="237"/>
      <c r="FYB12" s="237"/>
      <c r="FYC12" s="237"/>
      <c r="FYD12" s="237"/>
      <c r="FYE12" s="237"/>
      <c r="FYF12" s="237"/>
      <c r="FYG12" s="237"/>
      <c r="FYH12" s="237"/>
      <c r="FYI12" s="237"/>
      <c r="FYJ12" s="237"/>
      <c r="FYK12" s="237"/>
      <c r="FYL12" s="237"/>
      <c r="FYM12" s="237"/>
      <c r="FYN12" s="237"/>
      <c r="FYO12" s="237"/>
      <c r="FYP12" s="237"/>
      <c r="FYQ12" s="237"/>
      <c r="FYR12" s="237"/>
      <c r="FYS12" s="237"/>
      <c r="FYT12" s="237"/>
      <c r="FYU12" s="237"/>
      <c r="FYV12" s="237"/>
      <c r="FYW12" s="237"/>
      <c r="FYX12" s="237"/>
      <c r="FYY12" s="237"/>
      <c r="FYZ12" s="237"/>
      <c r="FZA12" s="237"/>
      <c r="FZB12" s="237"/>
      <c r="FZC12" s="237"/>
      <c r="FZD12" s="237"/>
      <c r="FZE12" s="237"/>
      <c r="FZF12" s="237"/>
      <c r="FZG12" s="237"/>
      <c r="FZH12" s="237"/>
      <c r="FZI12" s="237"/>
      <c r="FZJ12" s="237"/>
      <c r="FZK12" s="237"/>
      <c r="FZL12" s="237"/>
      <c r="FZM12" s="237"/>
      <c r="FZN12" s="237"/>
      <c r="FZO12" s="237"/>
      <c r="FZP12" s="237"/>
      <c r="FZQ12" s="237"/>
      <c r="FZR12" s="237"/>
      <c r="FZS12" s="237"/>
      <c r="FZT12" s="237"/>
      <c r="FZU12" s="237"/>
      <c r="FZV12" s="237"/>
      <c r="FZW12" s="237"/>
      <c r="FZX12" s="237"/>
      <c r="FZY12" s="237"/>
      <c r="FZZ12" s="237"/>
      <c r="GAA12" s="237"/>
      <c r="GAB12" s="237"/>
      <c r="GAC12" s="237"/>
      <c r="GAD12" s="237"/>
      <c r="GAE12" s="237"/>
      <c r="GAF12" s="237"/>
      <c r="GAG12" s="237"/>
      <c r="GAH12" s="237"/>
      <c r="GAI12" s="237"/>
      <c r="GAJ12" s="237"/>
      <c r="GAK12" s="237"/>
      <c r="GAL12" s="237"/>
      <c r="GAM12" s="237"/>
      <c r="GAN12" s="237"/>
      <c r="GAO12" s="237"/>
      <c r="GAP12" s="237"/>
      <c r="GAQ12" s="237"/>
      <c r="GAR12" s="237"/>
      <c r="GAS12" s="237"/>
      <c r="GAT12" s="237"/>
      <c r="GAU12" s="237"/>
      <c r="GAV12" s="237"/>
      <c r="GAW12" s="237"/>
      <c r="GAX12" s="237"/>
      <c r="GAY12" s="237"/>
      <c r="GAZ12" s="237"/>
      <c r="GBA12" s="237"/>
      <c r="GBB12" s="237"/>
      <c r="GBC12" s="237"/>
      <c r="GBD12" s="237"/>
      <c r="GBE12" s="237"/>
      <c r="GBF12" s="237"/>
      <c r="GBG12" s="237"/>
      <c r="GBH12" s="237"/>
      <c r="GBI12" s="237"/>
      <c r="GBJ12" s="237"/>
      <c r="GBK12" s="237"/>
      <c r="GBL12" s="237"/>
      <c r="GBM12" s="237"/>
      <c r="GBN12" s="237"/>
      <c r="GBO12" s="237"/>
      <c r="GBP12" s="237"/>
      <c r="GBQ12" s="237"/>
      <c r="GBR12" s="237"/>
      <c r="GBS12" s="237"/>
      <c r="GBT12" s="237"/>
      <c r="GBU12" s="237"/>
      <c r="GBV12" s="237"/>
      <c r="GBW12" s="237"/>
      <c r="GBX12" s="237"/>
      <c r="GBY12" s="237"/>
      <c r="GBZ12" s="237"/>
      <c r="GCA12" s="237"/>
      <c r="GCB12" s="237"/>
      <c r="GCC12" s="237"/>
      <c r="GCD12" s="237"/>
      <c r="GCE12" s="237"/>
      <c r="GCF12" s="237"/>
      <c r="GCG12" s="237"/>
      <c r="GCH12" s="237"/>
      <c r="GCI12" s="237"/>
      <c r="GCJ12" s="237"/>
      <c r="GCK12" s="237"/>
      <c r="GCL12" s="237"/>
      <c r="GCM12" s="237"/>
      <c r="GCN12" s="237"/>
      <c r="GCO12" s="237"/>
      <c r="GCP12" s="237"/>
      <c r="GCQ12" s="237"/>
      <c r="GCR12" s="237"/>
      <c r="GCS12" s="237"/>
      <c r="GCT12" s="237"/>
      <c r="GCU12" s="237"/>
      <c r="GCV12" s="237"/>
      <c r="GCW12" s="237"/>
      <c r="GCX12" s="237"/>
      <c r="GCY12" s="237"/>
      <c r="GCZ12" s="237"/>
      <c r="GDA12" s="237"/>
      <c r="GDB12" s="237"/>
      <c r="GDC12" s="237"/>
      <c r="GDD12" s="237"/>
      <c r="GDE12" s="237"/>
      <c r="GDF12" s="237"/>
      <c r="GDG12" s="237"/>
      <c r="GDH12" s="237"/>
      <c r="GDI12" s="237"/>
      <c r="GDJ12" s="237"/>
      <c r="GDK12" s="237"/>
      <c r="GDL12" s="237"/>
      <c r="GDM12" s="237"/>
      <c r="GDN12" s="237"/>
      <c r="GDO12" s="237"/>
      <c r="GDP12" s="237"/>
      <c r="GDQ12" s="237"/>
      <c r="GDR12" s="237"/>
      <c r="GDS12" s="237"/>
      <c r="GDT12" s="237"/>
      <c r="GDU12" s="237"/>
      <c r="GDV12" s="237"/>
      <c r="GDW12" s="237"/>
      <c r="GDX12" s="237"/>
      <c r="GDY12" s="237"/>
      <c r="GDZ12" s="237"/>
      <c r="GEA12" s="237"/>
      <c r="GEB12" s="237"/>
      <c r="GEC12" s="237"/>
      <c r="GED12" s="237"/>
      <c r="GEE12" s="237"/>
      <c r="GEF12" s="237"/>
      <c r="GEG12" s="237"/>
      <c r="GEH12" s="237"/>
      <c r="GEI12" s="237"/>
      <c r="GEJ12" s="237"/>
      <c r="GEK12" s="237"/>
      <c r="GEL12" s="237"/>
      <c r="GEM12" s="237"/>
      <c r="GEN12" s="237"/>
      <c r="GEO12" s="237"/>
      <c r="GEP12" s="237"/>
      <c r="GEQ12" s="237"/>
      <c r="GER12" s="237"/>
      <c r="GES12" s="237"/>
      <c r="GET12" s="237"/>
      <c r="GEU12" s="237"/>
      <c r="GEV12" s="237"/>
      <c r="GEW12" s="237"/>
      <c r="GEX12" s="237"/>
      <c r="GEY12" s="237"/>
      <c r="GEZ12" s="237"/>
      <c r="GFA12" s="237"/>
      <c r="GFB12" s="237"/>
      <c r="GFC12" s="237"/>
      <c r="GFD12" s="237"/>
      <c r="GFE12" s="237"/>
      <c r="GFF12" s="237"/>
      <c r="GFG12" s="237"/>
      <c r="GFH12" s="237"/>
      <c r="GFI12" s="237"/>
      <c r="GFJ12" s="237"/>
      <c r="GFK12" s="237"/>
      <c r="GFL12" s="237"/>
      <c r="GFM12" s="237"/>
      <c r="GFN12" s="237"/>
      <c r="GFO12" s="237"/>
      <c r="GFP12" s="237"/>
      <c r="GFQ12" s="237"/>
      <c r="GFR12" s="237"/>
      <c r="GFS12" s="237"/>
      <c r="GFT12" s="237"/>
      <c r="GFU12" s="237"/>
      <c r="GFV12" s="237"/>
      <c r="GFW12" s="237"/>
      <c r="GFX12" s="237"/>
      <c r="GFY12" s="237"/>
      <c r="GFZ12" s="237"/>
      <c r="GGA12" s="237"/>
      <c r="GGB12" s="237"/>
      <c r="GGC12" s="237"/>
      <c r="GGD12" s="237"/>
      <c r="GGE12" s="237"/>
      <c r="GGF12" s="237"/>
      <c r="GGG12" s="237"/>
      <c r="GGH12" s="237"/>
      <c r="GGI12" s="237"/>
      <c r="GGJ12" s="237"/>
      <c r="GGK12" s="237"/>
      <c r="GGL12" s="237"/>
      <c r="GGM12" s="237"/>
      <c r="GGN12" s="237"/>
      <c r="GGO12" s="237"/>
      <c r="GGP12" s="237"/>
      <c r="GGQ12" s="237"/>
      <c r="GGR12" s="237"/>
      <c r="GGS12" s="237"/>
      <c r="GGT12" s="237"/>
      <c r="GGU12" s="237"/>
      <c r="GGV12" s="237"/>
      <c r="GGW12" s="237"/>
      <c r="GGX12" s="237"/>
      <c r="GGY12" s="237"/>
      <c r="GGZ12" s="237"/>
      <c r="GHA12" s="237"/>
      <c r="GHB12" s="237"/>
      <c r="GHC12" s="237"/>
      <c r="GHD12" s="237"/>
      <c r="GHE12" s="237"/>
      <c r="GHF12" s="237"/>
      <c r="GHG12" s="237"/>
      <c r="GHH12" s="237"/>
      <c r="GHI12" s="237"/>
      <c r="GHJ12" s="237"/>
      <c r="GHK12" s="237"/>
      <c r="GHL12" s="237"/>
      <c r="GHM12" s="237"/>
      <c r="GHN12" s="237"/>
      <c r="GHO12" s="237"/>
      <c r="GHP12" s="237"/>
      <c r="GHQ12" s="237"/>
      <c r="GHR12" s="237"/>
      <c r="GHS12" s="237"/>
      <c r="GHT12" s="237"/>
      <c r="GHU12" s="237"/>
      <c r="GHV12" s="237"/>
      <c r="GHW12" s="237"/>
      <c r="GHX12" s="237"/>
      <c r="GHY12" s="237"/>
      <c r="GHZ12" s="237"/>
      <c r="GIA12" s="237"/>
      <c r="GIB12" s="237"/>
      <c r="GIC12" s="237"/>
      <c r="GID12" s="237"/>
      <c r="GIE12" s="237"/>
      <c r="GIF12" s="237"/>
      <c r="GIG12" s="237"/>
      <c r="GIH12" s="237"/>
      <c r="GII12" s="237"/>
      <c r="GIJ12" s="237"/>
      <c r="GIK12" s="237"/>
      <c r="GIL12" s="237"/>
      <c r="GIM12" s="237"/>
      <c r="GIN12" s="237"/>
      <c r="GIO12" s="237"/>
      <c r="GIP12" s="237"/>
      <c r="GIQ12" s="237"/>
      <c r="GIR12" s="237"/>
      <c r="GIS12" s="237"/>
      <c r="GIT12" s="237"/>
      <c r="GIU12" s="237"/>
      <c r="GIV12" s="237"/>
      <c r="GIW12" s="237"/>
      <c r="GIX12" s="237"/>
      <c r="GIY12" s="237"/>
      <c r="GIZ12" s="237"/>
      <c r="GJA12" s="237"/>
      <c r="GJB12" s="237"/>
      <c r="GJC12" s="237"/>
      <c r="GJD12" s="237"/>
      <c r="GJE12" s="237"/>
      <c r="GJF12" s="237"/>
      <c r="GJG12" s="237"/>
      <c r="GJH12" s="237"/>
      <c r="GJI12" s="237"/>
      <c r="GJJ12" s="237"/>
      <c r="GJK12" s="237"/>
      <c r="GJL12" s="237"/>
      <c r="GJM12" s="237"/>
      <c r="GJN12" s="237"/>
      <c r="GJO12" s="237"/>
      <c r="GJP12" s="237"/>
      <c r="GJQ12" s="237"/>
      <c r="GJR12" s="237"/>
      <c r="GJS12" s="237"/>
      <c r="GJT12" s="237"/>
      <c r="GJU12" s="237"/>
      <c r="GJV12" s="237"/>
      <c r="GJW12" s="237"/>
      <c r="GJX12" s="237"/>
      <c r="GJY12" s="237"/>
      <c r="GJZ12" s="237"/>
      <c r="GKA12" s="237"/>
      <c r="GKB12" s="237"/>
      <c r="GKC12" s="237"/>
      <c r="GKD12" s="237"/>
      <c r="GKE12" s="237"/>
      <c r="GKF12" s="237"/>
      <c r="GKG12" s="237"/>
      <c r="GKH12" s="237"/>
      <c r="GKI12" s="237"/>
      <c r="GKJ12" s="237"/>
      <c r="GKK12" s="237"/>
      <c r="GKL12" s="237"/>
      <c r="GKM12" s="237"/>
      <c r="GKN12" s="237"/>
      <c r="GKO12" s="237"/>
      <c r="GKP12" s="237"/>
      <c r="GKQ12" s="237"/>
      <c r="GKR12" s="237"/>
      <c r="GKS12" s="237"/>
      <c r="GKT12" s="237"/>
      <c r="GKU12" s="237"/>
      <c r="GKV12" s="237"/>
      <c r="GKW12" s="237"/>
      <c r="GKX12" s="237"/>
      <c r="GKY12" s="237"/>
      <c r="GKZ12" s="237"/>
      <c r="GLA12" s="237"/>
      <c r="GLB12" s="237"/>
      <c r="GLC12" s="237"/>
      <c r="GLD12" s="237"/>
      <c r="GLE12" s="237"/>
      <c r="GLF12" s="237"/>
      <c r="GLG12" s="237"/>
      <c r="GLH12" s="237"/>
      <c r="GLI12" s="237"/>
      <c r="GLJ12" s="237"/>
      <c r="GLK12" s="237"/>
      <c r="GLL12" s="237"/>
      <c r="GLM12" s="237"/>
      <c r="GLN12" s="237"/>
      <c r="GLO12" s="237"/>
      <c r="GLP12" s="237"/>
      <c r="GLQ12" s="237"/>
      <c r="GLR12" s="237"/>
      <c r="GLS12" s="237"/>
      <c r="GLT12" s="237"/>
      <c r="GLU12" s="237"/>
      <c r="GLV12" s="237"/>
      <c r="GLW12" s="237"/>
      <c r="GLX12" s="237"/>
      <c r="GLY12" s="237"/>
      <c r="GLZ12" s="237"/>
      <c r="GMA12" s="237"/>
      <c r="GMB12" s="237"/>
      <c r="GMC12" s="237"/>
      <c r="GMD12" s="237"/>
      <c r="GME12" s="237"/>
      <c r="GMF12" s="237"/>
      <c r="GMG12" s="237"/>
      <c r="GMH12" s="237"/>
      <c r="GMI12" s="237"/>
      <c r="GMJ12" s="237"/>
      <c r="GMK12" s="237"/>
      <c r="GML12" s="237"/>
      <c r="GMM12" s="237"/>
      <c r="GMN12" s="237"/>
      <c r="GMO12" s="237"/>
      <c r="GMP12" s="237"/>
      <c r="GMQ12" s="237"/>
      <c r="GMR12" s="237"/>
      <c r="GMS12" s="237"/>
      <c r="GMT12" s="237"/>
      <c r="GMU12" s="237"/>
      <c r="GMV12" s="237"/>
      <c r="GMW12" s="237"/>
      <c r="GMX12" s="237"/>
      <c r="GMY12" s="237"/>
      <c r="GMZ12" s="237"/>
      <c r="GNA12" s="237"/>
      <c r="GNB12" s="237"/>
      <c r="GNC12" s="237"/>
      <c r="GND12" s="237"/>
      <c r="GNE12" s="237"/>
      <c r="GNF12" s="237"/>
      <c r="GNG12" s="237"/>
      <c r="GNH12" s="237"/>
      <c r="GNI12" s="237"/>
      <c r="GNJ12" s="237"/>
      <c r="GNK12" s="237"/>
      <c r="GNL12" s="237"/>
      <c r="GNM12" s="237"/>
      <c r="GNN12" s="237"/>
      <c r="GNO12" s="237"/>
      <c r="GNP12" s="237"/>
      <c r="GNQ12" s="237"/>
      <c r="GNR12" s="237"/>
      <c r="GNS12" s="237"/>
      <c r="GNT12" s="237"/>
      <c r="GNU12" s="237"/>
      <c r="GNV12" s="237"/>
      <c r="GNW12" s="237"/>
      <c r="GNX12" s="237"/>
      <c r="GNY12" s="237"/>
      <c r="GNZ12" s="237"/>
      <c r="GOA12" s="237"/>
      <c r="GOB12" s="237"/>
      <c r="GOC12" s="237"/>
      <c r="GOD12" s="237"/>
      <c r="GOE12" s="237"/>
      <c r="GOF12" s="237"/>
      <c r="GOG12" s="237"/>
      <c r="GOH12" s="237"/>
      <c r="GOI12" s="237"/>
      <c r="GOJ12" s="237"/>
      <c r="GOK12" s="237"/>
      <c r="GOL12" s="237"/>
      <c r="GOM12" s="237"/>
      <c r="GON12" s="237"/>
      <c r="GOO12" s="237"/>
      <c r="GOP12" s="237"/>
      <c r="GOQ12" s="237"/>
      <c r="GOR12" s="237"/>
      <c r="GOS12" s="237"/>
      <c r="GOT12" s="237"/>
      <c r="GOU12" s="237"/>
      <c r="GOV12" s="237"/>
      <c r="GOW12" s="237"/>
      <c r="GOX12" s="237"/>
      <c r="GOY12" s="237"/>
      <c r="GOZ12" s="237"/>
      <c r="GPA12" s="237"/>
      <c r="GPB12" s="237"/>
      <c r="GPC12" s="237"/>
      <c r="GPD12" s="237"/>
      <c r="GPE12" s="237"/>
      <c r="GPF12" s="237"/>
      <c r="GPG12" s="237"/>
      <c r="GPH12" s="237"/>
      <c r="GPI12" s="237"/>
      <c r="GPJ12" s="237"/>
      <c r="GPK12" s="237"/>
      <c r="GPL12" s="237"/>
      <c r="GPM12" s="237"/>
      <c r="GPN12" s="237"/>
      <c r="GPO12" s="237"/>
      <c r="GPP12" s="237"/>
      <c r="GPQ12" s="237"/>
      <c r="GPR12" s="237"/>
      <c r="GPS12" s="237"/>
      <c r="GPT12" s="237"/>
      <c r="GPU12" s="237"/>
      <c r="GPV12" s="237"/>
      <c r="GPW12" s="237"/>
      <c r="GPX12" s="237"/>
      <c r="GPY12" s="237"/>
      <c r="GPZ12" s="237"/>
      <c r="GQA12" s="237"/>
      <c r="GQB12" s="237"/>
      <c r="GQC12" s="237"/>
      <c r="GQD12" s="237"/>
      <c r="GQE12" s="237"/>
      <c r="GQF12" s="237"/>
      <c r="GQG12" s="237"/>
      <c r="GQH12" s="237"/>
      <c r="GQI12" s="237"/>
      <c r="GQJ12" s="237"/>
      <c r="GQK12" s="237"/>
      <c r="GQL12" s="237"/>
      <c r="GQM12" s="237"/>
      <c r="GQN12" s="237"/>
      <c r="GQO12" s="237"/>
      <c r="GQP12" s="237"/>
      <c r="GQQ12" s="237"/>
      <c r="GQR12" s="237"/>
      <c r="GQS12" s="237"/>
      <c r="GQT12" s="237"/>
      <c r="GQU12" s="237"/>
      <c r="GQV12" s="237"/>
      <c r="GQW12" s="237"/>
      <c r="GQX12" s="237"/>
      <c r="GQY12" s="237"/>
      <c r="GQZ12" s="237"/>
      <c r="GRA12" s="237"/>
      <c r="GRB12" s="237"/>
      <c r="GRC12" s="237"/>
      <c r="GRD12" s="237"/>
      <c r="GRE12" s="237"/>
      <c r="GRF12" s="237"/>
      <c r="GRG12" s="237"/>
      <c r="GRH12" s="237"/>
      <c r="GRI12" s="237"/>
      <c r="GRJ12" s="237"/>
      <c r="GRK12" s="237"/>
      <c r="GRL12" s="237"/>
      <c r="GRM12" s="237"/>
      <c r="GRN12" s="237"/>
      <c r="GRO12" s="237"/>
      <c r="GRP12" s="237"/>
      <c r="GRQ12" s="237"/>
      <c r="GRR12" s="237"/>
      <c r="GRS12" s="237"/>
      <c r="GRT12" s="237"/>
      <c r="GRU12" s="237"/>
      <c r="GRV12" s="237"/>
      <c r="GRW12" s="237"/>
      <c r="GRX12" s="237"/>
      <c r="GRY12" s="237"/>
      <c r="GRZ12" s="237"/>
      <c r="GSA12" s="237"/>
      <c r="GSB12" s="237"/>
      <c r="GSC12" s="237"/>
      <c r="GSD12" s="237"/>
      <c r="GSE12" s="237"/>
      <c r="GSF12" s="237"/>
      <c r="GSG12" s="237"/>
      <c r="GSH12" s="237"/>
      <c r="GSI12" s="237"/>
      <c r="GSJ12" s="237"/>
      <c r="GSK12" s="237"/>
      <c r="GSL12" s="237"/>
      <c r="GSM12" s="237"/>
      <c r="GSN12" s="237"/>
      <c r="GSO12" s="237"/>
      <c r="GSP12" s="237"/>
      <c r="GSQ12" s="237"/>
      <c r="GSR12" s="237"/>
      <c r="GSS12" s="237"/>
      <c r="GST12" s="237"/>
      <c r="GSU12" s="237"/>
      <c r="GSV12" s="237"/>
      <c r="GSW12" s="237"/>
      <c r="GSX12" s="237"/>
      <c r="GSY12" s="237"/>
      <c r="GSZ12" s="237"/>
      <c r="GTA12" s="237"/>
      <c r="GTB12" s="237"/>
      <c r="GTC12" s="237"/>
      <c r="GTD12" s="237"/>
      <c r="GTE12" s="237"/>
      <c r="GTF12" s="237"/>
      <c r="GTG12" s="237"/>
      <c r="GTH12" s="237"/>
      <c r="GTI12" s="237"/>
      <c r="GTJ12" s="237"/>
      <c r="GTK12" s="237"/>
      <c r="GTL12" s="237"/>
      <c r="GTM12" s="237"/>
      <c r="GTN12" s="237"/>
      <c r="GTO12" s="237"/>
      <c r="GTP12" s="237"/>
      <c r="GTQ12" s="237"/>
      <c r="GTR12" s="237"/>
      <c r="GTS12" s="237"/>
      <c r="GTT12" s="237"/>
      <c r="GTU12" s="237"/>
      <c r="GTV12" s="237"/>
      <c r="GTW12" s="237"/>
      <c r="GTX12" s="237"/>
      <c r="GTY12" s="237"/>
      <c r="GTZ12" s="237"/>
      <c r="GUA12" s="237"/>
      <c r="GUB12" s="237"/>
      <c r="GUC12" s="237"/>
      <c r="GUD12" s="237"/>
      <c r="GUE12" s="237"/>
      <c r="GUF12" s="237"/>
      <c r="GUG12" s="237"/>
      <c r="GUH12" s="237"/>
      <c r="GUI12" s="237"/>
      <c r="GUJ12" s="237"/>
      <c r="GUK12" s="237"/>
      <c r="GUL12" s="237"/>
      <c r="GUM12" s="237"/>
      <c r="GUN12" s="237"/>
      <c r="GUO12" s="237"/>
      <c r="GUP12" s="237"/>
      <c r="GUQ12" s="237"/>
      <c r="GUR12" s="237"/>
      <c r="GUS12" s="237"/>
      <c r="GUT12" s="237"/>
      <c r="GUU12" s="237"/>
      <c r="GUV12" s="237"/>
      <c r="GUW12" s="237"/>
      <c r="GUX12" s="237"/>
      <c r="GUY12" s="237"/>
      <c r="GUZ12" s="237"/>
      <c r="GVA12" s="237"/>
      <c r="GVB12" s="237"/>
      <c r="GVC12" s="237"/>
      <c r="GVD12" s="237"/>
      <c r="GVE12" s="237"/>
      <c r="GVF12" s="237"/>
      <c r="GVG12" s="237"/>
      <c r="GVH12" s="237"/>
      <c r="GVI12" s="237"/>
      <c r="GVJ12" s="237"/>
      <c r="GVK12" s="237"/>
      <c r="GVL12" s="237"/>
      <c r="GVM12" s="237"/>
      <c r="GVN12" s="237"/>
      <c r="GVO12" s="237"/>
      <c r="GVP12" s="237"/>
      <c r="GVQ12" s="237"/>
      <c r="GVR12" s="237"/>
      <c r="GVS12" s="237"/>
      <c r="GVT12" s="237"/>
      <c r="GVU12" s="237"/>
      <c r="GVV12" s="237"/>
      <c r="GVW12" s="237"/>
      <c r="GVX12" s="237"/>
      <c r="GVY12" s="237"/>
      <c r="GVZ12" s="237"/>
      <c r="GWA12" s="237"/>
      <c r="GWB12" s="237"/>
      <c r="GWC12" s="237"/>
      <c r="GWD12" s="237"/>
      <c r="GWE12" s="237"/>
      <c r="GWF12" s="237"/>
      <c r="GWG12" s="237"/>
      <c r="GWH12" s="237"/>
      <c r="GWI12" s="237"/>
      <c r="GWJ12" s="237"/>
      <c r="GWK12" s="237"/>
      <c r="GWL12" s="237"/>
      <c r="GWM12" s="237"/>
      <c r="GWN12" s="237"/>
      <c r="GWO12" s="237"/>
      <c r="GWP12" s="237"/>
      <c r="GWQ12" s="237"/>
      <c r="GWR12" s="237"/>
      <c r="GWS12" s="237"/>
      <c r="GWT12" s="237"/>
      <c r="GWU12" s="237"/>
      <c r="GWV12" s="237"/>
      <c r="GWW12" s="237"/>
      <c r="GWX12" s="237"/>
      <c r="GWY12" s="237"/>
      <c r="GWZ12" s="237"/>
      <c r="GXA12" s="237"/>
      <c r="GXB12" s="237"/>
      <c r="GXC12" s="237"/>
      <c r="GXD12" s="237"/>
      <c r="GXE12" s="237"/>
      <c r="GXF12" s="237"/>
      <c r="GXG12" s="237"/>
      <c r="GXH12" s="237"/>
      <c r="GXI12" s="237"/>
      <c r="GXJ12" s="237"/>
      <c r="GXK12" s="237"/>
      <c r="GXL12" s="237"/>
      <c r="GXM12" s="237"/>
      <c r="GXN12" s="237"/>
      <c r="GXO12" s="237"/>
      <c r="GXP12" s="237"/>
      <c r="GXQ12" s="237"/>
      <c r="GXR12" s="237"/>
      <c r="GXS12" s="237"/>
      <c r="GXT12" s="237"/>
      <c r="GXU12" s="237"/>
      <c r="GXV12" s="237"/>
      <c r="GXW12" s="237"/>
      <c r="GXX12" s="237"/>
      <c r="GXY12" s="237"/>
      <c r="GXZ12" s="237"/>
      <c r="GYA12" s="237"/>
      <c r="GYB12" s="237"/>
      <c r="GYC12" s="237"/>
      <c r="GYD12" s="237"/>
      <c r="GYE12" s="237"/>
      <c r="GYF12" s="237"/>
      <c r="GYG12" s="237"/>
      <c r="GYH12" s="237"/>
      <c r="GYI12" s="237"/>
      <c r="GYJ12" s="237"/>
      <c r="GYK12" s="237"/>
      <c r="GYL12" s="237"/>
      <c r="GYM12" s="237"/>
      <c r="GYN12" s="237"/>
      <c r="GYO12" s="237"/>
      <c r="GYP12" s="237"/>
      <c r="GYQ12" s="237"/>
      <c r="GYR12" s="237"/>
      <c r="GYS12" s="237"/>
      <c r="GYT12" s="237"/>
      <c r="GYU12" s="237"/>
      <c r="GYV12" s="237"/>
      <c r="GYW12" s="237"/>
      <c r="GYX12" s="237"/>
      <c r="GYY12" s="237"/>
      <c r="GYZ12" s="237"/>
      <c r="GZA12" s="237"/>
      <c r="GZB12" s="237"/>
      <c r="GZC12" s="237"/>
      <c r="GZD12" s="237"/>
      <c r="GZE12" s="237"/>
      <c r="GZF12" s="237"/>
      <c r="GZG12" s="237"/>
      <c r="GZH12" s="237"/>
      <c r="GZI12" s="237"/>
      <c r="GZJ12" s="237"/>
      <c r="GZK12" s="237"/>
      <c r="GZL12" s="237"/>
      <c r="GZM12" s="237"/>
      <c r="GZN12" s="237"/>
      <c r="GZO12" s="237"/>
      <c r="GZP12" s="237"/>
      <c r="GZQ12" s="237"/>
      <c r="GZR12" s="237"/>
      <c r="GZS12" s="237"/>
      <c r="GZT12" s="237"/>
      <c r="GZU12" s="237"/>
      <c r="GZV12" s="237"/>
      <c r="GZW12" s="237"/>
      <c r="GZX12" s="237"/>
      <c r="GZY12" s="237"/>
      <c r="GZZ12" s="237"/>
      <c r="HAA12" s="237"/>
      <c r="HAB12" s="237"/>
      <c r="HAC12" s="237"/>
      <c r="HAD12" s="237"/>
      <c r="HAE12" s="237"/>
      <c r="HAF12" s="237"/>
      <c r="HAG12" s="237"/>
      <c r="HAH12" s="237"/>
      <c r="HAI12" s="237"/>
      <c r="HAJ12" s="237"/>
      <c r="HAK12" s="237"/>
      <c r="HAL12" s="237"/>
      <c r="HAM12" s="237"/>
      <c r="HAN12" s="237"/>
      <c r="HAO12" s="237"/>
      <c r="HAP12" s="237"/>
      <c r="HAQ12" s="237"/>
      <c r="HAR12" s="237"/>
      <c r="HAS12" s="237"/>
      <c r="HAT12" s="237"/>
      <c r="HAU12" s="237"/>
      <c r="HAV12" s="237"/>
      <c r="HAW12" s="237"/>
      <c r="HAX12" s="237"/>
      <c r="HAY12" s="237"/>
      <c r="HAZ12" s="237"/>
      <c r="HBA12" s="237"/>
      <c r="HBB12" s="237"/>
      <c r="HBC12" s="237"/>
      <c r="HBD12" s="237"/>
      <c r="HBE12" s="237"/>
      <c r="HBF12" s="237"/>
      <c r="HBG12" s="237"/>
      <c r="HBH12" s="237"/>
      <c r="HBI12" s="237"/>
      <c r="HBJ12" s="237"/>
      <c r="HBK12" s="237"/>
      <c r="HBL12" s="237"/>
      <c r="HBM12" s="237"/>
      <c r="HBN12" s="237"/>
      <c r="HBO12" s="237"/>
      <c r="HBP12" s="237"/>
      <c r="HBQ12" s="237"/>
      <c r="HBR12" s="237"/>
      <c r="HBS12" s="237"/>
      <c r="HBT12" s="237"/>
      <c r="HBU12" s="237"/>
      <c r="HBV12" s="237"/>
      <c r="HBW12" s="237"/>
      <c r="HBX12" s="237"/>
      <c r="HBY12" s="237"/>
      <c r="HBZ12" s="237"/>
      <c r="HCA12" s="237"/>
      <c r="HCB12" s="237"/>
      <c r="HCC12" s="237"/>
      <c r="HCD12" s="237"/>
      <c r="HCE12" s="237"/>
      <c r="HCF12" s="237"/>
      <c r="HCG12" s="237"/>
      <c r="HCH12" s="237"/>
      <c r="HCI12" s="237"/>
      <c r="HCJ12" s="237"/>
      <c r="HCK12" s="237"/>
      <c r="HCL12" s="237"/>
      <c r="HCM12" s="237"/>
      <c r="HCN12" s="237"/>
      <c r="HCO12" s="237"/>
      <c r="HCP12" s="237"/>
      <c r="HCQ12" s="237"/>
      <c r="HCR12" s="237"/>
      <c r="HCS12" s="237"/>
      <c r="HCT12" s="237"/>
      <c r="HCU12" s="237"/>
      <c r="HCV12" s="237"/>
      <c r="HCW12" s="237"/>
      <c r="HCX12" s="237"/>
      <c r="HCY12" s="237"/>
      <c r="HCZ12" s="237"/>
      <c r="HDA12" s="237"/>
      <c r="HDB12" s="237"/>
      <c r="HDC12" s="237"/>
      <c r="HDD12" s="237"/>
      <c r="HDE12" s="237"/>
      <c r="HDF12" s="237"/>
      <c r="HDG12" s="237"/>
      <c r="HDH12" s="237"/>
      <c r="HDI12" s="237"/>
      <c r="HDJ12" s="237"/>
      <c r="HDK12" s="237"/>
      <c r="HDL12" s="237"/>
      <c r="HDM12" s="237"/>
      <c r="HDN12" s="237"/>
      <c r="HDO12" s="237"/>
      <c r="HDP12" s="237"/>
      <c r="HDQ12" s="237"/>
      <c r="HDR12" s="237"/>
      <c r="HDS12" s="237"/>
      <c r="HDT12" s="237"/>
      <c r="HDU12" s="237"/>
      <c r="HDV12" s="237"/>
      <c r="HDW12" s="237"/>
      <c r="HDX12" s="237"/>
      <c r="HDY12" s="237"/>
      <c r="HDZ12" s="237"/>
      <c r="HEA12" s="237"/>
      <c r="HEB12" s="237"/>
      <c r="HEC12" s="237"/>
      <c r="HED12" s="237"/>
      <c r="HEE12" s="237"/>
      <c r="HEF12" s="237"/>
      <c r="HEG12" s="237"/>
      <c r="HEH12" s="237"/>
      <c r="HEI12" s="237"/>
      <c r="HEJ12" s="237"/>
      <c r="HEK12" s="237"/>
      <c r="HEL12" s="237"/>
      <c r="HEM12" s="237"/>
      <c r="HEN12" s="237"/>
      <c r="HEO12" s="237"/>
      <c r="HEP12" s="237"/>
      <c r="HEQ12" s="237"/>
      <c r="HER12" s="237"/>
      <c r="HES12" s="237"/>
      <c r="HET12" s="237"/>
      <c r="HEU12" s="237"/>
      <c r="HEV12" s="237"/>
      <c r="HEW12" s="237"/>
      <c r="HEX12" s="237"/>
      <c r="HEY12" s="237"/>
      <c r="HEZ12" s="237"/>
      <c r="HFA12" s="237"/>
      <c r="HFB12" s="237"/>
      <c r="HFC12" s="237"/>
      <c r="HFD12" s="237"/>
      <c r="HFE12" s="237"/>
      <c r="HFF12" s="237"/>
      <c r="HFG12" s="237"/>
      <c r="HFH12" s="237"/>
      <c r="HFI12" s="237"/>
      <c r="HFJ12" s="237"/>
      <c r="HFK12" s="237"/>
      <c r="HFL12" s="237"/>
      <c r="HFM12" s="237"/>
      <c r="HFN12" s="237"/>
      <c r="HFO12" s="237"/>
      <c r="HFP12" s="237"/>
      <c r="HFQ12" s="237"/>
      <c r="HFR12" s="237"/>
      <c r="HFS12" s="237"/>
      <c r="HFT12" s="237"/>
      <c r="HFU12" s="237"/>
      <c r="HFV12" s="237"/>
      <c r="HFW12" s="237"/>
      <c r="HFX12" s="237"/>
      <c r="HFY12" s="237"/>
      <c r="HFZ12" s="237"/>
      <c r="HGA12" s="237"/>
      <c r="HGB12" s="237"/>
      <c r="HGC12" s="237"/>
      <c r="HGD12" s="237"/>
      <c r="HGE12" s="237"/>
      <c r="HGF12" s="237"/>
      <c r="HGG12" s="237"/>
      <c r="HGH12" s="237"/>
      <c r="HGI12" s="237"/>
      <c r="HGJ12" s="237"/>
      <c r="HGK12" s="237"/>
      <c r="HGL12" s="237"/>
      <c r="HGM12" s="237"/>
      <c r="HGN12" s="237"/>
      <c r="HGO12" s="237"/>
      <c r="HGP12" s="237"/>
      <c r="HGQ12" s="237"/>
      <c r="HGR12" s="237"/>
      <c r="HGS12" s="237"/>
      <c r="HGT12" s="237"/>
      <c r="HGU12" s="237"/>
      <c r="HGV12" s="237"/>
      <c r="HGW12" s="237"/>
      <c r="HGX12" s="237"/>
      <c r="HGY12" s="237"/>
      <c r="HGZ12" s="237"/>
      <c r="HHA12" s="237"/>
      <c r="HHB12" s="237"/>
      <c r="HHC12" s="237"/>
      <c r="HHD12" s="237"/>
      <c r="HHE12" s="237"/>
      <c r="HHF12" s="237"/>
      <c r="HHG12" s="237"/>
      <c r="HHH12" s="237"/>
      <c r="HHI12" s="237"/>
      <c r="HHJ12" s="237"/>
      <c r="HHK12" s="237"/>
      <c r="HHL12" s="237"/>
      <c r="HHM12" s="237"/>
      <c r="HHN12" s="237"/>
      <c r="HHO12" s="237"/>
      <c r="HHP12" s="237"/>
      <c r="HHQ12" s="237"/>
      <c r="HHR12" s="237"/>
      <c r="HHS12" s="237"/>
      <c r="HHT12" s="237"/>
      <c r="HHU12" s="237"/>
      <c r="HHV12" s="237"/>
      <c r="HHW12" s="237"/>
      <c r="HHX12" s="237"/>
      <c r="HHY12" s="237"/>
      <c r="HHZ12" s="237"/>
      <c r="HIA12" s="237"/>
      <c r="HIB12" s="237"/>
      <c r="HIC12" s="237"/>
      <c r="HID12" s="237"/>
      <c r="HIE12" s="237"/>
      <c r="HIF12" s="237"/>
      <c r="HIG12" s="237"/>
      <c r="HIH12" s="237"/>
      <c r="HII12" s="237"/>
      <c r="HIJ12" s="237"/>
      <c r="HIK12" s="237"/>
      <c r="HIL12" s="237"/>
      <c r="HIM12" s="237"/>
      <c r="HIN12" s="237"/>
      <c r="HIO12" s="237"/>
      <c r="HIP12" s="237"/>
      <c r="HIQ12" s="237"/>
      <c r="HIR12" s="237"/>
      <c r="HIS12" s="237"/>
      <c r="HIT12" s="237"/>
      <c r="HIU12" s="237"/>
      <c r="HIV12" s="237"/>
      <c r="HIW12" s="237"/>
      <c r="HIX12" s="237"/>
      <c r="HIY12" s="237"/>
      <c r="HIZ12" s="237"/>
      <c r="HJA12" s="237"/>
      <c r="HJB12" s="237"/>
      <c r="HJC12" s="237"/>
      <c r="HJD12" s="237"/>
      <c r="HJE12" s="237"/>
      <c r="HJF12" s="237"/>
      <c r="HJG12" s="237"/>
      <c r="HJH12" s="237"/>
      <c r="HJI12" s="237"/>
      <c r="HJJ12" s="237"/>
      <c r="HJK12" s="237"/>
      <c r="HJL12" s="237"/>
      <c r="HJM12" s="237"/>
      <c r="HJN12" s="237"/>
      <c r="HJO12" s="237"/>
      <c r="HJP12" s="237"/>
      <c r="HJQ12" s="237"/>
      <c r="HJR12" s="237"/>
      <c r="HJS12" s="237"/>
      <c r="HJT12" s="237"/>
      <c r="HJU12" s="237"/>
      <c r="HJV12" s="237"/>
      <c r="HJW12" s="237"/>
      <c r="HJX12" s="237"/>
      <c r="HJY12" s="237"/>
      <c r="HJZ12" s="237"/>
      <c r="HKA12" s="237"/>
      <c r="HKB12" s="237"/>
      <c r="HKC12" s="237"/>
      <c r="HKD12" s="237"/>
      <c r="HKE12" s="237"/>
      <c r="HKF12" s="237"/>
      <c r="HKG12" s="237"/>
      <c r="HKH12" s="237"/>
      <c r="HKI12" s="237"/>
      <c r="HKJ12" s="237"/>
      <c r="HKK12" s="237"/>
      <c r="HKL12" s="237"/>
      <c r="HKM12" s="237"/>
      <c r="HKN12" s="237"/>
      <c r="HKO12" s="237"/>
      <c r="HKP12" s="237"/>
      <c r="HKQ12" s="237"/>
      <c r="HKR12" s="237"/>
      <c r="HKS12" s="237"/>
      <c r="HKT12" s="237"/>
      <c r="HKU12" s="237"/>
      <c r="HKV12" s="237"/>
      <c r="HKW12" s="237"/>
      <c r="HKX12" s="237"/>
      <c r="HKY12" s="237"/>
      <c r="HKZ12" s="237"/>
      <c r="HLA12" s="237"/>
      <c r="HLB12" s="237"/>
      <c r="HLC12" s="237"/>
      <c r="HLD12" s="237"/>
      <c r="HLE12" s="237"/>
      <c r="HLF12" s="237"/>
      <c r="HLG12" s="237"/>
      <c r="HLH12" s="237"/>
      <c r="HLI12" s="237"/>
      <c r="HLJ12" s="237"/>
      <c r="HLK12" s="237"/>
      <c r="HLL12" s="237"/>
      <c r="HLM12" s="237"/>
      <c r="HLN12" s="237"/>
      <c r="HLO12" s="237"/>
      <c r="HLP12" s="237"/>
      <c r="HLQ12" s="237"/>
      <c r="HLR12" s="237"/>
      <c r="HLS12" s="237"/>
      <c r="HLT12" s="237"/>
      <c r="HLU12" s="237"/>
      <c r="HLV12" s="237"/>
      <c r="HLW12" s="237"/>
      <c r="HLX12" s="237"/>
      <c r="HLY12" s="237"/>
      <c r="HLZ12" s="237"/>
      <c r="HMA12" s="237"/>
      <c r="HMB12" s="237"/>
      <c r="HMC12" s="237"/>
      <c r="HMD12" s="237"/>
      <c r="HME12" s="237"/>
      <c r="HMF12" s="237"/>
      <c r="HMG12" s="237"/>
      <c r="HMH12" s="237"/>
      <c r="HMI12" s="237"/>
      <c r="HMJ12" s="237"/>
      <c r="HMK12" s="237"/>
      <c r="HML12" s="237"/>
      <c r="HMM12" s="237"/>
      <c r="HMN12" s="237"/>
      <c r="HMO12" s="237"/>
      <c r="HMP12" s="237"/>
      <c r="HMQ12" s="237"/>
      <c r="HMR12" s="237"/>
      <c r="HMS12" s="237"/>
      <c r="HMT12" s="237"/>
      <c r="HMU12" s="237"/>
      <c r="HMV12" s="237"/>
      <c r="HMW12" s="237"/>
      <c r="HMX12" s="237"/>
      <c r="HMY12" s="237"/>
      <c r="HMZ12" s="237"/>
      <c r="HNA12" s="237"/>
      <c r="HNB12" s="237"/>
      <c r="HNC12" s="237"/>
      <c r="HND12" s="237"/>
      <c r="HNE12" s="237"/>
      <c r="HNF12" s="237"/>
      <c r="HNG12" s="237"/>
      <c r="HNH12" s="237"/>
      <c r="HNI12" s="237"/>
      <c r="HNJ12" s="237"/>
      <c r="HNK12" s="237"/>
      <c r="HNL12" s="237"/>
      <c r="HNM12" s="237"/>
      <c r="HNN12" s="237"/>
      <c r="HNO12" s="237"/>
      <c r="HNP12" s="237"/>
      <c r="HNQ12" s="237"/>
      <c r="HNR12" s="237"/>
      <c r="HNS12" s="237"/>
      <c r="HNT12" s="237"/>
      <c r="HNU12" s="237"/>
      <c r="HNV12" s="237"/>
      <c r="HNW12" s="237"/>
      <c r="HNX12" s="237"/>
      <c r="HNY12" s="237"/>
      <c r="HNZ12" s="237"/>
      <c r="HOA12" s="237"/>
      <c r="HOB12" s="237"/>
      <c r="HOC12" s="237"/>
      <c r="HOD12" s="237"/>
      <c r="HOE12" s="237"/>
      <c r="HOF12" s="237"/>
      <c r="HOG12" s="237"/>
      <c r="HOH12" s="237"/>
      <c r="HOI12" s="237"/>
      <c r="HOJ12" s="237"/>
      <c r="HOK12" s="237"/>
      <c r="HOL12" s="237"/>
      <c r="HOM12" s="237"/>
      <c r="HON12" s="237"/>
      <c r="HOO12" s="237"/>
      <c r="HOP12" s="237"/>
      <c r="HOQ12" s="237"/>
      <c r="HOR12" s="237"/>
      <c r="HOS12" s="237"/>
      <c r="HOT12" s="237"/>
      <c r="HOU12" s="237"/>
      <c r="HOV12" s="237"/>
      <c r="HOW12" s="237"/>
      <c r="HOX12" s="237"/>
      <c r="HOY12" s="237"/>
      <c r="HOZ12" s="237"/>
      <c r="HPA12" s="237"/>
      <c r="HPB12" s="237"/>
      <c r="HPC12" s="237"/>
      <c r="HPD12" s="237"/>
      <c r="HPE12" s="237"/>
      <c r="HPF12" s="237"/>
      <c r="HPG12" s="237"/>
      <c r="HPH12" s="237"/>
      <c r="HPI12" s="237"/>
      <c r="HPJ12" s="237"/>
      <c r="HPK12" s="237"/>
      <c r="HPL12" s="237"/>
      <c r="HPM12" s="237"/>
      <c r="HPN12" s="237"/>
      <c r="HPO12" s="237"/>
      <c r="HPP12" s="237"/>
      <c r="HPQ12" s="237"/>
      <c r="HPR12" s="237"/>
      <c r="HPS12" s="237"/>
      <c r="HPT12" s="237"/>
      <c r="HPU12" s="237"/>
      <c r="HPV12" s="237"/>
      <c r="HPW12" s="237"/>
      <c r="HPX12" s="237"/>
      <c r="HPY12" s="237"/>
      <c r="HPZ12" s="237"/>
      <c r="HQA12" s="237"/>
      <c r="HQB12" s="237"/>
      <c r="HQC12" s="237"/>
      <c r="HQD12" s="237"/>
      <c r="HQE12" s="237"/>
      <c r="HQF12" s="237"/>
      <c r="HQG12" s="237"/>
      <c r="HQH12" s="237"/>
      <c r="HQI12" s="237"/>
      <c r="HQJ12" s="237"/>
      <c r="HQK12" s="237"/>
      <c r="HQL12" s="237"/>
      <c r="HQM12" s="237"/>
      <c r="HQN12" s="237"/>
      <c r="HQO12" s="237"/>
      <c r="HQP12" s="237"/>
      <c r="HQQ12" s="237"/>
      <c r="HQR12" s="237"/>
      <c r="HQS12" s="237"/>
      <c r="HQT12" s="237"/>
      <c r="HQU12" s="237"/>
      <c r="HQV12" s="237"/>
      <c r="HQW12" s="237"/>
      <c r="HQX12" s="237"/>
      <c r="HQY12" s="237"/>
      <c r="HQZ12" s="237"/>
      <c r="HRA12" s="237"/>
      <c r="HRB12" s="237"/>
      <c r="HRC12" s="237"/>
      <c r="HRD12" s="237"/>
      <c r="HRE12" s="237"/>
      <c r="HRF12" s="237"/>
      <c r="HRG12" s="237"/>
      <c r="HRH12" s="237"/>
      <c r="HRI12" s="237"/>
      <c r="HRJ12" s="237"/>
      <c r="HRK12" s="237"/>
      <c r="HRL12" s="237"/>
      <c r="HRM12" s="237"/>
      <c r="HRN12" s="237"/>
      <c r="HRO12" s="237"/>
      <c r="HRP12" s="237"/>
      <c r="HRQ12" s="237"/>
      <c r="HRR12" s="237"/>
      <c r="HRS12" s="237"/>
      <c r="HRT12" s="237"/>
      <c r="HRU12" s="237"/>
      <c r="HRV12" s="237"/>
      <c r="HRW12" s="237"/>
      <c r="HRX12" s="237"/>
      <c r="HRY12" s="237"/>
      <c r="HRZ12" s="237"/>
      <c r="HSA12" s="237"/>
      <c r="HSB12" s="237"/>
      <c r="HSC12" s="237"/>
      <c r="HSD12" s="237"/>
      <c r="HSE12" s="237"/>
      <c r="HSF12" s="237"/>
      <c r="HSG12" s="237"/>
      <c r="HSH12" s="237"/>
      <c r="HSI12" s="237"/>
      <c r="HSJ12" s="237"/>
      <c r="HSK12" s="237"/>
      <c r="HSL12" s="237"/>
      <c r="HSM12" s="237"/>
      <c r="HSN12" s="237"/>
      <c r="HSO12" s="237"/>
      <c r="HSP12" s="237"/>
      <c r="HSQ12" s="237"/>
      <c r="HSR12" s="237"/>
      <c r="HSS12" s="237"/>
      <c r="HST12" s="237"/>
      <c r="HSU12" s="237"/>
      <c r="HSV12" s="237"/>
      <c r="HSW12" s="237"/>
      <c r="HSX12" s="237"/>
      <c r="HSY12" s="237"/>
      <c r="HSZ12" s="237"/>
      <c r="HTA12" s="237"/>
      <c r="HTB12" s="237"/>
      <c r="HTC12" s="237"/>
      <c r="HTD12" s="237"/>
      <c r="HTE12" s="237"/>
      <c r="HTF12" s="237"/>
      <c r="HTG12" s="237"/>
      <c r="HTH12" s="237"/>
      <c r="HTI12" s="237"/>
      <c r="HTJ12" s="237"/>
      <c r="HTK12" s="237"/>
      <c r="HTL12" s="237"/>
      <c r="HTM12" s="237"/>
      <c r="HTN12" s="237"/>
      <c r="HTO12" s="237"/>
      <c r="HTP12" s="237"/>
      <c r="HTQ12" s="237"/>
      <c r="HTR12" s="237"/>
      <c r="HTS12" s="237"/>
      <c r="HTT12" s="237"/>
      <c r="HTU12" s="237"/>
      <c r="HTV12" s="237"/>
      <c r="HTW12" s="237"/>
      <c r="HTX12" s="237"/>
      <c r="HTY12" s="237"/>
      <c r="HTZ12" s="237"/>
      <c r="HUA12" s="237"/>
      <c r="HUB12" s="237"/>
      <c r="HUC12" s="237"/>
      <c r="HUD12" s="237"/>
      <c r="HUE12" s="237"/>
      <c r="HUF12" s="237"/>
      <c r="HUG12" s="237"/>
      <c r="HUH12" s="237"/>
      <c r="HUI12" s="237"/>
      <c r="HUJ12" s="237"/>
      <c r="HUK12" s="237"/>
      <c r="HUL12" s="237"/>
      <c r="HUM12" s="237"/>
      <c r="HUN12" s="237"/>
      <c r="HUO12" s="237"/>
      <c r="HUP12" s="237"/>
      <c r="HUQ12" s="237"/>
      <c r="HUR12" s="237"/>
      <c r="HUS12" s="237"/>
      <c r="HUT12" s="237"/>
      <c r="HUU12" s="237"/>
      <c r="HUV12" s="237"/>
      <c r="HUW12" s="237"/>
      <c r="HUX12" s="237"/>
      <c r="HUY12" s="237"/>
      <c r="HUZ12" s="237"/>
      <c r="HVA12" s="237"/>
      <c r="HVB12" s="237"/>
      <c r="HVC12" s="237"/>
      <c r="HVD12" s="237"/>
      <c r="HVE12" s="237"/>
      <c r="HVF12" s="237"/>
      <c r="HVG12" s="237"/>
      <c r="HVH12" s="237"/>
      <c r="HVI12" s="237"/>
      <c r="HVJ12" s="237"/>
      <c r="HVK12" s="237"/>
      <c r="HVL12" s="237"/>
      <c r="HVM12" s="237"/>
      <c r="HVN12" s="237"/>
      <c r="HVO12" s="237"/>
      <c r="HVP12" s="237"/>
      <c r="HVQ12" s="237"/>
      <c r="HVR12" s="237"/>
      <c r="HVS12" s="237"/>
      <c r="HVT12" s="237"/>
      <c r="HVU12" s="237"/>
      <c r="HVV12" s="237"/>
      <c r="HVW12" s="237"/>
      <c r="HVX12" s="237"/>
      <c r="HVY12" s="237"/>
      <c r="HVZ12" s="237"/>
      <c r="HWA12" s="237"/>
      <c r="HWB12" s="237"/>
      <c r="HWC12" s="237"/>
      <c r="HWD12" s="237"/>
      <c r="HWE12" s="237"/>
      <c r="HWF12" s="237"/>
      <c r="HWG12" s="237"/>
      <c r="HWH12" s="237"/>
      <c r="HWI12" s="237"/>
      <c r="HWJ12" s="237"/>
      <c r="HWK12" s="237"/>
      <c r="HWL12" s="237"/>
      <c r="HWM12" s="237"/>
      <c r="HWN12" s="237"/>
      <c r="HWO12" s="237"/>
      <c r="HWP12" s="237"/>
      <c r="HWQ12" s="237"/>
      <c r="HWR12" s="237"/>
      <c r="HWS12" s="237"/>
      <c r="HWT12" s="237"/>
      <c r="HWU12" s="237"/>
      <c r="HWV12" s="237"/>
      <c r="HWW12" s="237"/>
      <c r="HWX12" s="237"/>
      <c r="HWY12" s="237"/>
      <c r="HWZ12" s="237"/>
      <c r="HXA12" s="237"/>
      <c r="HXB12" s="237"/>
      <c r="HXC12" s="237"/>
      <c r="HXD12" s="237"/>
      <c r="HXE12" s="237"/>
      <c r="HXF12" s="237"/>
      <c r="HXG12" s="237"/>
      <c r="HXH12" s="237"/>
      <c r="HXI12" s="237"/>
      <c r="HXJ12" s="237"/>
      <c r="HXK12" s="237"/>
      <c r="HXL12" s="237"/>
      <c r="HXM12" s="237"/>
      <c r="HXN12" s="237"/>
      <c r="HXO12" s="237"/>
      <c r="HXP12" s="237"/>
      <c r="HXQ12" s="237"/>
      <c r="HXR12" s="237"/>
      <c r="HXS12" s="237"/>
      <c r="HXT12" s="237"/>
      <c r="HXU12" s="237"/>
      <c r="HXV12" s="237"/>
      <c r="HXW12" s="237"/>
      <c r="HXX12" s="237"/>
      <c r="HXY12" s="237"/>
      <c r="HXZ12" s="237"/>
      <c r="HYA12" s="237"/>
      <c r="HYB12" s="237"/>
      <c r="HYC12" s="237"/>
      <c r="HYD12" s="237"/>
      <c r="HYE12" s="237"/>
      <c r="HYF12" s="237"/>
      <c r="HYG12" s="237"/>
      <c r="HYH12" s="237"/>
      <c r="HYI12" s="237"/>
      <c r="HYJ12" s="237"/>
      <c r="HYK12" s="237"/>
      <c r="HYL12" s="237"/>
      <c r="HYM12" s="237"/>
      <c r="HYN12" s="237"/>
      <c r="HYO12" s="237"/>
      <c r="HYP12" s="237"/>
      <c r="HYQ12" s="237"/>
      <c r="HYR12" s="237"/>
      <c r="HYS12" s="237"/>
      <c r="HYT12" s="237"/>
      <c r="HYU12" s="237"/>
      <c r="HYV12" s="237"/>
      <c r="HYW12" s="237"/>
      <c r="HYX12" s="237"/>
      <c r="HYY12" s="237"/>
      <c r="HYZ12" s="237"/>
      <c r="HZA12" s="237"/>
      <c r="HZB12" s="237"/>
      <c r="HZC12" s="237"/>
      <c r="HZD12" s="237"/>
      <c r="HZE12" s="237"/>
      <c r="HZF12" s="237"/>
      <c r="HZG12" s="237"/>
      <c r="HZH12" s="237"/>
      <c r="HZI12" s="237"/>
      <c r="HZJ12" s="237"/>
      <c r="HZK12" s="237"/>
      <c r="HZL12" s="237"/>
      <c r="HZM12" s="237"/>
      <c r="HZN12" s="237"/>
      <c r="HZO12" s="237"/>
      <c r="HZP12" s="237"/>
      <c r="HZQ12" s="237"/>
      <c r="HZR12" s="237"/>
      <c r="HZS12" s="237"/>
      <c r="HZT12" s="237"/>
      <c r="HZU12" s="237"/>
      <c r="HZV12" s="237"/>
      <c r="HZW12" s="237"/>
      <c r="HZX12" s="237"/>
      <c r="HZY12" s="237"/>
      <c r="HZZ12" s="237"/>
      <c r="IAA12" s="237"/>
      <c r="IAB12" s="237"/>
      <c r="IAC12" s="237"/>
      <c r="IAD12" s="237"/>
      <c r="IAE12" s="237"/>
      <c r="IAF12" s="237"/>
      <c r="IAG12" s="237"/>
      <c r="IAH12" s="237"/>
      <c r="IAI12" s="237"/>
      <c r="IAJ12" s="237"/>
      <c r="IAK12" s="237"/>
      <c r="IAL12" s="237"/>
      <c r="IAM12" s="237"/>
      <c r="IAN12" s="237"/>
      <c r="IAO12" s="237"/>
      <c r="IAP12" s="237"/>
      <c r="IAQ12" s="237"/>
      <c r="IAR12" s="237"/>
      <c r="IAS12" s="237"/>
      <c r="IAT12" s="237"/>
      <c r="IAU12" s="237"/>
      <c r="IAV12" s="237"/>
      <c r="IAW12" s="237"/>
      <c r="IAX12" s="237"/>
      <c r="IAY12" s="237"/>
      <c r="IAZ12" s="237"/>
      <c r="IBA12" s="237"/>
      <c r="IBB12" s="237"/>
      <c r="IBC12" s="237"/>
      <c r="IBD12" s="237"/>
      <c r="IBE12" s="237"/>
      <c r="IBF12" s="237"/>
      <c r="IBG12" s="237"/>
      <c r="IBH12" s="237"/>
      <c r="IBI12" s="237"/>
      <c r="IBJ12" s="237"/>
      <c r="IBK12" s="237"/>
      <c r="IBL12" s="237"/>
      <c r="IBM12" s="237"/>
      <c r="IBN12" s="237"/>
      <c r="IBO12" s="237"/>
      <c r="IBP12" s="237"/>
      <c r="IBQ12" s="237"/>
      <c r="IBR12" s="237"/>
      <c r="IBS12" s="237"/>
      <c r="IBT12" s="237"/>
      <c r="IBU12" s="237"/>
      <c r="IBV12" s="237"/>
      <c r="IBW12" s="237"/>
      <c r="IBX12" s="237"/>
      <c r="IBY12" s="237"/>
      <c r="IBZ12" s="237"/>
      <c r="ICA12" s="237"/>
      <c r="ICB12" s="237"/>
      <c r="ICC12" s="237"/>
      <c r="ICD12" s="237"/>
      <c r="ICE12" s="237"/>
      <c r="ICF12" s="237"/>
      <c r="ICG12" s="237"/>
      <c r="ICH12" s="237"/>
      <c r="ICI12" s="237"/>
      <c r="ICJ12" s="237"/>
      <c r="ICK12" s="237"/>
      <c r="ICL12" s="237"/>
      <c r="ICM12" s="237"/>
      <c r="ICN12" s="237"/>
      <c r="ICO12" s="237"/>
      <c r="ICP12" s="237"/>
      <c r="ICQ12" s="237"/>
      <c r="ICR12" s="237"/>
      <c r="ICS12" s="237"/>
      <c r="ICT12" s="237"/>
      <c r="ICU12" s="237"/>
      <c r="ICV12" s="237"/>
      <c r="ICW12" s="237"/>
      <c r="ICX12" s="237"/>
      <c r="ICY12" s="237"/>
      <c r="ICZ12" s="237"/>
      <c r="IDA12" s="237"/>
      <c r="IDB12" s="237"/>
      <c r="IDC12" s="237"/>
      <c r="IDD12" s="237"/>
      <c r="IDE12" s="237"/>
      <c r="IDF12" s="237"/>
      <c r="IDG12" s="237"/>
      <c r="IDH12" s="237"/>
      <c r="IDI12" s="237"/>
      <c r="IDJ12" s="237"/>
      <c r="IDK12" s="237"/>
      <c r="IDL12" s="237"/>
      <c r="IDM12" s="237"/>
      <c r="IDN12" s="237"/>
      <c r="IDO12" s="237"/>
      <c r="IDP12" s="237"/>
      <c r="IDQ12" s="237"/>
      <c r="IDR12" s="237"/>
      <c r="IDS12" s="237"/>
      <c r="IDT12" s="237"/>
      <c r="IDU12" s="237"/>
      <c r="IDV12" s="237"/>
      <c r="IDW12" s="237"/>
      <c r="IDX12" s="237"/>
      <c r="IDY12" s="237"/>
      <c r="IDZ12" s="237"/>
      <c r="IEA12" s="237"/>
      <c r="IEB12" s="237"/>
      <c r="IEC12" s="237"/>
      <c r="IED12" s="237"/>
      <c r="IEE12" s="237"/>
      <c r="IEF12" s="237"/>
      <c r="IEG12" s="237"/>
      <c r="IEH12" s="237"/>
      <c r="IEI12" s="237"/>
      <c r="IEJ12" s="237"/>
      <c r="IEK12" s="237"/>
      <c r="IEL12" s="237"/>
      <c r="IEM12" s="237"/>
      <c r="IEN12" s="237"/>
      <c r="IEO12" s="237"/>
      <c r="IEP12" s="237"/>
      <c r="IEQ12" s="237"/>
      <c r="IER12" s="237"/>
      <c r="IES12" s="237"/>
      <c r="IET12" s="237"/>
      <c r="IEU12" s="237"/>
      <c r="IEV12" s="237"/>
      <c r="IEW12" s="237"/>
      <c r="IEX12" s="237"/>
      <c r="IEY12" s="237"/>
      <c r="IEZ12" s="237"/>
      <c r="IFA12" s="237"/>
      <c r="IFB12" s="237"/>
      <c r="IFC12" s="237"/>
      <c r="IFD12" s="237"/>
      <c r="IFE12" s="237"/>
      <c r="IFF12" s="237"/>
      <c r="IFG12" s="237"/>
      <c r="IFH12" s="237"/>
      <c r="IFI12" s="237"/>
      <c r="IFJ12" s="237"/>
      <c r="IFK12" s="237"/>
      <c r="IFL12" s="237"/>
      <c r="IFM12" s="237"/>
      <c r="IFN12" s="237"/>
      <c r="IFO12" s="237"/>
      <c r="IFP12" s="237"/>
      <c r="IFQ12" s="237"/>
      <c r="IFR12" s="237"/>
      <c r="IFS12" s="237"/>
      <c r="IFT12" s="237"/>
      <c r="IFU12" s="237"/>
      <c r="IFV12" s="237"/>
      <c r="IFW12" s="237"/>
      <c r="IFX12" s="237"/>
      <c r="IFY12" s="237"/>
      <c r="IFZ12" s="237"/>
      <c r="IGA12" s="237"/>
      <c r="IGB12" s="237"/>
      <c r="IGC12" s="237"/>
      <c r="IGD12" s="237"/>
      <c r="IGE12" s="237"/>
      <c r="IGF12" s="237"/>
      <c r="IGG12" s="237"/>
      <c r="IGH12" s="237"/>
      <c r="IGI12" s="237"/>
      <c r="IGJ12" s="237"/>
      <c r="IGK12" s="237"/>
      <c r="IGL12" s="237"/>
      <c r="IGM12" s="237"/>
      <c r="IGN12" s="237"/>
      <c r="IGO12" s="237"/>
      <c r="IGP12" s="237"/>
      <c r="IGQ12" s="237"/>
      <c r="IGR12" s="237"/>
      <c r="IGS12" s="237"/>
      <c r="IGT12" s="237"/>
      <c r="IGU12" s="237"/>
      <c r="IGV12" s="237"/>
      <c r="IGW12" s="237"/>
      <c r="IGX12" s="237"/>
      <c r="IGY12" s="237"/>
      <c r="IGZ12" s="237"/>
      <c r="IHA12" s="237"/>
      <c r="IHB12" s="237"/>
      <c r="IHC12" s="237"/>
      <c r="IHD12" s="237"/>
      <c r="IHE12" s="237"/>
      <c r="IHF12" s="237"/>
      <c r="IHG12" s="237"/>
      <c r="IHH12" s="237"/>
      <c r="IHI12" s="237"/>
      <c r="IHJ12" s="237"/>
      <c r="IHK12" s="237"/>
      <c r="IHL12" s="237"/>
      <c r="IHM12" s="237"/>
      <c r="IHN12" s="237"/>
      <c r="IHO12" s="237"/>
      <c r="IHP12" s="237"/>
      <c r="IHQ12" s="237"/>
      <c r="IHR12" s="237"/>
      <c r="IHS12" s="237"/>
      <c r="IHT12" s="237"/>
      <c r="IHU12" s="237"/>
      <c r="IHV12" s="237"/>
      <c r="IHW12" s="237"/>
      <c r="IHX12" s="237"/>
      <c r="IHY12" s="237"/>
      <c r="IHZ12" s="237"/>
      <c r="IIA12" s="237"/>
      <c r="IIB12" s="237"/>
      <c r="IIC12" s="237"/>
      <c r="IID12" s="237"/>
      <c r="IIE12" s="237"/>
      <c r="IIF12" s="237"/>
      <c r="IIG12" s="237"/>
      <c r="IIH12" s="237"/>
      <c r="III12" s="237"/>
      <c r="IIJ12" s="237"/>
      <c r="IIK12" s="237"/>
      <c r="IIL12" s="237"/>
      <c r="IIM12" s="237"/>
      <c r="IIN12" s="237"/>
      <c r="IIO12" s="237"/>
      <c r="IIP12" s="237"/>
      <c r="IIQ12" s="237"/>
      <c r="IIR12" s="237"/>
      <c r="IIS12" s="237"/>
      <c r="IIT12" s="237"/>
      <c r="IIU12" s="237"/>
      <c r="IIV12" s="237"/>
      <c r="IIW12" s="237"/>
      <c r="IIX12" s="237"/>
      <c r="IIY12" s="237"/>
      <c r="IIZ12" s="237"/>
      <c r="IJA12" s="237"/>
      <c r="IJB12" s="237"/>
      <c r="IJC12" s="237"/>
      <c r="IJD12" s="237"/>
      <c r="IJE12" s="237"/>
      <c r="IJF12" s="237"/>
      <c r="IJG12" s="237"/>
      <c r="IJH12" s="237"/>
      <c r="IJI12" s="237"/>
      <c r="IJJ12" s="237"/>
      <c r="IJK12" s="237"/>
      <c r="IJL12" s="237"/>
      <c r="IJM12" s="237"/>
      <c r="IJN12" s="237"/>
      <c r="IJO12" s="237"/>
      <c r="IJP12" s="237"/>
      <c r="IJQ12" s="237"/>
      <c r="IJR12" s="237"/>
      <c r="IJS12" s="237"/>
      <c r="IJT12" s="237"/>
      <c r="IJU12" s="237"/>
      <c r="IJV12" s="237"/>
      <c r="IJW12" s="237"/>
      <c r="IJX12" s="237"/>
      <c r="IJY12" s="237"/>
      <c r="IJZ12" s="237"/>
      <c r="IKA12" s="237"/>
      <c r="IKB12" s="237"/>
      <c r="IKC12" s="237"/>
      <c r="IKD12" s="237"/>
      <c r="IKE12" s="237"/>
      <c r="IKF12" s="237"/>
      <c r="IKG12" s="237"/>
      <c r="IKH12" s="237"/>
      <c r="IKI12" s="237"/>
      <c r="IKJ12" s="237"/>
      <c r="IKK12" s="237"/>
      <c r="IKL12" s="237"/>
      <c r="IKM12" s="237"/>
      <c r="IKN12" s="237"/>
      <c r="IKO12" s="237"/>
      <c r="IKP12" s="237"/>
      <c r="IKQ12" s="237"/>
      <c r="IKR12" s="237"/>
      <c r="IKS12" s="237"/>
      <c r="IKT12" s="237"/>
      <c r="IKU12" s="237"/>
      <c r="IKV12" s="237"/>
      <c r="IKW12" s="237"/>
      <c r="IKX12" s="237"/>
      <c r="IKY12" s="237"/>
      <c r="IKZ12" s="237"/>
      <c r="ILA12" s="237"/>
      <c r="ILB12" s="237"/>
      <c r="ILC12" s="237"/>
      <c r="ILD12" s="237"/>
      <c r="ILE12" s="237"/>
      <c r="ILF12" s="237"/>
      <c r="ILG12" s="237"/>
      <c r="ILH12" s="237"/>
      <c r="ILI12" s="237"/>
      <c r="ILJ12" s="237"/>
      <c r="ILK12" s="237"/>
      <c r="ILL12" s="237"/>
      <c r="ILM12" s="237"/>
      <c r="ILN12" s="237"/>
      <c r="ILO12" s="237"/>
      <c r="ILP12" s="237"/>
      <c r="ILQ12" s="237"/>
      <c r="ILR12" s="237"/>
      <c r="ILS12" s="237"/>
      <c r="ILT12" s="237"/>
      <c r="ILU12" s="237"/>
      <c r="ILV12" s="237"/>
      <c r="ILW12" s="237"/>
      <c r="ILX12" s="237"/>
      <c r="ILY12" s="237"/>
      <c r="ILZ12" s="237"/>
      <c r="IMA12" s="237"/>
      <c r="IMB12" s="237"/>
      <c r="IMC12" s="237"/>
      <c r="IMD12" s="237"/>
      <c r="IME12" s="237"/>
      <c r="IMF12" s="237"/>
      <c r="IMG12" s="237"/>
      <c r="IMH12" s="237"/>
      <c r="IMI12" s="237"/>
      <c r="IMJ12" s="237"/>
      <c r="IMK12" s="237"/>
      <c r="IML12" s="237"/>
      <c r="IMM12" s="237"/>
      <c r="IMN12" s="237"/>
      <c r="IMO12" s="237"/>
      <c r="IMP12" s="237"/>
      <c r="IMQ12" s="237"/>
      <c r="IMR12" s="237"/>
      <c r="IMS12" s="237"/>
      <c r="IMT12" s="237"/>
      <c r="IMU12" s="237"/>
      <c r="IMV12" s="237"/>
      <c r="IMW12" s="237"/>
      <c r="IMX12" s="237"/>
      <c r="IMY12" s="237"/>
      <c r="IMZ12" s="237"/>
      <c r="INA12" s="237"/>
      <c r="INB12" s="237"/>
      <c r="INC12" s="237"/>
      <c r="IND12" s="237"/>
      <c r="INE12" s="237"/>
      <c r="INF12" s="237"/>
      <c r="ING12" s="237"/>
      <c r="INH12" s="237"/>
      <c r="INI12" s="237"/>
      <c r="INJ12" s="237"/>
      <c r="INK12" s="237"/>
      <c r="INL12" s="237"/>
      <c r="INM12" s="237"/>
      <c r="INN12" s="237"/>
      <c r="INO12" s="237"/>
      <c r="INP12" s="237"/>
      <c r="INQ12" s="237"/>
      <c r="INR12" s="237"/>
      <c r="INS12" s="237"/>
      <c r="INT12" s="237"/>
      <c r="INU12" s="237"/>
      <c r="INV12" s="237"/>
      <c r="INW12" s="237"/>
      <c r="INX12" s="237"/>
      <c r="INY12" s="237"/>
      <c r="INZ12" s="237"/>
      <c r="IOA12" s="237"/>
      <c r="IOB12" s="237"/>
      <c r="IOC12" s="237"/>
      <c r="IOD12" s="237"/>
      <c r="IOE12" s="237"/>
      <c r="IOF12" s="237"/>
      <c r="IOG12" s="237"/>
      <c r="IOH12" s="237"/>
      <c r="IOI12" s="237"/>
      <c r="IOJ12" s="237"/>
      <c r="IOK12" s="237"/>
      <c r="IOL12" s="237"/>
      <c r="IOM12" s="237"/>
      <c r="ION12" s="237"/>
      <c r="IOO12" s="237"/>
      <c r="IOP12" s="237"/>
      <c r="IOQ12" s="237"/>
      <c r="IOR12" s="237"/>
      <c r="IOS12" s="237"/>
      <c r="IOT12" s="237"/>
      <c r="IOU12" s="237"/>
      <c r="IOV12" s="237"/>
      <c r="IOW12" s="237"/>
      <c r="IOX12" s="237"/>
      <c r="IOY12" s="237"/>
      <c r="IOZ12" s="237"/>
      <c r="IPA12" s="237"/>
      <c r="IPB12" s="237"/>
      <c r="IPC12" s="237"/>
      <c r="IPD12" s="237"/>
      <c r="IPE12" s="237"/>
      <c r="IPF12" s="237"/>
      <c r="IPG12" s="237"/>
      <c r="IPH12" s="237"/>
      <c r="IPI12" s="237"/>
      <c r="IPJ12" s="237"/>
      <c r="IPK12" s="237"/>
      <c r="IPL12" s="237"/>
      <c r="IPM12" s="237"/>
      <c r="IPN12" s="237"/>
      <c r="IPO12" s="237"/>
      <c r="IPP12" s="237"/>
      <c r="IPQ12" s="237"/>
      <c r="IPR12" s="237"/>
      <c r="IPS12" s="237"/>
      <c r="IPT12" s="237"/>
      <c r="IPU12" s="237"/>
      <c r="IPV12" s="237"/>
      <c r="IPW12" s="237"/>
      <c r="IPX12" s="237"/>
      <c r="IPY12" s="237"/>
      <c r="IPZ12" s="237"/>
      <c r="IQA12" s="237"/>
      <c r="IQB12" s="237"/>
      <c r="IQC12" s="237"/>
      <c r="IQD12" s="237"/>
      <c r="IQE12" s="237"/>
      <c r="IQF12" s="237"/>
      <c r="IQG12" s="237"/>
      <c r="IQH12" s="237"/>
      <c r="IQI12" s="237"/>
      <c r="IQJ12" s="237"/>
      <c r="IQK12" s="237"/>
      <c r="IQL12" s="237"/>
      <c r="IQM12" s="237"/>
      <c r="IQN12" s="237"/>
      <c r="IQO12" s="237"/>
      <c r="IQP12" s="237"/>
      <c r="IQQ12" s="237"/>
      <c r="IQR12" s="237"/>
      <c r="IQS12" s="237"/>
      <c r="IQT12" s="237"/>
      <c r="IQU12" s="237"/>
      <c r="IQV12" s="237"/>
      <c r="IQW12" s="237"/>
      <c r="IQX12" s="237"/>
      <c r="IQY12" s="237"/>
      <c r="IQZ12" s="237"/>
      <c r="IRA12" s="237"/>
      <c r="IRB12" s="237"/>
      <c r="IRC12" s="237"/>
      <c r="IRD12" s="237"/>
      <c r="IRE12" s="237"/>
      <c r="IRF12" s="237"/>
      <c r="IRG12" s="237"/>
      <c r="IRH12" s="237"/>
      <c r="IRI12" s="237"/>
      <c r="IRJ12" s="237"/>
      <c r="IRK12" s="237"/>
      <c r="IRL12" s="237"/>
      <c r="IRM12" s="237"/>
      <c r="IRN12" s="237"/>
      <c r="IRO12" s="237"/>
      <c r="IRP12" s="237"/>
      <c r="IRQ12" s="237"/>
      <c r="IRR12" s="237"/>
      <c r="IRS12" s="237"/>
      <c r="IRT12" s="237"/>
      <c r="IRU12" s="237"/>
      <c r="IRV12" s="237"/>
      <c r="IRW12" s="237"/>
      <c r="IRX12" s="237"/>
      <c r="IRY12" s="237"/>
      <c r="IRZ12" s="237"/>
      <c r="ISA12" s="237"/>
      <c r="ISB12" s="237"/>
      <c r="ISC12" s="237"/>
      <c r="ISD12" s="237"/>
      <c r="ISE12" s="237"/>
      <c r="ISF12" s="237"/>
      <c r="ISG12" s="237"/>
      <c r="ISH12" s="237"/>
      <c r="ISI12" s="237"/>
      <c r="ISJ12" s="237"/>
      <c r="ISK12" s="237"/>
      <c r="ISL12" s="237"/>
      <c r="ISM12" s="237"/>
      <c r="ISN12" s="237"/>
      <c r="ISO12" s="237"/>
      <c r="ISP12" s="237"/>
      <c r="ISQ12" s="237"/>
      <c r="ISR12" s="237"/>
      <c r="ISS12" s="237"/>
      <c r="IST12" s="237"/>
      <c r="ISU12" s="237"/>
      <c r="ISV12" s="237"/>
      <c r="ISW12" s="237"/>
      <c r="ISX12" s="237"/>
      <c r="ISY12" s="237"/>
      <c r="ISZ12" s="237"/>
      <c r="ITA12" s="237"/>
      <c r="ITB12" s="237"/>
      <c r="ITC12" s="237"/>
      <c r="ITD12" s="237"/>
      <c r="ITE12" s="237"/>
      <c r="ITF12" s="237"/>
      <c r="ITG12" s="237"/>
      <c r="ITH12" s="237"/>
      <c r="ITI12" s="237"/>
      <c r="ITJ12" s="237"/>
      <c r="ITK12" s="237"/>
      <c r="ITL12" s="237"/>
      <c r="ITM12" s="237"/>
      <c r="ITN12" s="237"/>
      <c r="ITO12" s="237"/>
      <c r="ITP12" s="237"/>
      <c r="ITQ12" s="237"/>
      <c r="ITR12" s="237"/>
      <c r="ITS12" s="237"/>
      <c r="ITT12" s="237"/>
      <c r="ITU12" s="237"/>
      <c r="ITV12" s="237"/>
      <c r="ITW12" s="237"/>
      <c r="ITX12" s="237"/>
      <c r="ITY12" s="237"/>
      <c r="ITZ12" s="237"/>
      <c r="IUA12" s="237"/>
      <c r="IUB12" s="237"/>
      <c r="IUC12" s="237"/>
      <c r="IUD12" s="237"/>
      <c r="IUE12" s="237"/>
      <c r="IUF12" s="237"/>
      <c r="IUG12" s="237"/>
      <c r="IUH12" s="237"/>
      <c r="IUI12" s="237"/>
      <c r="IUJ12" s="237"/>
      <c r="IUK12" s="237"/>
      <c r="IUL12" s="237"/>
      <c r="IUM12" s="237"/>
      <c r="IUN12" s="237"/>
      <c r="IUO12" s="237"/>
      <c r="IUP12" s="237"/>
      <c r="IUQ12" s="237"/>
      <c r="IUR12" s="237"/>
      <c r="IUS12" s="237"/>
      <c r="IUT12" s="237"/>
      <c r="IUU12" s="237"/>
      <c r="IUV12" s="237"/>
      <c r="IUW12" s="237"/>
      <c r="IUX12" s="237"/>
      <c r="IUY12" s="237"/>
      <c r="IUZ12" s="237"/>
      <c r="IVA12" s="237"/>
      <c r="IVB12" s="237"/>
      <c r="IVC12" s="237"/>
      <c r="IVD12" s="237"/>
      <c r="IVE12" s="237"/>
      <c r="IVF12" s="237"/>
      <c r="IVG12" s="237"/>
      <c r="IVH12" s="237"/>
      <c r="IVI12" s="237"/>
      <c r="IVJ12" s="237"/>
      <c r="IVK12" s="237"/>
      <c r="IVL12" s="237"/>
      <c r="IVM12" s="237"/>
      <c r="IVN12" s="237"/>
      <c r="IVO12" s="237"/>
      <c r="IVP12" s="237"/>
      <c r="IVQ12" s="237"/>
      <c r="IVR12" s="237"/>
      <c r="IVS12" s="237"/>
      <c r="IVT12" s="237"/>
      <c r="IVU12" s="237"/>
      <c r="IVV12" s="237"/>
      <c r="IVW12" s="237"/>
      <c r="IVX12" s="237"/>
      <c r="IVY12" s="237"/>
      <c r="IVZ12" s="237"/>
      <c r="IWA12" s="237"/>
      <c r="IWB12" s="237"/>
      <c r="IWC12" s="237"/>
      <c r="IWD12" s="237"/>
      <c r="IWE12" s="237"/>
      <c r="IWF12" s="237"/>
      <c r="IWG12" s="237"/>
      <c r="IWH12" s="237"/>
      <c r="IWI12" s="237"/>
      <c r="IWJ12" s="237"/>
      <c r="IWK12" s="237"/>
      <c r="IWL12" s="237"/>
      <c r="IWM12" s="237"/>
      <c r="IWN12" s="237"/>
      <c r="IWO12" s="237"/>
      <c r="IWP12" s="237"/>
      <c r="IWQ12" s="237"/>
      <c r="IWR12" s="237"/>
      <c r="IWS12" s="237"/>
      <c r="IWT12" s="237"/>
      <c r="IWU12" s="237"/>
      <c r="IWV12" s="237"/>
      <c r="IWW12" s="237"/>
      <c r="IWX12" s="237"/>
      <c r="IWY12" s="237"/>
      <c r="IWZ12" s="237"/>
      <c r="IXA12" s="237"/>
      <c r="IXB12" s="237"/>
      <c r="IXC12" s="237"/>
      <c r="IXD12" s="237"/>
      <c r="IXE12" s="237"/>
      <c r="IXF12" s="237"/>
      <c r="IXG12" s="237"/>
      <c r="IXH12" s="237"/>
      <c r="IXI12" s="237"/>
      <c r="IXJ12" s="237"/>
      <c r="IXK12" s="237"/>
      <c r="IXL12" s="237"/>
      <c r="IXM12" s="237"/>
      <c r="IXN12" s="237"/>
      <c r="IXO12" s="237"/>
      <c r="IXP12" s="237"/>
      <c r="IXQ12" s="237"/>
      <c r="IXR12" s="237"/>
      <c r="IXS12" s="237"/>
      <c r="IXT12" s="237"/>
      <c r="IXU12" s="237"/>
      <c r="IXV12" s="237"/>
      <c r="IXW12" s="237"/>
      <c r="IXX12" s="237"/>
      <c r="IXY12" s="237"/>
      <c r="IXZ12" s="237"/>
      <c r="IYA12" s="237"/>
      <c r="IYB12" s="237"/>
      <c r="IYC12" s="237"/>
      <c r="IYD12" s="237"/>
      <c r="IYE12" s="237"/>
      <c r="IYF12" s="237"/>
      <c r="IYG12" s="237"/>
      <c r="IYH12" s="237"/>
      <c r="IYI12" s="237"/>
      <c r="IYJ12" s="237"/>
      <c r="IYK12" s="237"/>
      <c r="IYL12" s="237"/>
      <c r="IYM12" s="237"/>
      <c r="IYN12" s="237"/>
      <c r="IYO12" s="237"/>
      <c r="IYP12" s="237"/>
      <c r="IYQ12" s="237"/>
      <c r="IYR12" s="237"/>
      <c r="IYS12" s="237"/>
      <c r="IYT12" s="237"/>
      <c r="IYU12" s="237"/>
      <c r="IYV12" s="237"/>
      <c r="IYW12" s="237"/>
      <c r="IYX12" s="237"/>
      <c r="IYY12" s="237"/>
      <c r="IYZ12" s="237"/>
      <c r="IZA12" s="237"/>
      <c r="IZB12" s="237"/>
      <c r="IZC12" s="237"/>
      <c r="IZD12" s="237"/>
      <c r="IZE12" s="237"/>
      <c r="IZF12" s="237"/>
      <c r="IZG12" s="237"/>
      <c r="IZH12" s="237"/>
      <c r="IZI12" s="237"/>
      <c r="IZJ12" s="237"/>
      <c r="IZK12" s="237"/>
      <c r="IZL12" s="237"/>
      <c r="IZM12" s="237"/>
      <c r="IZN12" s="237"/>
      <c r="IZO12" s="237"/>
      <c r="IZP12" s="237"/>
      <c r="IZQ12" s="237"/>
      <c r="IZR12" s="237"/>
      <c r="IZS12" s="237"/>
      <c r="IZT12" s="237"/>
      <c r="IZU12" s="237"/>
      <c r="IZV12" s="237"/>
      <c r="IZW12" s="237"/>
      <c r="IZX12" s="237"/>
      <c r="IZY12" s="237"/>
      <c r="IZZ12" s="237"/>
      <c r="JAA12" s="237"/>
      <c r="JAB12" s="237"/>
      <c r="JAC12" s="237"/>
      <c r="JAD12" s="237"/>
      <c r="JAE12" s="237"/>
      <c r="JAF12" s="237"/>
      <c r="JAG12" s="237"/>
      <c r="JAH12" s="237"/>
      <c r="JAI12" s="237"/>
      <c r="JAJ12" s="237"/>
      <c r="JAK12" s="237"/>
      <c r="JAL12" s="237"/>
      <c r="JAM12" s="237"/>
      <c r="JAN12" s="237"/>
      <c r="JAO12" s="237"/>
      <c r="JAP12" s="237"/>
      <c r="JAQ12" s="237"/>
      <c r="JAR12" s="237"/>
      <c r="JAS12" s="237"/>
      <c r="JAT12" s="237"/>
      <c r="JAU12" s="237"/>
      <c r="JAV12" s="237"/>
      <c r="JAW12" s="237"/>
      <c r="JAX12" s="237"/>
      <c r="JAY12" s="237"/>
      <c r="JAZ12" s="237"/>
      <c r="JBA12" s="237"/>
      <c r="JBB12" s="237"/>
      <c r="JBC12" s="237"/>
      <c r="JBD12" s="237"/>
      <c r="JBE12" s="237"/>
      <c r="JBF12" s="237"/>
      <c r="JBG12" s="237"/>
      <c r="JBH12" s="237"/>
      <c r="JBI12" s="237"/>
      <c r="JBJ12" s="237"/>
      <c r="JBK12" s="237"/>
      <c r="JBL12" s="237"/>
      <c r="JBM12" s="237"/>
      <c r="JBN12" s="237"/>
      <c r="JBO12" s="237"/>
      <c r="JBP12" s="237"/>
      <c r="JBQ12" s="237"/>
      <c r="JBR12" s="237"/>
      <c r="JBS12" s="237"/>
      <c r="JBT12" s="237"/>
      <c r="JBU12" s="237"/>
      <c r="JBV12" s="237"/>
      <c r="JBW12" s="237"/>
      <c r="JBX12" s="237"/>
      <c r="JBY12" s="237"/>
      <c r="JBZ12" s="237"/>
      <c r="JCA12" s="237"/>
      <c r="JCB12" s="237"/>
      <c r="JCC12" s="237"/>
      <c r="JCD12" s="237"/>
      <c r="JCE12" s="237"/>
      <c r="JCF12" s="237"/>
      <c r="JCG12" s="237"/>
      <c r="JCH12" s="237"/>
      <c r="JCI12" s="237"/>
      <c r="JCJ12" s="237"/>
      <c r="JCK12" s="237"/>
      <c r="JCL12" s="237"/>
      <c r="JCM12" s="237"/>
      <c r="JCN12" s="237"/>
      <c r="JCO12" s="237"/>
      <c r="JCP12" s="237"/>
      <c r="JCQ12" s="237"/>
      <c r="JCR12" s="237"/>
      <c r="JCS12" s="237"/>
      <c r="JCT12" s="237"/>
      <c r="JCU12" s="237"/>
      <c r="JCV12" s="237"/>
      <c r="JCW12" s="237"/>
      <c r="JCX12" s="237"/>
      <c r="JCY12" s="237"/>
      <c r="JCZ12" s="237"/>
      <c r="JDA12" s="237"/>
      <c r="JDB12" s="237"/>
      <c r="JDC12" s="237"/>
      <c r="JDD12" s="237"/>
      <c r="JDE12" s="237"/>
      <c r="JDF12" s="237"/>
      <c r="JDG12" s="237"/>
      <c r="JDH12" s="237"/>
      <c r="JDI12" s="237"/>
      <c r="JDJ12" s="237"/>
      <c r="JDK12" s="237"/>
      <c r="JDL12" s="237"/>
      <c r="JDM12" s="237"/>
      <c r="JDN12" s="237"/>
      <c r="JDO12" s="237"/>
      <c r="JDP12" s="237"/>
      <c r="JDQ12" s="237"/>
      <c r="JDR12" s="237"/>
      <c r="JDS12" s="237"/>
      <c r="JDT12" s="237"/>
      <c r="JDU12" s="237"/>
      <c r="JDV12" s="237"/>
      <c r="JDW12" s="237"/>
      <c r="JDX12" s="237"/>
      <c r="JDY12" s="237"/>
      <c r="JDZ12" s="237"/>
      <c r="JEA12" s="237"/>
      <c r="JEB12" s="237"/>
      <c r="JEC12" s="237"/>
      <c r="JED12" s="237"/>
      <c r="JEE12" s="237"/>
      <c r="JEF12" s="237"/>
      <c r="JEG12" s="237"/>
      <c r="JEH12" s="237"/>
      <c r="JEI12" s="237"/>
      <c r="JEJ12" s="237"/>
      <c r="JEK12" s="237"/>
      <c r="JEL12" s="237"/>
      <c r="JEM12" s="237"/>
      <c r="JEN12" s="237"/>
      <c r="JEO12" s="237"/>
      <c r="JEP12" s="237"/>
      <c r="JEQ12" s="237"/>
      <c r="JER12" s="237"/>
      <c r="JES12" s="237"/>
      <c r="JET12" s="237"/>
      <c r="JEU12" s="237"/>
      <c r="JEV12" s="237"/>
      <c r="JEW12" s="237"/>
      <c r="JEX12" s="237"/>
      <c r="JEY12" s="237"/>
      <c r="JEZ12" s="237"/>
      <c r="JFA12" s="237"/>
      <c r="JFB12" s="237"/>
      <c r="JFC12" s="237"/>
      <c r="JFD12" s="237"/>
      <c r="JFE12" s="237"/>
      <c r="JFF12" s="237"/>
      <c r="JFG12" s="237"/>
      <c r="JFH12" s="237"/>
      <c r="JFI12" s="237"/>
      <c r="JFJ12" s="237"/>
      <c r="JFK12" s="237"/>
      <c r="JFL12" s="237"/>
      <c r="JFM12" s="237"/>
      <c r="JFN12" s="237"/>
      <c r="JFO12" s="237"/>
      <c r="JFP12" s="237"/>
      <c r="JFQ12" s="237"/>
      <c r="JFR12" s="237"/>
      <c r="JFS12" s="237"/>
      <c r="JFT12" s="237"/>
      <c r="JFU12" s="237"/>
      <c r="JFV12" s="237"/>
      <c r="JFW12" s="237"/>
      <c r="JFX12" s="237"/>
      <c r="JFY12" s="237"/>
      <c r="JFZ12" s="237"/>
      <c r="JGA12" s="237"/>
      <c r="JGB12" s="237"/>
      <c r="JGC12" s="237"/>
      <c r="JGD12" s="237"/>
      <c r="JGE12" s="237"/>
      <c r="JGF12" s="237"/>
      <c r="JGG12" s="237"/>
      <c r="JGH12" s="237"/>
      <c r="JGI12" s="237"/>
      <c r="JGJ12" s="237"/>
      <c r="JGK12" s="237"/>
      <c r="JGL12" s="237"/>
      <c r="JGM12" s="237"/>
      <c r="JGN12" s="237"/>
      <c r="JGO12" s="237"/>
      <c r="JGP12" s="237"/>
      <c r="JGQ12" s="237"/>
      <c r="JGR12" s="237"/>
      <c r="JGS12" s="237"/>
      <c r="JGT12" s="237"/>
      <c r="JGU12" s="237"/>
      <c r="JGV12" s="237"/>
      <c r="JGW12" s="237"/>
      <c r="JGX12" s="237"/>
      <c r="JGY12" s="237"/>
      <c r="JGZ12" s="237"/>
      <c r="JHA12" s="237"/>
      <c r="JHB12" s="237"/>
      <c r="JHC12" s="237"/>
      <c r="JHD12" s="237"/>
      <c r="JHE12" s="237"/>
      <c r="JHF12" s="237"/>
      <c r="JHG12" s="237"/>
      <c r="JHH12" s="237"/>
      <c r="JHI12" s="237"/>
      <c r="JHJ12" s="237"/>
      <c r="JHK12" s="237"/>
      <c r="JHL12" s="237"/>
      <c r="JHM12" s="237"/>
      <c r="JHN12" s="237"/>
      <c r="JHO12" s="237"/>
      <c r="JHP12" s="237"/>
      <c r="JHQ12" s="237"/>
      <c r="JHR12" s="237"/>
      <c r="JHS12" s="237"/>
      <c r="JHT12" s="237"/>
      <c r="JHU12" s="237"/>
      <c r="JHV12" s="237"/>
      <c r="JHW12" s="237"/>
      <c r="JHX12" s="237"/>
      <c r="JHY12" s="237"/>
      <c r="JHZ12" s="237"/>
      <c r="JIA12" s="237"/>
      <c r="JIB12" s="237"/>
      <c r="JIC12" s="237"/>
      <c r="JID12" s="237"/>
      <c r="JIE12" s="237"/>
      <c r="JIF12" s="237"/>
      <c r="JIG12" s="237"/>
      <c r="JIH12" s="237"/>
      <c r="JII12" s="237"/>
      <c r="JIJ12" s="237"/>
      <c r="JIK12" s="237"/>
      <c r="JIL12" s="237"/>
      <c r="JIM12" s="237"/>
      <c r="JIN12" s="237"/>
      <c r="JIO12" s="237"/>
      <c r="JIP12" s="237"/>
      <c r="JIQ12" s="237"/>
      <c r="JIR12" s="237"/>
      <c r="JIS12" s="237"/>
      <c r="JIT12" s="237"/>
      <c r="JIU12" s="237"/>
      <c r="JIV12" s="237"/>
      <c r="JIW12" s="237"/>
      <c r="JIX12" s="237"/>
      <c r="JIY12" s="237"/>
      <c r="JIZ12" s="237"/>
      <c r="JJA12" s="237"/>
      <c r="JJB12" s="237"/>
      <c r="JJC12" s="237"/>
      <c r="JJD12" s="237"/>
      <c r="JJE12" s="237"/>
      <c r="JJF12" s="237"/>
      <c r="JJG12" s="237"/>
      <c r="JJH12" s="237"/>
      <c r="JJI12" s="237"/>
      <c r="JJJ12" s="237"/>
      <c r="JJK12" s="237"/>
      <c r="JJL12" s="237"/>
      <c r="JJM12" s="237"/>
      <c r="JJN12" s="237"/>
      <c r="JJO12" s="237"/>
      <c r="JJP12" s="237"/>
      <c r="JJQ12" s="237"/>
      <c r="JJR12" s="237"/>
      <c r="JJS12" s="237"/>
      <c r="JJT12" s="237"/>
      <c r="JJU12" s="237"/>
      <c r="JJV12" s="237"/>
      <c r="JJW12" s="237"/>
      <c r="JJX12" s="237"/>
      <c r="JJY12" s="237"/>
      <c r="JJZ12" s="237"/>
      <c r="JKA12" s="237"/>
      <c r="JKB12" s="237"/>
      <c r="JKC12" s="237"/>
      <c r="JKD12" s="237"/>
      <c r="JKE12" s="237"/>
      <c r="JKF12" s="237"/>
      <c r="JKG12" s="237"/>
      <c r="JKH12" s="237"/>
      <c r="JKI12" s="237"/>
      <c r="JKJ12" s="237"/>
      <c r="JKK12" s="237"/>
      <c r="JKL12" s="237"/>
      <c r="JKM12" s="237"/>
      <c r="JKN12" s="237"/>
      <c r="JKO12" s="237"/>
      <c r="JKP12" s="237"/>
      <c r="JKQ12" s="237"/>
      <c r="JKR12" s="237"/>
      <c r="JKS12" s="237"/>
      <c r="JKT12" s="237"/>
      <c r="JKU12" s="237"/>
      <c r="JKV12" s="237"/>
      <c r="JKW12" s="237"/>
      <c r="JKX12" s="237"/>
      <c r="JKY12" s="237"/>
      <c r="JKZ12" s="237"/>
      <c r="JLA12" s="237"/>
      <c r="JLB12" s="237"/>
      <c r="JLC12" s="237"/>
      <c r="JLD12" s="237"/>
      <c r="JLE12" s="237"/>
      <c r="JLF12" s="237"/>
      <c r="JLG12" s="237"/>
      <c r="JLH12" s="237"/>
      <c r="JLI12" s="237"/>
      <c r="JLJ12" s="237"/>
      <c r="JLK12" s="237"/>
      <c r="JLL12" s="237"/>
      <c r="JLM12" s="237"/>
      <c r="JLN12" s="237"/>
      <c r="JLO12" s="237"/>
      <c r="JLP12" s="237"/>
      <c r="JLQ12" s="237"/>
      <c r="JLR12" s="237"/>
      <c r="JLS12" s="237"/>
      <c r="JLT12" s="237"/>
      <c r="JLU12" s="237"/>
      <c r="JLV12" s="237"/>
      <c r="JLW12" s="237"/>
      <c r="JLX12" s="237"/>
      <c r="JLY12" s="237"/>
      <c r="JLZ12" s="237"/>
      <c r="JMA12" s="237"/>
      <c r="JMB12" s="237"/>
      <c r="JMC12" s="237"/>
      <c r="JMD12" s="237"/>
      <c r="JME12" s="237"/>
      <c r="JMF12" s="237"/>
      <c r="JMG12" s="237"/>
      <c r="JMH12" s="237"/>
      <c r="JMI12" s="237"/>
      <c r="JMJ12" s="237"/>
      <c r="JMK12" s="237"/>
      <c r="JML12" s="237"/>
      <c r="JMM12" s="237"/>
      <c r="JMN12" s="237"/>
      <c r="JMO12" s="237"/>
      <c r="JMP12" s="237"/>
      <c r="JMQ12" s="237"/>
      <c r="JMR12" s="237"/>
      <c r="JMS12" s="237"/>
      <c r="JMT12" s="237"/>
      <c r="JMU12" s="237"/>
      <c r="JMV12" s="237"/>
      <c r="JMW12" s="237"/>
      <c r="JMX12" s="237"/>
      <c r="JMY12" s="237"/>
      <c r="JMZ12" s="237"/>
      <c r="JNA12" s="237"/>
      <c r="JNB12" s="237"/>
      <c r="JNC12" s="237"/>
      <c r="JND12" s="237"/>
      <c r="JNE12" s="237"/>
      <c r="JNF12" s="237"/>
      <c r="JNG12" s="237"/>
      <c r="JNH12" s="237"/>
      <c r="JNI12" s="237"/>
      <c r="JNJ12" s="237"/>
      <c r="JNK12" s="237"/>
      <c r="JNL12" s="237"/>
      <c r="JNM12" s="237"/>
      <c r="JNN12" s="237"/>
      <c r="JNO12" s="237"/>
      <c r="JNP12" s="237"/>
      <c r="JNQ12" s="237"/>
      <c r="JNR12" s="237"/>
      <c r="JNS12" s="237"/>
      <c r="JNT12" s="237"/>
      <c r="JNU12" s="237"/>
      <c r="JNV12" s="237"/>
      <c r="JNW12" s="237"/>
      <c r="JNX12" s="237"/>
      <c r="JNY12" s="237"/>
      <c r="JNZ12" s="237"/>
      <c r="JOA12" s="237"/>
      <c r="JOB12" s="237"/>
      <c r="JOC12" s="237"/>
      <c r="JOD12" s="237"/>
      <c r="JOE12" s="237"/>
      <c r="JOF12" s="237"/>
      <c r="JOG12" s="237"/>
      <c r="JOH12" s="237"/>
      <c r="JOI12" s="237"/>
      <c r="JOJ12" s="237"/>
      <c r="JOK12" s="237"/>
      <c r="JOL12" s="237"/>
      <c r="JOM12" s="237"/>
      <c r="JON12" s="237"/>
      <c r="JOO12" s="237"/>
      <c r="JOP12" s="237"/>
      <c r="JOQ12" s="237"/>
      <c r="JOR12" s="237"/>
      <c r="JOS12" s="237"/>
      <c r="JOT12" s="237"/>
      <c r="JOU12" s="237"/>
      <c r="JOV12" s="237"/>
      <c r="JOW12" s="237"/>
      <c r="JOX12" s="237"/>
      <c r="JOY12" s="237"/>
      <c r="JOZ12" s="237"/>
      <c r="JPA12" s="237"/>
      <c r="JPB12" s="237"/>
      <c r="JPC12" s="237"/>
      <c r="JPD12" s="237"/>
      <c r="JPE12" s="237"/>
      <c r="JPF12" s="237"/>
      <c r="JPG12" s="237"/>
      <c r="JPH12" s="237"/>
      <c r="JPI12" s="237"/>
      <c r="JPJ12" s="237"/>
      <c r="JPK12" s="237"/>
      <c r="JPL12" s="237"/>
      <c r="JPM12" s="237"/>
      <c r="JPN12" s="237"/>
      <c r="JPO12" s="237"/>
      <c r="JPP12" s="237"/>
      <c r="JPQ12" s="237"/>
      <c r="JPR12" s="237"/>
      <c r="JPS12" s="237"/>
      <c r="JPT12" s="237"/>
      <c r="JPU12" s="237"/>
      <c r="JPV12" s="237"/>
      <c r="JPW12" s="237"/>
      <c r="JPX12" s="237"/>
      <c r="JPY12" s="237"/>
      <c r="JPZ12" s="237"/>
      <c r="JQA12" s="237"/>
      <c r="JQB12" s="237"/>
      <c r="JQC12" s="237"/>
      <c r="JQD12" s="237"/>
      <c r="JQE12" s="237"/>
      <c r="JQF12" s="237"/>
      <c r="JQG12" s="237"/>
      <c r="JQH12" s="237"/>
      <c r="JQI12" s="237"/>
      <c r="JQJ12" s="237"/>
      <c r="JQK12" s="237"/>
      <c r="JQL12" s="237"/>
      <c r="JQM12" s="237"/>
      <c r="JQN12" s="237"/>
      <c r="JQO12" s="237"/>
      <c r="JQP12" s="237"/>
      <c r="JQQ12" s="237"/>
      <c r="JQR12" s="237"/>
      <c r="JQS12" s="237"/>
      <c r="JQT12" s="237"/>
      <c r="JQU12" s="237"/>
      <c r="JQV12" s="237"/>
      <c r="JQW12" s="237"/>
      <c r="JQX12" s="237"/>
      <c r="JQY12" s="237"/>
      <c r="JQZ12" s="237"/>
      <c r="JRA12" s="237"/>
      <c r="JRB12" s="237"/>
      <c r="JRC12" s="237"/>
      <c r="JRD12" s="237"/>
      <c r="JRE12" s="237"/>
      <c r="JRF12" s="237"/>
      <c r="JRG12" s="237"/>
      <c r="JRH12" s="237"/>
      <c r="JRI12" s="237"/>
      <c r="JRJ12" s="237"/>
      <c r="JRK12" s="237"/>
      <c r="JRL12" s="237"/>
      <c r="JRM12" s="237"/>
      <c r="JRN12" s="237"/>
      <c r="JRO12" s="237"/>
      <c r="JRP12" s="237"/>
      <c r="JRQ12" s="237"/>
      <c r="JRR12" s="237"/>
      <c r="JRS12" s="237"/>
      <c r="JRT12" s="237"/>
      <c r="JRU12" s="237"/>
      <c r="JRV12" s="237"/>
      <c r="JRW12" s="237"/>
      <c r="JRX12" s="237"/>
      <c r="JRY12" s="237"/>
      <c r="JRZ12" s="237"/>
      <c r="JSA12" s="237"/>
      <c r="JSB12" s="237"/>
      <c r="JSC12" s="237"/>
      <c r="JSD12" s="237"/>
      <c r="JSE12" s="237"/>
      <c r="JSF12" s="237"/>
      <c r="JSG12" s="237"/>
      <c r="JSH12" s="237"/>
      <c r="JSI12" s="237"/>
      <c r="JSJ12" s="237"/>
      <c r="JSK12" s="237"/>
      <c r="JSL12" s="237"/>
      <c r="JSM12" s="237"/>
      <c r="JSN12" s="237"/>
      <c r="JSO12" s="237"/>
      <c r="JSP12" s="237"/>
      <c r="JSQ12" s="237"/>
      <c r="JSR12" s="237"/>
      <c r="JSS12" s="237"/>
      <c r="JST12" s="237"/>
      <c r="JSU12" s="237"/>
      <c r="JSV12" s="237"/>
      <c r="JSW12" s="237"/>
      <c r="JSX12" s="237"/>
      <c r="JSY12" s="237"/>
      <c r="JSZ12" s="237"/>
      <c r="JTA12" s="237"/>
      <c r="JTB12" s="237"/>
      <c r="JTC12" s="237"/>
      <c r="JTD12" s="237"/>
      <c r="JTE12" s="237"/>
      <c r="JTF12" s="237"/>
      <c r="JTG12" s="237"/>
      <c r="JTH12" s="237"/>
      <c r="JTI12" s="237"/>
      <c r="JTJ12" s="237"/>
      <c r="JTK12" s="237"/>
      <c r="JTL12" s="237"/>
      <c r="JTM12" s="237"/>
      <c r="JTN12" s="237"/>
      <c r="JTO12" s="237"/>
      <c r="JTP12" s="237"/>
      <c r="JTQ12" s="237"/>
      <c r="JTR12" s="237"/>
      <c r="JTS12" s="237"/>
      <c r="JTT12" s="237"/>
      <c r="JTU12" s="237"/>
      <c r="JTV12" s="237"/>
      <c r="JTW12" s="237"/>
      <c r="JTX12" s="237"/>
      <c r="JTY12" s="237"/>
      <c r="JTZ12" s="237"/>
      <c r="JUA12" s="237"/>
      <c r="JUB12" s="237"/>
      <c r="JUC12" s="237"/>
      <c r="JUD12" s="237"/>
      <c r="JUE12" s="237"/>
      <c r="JUF12" s="237"/>
      <c r="JUG12" s="237"/>
      <c r="JUH12" s="237"/>
      <c r="JUI12" s="237"/>
      <c r="JUJ12" s="237"/>
      <c r="JUK12" s="237"/>
      <c r="JUL12" s="237"/>
      <c r="JUM12" s="237"/>
      <c r="JUN12" s="237"/>
      <c r="JUO12" s="237"/>
      <c r="JUP12" s="237"/>
      <c r="JUQ12" s="237"/>
      <c r="JUR12" s="237"/>
      <c r="JUS12" s="237"/>
      <c r="JUT12" s="237"/>
      <c r="JUU12" s="237"/>
      <c r="JUV12" s="237"/>
      <c r="JUW12" s="237"/>
      <c r="JUX12" s="237"/>
      <c r="JUY12" s="237"/>
      <c r="JUZ12" s="237"/>
      <c r="JVA12" s="237"/>
      <c r="JVB12" s="237"/>
      <c r="JVC12" s="237"/>
      <c r="JVD12" s="237"/>
      <c r="JVE12" s="237"/>
      <c r="JVF12" s="237"/>
      <c r="JVG12" s="237"/>
      <c r="JVH12" s="237"/>
      <c r="JVI12" s="237"/>
      <c r="JVJ12" s="237"/>
      <c r="JVK12" s="237"/>
      <c r="JVL12" s="237"/>
      <c r="JVM12" s="237"/>
      <c r="JVN12" s="237"/>
      <c r="JVO12" s="237"/>
      <c r="JVP12" s="237"/>
      <c r="JVQ12" s="237"/>
      <c r="JVR12" s="237"/>
      <c r="JVS12" s="237"/>
      <c r="JVT12" s="237"/>
      <c r="JVU12" s="237"/>
      <c r="JVV12" s="237"/>
      <c r="JVW12" s="237"/>
      <c r="JVX12" s="237"/>
      <c r="JVY12" s="237"/>
      <c r="JVZ12" s="237"/>
      <c r="JWA12" s="237"/>
      <c r="JWB12" s="237"/>
      <c r="JWC12" s="237"/>
      <c r="JWD12" s="237"/>
      <c r="JWE12" s="237"/>
      <c r="JWF12" s="237"/>
      <c r="JWG12" s="237"/>
      <c r="JWH12" s="237"/>
      <c r="JWI12" s="237"/>
      <c r="JWJ12" s="237"/>
      <c r="JWK12" s="237"/>
      <c r="JWL12" s="237"/>
      <c r="JWM12" s="237"/>
      <c r="JWN12" s="237"/>
      <c r="JWO12" s="237"/>
      <c r="JWP12" s="237"/>
      <c r="JWQ12" s="237"/>
      <c r="JWR12" s="237"/>
      <c r="JWS12" s="237"/>
      <c r="JWT12" s="237"/>
      <c r="JWU12" s="237"/>
      <c r="JWV12" s="237"/>
      <c r="JWW12" s="237"/>
      <c r="JWX12" s="237"/>
      <c r="JWY12" s="237"/>
      <c r="JWZ12" s="237"/>
      <c r="JXA12" s="237"/>
      <c r="JXB12" s="237"/>
      <c r="JXC12" s="237"/>
      <c r="JXD12" s="237"/>
      <c r="JXE12" s="237"/>
      <c r="JXF12" s="237"/>
      <c r="JXG12" s="237"/>
      <c r="JXH12" s="237"/>
      <c r="JXI12" s="237"/>
      <c r="JXJ12" s="237"/>
      <c r="JXK12" s="237"/>
      <c r="JXL12" s="237"/>
      <c r="JXM12" s="237"/>
      <c r="JXN12" s="237"/>
      <c r="JXO12" s="237"/>
      <c r="JXP12" s="237"/>
      <c r="JXQ12" s="237"/>
      <c r="JXR12" s="237"/>
      <c r="JXS12" s="237"/>
      <c r="JXT12" s="237"/>
      <c r="JXU12" s="237"/>
      <c r="JXV12" s="237"/>
      <c r="JXW12" s="237"/>
      <c r="JXX12" s="237"/>
      <c r="JXY12" s="237"/>
      <c r="JXZ12" s="237"/>
      <c r="JYA12" s="237"/>
      <c r="JYB12" s="237"/>
      <c r="JYC12" s="237"/>
      <c r="JYD12" s="237"/>
      <c r="JYE12" s="237"/>
      <c r="JYF12" s="237"/>
      <c r="JYG12" s="237"/>
      <c r="JYH12" s="237"/>
      <c r="JYI12" s="237"/>
      <c r="JYJ12" s="237"/>
      <c r="JYK12" s="237"/>
      <c r="JYL12" s="237"/>
      <c r="JYM12" s="237"/>
      <c r="JYN12" s="237"/>
      <c r="JYO12" s="237"/>
      <c r="JYP12" s="237"/>
      <c r="JYQ12" s="237"/>
      <c r="JYR12" s="237"/>
      <c r="JYS12" s="237"/>
      <c r="JYT12" s="237"/>
      <c r="JYU12" s="237"/>
      <c r="JYV12" s="237"/>
      <c r="JYW12" s="237"/>
      <c r="JYX12" s="237"/>
      <c r="JYY12" s="237"/>
      <c r="JYZ12" s="237"/>
      <c r="JZA12" s="237"/>
      <c r="JZB12" s="237"/>
      <c r="JZC12" s="237"/>
      <c r="JZD12" s="237"/>
      <c r="JZE12" s="237"/>
      <c r="JZF12" s="237"/>
      <c r="JZG12" s="237"/>
      <c r="JZH12" s="237"/>
      <c r="JZI12" s="237"/>
      <c r="JZJ12" s="237"/>
      <c r="JZK12" s="237"/>
      <c r="JZL12" s="237"/>
      <c r="JZM12" s="237"/>
      <c r="JZN12" s="237"/>
      <c r="JZO12" s="237"/>
      <c r="JZP12" s="237"/>
      <c r="JZQ12" s="237"/>
      <c r="JZR12" s="237"/>
      <c r="JZS12" s="237"/>
      <c r="JZT12" s="237"/>
      <c r="JZU12" s="237"/>
      <c r="JZV12" s="237"/>
      <c r="JZW12" s="237"/>
      <c r="JZX12" s="237"/>
      <c r="JZY12" s="237"/>
      <c r="JZZ12" s="237"/>
      <c r="KAA12" s="237"/>
      <c r="KAB12" s="237"/>
      <c r="KAC12" s="237"/>
      <c r="KAD12" s="237"/>
      <c r="KAE12" s="237"/>
      <c r="KAF12" s="237"/>
      <c r="KAG12" s="237"/>
      <c r="KAH12" s="237"/>
      <c r="KAI12" s="237"/>
      <c r="KAJ12" s="237"/>
      <c r="KAK12" s="237"/>
      <c r="KAL12" s="237"/>
      <c r="KAM12" s="237"/>
      <c r="KAN12" s="237"/>
      <c r="KAO12" s="237"/>
      <c r="KAP12" s="237"/>
      <c r="KAQ12" s="237"/>
      <c r="KAR12" s="237"/>
      <c r="KAS12" s="237"/>
      <c r="KAT12" s="237"/>
      <c r="KAU12" s="237"/>
      <c r="KAV12" s="237"/>
      <c r="KAW12" s="237"/>
      <c r="KAX12" s="237"/>
      <c r="KAY12" s="237"/>
      <c r="KAZ12" s="237"/>
      <c r="KBA12" s="237"/>
      <c r="KBB12" s="237"/>
      <c r="KBC12" s="237"/>
      <c r="KBD12" s="237"/>
      <c r="KBE12" s="237"/>
      <c r="KBF12" s="237"/>
      <c r="KBG12" s="237"/>
      <c r="KBH12" s="237"/>
      <c r="KBI12" s="237"/>
      <c r="KBJ12" s="237"/>
      <c r="KBK12" s="237"/>
      <c r="KBL12" s="237"/>
      <c r="KBM12" s="237"/>
      <c r="KBN12" s="237"/>
      <c r="KBO12" s="237"/>
      <c r="KBP12" s="237"/>
      <c r="KBQ12" s="237"/>
      <c r="KBR12" s="237"/>
      <c r="KBS12" s="237"/>
      <c r="KBT12" s="237"/>
      <c r="KBU12" s="237"/>
      <c r="KBV12" s="237"/>
      <c r="KBW12" s="237"/>
      <c r="KBX12" s="237"/>
      <c r="KBY12" s="237"/>
      <c r="KBZ12" s="237"/>
      <c r="KCA12" s="237"/>
      <c r="KCB12" s="237"/>
      <c r="KCC12" s="237"/>
      <c r="KCD12" s="237"/>
      <c r="KCE12" s="237"/>
      <c r="KCF12" s="237"/>
      <c r="KCG12" s="237"/>
      <c r="KCH12" s="237"/>
      <c r="KCI12" s="237"/>
      <c r="KCJ12" s="237"/>
      <c r="KCK12" s="237"/>
      <c r="KCL12" s="237"/>
      <c r="KCM12" s="237"/>
      <c r="KCN12" s="237"/>
      <c r="KCO12" s="237"/>
      <c r="KCP12" s="237"/>
      <c r="KCQ12" s="237"/>
      <c r="KCR12" s="237"/>
      <c r="KCS12" s="237"/>
      <c r="KCT12" s="237"/>
      <c r="KCU12" s="237"/>
      <c r="KCV12" s="237"/>
      <c r="KCW12" s="237"/>
      <c r="KCX12" s="237"/>
      <c r="KCY12" s="237"/>
      <c r="KCZ12" s="237"/>
      <c r="KDA12" s="237"/>
      <c r="KDB12" s="237"/>
      <c r="KDC12" s="237"/>
      <c r="KDD12" s="237"/>
      <c r="KDE12" s="237"/>
      <c r="KDF12" s="237"/>
      <c r="KDG12" s="237"/>
      <c r="KDH12" s="237"/>
      <c r="KDI12" s="237"/>
      <c r="KDJ12" s="237"/>
      <c r="KDK12" s="237"/>
      <c r="KDL12" s="237"/>
      <c r="KDM12" s="237"/>
      <c r="KDN12" s="237"/>
      <c r="KDO12" s="237"/>
      <c r="KDP12" s="237"/>
      <c r="KDQ12" s="237"/>
      <c r="KDR12" s="237"/>
      <c r="KDS12" s="237"/>
      <c r="KDT12" s="237"/>
      <c r="KDU12" s="237"/>
      <c r="KDV12" s="237"/>
      <c r="KDW12" s="237"/>
      <c r="KDX12" s="237"/>
      <c r="KDY12" s="237"/>
      <c r="KDZ12" s="237"/>
      <c r="KEA12" s="237"/>
      <c r="KEB12" s="237"/>
      <c r="KEC12" s="237"/>
      <c r="KED12" s="237"/>
      <c r="KEE12" s="237"/>
      <c r="KEF12" s="237"/>
      <c r="KEG12" s="237"/>
      <c r="KEH12" s="237"/>
      <c r="KEI12" s="237"/>
      <c r="KEJ12" s="237"/>
      <c r="KEK12" s="237"/>
      <c r="KEL12" s="237"/>
      <c r="KEM12" s="237"/>
      <c r="KEN12" s="237"/>
      <c r="KEO12" s="237"/>
      <c r="KEP12" s="237"/>
      <c r="KEQ12" s="237"/>
      <c r="KER12" s="237"/>
      <c r="KES12" s="237"/>
      <c r="KET12" s="237"/>
      <c r="KEU12" s="237"/>
      <c r="KEV12" s="237"/>
      <c r="KEW12" s="237"/>
      <c r="KEX12" s="237"/>
      <c r="KEY12" s="237"/>
      <c r="KEZ12" s="237"/>
      <c r="KFA12" s="237"/>
      <c r="KFB12" s="237"/>
      <c r="KFC12" s="237"/>
      <c r="KFD12" s="237"/>
      <c r="KFE12" s="237"/>
      <c r="KFF12" s="237"/>
      <c r="KFG12" s="237"/>
      <c r="KFH12" s="237"/>
      <c r="KFI12" s="237"/>
      <c r="KFJ12" s="237"/>
      <c r="KFK12" s="237"/>
      <c r="KFL12" s="237"/>
      <c r="KFM12" s="237"/>
      <c r="KFN12" s="237"/>
      <c r="KFO12" s="237"/>
      <c r="KFP12" s="237"/>
      <c r="KFQ12" s="237"/>
      <c r="KFR12" s="237"/>
      <c r="KFS12" s="237"/>
      <c r="KFT12" s="237"/>
      <c r="KFU12" s="237"/>
      <c r="KFV12" s="237"/>
      <c r="KFW12" s="237"/>
      <c r="KFX12" s="237"/>
      <c r="KFY12" s="237"/>
      <c r="KFZ12" s="237"/>
      <c r="KGA12" s="237"/>
      <c r="KGB12" s="237"/>
      <c r="KGC12" s="237"/>
      <c r="KGD12" s="237"/>
      <c r="KGE12" s="237"/>
      <c r="KGF12" s="237"/>
      <c r="KGG12" s="237"/>
      <c r="KGH12" s="237"/>
      <c r="KGI12" s="237"/>
      <c r="KGJ12" s="237"/>
      <c r="KGK12" s="237"/>
      <c r="KGL12" s="237"/>
      <c r="KGM12" s="237"/>
      <c r="KGN12" s="237"/>
      <c r="KGO12" s="237"/>
      <c r="KGP12" s="237"/>
      <c r="KGQ12" s="237"/>
      <c r="KGR12" s="237"/>
      <c r="KGS12" s="237"/>
      <c r="KGT12" s="237"/>
      <c r="KGU12" s="237"/>
      <c r="KGV12" s="237"/>
      <c r="KGW12" s="237"/>
      <c r="KGX12" s="237"/>
      <c r="KGY12" s="237"/>
      <c r="KGZ12" s="237"/>
      <c r="KHA12" s="237"/>
      <c r="KHB12" s="237"/>
      <c r="KHC12" s="237"/>
      <c r="KHD12" s="237"/>
      <c r="KHE12" s="237"/>
      <c r="KHF12" s="237"/>
      <c r="KHG12" s="237"/>
      <c r="KHH12" s="237"/>
      <c r="KHI12" s="237"/>
      <c r="KHJ12" s="237"/>
      <c r="KHK12" s="237"/>
      <c r="KHL12" s="237"/>
      <c r="KHM12" s="237"/>
      <c r="KHN12" s="237"/>
      <c r="KHO12" s="237"/>
      <c r="KHP12" s="237"/>
      <c r="KHQ12" s="237"/>
      <c r="KHR12" s="237"/>
      <c r="KHS12" s="237"/>
      <c r="KHT12" s="237"/>
      <c r="KHU12" s="237"/>
      <c r="KHV12" s="237"/>
      <c r="KHW12" s="237"/>
      <c r="KHX12" s="237"/>
      <c r="KHY12" s="237"/>
      <c r="KHZ12" s="237"/>
      <c r="KIA12" s="237"/>
      <c r="KIB12" s="237"/>
      <c r="KIC12" s="237"/>
      <c r="KID12" s="237"/>
      <c r="KIE12" s="237"/>
      <c r="KIF12" s="237"/>
      <c r="KIG12" s="237"/>
      <c r="KIH12" s="237"/>
      <c r="KII12" s="237"/>
      <c r="KIJ12" s="237"/>
      <c r="KIK12" s="237"/>
      <c r="KIL12" s="237"/>
      <c r="KIM12" s="237"/>
      <c r="KIN12" s="237"/>
      <c r="KIO12" s="237"/>
      <c r="KIP12" s="237"/>
      <c r="KIQ12" s="237"/>
      <c r="KIR12" s="237"/>
      <c r="KIS12" s="237"/>
      <c r="KIT12" s="237"/>
      <c r="KIU12" s="237"/>
      <c r="KIV12" s="237"/>
      <c r="KIW12" s="237"/>
      <c r="KIX12" s="237"/>
      <c r="KIY12" s="237"/>
      <c r="KIZ12" s="237"/>
      <c r="KJA12" s="237"/>
      <c r="KJB12" s="237"/>
      <c r="KJC12" s="237"/>
      <c r="KJD12" s="237"/>
      <c r="KJE12" s="237"/>
      <c r="KJF12" s="237"/>
      <c r="KJG12" s="237"/>
      <c r="KJH12" s="237"/>
      <c r="KJI12" s="237"/>
      <c r="KJJ12" s="237"/>
      <c r="KJK12" s="237"/>
      <c r="KJL12" s="237"/>
      <c r="KJM12" s="237"/>
      <c r="KJN12" s="237"/>
      <c r="KJO12" s="237"/>
      <c r="KJP12" s="237"/>
      <c r="KJQ12" s="237"/>
      <c r="KJR12" s="237"/>
      <c r="KJS12" s="237"/>
      <c r="KJT12" s="237"/>
      <c r="KJU12" s="237"/>
      <c r="KJV12" s="237"/>
      <c r="KJW12" s="237"/>
      <c r="KJX12" s="237"/>
      <c r="KJY12" s="237"/>
      <c r="KJZ12" s="237"/>
      <c r="KKA12" s="237"/>
      <c r="KKB12" s="237"/>
      <c r="KKC12" s="237"/>
      <c r="KKD12" s="237"/>
      <c r="KKE12" s="237"/>
      <c r="KKF12" s="237"/>
      <c r="KKG12" s="237"/>
      <c r="KKH12" s="237"/>
      <c r="KKI12" s="237"/>
      <c r="KKJ12" s="237"/>
      <c r="KKK12" s="237"/>
      <c r="KKL12" s="237"/>
      <c r="KKM12" s="237"/>
      <c r="KKN12" s="237"/>
      <c r="KKO12" s="237"/>
      <c r="KKP12" s="237"/>
      <c r="KKQ12" s="237"/>
      <c r="KKR12" s="237"/>
      <c r="KKS12" s="237"/>
      <c r="KKT12" s="237"/>
      <c r="KKU12" s="237"/>
      <c r="KKV12" s="237"/>
      <c r="KKW12" s="237"/>
      <c r="KKX12" s="237"/>
      <c r="KKY12" s="237"/>
      <c r="KKZ12" s="237"/>
      <c r="KLA12" s="237"/>
      <c r="KLB12" s="237"/>
      <c r="KLC12" s="237"/>
      <c r="KLD12" s="237"/>
      <c r="KLE12" s="237"/>
      <c r="KLF12" s="237"/>
      <c r="KLG12" s="237"/>
      <c r="KLH12" s="237"/>
      <c r="KLI12" s="237"/>
      <c r="KLJ12" s="237"/>
      <c r="KLK12" s="237"/>
      <c r="KLL12" s="237"/>
      <c r="KLM12" s="237"/>
      <c r="KLN12" s="237"/>
      <c r="KLO12" s="237"/>
      <c r="KLP12" s="237"/>
      <c r="KLQ12" s="237"/>
      <c r="KLR12" s="237"/>
      <c r="KLS12" s="237"/>
      <c r="KLT12" s="237"/>
      <c r="KLU12" s="237"/>
      <c r="KLV12" s="237"/>
      <c r="KLW12" s="237"/>
      <c r="KLX12" s="237"/>
      <c r="KLY12" s="237"/>
      <c r="KLZ12" s="237"/>
      <c r="KMA12" s="237"/>
      <c r="KMB12" s="237"/>
      <c r="KMC12" s="237"/>
      <c r="KMD12" s="237"/>
      <c r="KME12" s="237"/>
      <c r="KMF12" s="237"/>
      <c r="KMG12" s="237"/>
      <c r="KMH12" s="237"/>
      <c r="KMI12" s="237"/>
      <c r="KMJ12" s="237"/>
      <c r="KMK12" s="237"/>
      <c r="KML12" s="237"/>
      <c r="KMM12" s="237"/>
      <c r="KMN12" s="237"/>
      <c r="KMO12" s="237"/>
      <c r="KMP12" s="237"/>
      <c r="KMQ12" s="237"/>
      <c r="KMR12" s="237"/>
      <c r="KMS12" s="237"/>
      <c r="KMT12" s="237"/>
      <c r="KMU12" s="237"/>
      <c r="KMV12" s="237"/>
      <c r="KMW12" s="237"/>
      <c r="KMX12" s="237"/>
      <c r="KMY12" s="237"/>
      <c r="KMZ12" s="237"/>
      <c r="KNA12" s="237"/>
      <c r="KNB12" s="237"/>
      <c r="KNC12" s="237"/>
      <c r="KND12" s="237"/>
      <c r="KNE12" s="237"/>
      <c r="KNF12" s="237"/>
      <c r="KNG12" s="237"/>
      <c r="KNH12" s="237"/>
      <c r="KNI12" s="237"/>
      <c r="KNJ12" s="237"/>
      <c r="KNK12" s="237"/>
      <c r="KNL12" s="237"/>
      <c r="KNM12" s="237"/>
      <c r="KNN12" s="237"/>
      <c r="KNO12" s="237"/>
      <c r="KNP12" s="237"/>
      <c r="KNQ12" s="237"/>
      <c r="KNR12" s="237"/>
      <c r="KNS12" s="237"/>
      <c r="KNT12" s="237"/>
      <c r="KNU12" s="237"/>
      <c r="KNV12" s="237"/>
      <c r="KNW12" s="237"/>
      <c r="KNX12" s="237"/>
      <c r="KNY12" s="237"/>
      <c r="KNZ12" s="237"/>
      <c r="KOA12" s="237"/>
      <c r="KOB12" s="237"/>
      <c r="KOC12" s="237"/>
      <c r="KOD12" s="237"/>
      <c r="KOE12" s="237"/>
      <c r="KOF12" s="237"/>
      <c r="KOG12" s="237"/>
      <c r="KOH12" s="237"/>
      <c r="KOI12" s="237"/>
      <c r="KOJ12" s="237"/>
      <c r="KOK12" s="237"/>
      <c r="KOL12" s="237"/>
      <c r="KOM12" s="237"/>
      <c r="KON12" s="237"/>
      <c r="KOO12" s="237"/>
      <c r="KOP12" s="237"/>
      <c r="KOQ12" s="237"/>
      <c r="KOR12" s="237"/>
      <c r="KOS12" s="237"/>
      <c r="KOT12" s="237"/>
      <c r="KOU12" s="237"/>
      <c r="KOV12" s="237"/>
      <c r="KOW12" s="237"/>
      <c r="KOX12" s="237"/>
      <c r="KOY12" s="237"/>
      <c r="KOZ12" s="237"/>
      <c r="KPA12" s="237"/>
      <c r="KPB12" s="237"/>
      <c r="KPC12" s="237"/>
      <c r="KPD12" s="237"/>
      <c r="KPE12" s="237"/>
      <c r="KPF12" s="237"/>
      <c r="KPG12" s="237"/>
      <c r="KPH12" s="237"/>
      <c r="KPI12" s="237"/>
      <c r="KPJ12" s="237"/>
      <c r="KPK12" s="237"/>
      <c r="KPL12" s="237"/>
      <c r="KPM12" s="237"/>
      <c r="KPN12" s="237"/>
      <c r="KPO12" s="237"/>
      <c r="KPP12" s="237"/>
      <c r="KPQ12" s="237"/>
      <c r="KPR12" s="237"/>
      <c r="KPS12" s="237"/>
      <c r="KPT12" s="237"/>
      <c r="KPU12" s="237"/>
      <c r="KPV12" s="237"/>
      <c r="KPW12" s="237"/>
      <c r="KPX12" s="237"/>
      <c r="KPY12" s="237"/>
      <c r="KPZ12" s="237"/>
      <c r="KQA12" s="237"/>
      <c r="KQB12" s="237"/>
      <c r="KQC12" s="237"/>
      <c r="KQD12" s="237"/>
      <c r="KQE12" s="237"/>
      <c r="KQF12" s="237"/>
      <c r="KQG12" s="237"/>
      <c r="KQH12" s="237"/>
      <c r="KQI12" s="237"/>
      <c r="KQJ12" s="237"/>
      <c r="KQK12" s="237"/>
      <c r="KQL12" s="237"/>
      <c r="KQM12" s="237"/>
      <c r="KQN12" s="237"/>
      <c r="KQO12" s="237"/>
      <c r="KQP12" s="237"/>
      <c r="KQQ12" s="237"/>
      <c r="KQR12" s="237"/>
      <c r="KQS12" s="237"/>
      <c r="KQT12" s="237"/>
      <c r="KQU12" s="237"/>
      <c r="KQV12" s="237"/>
      <c r="KQW12" s="237"/>
      <c r="KQX12" s="237"/>
      <c r="KQY12" s="237"/>
      <c r="KQZ12" s="237"/>
      <c r="KRA12" s="237"/>
      <c r="KRB12" s="237"/>
      <c r="KRC12" s="237"/>
      <c r="KRD12" s="237"/>
      <c r="KRE12" s="237"/>
      <c r="KRF12" s="237"/>
      <c r="KRG12" s="237"/>
      <c r="KRH12" s="237"/>
      <c r="KRI12" s="237"/>
      <c r="KRJ12" s="237"/>
      <c r="KRK12" s="237"/>
      <c r="KRL12" s="237"/>
      <c r="KRM12" s="237"/>
      <c r="KRN12" s="237"/>
      <c r="KRO12" s="237"/>
      <c r="KRP12" s="237"/>
      <c r="KRQ12" s="237"/>
      <c r="KRR12" s="237"/>
      <c r="KRS12" s="237"/>
      <c r="KRT12" s="237"/>
      <c r="KRU12" s="237"/>
      <c r="KRV12" s="237"/>
      <c r="KRW12" s="237"/>
      <c r="KRX12" s="237"/>
      <c r="KRY12" s="237"/>
      <c r="KRZ12" s="237"/>
      <c r="KSA12" s="237"/>
      <c r="KSB12" s="237"/>
      <c r="KSC12" s="237"/>
      <c r="KSD12" s="237"/>
      <c r="KSE12" s="237"/>
      <c r="KSF12" s="237"/>
      <c r="KSG12" s="237"/>
      <c r="KSH12" s="237"/>
      <c r="KSI12" s="237"/>
      <c r="KSJ12" s="237"/>
      <c r="KSK12" s="237"/>
      <c r="KSL12" s="237"/>
      <c r="KSM12" s="237"/>
      <c r="KSN12" s="237"/>
      <c r="KSO12" s="237"/>
      <c r="KSP12" s="237"/>
      <c r="KSQ12" s="237"/>
      <c r="KSR12" s="237"/>
      <c r="KSS12" s="237"/>
      <c r="KST12" s="237"/>
      <c r="KSU12" s="237"/>
      <c r="KSV12" s="237"/>
      <c r="KSW12" s="237"/>
      <c r="KSX12" s="237"/>
      <c r="KSY12" s="237"/>
      <c r="KSZ12" s="237"/>
      <c r="KTA12" s="237"/>
      <c r="KTB12" s="237"/>
      <c r="KTC12" s="237"/>
      <c r="KTD12" s="237"/>
      <c r="KTE12" s="237"/>
      <c r="KTF12" s="237"/>
      <c r="KTG12" s="237"/>
      <c r="KTH12" s="237"/>
      <c r="KTI12" s="237"/>
      <c r="KTJ12" s="237"/>
      <c r="KTK12" s="237"/>
      <c r="KTL12" s="237"/>
      <c r="KTM12" s="237"/>
      <c r="KTN12" s="237"/>
      <c r="KTO12" s="237"/>
      <c r="KTP12" s="237"/>
      <c r="KTQ12" s="237"/>
      <c r="KTR12" s="237"/>
      <c r="KTS12" s="237"/>
      <c r="KTT12" s="237"/>
      <c r="KTU12" s="237"/>
      <c r="KTV12" s="237"/>
      <c r="KTW12" s="237"/>
      <c r="KTX12" s="237"/>
      <c r="KTY12" s="237"/>
      <c r="KTZ12" s="237"/>
      <c r="KUA12" s="237"/>
      <c r="KUB12" s="237"/>
      <c r="KUC12" s="237"/>
      <c r="KUD12" s="237"/>
      <c r="KUE12" s="237"/>
      <c r="KUF12" s="237"/>
      <c r="KUG12" s="237"/>
      <c r="KUH12" s="237"/>
      <c r="KUI12" s="237"/>
      <c r="KUJ12" s="237"/>
      <c r="KUK12" s="237"/>
      <c r="KUL12" s="237"/>
      <c r="KUM12" s="237"/>
      <c r="KUN12" s="237"/>
      <c r="KUO12" s="237"/>
      <c r="KUP12" s="237"/>
      <c r="KUQ12" s="237"/>
      <c r="KUR12" s="237"/>
      <c r="KUS12" s="237"/>
      <c r="KUT12" s="237"/>
      <c r="KUU12" s="237"/>
      <c r="KUV12" s="237"/>
      <c r="KUW12" s="237"/>
      <c r="KUX12" s="237"/>
      <c r="KUY12" s="237"/>
      <c r="KUZ12" s="237"/>
      <c r="KVA12" s="237"/>
      <c r="KVB12" s="237"/>
      <c r="KVC12" s="237"/>
      <c r="KVD12" s="237"/>
      <c r="KVE12" s="237"/>
      <c r="KVF12" s="237"/>
      <c r="KVG12" s="237"/>
      <c r="KVH12" s="237"/>
      <c r="KVI12" s="237"/>
      <c r="KVJ12" s="237"/>
      <c r="KVK12" s="237"/>
      <c r="KVL12" s="237"/>
      <c r="KVM12" s="237"/>
      <c r="KVN12" s="237"/>
      <c r="KVO12" s="237"/>
      <c r="KVP12" s="237"/>
      <c r="KVQ12" s="237"/>
      <c r="KVR12" s="237"/>
      <c r="KVS12" s="237"/>
      <c r="KVT12" s="237"/>
      <c r="KVU12" s="237"/>
      <c r="KVV12" s="237"/>
      <c r="KVW12" s="237"/>
      <c r="KVX12" s="237"/>
      <c r="KVY12" s="237"/>
      <c r="KVZ12" s="237"/>
      <c r="KWA12" s="237"/>
      <c r="KWB12" s="237"/>
      <c r="KWC12" s="237"/>
      <c r="KWD12" s="237"/>
      <c r="KWE12" s="237"/>
      <c r="KWF12" s="237"/>
      <c r="KWG12" s="237"/>
      <c r="KWH12" s="237"/>
      <c r="KWI12" s="237"/>
      <c r="KWJ12" s="237"/>
      <c r="KWK12" s="237"/>
      <c r="KWL12" s="237"/>
      <c r="KWM12" s="237"/>
      <c r="KWN12" s="237"/>
      <c r="KWO12" s="237"/>
      <c r="KWP12" s="237"/>
      <c r="KWQ12" s="237"/>
      <c r="KWR12" s="237"/>
      <c r="KWS12" s="237"/>
      <c r="KWT12" s="237"/>
      <c r="KWU12" s="237"/>
      <c r="KWV12" s="237"/>
      <c r="KWW12" s="237"/>
      <c r="KWX12" s="237"/>
      <c r="KWY12" s="237"/>
      <c r="KWZ12" s="237"/>
      <c r="KXA12" s="237"/>
      <c r="KXB12" s="237"/>
      <c r="KXC12" s="237"/>
      <c r="KXD12" s="237"/>
      <c r="KXE12" s="237"/>
      <c r="KXF12" s="237"/>
      <c r="KXG12" s="237"/>
      <c r="KXH12" s="237"/>
      <c r="KXI12" s="237"/>
      <c r="KXJ12" s="237"/>
      <c r="KXK12" s="237"/>
      <c r="KXL12" s="237"/>
      <c r="KXM12" s="237"/>
      <c r="KXN12" s="237"/>
      <c r="KXO12" s="237"/>
      <c r="KXP12" s="237"/>
      <c r="KXQ12" s="237"/>
      <c r="KXR12" s="237"/>
      <c r="KXS12" s="237"/>
      <c r="KXT12" s="237"/>
      <c r="KXU12" s="237"/>
      <c r="KXV12" s="237"/>
      <c r="KXW12" s="237"/>
      <c r="KXX12" s="237"/>
      <c r="KXY12" s="237"/>
      <c r="KXZ12" s="237"/>
      <c r="KYA12" s="237"/>
      <c r="KYB12" s="237"/>
      <c r="KYC12" s="237"/>
      <c r="KYD12" s="237"/>
      <c r="KYE12" s="237"/>
      <c r="KYF12" s="237"/>
      <c r="KYG12" s="237"/>
      <c r="KYH12" s="237"/>
      <c r="KYI12" s="237"/>
      <c r="KYJ12" s="237"/>
      <c r="KYK12" s="237"/>
      <c r="KYL12" s="237"/>
      <c r="KYM12" s="237"/>
      <c r="KYN12" s="237"/>
      <c r="KYO12" s="237"/>
      <c r="KYP12" s="237"/>
      <c r="KYQ12" s="237"/>
      <c r="KYR12" s="237"/>
      <c r="KYS12" s="237"/>
      <c r="KYT12" s="237"/>
      <c r="KYU12" s="237"/>
      <c r="KYV12" s="237"/>
      <c r="KYW12" s="237"/>
      <c r="KYX12" s="237"/>
      <c r="KYY12" s="237"/>
      <c r="KYZ12" s="237"/>
      <c r="KZA12" s="237"/>
      <c r="KZB12" s="237"/>
      <c r="KZC12" s="237"/>
      <c r="KZD12" s="237"/>
      <c r="KZE12" s="237"/>
      <c r="KZF12" s="237"/>
      <c r="KZG12" s="237"/>
      <c r="KZH12" s="237"/>
      <c r="KZI12" s="237"/>
      <c r="KZJ12" s="237"/>
      <c r="KZK12" s="237"/>
      <c r="KZL12" s="237"/>
      <c r="KZM12" s="237"/>
      <c r="KZN12" s="237"/>
      <c r="KZO12" s="237"/>
      <c r="KZP12" s="237"/>
      <c r="KZQ12" s="237"/>
      <c r="KZR12" s="237"/>
      <c r="KZS12" s="237"/>
      <c r="KZT12" s="237"/>
      <c r="KZU12" s="237"/>
      <c r="KZV12" s="237"/>
      <c r="KZW12" s="237"/>
      <c r="KZX12" s="237"/>
      <c r="KZY12" s="237"/>
      <c r="KZZ12" s="237"/>
      <c r="LAA12" s="237"/>
      <c r="LAB12" s="237"/>
      <c r="LAC12" s="237"/>
      <c r="LAD12" s="237"/>
      <c r="LAE12" s="237"/>
      <c r="LAF12" s="237"/>
      <c r="LAG12" s="237"/>
      <c r="LAH12" s="237"/>
      <c r="LAI12" s="237"/>
      <c r="LAJ12" s="237"/>
      <c r="LAK12" s="237"/>
      <c r="LAL12" s="237"/>
      <c r="LAM12" s="237"/>
      <c r="LAN12" s="237"/>
      <c r="LAO12" s="237"/>
      <c r="LAP12" s="237"/>
      <c r="LAQ12" s="237"/>
      <c r="LAR12" s="237"/>
      <c r="LAS12" s="237"/>
      <c r="LAT12" s="237"/>
      <c r="LAU12" s="237"/>
      <c r="LAV12" s="237"/>
      <c r="LAW12" s="237"/>
      <c r="LAX12" s="237"/>
      <c r="LAY12" s="237"/>
      <c r="LAZ12" s="237"/>
      <c r="LBA12" s="237"/>
      <c r="LBB12" s="237"/>
      <c r="LBC12" s="237"/>
      <c r="LBD12" s="237"/>
      <c r="LBE12" s="237"/>
      <c r="LBF12" s="237"/>
      <c r="LBG12" s="237"/>
      <c r="LBH12" s="237"/>
      <c r="LBI12" s="237"/>
      <c r="LBJ12" s="237"/>
      <c r="LBK12" s="237"/>
      <c r="LBL12" s="237"/>
      <c r="LBM12" s="237"/>
      <c r="LBN12" s="237"/>
      <c r="LBO12" s="237"/>
      <c r="LBP12" s="237"/>
      <c r="LBQ12" s="237"/>
      <c r="LBR12" s="237"/>
      <c r="LBS12" s="237"/>
      <c r="LBT12" s="237"/>
      <c r="LBU12" s="237"/>
      <c r="LBV12" s="237"/>
      <c r="LBW12" s="237"/>
      <c r="LBX12" s="237"/>
      <c r="LBY12" s="237"/>
      <c r="LBZ12" s="237"/>
      <c r="LCA12" s="237"/>
      <c r="LCB12" s="237"/>
      <c r="LCC12" s="237"/>
      <c r="LCD12" s="237"/>
      <c r="LCE12" s="237"/>
      <c r="LCF12" s="237"/>
      <c r="LCG12" s="237"/>
      <c r="LCH12" s="237"/>
      <c r="LCI12" s="237"/>
      <c r="LCJ12" s="237"/>
      <c r="LCK12" s="237"/>
      <c r="LCL12" s="237"/>
      <c r="LCM12" s="237"/>
      <c r="LCN12" s="237"/>
      <c r="LCO12" s="237"/>
      <c r="LCP12" s="237"/>
      <c r="LCQ12" s="237"/>
      <c r="LCR12" s="237"/>
      <c r="LCS12" s="237"/>
      <c r="LCT12" s="237"/>
      <c r="LCU12" s="237"/>
      <c r="LCV12" s="237"/>
      <c r="LCW12" s="237"/>
      <c r="LCX12" s="237"/>
      <c r="LCY12" s="237"/>
      <c r="LCZ12" s="237"/>
      <c r="LDA12" s="237"/>
      <c r="LDB12" s="237"/>
      <c r="LDC12" s="237"/>
      <c r="LDD12" s="237"/>
      <c r="LDE12" s="237"/>
      <c r="LDF12" s="237"/>
      <c r="LDG12" s="237"/>
      <c r="LDH12" s="237"/>
      <c r="LDI12" s="237"/>
      <c r="LDJ12" s="237"/>
      <c r="LDK12" s="237"/>
      <c r="LDL12" s="237"/>
      <c r="LDM12" s="237"/>
      <c r="LDN12" s="237"/>
      <c r="LDO12" s="237"/>
      <c r="LDP12" s="237"/>
      <c r="LDQ12" s="237"/>
      <c r="LDR12" s="237"/>
      <c r="LDS12" s="237"/>
      <c r="LDT12" s="237"/>
      <c r="LDU12" s="237"/>
      <c r="LDV12" s="237"/>
      <c r="LDW12" s="237"/>
      <c r="LDX12" s="237"/>
      <c r="LDY12" s="237"/>
      <c r="LDZ12" s="237"/>
      <c r="LEA12" s="237"/>
      <c r="LEB12" s="237"/>
      <c r="LEC12" s="237"/>
      <c r="LED12" s="237"/>
      <c r="LEE12" s="237"/>
      <c r="LEF12" s="237"/>
      <c r="LEG12" s="237"/>
      <c r="LEH12" s="237"/>
      <c r="LEI12" s="237"/>
      <c r="LEJ12" s="237"/>
      <c r="LEK12" s="237"/>
      <c r="LEL12" s="237"/>
      <c r="LEM12" s="237"/>
      <c r="LEN12" s="237"/>
      <c r="LEO12" s="237"/>
      <c r="LEP12" s="237"/>
      <c r="LEQ12" s="237"/>
      <c r="LER12" s="237"/>
      <c r="LES12" s="237"/>
      <c r="LET12" s="237"/>
      <c r="LEU12" s="237"/>
      <c r="LEV12" s="237"/>
      <c r="LEW12" s="237"/>
      <c r="LEX12" s="237"/>
      <c r="LEY12" s="237"/>
      <c r="LEZ12" s="237"/>
      <c r="LFA12" s="237"/>
      <c r="LFB12" s="237"/>
      <c r="LFC12" s="237"/>
      <c r="LFD12" s="237"/>
      <c r="LFE12" s="237"/>
      <c r="LFF12" s="237"/>
      <c r="LFG12" s="237"/>
      <c r="LFH12" s="237"/>
      <c r="LFI12" s="237"/>
      <c r="LFJ12" s="237"/>
      <c r="LFK12" s="237"/>
      <c r="LFL12" s="237"/>
      <c r="LFM12" s="237"/>
      <c r="LFN12" s="237"/>
      <c r="LFO12" s="237"/>
      <c r="LFP12" s="237"/>
      <c r="LFQ12" s="237"/>
      <c r="LFR12" s="237"/>
      <c r="LFS12" s="237"/>
      <c r="LFT12" s="237"/>
      <c r="LFU12" s="237"/>
      <c r="LFV12" s="237"/>
      <c r="LFW12" s="237"/>
      <c r="LFX12" s="237"/>
      <c r="LFY12" s="237"/>
      <c r="LFZ12" s="237"/>
      <c r="LGA12" s="237"/>
      <c r="LGB12" s="237"/>
      <c r="LGC12" s="237"/>
      <c r="LGD12" s="237"/>
      <c r="LGE12" s="237"/>
      <c r="LGF12" s="237"/>
      <c r="LGG12" s="237"/>
      <c r="LGH12" s="237"/>
      <c r="LGI12" s="237"/>
      <c r="LGJ12" s="237"/>
      <c r="LGK12" s="237"/>
      <c r="LGL12" s="237"/>
      <c r="LGM12" s="237"/>
      <c r="LGN12" s="237"/>
      <c r="LGO12" s="237"/>
      <c r="LGP12" s="237"/>
      <c r="LGQ12" s="237"/>
      <c r="LGR12" s="237"/>
      <c r="LGS12" s="237"/>
      <c r="LGT12" s="237"/>
      <c r="LGU12" s="237"/>
      <c r="LGV12" s="237"/>
      <c r="LGW12" s="237"/>
      <c r="LGX12" s="237"/>
      <c r="LGY12" s="237"/>
      <c r="LGZ12" s="237"/>
      <c r="LHA12" s="237"/>
      <c r="LHB12" s="237"/>
      <c r="LHC12" s="237"/>
      <c r="LHD12" s="237"/>
      <c r="LHE12" s="237"/>
      <c r="LHF12" s="237"/>
      <c r="LHG12" s="237"/>
      <c r="LHH12" s="237"/>
      <c r="LHI12" s="237"/>
      <c r="LHJ12" s="237"/>
      <c r="LHK12" s="237"/>
      <c r="LHL12" s="237"/>
      <c r="LHM12" s="237"/>
      <c r="LHN12" s="237"/>
      <c r="LHO12" s="237"/>
      <c r="LHP12" s="237"/>
      <c r="LHQ12" s="237"/>
      <c r="LHR12" s="237"/>
      <c r="LHS12" s="237"/>
      <c r="LHT12" s="237"/>
      <c r="LHU12" s="237"/>
      <c r="LHV12" s="237"/>
      <c r="LHW12" s="237"/>
      <c r="LHX12" s="237"/>
      <c r="LHY12" s="237"/>
      <c r="LHZ12" s="237"/>
      <c r="LIA12" s="237"/>
      <c r="LIB12" s="237"/>
      <c r="LIC12" s="237"/>
      <c r="LID12" s="237"/>
      <c r="LIE12" s="237"/>
      <c r="LIF12" s="237"/>
      <c r="LIG12" s="237"/>
      <c r="LIH12" s="237"/>
      <c r="LII12" s="237"/>
      <c r="LIJ12" s="237"/>
      <c r="LIK12" s="237"/>
      <c r="LIL12" s="237"/>
      <c r="LIM12" s="237"/>
      <c r="LIN12" s="237"/>
      <c r="LIO12" s="237"/>
      <c r="LIP12" s="237"/>
      <c r="LIQ12" s="237"/>
      <c r="LIR12" s="237"/>
      <c r="LIS12" s="237"/>
      <c r="LIT12" s="237"/>
      <c r="LIU12" s="237"/>
      <c r="LIV12" s="237"/>
      <c r="LIW12" s="237"/>
      <c r="LIX12" s="237"/>
      <c r="LIY12" s="237"/>
      <c r="LIZ12" s="237"/>
      <c r="LJA12" s="237"/>
      <c r="LJB12" s="237"/>
      <c r="LJC12" s="237"/>
      <c r="LJD12" s="237"/>
      <c r="LJE12" s="237"/>
      <c r="LJF12" s="237"/>
      <c r="LJG12" s="237"/>
      <c r="LJH12" s="237"/>
      <c r="LJI12" s="237"/>
      <c r="LJJ12" s="237"/>
      <c r="LJK12" s="237"/>
      <c r="LJL12" s="237"/>
      <c r="LJM12" s="237"/>
      <c r="LJN12" s="237"/>
      <c r="LJO12" s="237"/>
      <c r="LJP12" s="237"/>
      <c r="LJQ12" s="237"/>
      <c r="LJR12" s="237"/>
      <c r="LJS12" s="237"/>
      <c r="LJT12" s="237"/>
      <c r="LJU12" s="237"/>
      <c r="LJV12" s="237"/>
      <c r="LJW12" s="237"/>
      <c r="LJX12" s="237"/>
      <c r="LJY12" s="237"/>
      <c r="LJZ12" s="237"/>
      <c r="LKA12" s="237"/>
      <c r="LKB12" s="237"/>
      <c r="LKC12" s="237"/>
      <c r="LKD12" s="237"/>
      <c r="LKE12" s="237"/>
      <c r="LKF12" s="237"/>
      <c r="LKG12" s="237"/>
      <c r="LKH12" s="237"/>
      <c r="LKI12" s="237"/>
      <c r="LKJ12" s="237"/>
      <c r="LKK12" s="237"/>
      <c r="LKL12" s="237"/>
      <c r="LKM12" s="237"/>
      <c r="LKN12" s="237"/>
      <c r="LKO12" s="237"/>
      <c r="LKP12" s="237"/>
      <c r="LKQ12" s="237"/>
      <c r="LKR12" s="237"/>
      <c r="LKS12" s="237"/>
      <c r="LKT12" s="237"/>
      <c r="LKU12" s="237"/>
      <c r="LKV12" s="237"/>
      <c r="LKW12" s="237"/>
      <c r="LKX12" s="237"/>
      <c r="LKY12" s="237"/>
      <c r="LKZ12" s="237"/>
      <c r="LLA12" s="237"/>
      <c r="LLB12" s="237"/>
      <c r="LLC12" s="237"/>
      <c r="LLD12" s="237"/>
      <c r="LLE12" s="237"/>
      <c r="LLF12" s="237"/>
      <c r="LLG12" s="237"/>
      <c r="LLH12" s="237"/>
      <c r="LLI12" s="237"/>
      <c r="LLJ12" s="237"/>
      <c r="LLK12" s="237"/>
      <c r="LLL12" s="237"/>
      <c r="LLM12" s="237"/>
      <c r="LLN12" s="237"/>
      <c r="LLO12" s="237"/>
      <c r="LLP12" s="237"/>
      <c r="LLQ12" s="237"/>
      <c r="LLR12" s="237"/>
      <c r="LLS12" s="237"/>
      <c r="LLT12" s="237"/>
      <c r="LLU12" s="237"/>
      <c r="LLV12" s="237"/>
      <c r="LLW12" s="237"/>
      <c r="LLX12" s="237"/>
      <c r="LLY12" s="237"/>
      <c r="LLZ12" s="237"/>
      <c r="LMA12" s="237"/>
      <c r="LMB12" s="237"/>
      <c r="LMC12" s="237"/>
      <c r="LMD12" s="237"/>
      <c r="LME12" s="237"/>
      <c r="LMF12" s="237"/>
      <c r="LMG12" s="237"/>
      <c r="LMH12" s="237"/>
      <c r="LMI12" s="237"/>
      <c r="LMJ12" s="237"/>
      <c r="LMK12" s="237"/>
      <c r="LML12" s="237"/>
      <c r="LMM12" s="237"/>
      <c r="LMN12" s="237"/>
      <c r="LMO12" s="237"/>
      <c r="LMP12" s="237"/>
      <c r="LMQ12" s="237"/>
      <c r="LMR12" s="237"/>
      <c r="LMS12" s="237"/>
      <c r="LMT12" s="237"/>
      <c r="LMU12" s="237"/>
      <c r="LMV12" s="237"/>
      <c r="LMW12" s="237"/>
      <c r="LMX12" s="237"/>
      <c r="LMY12" s="237"/>
      <c r="LMZ12" s="237"/>
      <c r="LNA12" s="237"/>
      <c r="LNB12" s="237"/>
      <c r="LNC12" s="237"/>
      <c r="LND12" s="237"/>
      <c r="LNE12" s="237"/>
      <c r="LNF12" s="237"/>
      <c r="LNG12" s="237"/>
      <c r="LNH12" s="237"/>
      <c r="LNI12" s="237"/>
      <c r="LNJ12" s="237"/>
      <c r="LNK12" s="237"/>
      <c r="LNL12" s="237"/>
      <c r="LNM12" s="237"/>
      <c r="LNN12" s="237"/>
      <c r="LNO12" s="237"/>
      <c r="LNP12" s="237"/>
      <c r="LNQ12" s="237"/>
      <c r="LNR12" s="237"/>
      <c r="LNS12" s="237"/>
      <c r="LNT12" s="237"/>
      <c r="LNU12" s="237"/>
      <c r="LNV12" s="237"/>
      <c r="LNW12" s="237"/>
      <c r="LNX12" s="237"/>
      <c r="LNY12" s="237"/>
      <c r="LNZ12" s="237"/>
      <c r="LOA12" s="237"/>
      <c r="LOB12" s="237"/>
      <c r="LOC12" s="237"/>
      <c r="LOD12" s="237"/>
      <c r="LOE12" s="237"/>
      <c r="LOF12" s="237"/>
      <c r="LOG12" s="237"/>
      <c r="LOH12" s="237"/>
      <c r="LOI12" s="237"/>
      <c r="LOJ12" s="237"/>
      <c r="LOK12" s="237"/>
      <c r="LOL12" s="237"/>
      <c r="LOM12" s="237"/>
      <c r="LON12" s="237"/>
      <c r="LOO12" s="237"/>
      <c r="LOP12" s="237"/>
      <c r="LOQ12" s="237"/>
      <c r="LOR12" s="237"/>
      <c r="LOS12" s="237"/>
      <c r="LOT12" s="237"/>
      <c r="LOU12" s="237"/>
      <c r="LOV12" s="237"/>
      <c r="LOW12" s="237"/>
      <c r="LOX12" s="237"/>
      <c r="LOY12" s="237"/>
      <c r="LOZ12" s="237"/>
      <c r="LPA12" s="237"/>
      <c r="LPB12" s="237"/>
      <c r="LPC12" s="237"/>
      <c r="LPD12" s="237"/>
      <c r="LPE12" s="237"/>
      <c r="LPF12" s="237"/>
      <c r="LPG12" s="237"/>
      <c r="LPH12" s="237"/>
      <c r="LPI12" s="237"/>
      <c r="LPJ12" s="237"/>
      <c r="LPK12" s="237"/>
      <c r="LPL12" s="237"/>
      <c r="LPM12" s="237"/>
      <c r="LPN12" s="237"/>
      <c r="LPO12" s="237"/>
      <c r="LPP12" s="237"/>
      <c r="LPQ12" s="237"/>
      <c r="LPR12" s="237"/>
      <c r="LPS12" s="237"/>
      <c r="LPT12" s="237"/>
      <c r="LPU12" s="237"/>
      <c r="LPV12" s="237"/>
      <c r="LPW12" s="237"/>
      <c r="LPX12" s="237"/>
      <c r="LPY12" s="237"/>
      <c r="LPZ12" s="237"/>
      <c r="LQA12" s="237"/>
      <c r="LQB12" s="237"/>
      <c r="LQC12" s="237"/>
      <c r="LQD12" s="237"/>
      <c r="LQE12" s="237"/>
      <c r="LQF12" s="237"/>
      <c r="LQG12" s="237"/>
      <c r="LQH12" s="237"/>
      <c r="LQI12" s="237"/>
      <c r="LQJ12" s="237"/>
      <c r="LQK12" s="237"/>
      <c r="LQL12" s="237"/>
      <c r="LQM12" s="237"/>
      <c r="LQN12" s="237"/>
      <c r="LQO12" s="237"/>
      <c r="LQP12" s="237"/>
      <c r="LQQ12" s="237"/>
      <c r="LQR12" s="237"/>
      <c r="LQS12" s="237"/>
      <c r="LQT12" s="237"/>
      <c r="LQU12" s="237"/>
      <c r="LQV12" s="237"/>
      <c r="LQW12" s="237"/>
      <c r="LQX12" s="237"/>
      <c r="LQY12" s="237"/>
      <c r="LQZ12" s="237"/>
      <c r="LRA12" s="237"/>
      <c r="LRB12" s="237"/>
      <c r="LRC12" s="237"/>
      <c r="LRD12" s="237"/>
      <c r="LRE12" s="237"/>
      <c r="LRF12" s="237"/>
      <c r="LRG12" s="237"/>
      <c r="LRH12" s="237"/>
      <c r="LRI12" s="237"/>
      <c r="LRJ12" s="237"/>
      <c r="LRK12" s="237"/>
      <c r="LRL12" s="237"/>
      <c r="LRM12" s="237"/>
      <c r="LRN12" s="237"/>
      <c r="LRO12" s="237"/>
      <c r="LRP12" s="237"/>
      <c r="LRQ12" s="237"/>
      <c r="LRR12" s="237"/>
      <c r="LRS12" s="237"/>
      <c r="LRT12" s="237"/>
      <c r="LRU12" s="237"/>
      <c r="LRV12" s="237"/>
      <c r="LRW12" s="237"/>
      <c r="LRX12" s="237"/>
      <c r="LRY12" s="237"/>
      <c r="LRZ12" s="237"/>
      <c r="LSA12" s="237"/>
      <c r="LSB12" s="237"/>
      <c r="LSC12" s="237"/>
      <c r="LSD12" s="237"/>
      <c r="LSE12" s="237"/>
      <c r="LSF12" s="237"/>
      <c r="LSG12" s="237"/>
      <c r="LSH12" s="237"/>
      <c r="LSI12" s="237"/>
      <c r="LSJ12" s="237"/>
      <c r="LSK12" s="237"/>
      <c r="LSL12" s="237"/>
      <c r="LSM12" s="237"/>
      <c r="LSN12" s="237"/>
      <c r="LSO12" s="237"/>
      <c r="LSP12" s="237"/>
      <c r="LSQ12" s="237"/>
      <c r="LSR12" s="237"/>
      <c r="LSS12" s="237"/>
      <c r="LST12" s="237"/>
      <c r="LSU12" s="237"/>
      <c r="LSV12" s="237"/>
      <c r="LSW12" s="237"/>
      <c r="LSX12" s="237"/>
      <c r="LSY12" s="237"/>
      <c r="LSZ12" s="237"/>
      <c r="LTA12" s="237"/>
      <c r="LTB12" s="237"/>
      <c r="LTC12" s="237"/>
      <c r="LTD12" s="237"/>
      <c r="LTE12" s="237"/>
      <c r="LTF12" s="237"/>
      <c r="LTG12" s="237"/>
      <c r="LTH12" s="237"/>
      <c r="LTI12" s="237"/>
      <c r="LTJ12" s="237"/>
      <c r="LTK12" s="237"/>
      <c r="LTL12" s="237"/>
      <c r="LTM12" s="237"/>
      <c r="LTN12" s="237"/>
      <c r="LTO12" s="237"/>
      <c r="LTP12" s="237"/>
      <c r="LTQ12" s="237"/>
      <c r="LTR12" s="237"/>
      <c r="LTS12" s="237"/>
      <c r="LTT12" s="237"/>
      <c r="LTU12" s="237"/>
      <c r="LTV12" s="237"/>
      <c r="LTW12" s="237"/>
      <c r="LTX12" s="237"/>
      <c r="LTY12" s="237"/>
      <c r="LTZ12" s="237"/>
      <c r="LUA12" s="237"/>
      <c r="LUB12" s="237"/>
      <c r="LUC12" s="237"/>
      <c r="LUD12" s="237"/>
      <c r="LUE12" s="237"/>
      <c r="LUF12" s="237"/>
      <c r="LUG12" s="237"/>
      <c r="LUH12" s="237"/>
      <c r="LUI12" s="237"/>
      <c r="LUJ12" s="237"/>
      <c r="LUK12" s="237"/>
      <c r="LUL12" s="237"/>
      <c r="LUM12" s="237"/>
      <c r="LUN12" s="237"/>
      <c r="LUO12" s="237"/>
      <c r="LUP12" s="237"/>
      <c r="LUQ12" s="237"/>
      <c r="LUR12" s="237"/>
      <c r="LUS12" s="237"/>
      <c r="LUT12" s="237"/>
      <c r="LUU12" s="237"/>
      <c r="LUV12" s="237"/>
      <c r="LUW12" s="237"/>
      <c r="LUX12" s="237"/>
      <c r="LUY12" s="237"/>
      <c r="LUZ12" s="237"/>
      <c r="LVA12" s="237"/>
      <c r="LVB12" s="237"/>
      <c r="LVC12" s="237"/>
      <c r="LVD12" s="237"/>
      <c r="LVE12" s="237"/>
      <c r="LVF12" s="237"/>
      <c r="LVG12" s="237"/>
      <c r="LVH12" s="237"/>
      <c r="LVI12" s="237"/>
      <c r="LVJ12" s="237"/>
      <c r="LVK12" s="237"/>
      <c r="LVL12" s="237"/>
      <c r="LVM12" s="237"/>
      <c r="LVN12" s="237"/>
      <c r="LVO12" s="237"/>
      <c r="LVP12" s="237"/>
      <c r="LVQ12" s="237"/>
      <c r="LVR12" s="237"/>
      <c r="LVS12" s="237"/>
      <c r="LVT12" s="237"/>
      <c r="LVU12" s="237"/>
      <c r="LVV12" s="237"/>
      <c r="LVW12" s="237"/>
      <c r="LVX12" s="237"/>
      <c r="LVY12" s="237"/>
      <c r="LVZ12" s="237"/>
      <c r="LWA12" s="237"/>
      <c r="LWB12" s="237"/>
      <c r="LWC12" s="237"/>
      <c r="LWD12" s="237"/>
      <c r="LWE12" s="237"/>
      <c r="LWF12" s="237"/>
      <c r="LWG12" s="237"/>
      <c r="LWH12" s="237"/>
      <c r="LWI12" s="237"/>
      <c r="LWJ12" s="237"/>
      <c r="LWK12" s="237"/>
      <c r="LWL12" s="237"/>
      <c r="LWM12" s="237"/>
      <c r="LWN12" s="237"/>
      <c r="LWO12" s="237"/>
      <c r="LWP12" s="237"/>
      <c r="LWQ12" s="237"/>
      <c r="LWR12" s="237"/>
      <c r="LWS12" s="237"/>
      <c r="LWT12" s="237"/>
      <c r="LWU12" s="237"/>
      <c r="LWV12" s="237"/>
      <c r="LWW12" s="237"/>
      <c r="LWX12" s="237"/>
      <c r="LWY12" s="237"/>
      <c r="LWZ12" s="237"/>
      <c r="LXA12" s="237"/>
      <c r="LXB12" s="237"/>
      <c r="LXC12" s="237"/>
      <c r="LXD12" s="237"/>
      <c r="LXE12" s="237"/>
      <c r="LXF12" s="237"/>
      <c r="LXG12" s="237"/>
      <c r="LXH12" s="237"/>
      <c r="LXI12" s="237"/>
      <c r="LXJ12" s="237"/>
      <c r="LXK12" s="237"/>
      <c r="LXL12" s="237"/>
      <c r="LXM12" s="237"/>
      <c r="LXN12" s="237"/>
      <c r="LXO12" s="237"/>
      <c r="LXP12" s="237"/>
      <c r="LXQ12" s="237"/>
      <c r="LXR12" s="237"/>
      <c r="LXS12" s="237"/>
      <c r="LXT12" s="237"/>
      <c r="LXU12" s="237"/>
      <c r="LXV12" s="237"/>
      <c r="LXW12" s="237"/>
      <c r="LXX12" s="237"/>
      <c r="LXY12" s="237"/>
      <c r="LXZ12" s="237"/>
      <c r="LYA12" s="237"/>
      <c r="LYB12" s="237"/>
      <c r="LYC12" s="237"/>
      <c r="LYD12" s="237"/>
      <c r="LYE12" s="237"/>
      <c r="LYF12" s="237"/>
      <c r="LYG12" s="237"/>
      <c r="LYH12" s="237"/>
      <c r="LYI12" s="237"/>
      <c r="LYJ12" s="237"/>
      <c r="LYK12" s="237"/>
      <c r="LYL12" s="237"/>
      <c r="LYM12" s="237"/>
      <c r="LYN12" s="237"/>
      <c r="LYO12" s="237"/>
      <c r="LYP12" s="237"/>
      <c r="LYQ12" s="237"/>
      <c r="LYR12" s="237"/>
      <c r="LYS12" s="237"/>
      <c r="LYT12" s="237"/>
      <c r="LYU12" s="237"/>
      <c r="LYV12" s="237"/>
      <c r="LYW12" s="237"/>
      <c r="LYX12" s="237"/>
      <c r="LYY12" s="237"/>
      <c r="LYZ12" s="237"/>
      <c r="LZA12" s="237"/>
      <c r="LZB12" s="237"/>
      <c r="LZC12" s="237"/>
      <c r="LZD12" s="237"/>
      <c r="LZE12" s="237"/>
      <c r="LZF12" s="237"/>
      <c r="LZG12" s="237"/>
      <c r="LZH12" s="237"/>
      <c r="LZI12" s="237"/>
      <c r="LZJ12" s="237"/>
      <c r="LZK12" s="237"/>
      <c r="LZL12" s="237"/>
      <c r="LZM12" s="237"/>
      <c r="LZN12" s="237"/>
      <c r="LZO12" s="237"/>
      <c r="LZP12" s="237"/>
      <c r="LZQ12" s="237"/>
      <c r="LZR12" s="237"/>
      <c r="LZS12" s="237"/>
      <c r="LZT12" s="237"/>
      <c r="LZU12" s="237"/>
      <c r="LZV12" s="237"/>
      <c r="LZW12" s="237"/>
      <c r="LZX12" s="237"/>
      <c r="LZY12" s="237"/>
      <c r="LZZ12" s="237"/>
      <c r="MAA12" s="237"/>
      <c r="MAB12" s="237"/>
      <c r="MAC12" s="237"/>
      <c r="MAD12" s="237"/>
      <c r="MAE12" s="237"/>
      <c r="MAF12" s="237"/>
      <c r="MAG12" s="237"/>
      <c r="MAH12" s="237"/>
      <c r="MAI12" s="237"/>
      <c r="MAJ12" s="237"/>
      <c r="MAK12" s="237"/>
      <c r="MAL12" s="237"/>
      <c r="MAM12" s="237"/>
      <c r="MAN12" s="237"/>
      <c r="MAO12" s="237"/>
      <c r="MAP12" s="237"/>
      <c r="MAQ12" s="237"/>
      <c r="MAR12" s="237"/>
      <c r="MAS12" s="237"/>
      <c r="MAT12" s="237"/>
      <c r="MAU12" s="237"/>
      <c r="MAV12" s="237"/>
      <c r="MAW12" s="237"/>
      <c r="MAX12" s="237"/>
      <c r="MAY12" s="237"/>
      <c r="MAZ12" s="237"/>
      <c r="MBA12" s="237"/>
      <c r="MBB12" s="237"/>
      <c r="MBC12" s="237"/>
      <c r="MBD12" s="237"/>
      <c r="MBE12" s="237"/>
      <c r="MBF12" s="237"/>
      <c r="MBG12" s="237"/>
      <c r="MBH12" s="237"/>
      <c r="MBI12" s="237"/>
      <c r="MBJ12" s="237"/>
      <c r="MBK12" s="237"/>
      <c r="MBL12" s="237"/>
      <c r="MBM12" s="237"/>
      <c r="MBN12" s="237"/>
      <c r="MBO12" s="237"/>
      <c r="MBP12" s="237"/>
      <c r="MBQ12" s="237"/>
      <c r="MBR12" s="237"/>
      <c r="MBS12" s="237"/>
      <c r="MBT12" s="237"/>
      <c r="MBU12" s="237"/>
      <c r="MBV12" s="237"/>
      <c r="MBW12" s="237"/>
      <c r="MBX12" s="237"/>
      <c r="MBY12" s="237"/>
      <c r="MBZ12" s="237"/>
      <c r="MCA12" s="237"/>
      <c r="MCB12" s="237"/>
      <c r="MCC12" s="237"/>
      <c r="MCD12" s="237"/>
      <c r="MCE12" s="237"/>
      <c r="MCF12" s="237"/>
      <c r="MCG12" s="237"/>
      <c r="MCH12" s="237"/>
      <c r="MCI12" s="237"/>
      <c r="MCJ12" s="237"/>
      <c r="MCK12" s="237"/>
      <c r="MCL12" s="237"/>
      <c r="MCM12" s="237"/>
      <c r="MCN12" s="237"/>
      <c r="MCO12" s="237"/>
      <c r="MCP12" s="237"/>
      <c r="MCQ12" s="237"/>
      <c r="MCR12" s="237"/>
      <c r="MCS12" s="237"/>
      <c r="MCT12" s="237"/>
      <c r="MCU12" s="237"/>
      <c r="MCV12" s="237"/>
      <c r="MCW12" s="237"/>
      <c r="MCX12" s="237"/>
      <c r="MCY12" s="237"/>
      <c r="MCZ12" s="237"/>
      <c r="MDA12" s="237"/>
      <c r="MDB12" s="237"/>
      <c r="MDC12" s="237"/>
      <c r="MDD12" s="237"/>
      <c r="MDE12" s="237"/>
      <c r="MDF12" s="237"/>
      <c r="MDG12" s="237"/>
      <c r="MDH12" s="237"/>
      <c r="MDI12" s="237"/>
      <c r="MDJ12" s="237"/>
      <c r="MDK12" s="237"/>
      <c r="MDL12" s="237"/>
      <c r="MDM12" s="237"/>
      <c r="MDN12" s="237"/>
      <c r="MDO12" s="237"/>
      <c r="MDP12" s="237"/>
      <c r="MDQ12" s="237"/>
      <c r="MDR12" s="237"/>
      <c r="MDS12" s="237"/>
      <c r="MDT12" s="237"/>
      <c r="MDU12" s="237"/>
      <c r="MDV12" s="237"/>
      <c r="MDW12" s="237"/>
      <c r="MDX12" s="237"/>
      <c r="MDY12" s="237"/>
      <c r="MDZ12" s="237"/>
      <c r="MEA12" s="237"/>
      <c r="MEB12" s="237"/>
      <c r="MEC12" s="237"/>
      <c r="MED12" s="237"/>
      <c r="MEE12" s="237"/>
      <c r="MEF12" s="237"/>
      <c r="MEG12" s="237"/>
      <c r="MEH12" s="237"/>
      <c r="MEI12" s="237"/>
      <c r="MEJ12" s="237"/>
      <c r="MEK12" s="237"/>
      <c r="MEL12" s="237"/>
      <c r="MEM12" s="237"/>
      <c r="MEN12" s="237"/>
      <c r="MEO12" s="237"/>
      <c r="MEP12" s="237"/>
      <c r="MEQ12" s="237"/>
      <c r="MER12" s="237"/>
      <c r="MES12" s="237"/>
      <c r="MET12" s="237"/>
      <c r="MEU12" s="237"/>
      <c r="MEV12" s="237"/>
      <c r="MEW12" s="237"/>
      <c r="MEX12" s="237"/>
      <c r="MEY12" s="237"/>
      <c r="MEZ12" s="237"/>
      <c r="MFA12" s="237"/>
      <c r="MFB12" s="237"/>
      <c r="MFC12" s="237"/>
      <c r="MFD12" s="237"/>
      <c r="MFE12" s="237"/>
      <c r="MFF12" s="237"/>
      <c r="MFG12" s="237"/>
      <c r="MFH12" s="237"/>
      <c r="MFI12" s="237"/>
      <c r="MFJ12" s="237"/>
      <c r="MFK12" s="237"/>
      <c r="MFL12" s="237"/>
      <c r="MFM12" s="237"/>
      <c r="MFN12" s="237"/>
      <c r="MFO12" s="237"/>
      <c r="MFP12" s="237"/>
      <c r="MFQ12" s="237"/>
      <c r="MFR12" s="237"/>
      <c r="MFS12" s="237"/>
      <c r="MFT12" s="237"/>
      <c r="MFU12" s="237"/>
      <c r="MFV12" s="237"/>
      <c r="MFW12" s="237"/>
      <c r="MFX12" s="237"/>
      <c r="MFY12" s="237"/>
      <c r="MFZ12" s="237"/>
      <c r="MGA12" s="237"/>
      <c r="MGB12" s="237"/>
      <c r="MGC12" s="237"/>
      <c r="MGD12" s="237"/>
      <c r="MGE12" s="237"/>
      <c r="MGF12" s="237"/>
      <c r="MGG12" s="237"/>
      <c r="MGH12" s="237"/>
      <c r="MGI12" s="237"/>
      <c r="MGJ12" s="237"/>
      <c r="MGK12" s="237"/>
      <c r="MGL12" s="237"/>
      <c r="MGM12" s="237"/>
      <c r="MGN12" s="237"/>
      <c r="MGO12" s="237"/>
      <c r="MGP12" s="237"/>
      <c r="MGQ12" s="237"/>
      <c r="MGR12" s="237"/>
      <c r="MGS12" s="237"/>
      <c r="MGT12" s="237"/>
      <c r="MGU12" s="237"/>
      <c r="MGV12" s="237"/>
      <c r="MGW12" s="237"/>
      <c r="MGX12" s="237"/>
      <c r="MGY12" s="237"/>
      <c r="MGZ12" s="237"/>
      <c r="MHA12" s="237"/>
      <c r="MHB12" s="237"/>
      <c r="MHC12" s="237"/>
      <c r="MHD12" s="237"/>
      <c r="MHE12" s="237"/>
      <c r="MHF12" s="237"/>
      <c r="MHG12" s="237"/>
      <c r="MHH12" s="237"/>
      <c r="MHI12" s="237"/>
      <c r="MHJ12" s="237"/>
      <c r="MHK12" s="237"/>
      <c r="MHL12" s="237"/>
      <c r="MHM12" s="237"/>
      <c r="MHN12" s="237"/>
      <c r="MHO12" s="237"/>
      <c r="MHP12" s="237"/>
      <c r="MHQ12" s="237"/>
      <c r="MHR12" s="237"/>
      <c r="MHS12" s="237"/>
      <c r="MHT12" s="237"/>
      <c r="MHU12" s="237"/>
      <c r="MHV12" s="237"/>
      <c r="MHW12" s="237"/>
      <c r="MHX12" s="237"/>
      <c r="MHY12" s="237"/>
      <c r="MHZ12" s="237"/>
      <c r="MIA12" s="237"/>
      <c r="MIB12" s="237"/>
      <c r="MIC12" s="237"/>
      <c r="MID12" s="237"/>
      <c r="MIE12" s="237"/>
      <c r="MIF12" s="237"/>
      <c r="MIG12" s="237"/>
      <c r="MIH12" s="237"/>
      <c r="MII12" s="237"/>
      <c r="MIJ12" s="237"/>
      <c r="MIK12" s="237"/>
      <c r="MIL12" s="237"/>
      <c r="MIM12" s="237"/>
      <c r="MIN12" s="237"/>
      <c r="MIO12" s="237"/>
      <c r="MIP12" s="237"/>
      <c r="MIQ12" s="237"/>
      <c r="MIR12" s="237"/>
      <c r="MIS12" s="237"/>
      <c r="MIT12" s="237"/>
      <c r="MIU12" s="237"/>
      <c r="MIV12" s="237"/>
      <c r="MIW12" s="237"/>
      <c r="MIX12" s="237"/>
      <c r="MIY12" s="237"/>
      <c r="MIZ12" s="237"/>
      <c r="MJA12" s="237"/>
      <c r="MJB12" s="237"/>
      <c r="MJC12" s="237"/>
      <c r="MJD12" s="237"/>
      <c r="MJE12" s="237"/>
      <c r="MJF12" s="237"/>
      <c r="MJG12" s="237"/>
      <c r="MJH12" s="237"/>
      <c r="MJI12" s="237"/>
      <c r="MJJ12" s="237"/>
      <c r="MJK12" s="237"/>
      <c r="MJL12" s="237"/>
      <c r="MJM12" s="237"/>
      <c r="MJN12" s="237"/>
      <c r="MJO12" s="237"/>
      <c r="MJP12" s="237"/>
      <c r="MJQ12" s="237"/>
      <c r="MJR12" s="237"/>
      <c r="MJS12" s="237"/>
      <c r="MJT12" s="237"/>
      <c r="MJU12" s="237"/>
      <c r="MJV12" s="237"/>
      <c r="MJW12" s="237"/>
      <c r="MJX12" s="237"/>
      <c r="MJY12" s="237"/>
      <c r="MJZ12" s="237"/>
      <c r="MKA12" s="237"/>
      <c r="MKB12" s="237"/>
      <c r="MKC12" s="237"/>
      <c r="MKD12" s="237"/>
      <c r="MKE12" s="237"/>
      <c r="MKF12" s="237"/>
      <c r="MKG12" s="237"/>
      <c r="MKH12" s="237"/>
      <c r="MKI12" s="237"/>
      <c r="MKJ12" s="237"/>
      <c r="MKK12" s="237"/>
      <c r="MKL12" s="237"/>
      <c r="MKM12" s="237"/>
      <c r="MKN12" s="237"/>
      <c r="MKO12" s="237"/>
      <c r="MKP12" s="237"/>
      <c r="MKQ12" s="237"/>
      <c r="MKR12" s="237"/>
      <c r="MKS12" s="237"/>
      <c r="MKT12" s="237"/>
      <c r="MKU12" s="237"/>
      <c r="MKV12" s="237"/>
      <c r="MKW12" s="237"/>
      <c r="MKX12" s="237"/>
      <c r="MKY12" s="237"/>
      <c r="MKZ12" s="237"/>
      <c r="MLA12" s="237"/>
      <c r="MLB12" s="237"/>
      <c r="MLC12" s="237"/>
      <c r="MLD12" s="237"/>
      <c r="MLE12" s="237"/>
      <c r="MLF12" s="237"/>
      <c r="MLG12" s="237"/>
      <c r="MLH12" s="237"/>
      <c r="MLI12" s="237"/>
      <c r="MLJ12" s="237"/>
      <c r="MLK12" s="237"/>
      <c r="MLL12" s="237"/>
      <c r="MLM12" s="237"/>
      <c r="MLN12" s="237"/>
      <c r="MLO12" s="237"/>
      <c r="MLP12" s="237"/>
      <c r="MLQ12" s="237"/>
      <c r="MLR12" s="237"/>
      <c r="MLS12" s="237"/>
      <c r="MLT12" s="237"/>
      <c r="MLU12" s="237"/>
      <c r="MLV12" s="237"/>
      <c r="MLW12" s="237"/>
      <c r="MLX12" s="237"/>
      <c r="MLY12" s="237"/>
      <c r="MLZ12" s="237"/>
      <c r="MMA12" s="237"/>
      <c r="MMB12" s="237"/>
      <c r="MMC12" s="237"/>
      <c r="MMD12" s="237"/>
      <c r="MME12" s="237"/>
      <c r="MMF12" s="237"/>
      <c r="MMG12" s="237"/>
      <c r="MMH12" s="237"/>
      <c r="MMI12" s="237"/>
      <c r="MMJ12" s="237"/>
      <c r="MMK12" s="237"/>
      <c r="MML12" s="237"/>
      <c r="MMM12" s="237"/>
      <c r="MMN12" s="237"/>
      <c r="MMO12" s="237"/>
      <c r="MMP12" s="237"/>
      <c r="MMQ12" s="237"/>
      <c r="MMR12" s="237"/>
      <c r="MMS12" s="237"/>
      <c r="MMT12" s="237"/>
      <c r="MMU12" s="237"/>
      <c r="MMV12" s="237"/>
      <c r="MMW12" s="237"/>
      <c r="MMX12" s="237"/>
      <c r="MMY12" s="237"/>
      <c r="MMZ12" s="237"/>
      <c r="MNA12" s="237"/>
      <c r="MNB12" s="237"/>
      <c r="MNC12" s="237"/>
      <c r="MND12" s="237"/>
      <c r="MNE12" s="237"/>
      <c r="MNF12" s="237"/>
      <c r="MNG12" s="237"/>
      <c r="MNH12" s="237"/>
      <c r="MNI12" s="237"/>
      <c r="MNJ12" s="237"/>
      <c r="MNK12" s="237"/>
      <c r="MNL12" s="237"/>
      <c r="MNM12" s="237"/>
      <c r="MNN12" s="237"/>
      <c r="MNO12" s="237"/>
      <c r="MNP12" s="237"/>
      <c r="MNQ12" s="237"/>
      <c r="MNR12" s="237"/>
      <c r="MNS12" s="237"/>
      <c r="MNT12" s="237"/>
      <c r="MNU12" s="237"/>
      <c r="MNV12" s="237"/>
      <c r="MNW12" s="237"/>
      <c r="MNX12" s="237"/>
      <c r="MNY12" s="237"/>
      <c r="MNZ12" s="237"/>
      <c r="MOA12" s="237"/>
      <c r="MOB12" s="237"/>
      <c r="MOC12" s="237"/>
      <c r="MOD12" s="237"/>
      <c r="MOE12" s="237"/>
      <c r="MOF12" s="237"/>
      <c r="MOG12" s="237"/>
      <c r="MOH12" s="237"/>
      <c r="MOI12" s="237"/>
      <c r="MOJ12" s="237"/>
      <c r="MOK12" s="237"/>
      <c r="MOL12" s="237"/>
      <c r="MOM12" s="237"/>
      <c r="MON12" s="237"/>
      <c r="MOO12" s="237"/>
      <c r="MOP12" s="237"/>
      <c r="MOQ12" s="237"/>
      <c r="MOR12" s="237"/>
      <c r="MOS12" s="237"/>
      <c r="MOT12" s="237"/>
      <c r="MOU12" s="237"/>
      <c r="MOV12" s="237"/>
      <c r="MOW12" s="237"/>
      <c r="MOX12" s="237"/>
      <c r="MOY12" s="237"/>
      <c r="MOZ12" s="237"/>
      <c r="MPA12" s="237"/>
      <c r="MPB12" s="237"/>
      <c r="MPC12" s="237"/>
      <c r="MPD12" s="237"/>
      <c r="MPE12" s="237"/>
      <c r="MPF12" s="237"/>
      <c r="MPG12" s="237"/>
      <c r="MPH12" s="237"/>
      <c r="MPI12" s="237"/>
      <c r="MPJ12" s="237"/>
      <c r="MPK12" s="237"/>
      <c r="MPL12" s="237"/>
      <c r="MPM12" s="237"/>
      <c r="MPN12" s="237"/>
      <c r="MPO12" s="237"/>
      <c r="MPP12" s="237"/>
      <c r="MPQ12" s="237"/>
      <c r="MPR12" s="237"/>
      <c r="MPS12" s="237"/>
      <c r="MPT12" s="237"/>
      <c r="MPU12" s="237"/>
      <c r="MPV12" s="237"/>
      <c r="MPW12" s="237"/>
      <c r="MPX12" s="237"/>
      <c r="MPY12" s="237"/>
      <c r="MPZ12" s="237"/>
      <c r="MQA12" s="237"/>
      <c r="MQB12" s="237"/>
      <c r="MQC12" s="237"/>
      <c r="MQD12" s="237"/>
      <c r="MQE12" s="237"/>
      <c r="MQF12" s="237"/>
      <c r="MQG12" s="237"/>
      <c r="MQH12" s="237"/>
      <c r="MQI12" s="237"/>
      <c r="MQJ12" s="237"/>
      <c r="MQK12" s="237"/>
      <c r="MQL12" s="237"/>
      <c r="MQM12" s="237"/>
      <c r="MQN12" s="237"/>
      <c r="MQO12" s="237"/>
      <c r="MQP12" s="237"/>
      <c r="MQQ12" s="237"/>
      <c r="MQR12" s="237"/>
      <c r="MQS12" s="237"/>
      <c r="MQT12" s="237"/>
      <c r="MQU12" s="237"/>
      <c r="MQV12" s="237"/>
      <c r="MQW12" s="237"/>
      <c r="MQX12" s="237"/>
      <c r="MQY12" s="237"/>
      <c r="MQZ12" s="237"/>
      <c r="MRA12" s="237"/>
      <c r="MRB12" s="237"/>
      <c r="MRC12" s="237"/>
      <c r="MRD12" s="237"/>
      <c r="MRE12" s="237"/>
      <c r="MRF12" s="237"/>
      <c r="MRG12" s="237"/>
      <c r="MRH12" s="237"/>
      <c r="MRI12" s="237"/>
      <c r="MRJ12" s="237"/>
      <c r="MRK12" s="237"/>
      <c r="MRL12" s="237"/>
      <c r="MRM12" s="237"/>
      <c r="MRN12" s="237"/>
      <c r="MRO12" s="237"/>
      <c r="MRP12" s="237"/>
      <c r="MRQ12" s="237"/>
      <c r="MRR12" s="237"/>
      <c r="MRS12" s="237"/>
      <c r="MRT12" s="237"/>
      <c r="MRU12" s="237"/>
      <c r="MRV12" s="237"/>
      <c r="MRW12" s="237"/>
      <c r="MRX12" s="237"/>
      <c r="MRY12" s="237"/>
      <c r="MRZ12" s="237"/>
      <c r="MSA12" s="237"/>
      <c r="MSB12" s="237"/>
      <c r="MSC12" s="237"/>
      <c r="MSD12" s="237"/>
      <c r="MSE12" s="237"/>
      <c r="MSF12" s="237"/>
      <c r="MSG12" s="237"/>
      <c r="MSH12" s="237"/>
      <c r="MSI12" s="237"/>
      <c r="MSJ12" s="237"/>
      <c r="MSK12" s="237"/>
      <c r="MSL12" s="237"/>
      <c r="MSM12" s="237"/>
      <c r="MSN12" s="237"/>
      <c r="MSO12" s="237"/>
      <c r="MSP12" s="237"/>
      <c r="MSQ12" s="237"/>
      <c r="MSR12" s="237"/>
      <c r="MSS12" s="237"/>
      <c r="MST12" s="237"/>
      <c r="MSU12" s="237"/>
      <c r="MSV12" s="237"/>
      <c r="MSW12" s="237"/>
      <c r="MSX12" s="237"/>
      <c r="MSY12" s="237"/>
      <c r="MSZ12" s="237"/>
      <c r="MTA12" s="237"/>
      <c r="MTB12" s="237"/>
      <c r="MTC12" s="237"/>
      <c r="MTD12" s="237"/>
      <c r="MTE12" s="237"/>
      <c r="MTF12" s="237"/>
      <c r="MTG12" s="237"/>
      <c r="MTH12" s="237"/>
      <c r="MTI12" s="237"/>
      <c r="MTJ12" s="237"/>
      <c r="MTK12" s="237"/>
      <c r="MTL12" s="237"/>
      <c r="MTM12" s="237"/>
      <c r="MTN12" s="237"/>
      <c r="MTO12" s="237"/>
      <c r="MTP12" s="237"/>
      <c r="MTQ12" s="237"/>
      <c r="MTR12" s="237"/>
      <c r="MTS12" s="237"/>
      <c r="MTT12" s="237"/>
      <c r="MTU12" s="237"/>
      <c r="MTV12" s="237"/>
      <c r="MTW12" s="237"/>
      <c r="MTX12" s="237"/>
      <c r="MTY12" s="237"/>
      <c r="MTZ12" s="237"/>
      <c r="MUA12" s="237"/>
      <c r="MUB12" s="237"/>
      <c r="MUC12" s="237"/>
      <c r="MUD12" s="237"/>
      <c r="MUE12" s="237"/>
      <c r="MUF12" s="237"/>
      <c r="MUG12" s="237"/>
      <c r="MUH12" s="237"/>
      <c r="MUI12" s="237"/>
      <c r="MUJ12" s="237"/>
      <c r="MUK12" s="237"/>
      <c r="MUL12" s="237"/>
      <c r="MUM12" s="237"/>
      <c r="MUN12" s="237"/>
      <c r="MUO12" s="237"/>
      <c r="MUP12" s="237"/>
      <c r="MUQ12" s="237"/>
      <c r="MUR12" s="237"/>
      <c r="MUS12" s="237"/>
      <c r="MUT12" s="237"/>
      <c r="MUU12" s="237"/>
      <c r="MUV12" s="237"/>
      <c r="MUW12" s="237"/>
      <c r="MUX12" s="237"/>
      <c r="MUY12" s="237"/>
      <c r="MUZ12" s="237"/>
      <c r="MVA12" s="237"/>
      <c r="MVB12" s="237"/>
      <c r="MVC12" s="237"/>
      <c r="MVD12" s="237"/>
      <c r="MVE12" s="237"/>
      <c r="MVF12" s="237"/>
      <c r="MVG12" s="237"/>
      <c r="MVH12" s="237"/>
      <c r="MVI12" s="237"/>
      <c r="MVJ12" s="237"/>
      <c r="MVK12" s="237"/>
      <c r="MVL12" s="237"/>
      <c r="MVM12" s="237"/>
      <c r="MVN12" s="237"/>
      <c r="MVO12" s="237"/>
      <c r="MVP12" s="237"/>
      <c r="MVQ12" s="237"/>
      <c r="MVR12" s="237"/>
      <c r="MVS12" s="237"/>
      <c r="MVT12" s="237"/>
      <c r="MVU12" s="237"/>
      <c r="MVV12" s="237"/>
      <c r="MVW12" s="237"/>
      <c r="MVX12" s="237"/>
      <c r="MVY12" s="237"/>
      <c r="MVZ12" s="237"/>
      <c r="MWA12" s="237"/>
      <c r="MWB12" s="237"/>
      <c r="MWC12" s="237"/>
      <c r="MWD12" s="237"/>
      <c r="MWE12" s="237"/>
      <c r="MWF12" s="237"/>
      <c r="MWG12" s="237"/>
      <c r="MWH12" s="237"/>
      <c r="MWI12" s="237"/>
      <c r="MWJ12" s="237"/>
      <c r="MWK12" s="237"/>
      <c r="MWL12" s="237"/>
      <c r="MWM12" s="237"/>
      <c r="MWN12" s="237"/>
      <c r="MWO12" s="237"/>
      <c r="MWP12" s="237"/>
      <c r="MWQ12" s="237"/>
      <c r="MWR12" s="237"/>
      <c r="MWS12" s="237"/>
      <c r="MWT12" s="237"/>
      <c r="MWU12" s="237"/>
      <c r="MWV12" s="237"/>
      <c r="MWW12" s="237"/>
      <c r="MWX12" s="237"/>
      <c r="MWY12" s="237"/>
      <c r="MWZ12" s="237"/>
      <c r="MXA12" s="237"/>
      <c r="MXB12" s="237"/>
      <c r="MXC12" s="237"/>
      <c r="MXD12" s="237"/>
      <c r="MXE12" s="237"/>
      <c r="MXF12" s="237"/>
      <c r="MXG12" s="237"/>
      <c r="MXH12" s="237"/>
      <c r="MXI12" s="237"/>
      <c r="MXJ12" s="237"/>
      <c r="MXK12" s="237"/>
      <c r="MXL12" s="237"/>
      <c r="MXM12" s="237"/>
      <c r="MXN12" s="237"/>
      <c r="MXO12" s="237"/>
      <c r="MXP12" s="237"/>
      <c r="MXQ12" s="237"/>
      <c r="MXR12" s="237"/>
      <c r="MXS12" s="237"/>
      <c r="MXT12" s="237"/>
      <c r="MXU12" s="237"/>
      <c r="MXV12" s="237"/>
      <c r="MXW12" s="237"/>
      <c r="MXX12" s="237"/>
      <c r="MXY12" s="237"/>
      <c r="MXZ12" s="237"/>
      <c r="MYA12" s="237"/>
      <c r="MYB12" s="237"/>
      <c r="MYC12" s="237"/>
      <c r="MYD12" s="237"/>
      <c r="MYE12" s="237"/>
      <c r="MYF12" s="237"/>
      <c r="MYG12" s="237"/>
      <c r="MYH12" s="237"/>
      <c r="MYI12" s="237"/>
      <c r="MYJ12" s="237"/>
      <c r="MYK12" s="237"/>
      <c r="MYL12" s="237"/>
      <c r="MYM12" s="237"/>
      <c r="MYN12" s="237"/>
      <c r="MYO12" s="237"/>
      <c r="MYP12" s="237"/>
      <c r="MYQ12" s="237"/>
      <c r="MYR12" s="237"/>
      <c r="MYS12" s="237"/>
      <c r="MYT12" s="237"/>
      <c r="MYU12" s="237"/>
      <c r="MYV12" s="237"/>
      <c r="MYW12" s="237"/>
      <c r="MYX12" s="237"/>
      <c r="MYY12" s="237"/>
      <c r="MYZ12" s="237"/>
      <c r="MZA12" s="237"/>
      <c r="MZB12" s="237"/>
      <c r="MZC12" s="237"/>
      <c r="MZD12" s="237"/>
      <c r="MZE12" s="237"/>
      <c r="MZF12" s="237"/>
      <c r="MZG12" s="237"/>
      <c r="MZH12" s="237"/>
      <c r="MZI12" s="237"/>
      <c r="MZJ12" s="237"/>
      <c r="MZK12" s="237"/>
      <c r="MZL12" s="237"/>
      <c r="MZM12" s="237"/>
      <c r="MZN12" s="237"/>
      <c r="MZO12" s="237"/>
      <c r="MZP12" s="237"/>
      <c r="MZQ12" s="237"/>
      <c r="MZR12" s="237"/>
      <c r="MZS12" s="237"/>
      <c r="MZT12" s="237"/>
      <c r="MZU12" s="237"/>
      <c r="MZV12" s="237"/>
      <c r="MZW12" s="237"/>
      <c r="MZX12" s="237"/>
      <c r="MZY12" s="237"/>
      <c r="MZZ12" s="237"/>
      <c r="NAA12" s="237"/>
      <c r="NAB12" s="237"/>
      <c r="NAC12" s="237"/>
      <c r="NAD12" s="237"/>
      <c r="NAE12" s="237"/>
      <c r="NAF12" s="237"/>
      <c r="NAG12" s="237"/>
      <c r="NAH12" s="237"/>
      <c r="NAI12" s="237"/>
      <c r="NAJ12" s="237"/>
      <c r="NAK12" s="237"/>
      <c r="NAL12" s="237"/>
      <c r="NAM12" s="237"/>
      <c r="NAN12" s="237"/>
      <c r="NAO12" s="237"/>
      <c r="NAP12" s="237"/>
      <c r="NAQ12" s="237"/>
      <c r="NAR12" s="237"/>
      <c r="NAS12" s="237"/>
      <c r="NAT12" s="237"/>
      <c r="NAU12" s="237"/>
      <c r="NAV12" s="237"/>
      <c r="NAW12" s="237"/>
      <c r="NAX12" s="237"/>
      <c r="NAY12" s="237"/>
      <c r="NAZ12" s="237"/>
      <c r="NBA12" s="237"/>
      <c r="NBB12" s="237"/>
      <c r="NBC12" s="237"/>
      <c r="NBD12" s="237"/>
      <c r="NBE12" s="237"/>
      <c r="NBF12" s="237"/>
      <c r="NBG12" s="237"/>
      <c r="NBH12" s="237"/>
      <c r="NBI12" s="237"/>
      <c r="NBJ12" s="237"/>
      <c r="NBK12" s="237"/>
      <c r="NBL12" s="237"/>
      <c r="NBM12" s="237"/>
      <c r="NBN12" s="237"/>
      <c r="NBO12" s="237"/>
      <c r="NBP12" s="237"/>
      <c r="NBQ12" s="237"/>
      <c r="NBR12" s="237"/>
      <c r="NBS12" s="237"/>
      <c r="NBT12" s="237"/>
      <c r="NBU12" s="237"/>
      <c r="NBV12" s="237"/>
      <c r="NBW12" s="237"/>
      <c r="NBX12" s="237"/>
      <c r="NBY12" s="237"/>
      <c r="NBZ12" s="237"/>
      <c r="NCA12" s="237"/>
      <c r="NCB12" s="237"/>
      <c r="NCC12" s="237"/>
      <c r="NCD12" s="237"/>
      <c r="NCE12" s="237"/>
      <c r="NCF12" s="237"/>
      <c r="NCG12" s="237"/>
      <c r="NCH12" s="237"/>
      <c r="NCI12" s="237"/>
      <c r="NCJ12" s="237"/>
      <c r="NCK12" s="237"/>
      <c r="NCL12" s="237"/>
      <c r="NCM12" s="237"/>
      <c r="NCN12" s="237"/>
      <c r="NCO12" s="237"/>
      <c r="NCP12" s="237"/>
      <c r="NCQ12" s="237"/>
      <c r="NCR12" s="237"/>
      <c r="NCS12" s="237"/>
      <c r="NCT12" s="237"/>
      <c r="NCU12" s="237"/>
      <c r="NCV12" s="237"/>
      <c r="NCW12" s="237"/>
      <c r="NCX12" s="237"/>
      <c r="NCY12" s="237"/>
      <c r="NCZ12" s="237"/>
      <c r="NDA12" s="237"/>
      <c r="NDB12" s="237"/>
      <c r="NDC12" s="237"/>
      <c r="NDD12" s="237"/>
      <c r="NDE12" s="237"/>
      <c r="NDF12" s="237"/>
      <c r="NDG12" s="237"/>
      <c r="NDH12" s="237"/>
      <c r="NDI12" s="237"/>
      <c r="NDJ12" s="237"/>
      <c r="NDK12" s="237"/>
      <c r="NDL12" s="237"/>
      <c r="NDM12" s="237"/>
      <c r="NDN12" s="237"/>
      <c r="NDO12" s="237"/>
      <c r="NDP12" s="237"/>
      <c r="NDQ12" s="237"/>
      <c r="NDR12" s="237"/>
      <c r="NDS12" s="237"/>
      <c r="NDT12" s="237"/>
      <c r="NDU12" s="237"/>
      <c r="NDV12" s="237"/>
      <c r="NDW12" s="237"/>
      <c r="NDX12" s="237"/>
      <c r="NDY12" s="237"/>
      <c r="NDZ12" s="237"/>
      <c r="NEA12" s="237"/>
      <c r="NEB12" s="237"/>
      <c r="NEC12" s="237"/>
      <c r="NED12" s="237"/>
      <c r="NEE12" s="237"/>
      <c r="NEF12" s="237"/>
      <c r="NEG12" s="237"/>
      <c r="NEH12" s="237"/>
      <c r="NEI12" s="237"/>
      <c r="NEJ12" s="237"/>
      <c r="NEK12" s="237"/>
      <c r="NEL12" s="237"/>
      <c r="NEM12" s="237"/>
      <c r="NEN12" s="237"/>
      <c r="NEO12" s="237"/>
      <c r="NEP12" s="237"/>
      <c r="NEQ12" s="237"/>
      <c r="NER12" s="237"/>
      <c r="NES12" s="237"/>
      <c r="NET12" s="237"/>
      <c r="NEU12" s="237"/>
      <c r="NEV12" s="237"/>
      <c r="NEW12" s="237"/>
      <c r="NEX12" s="237"/>
      <c r="NEY12" s="237"/>
      <c r="NEZ12" s="237"/>
      <c r="NFA12" s="237"/>
      <c r="NFB12" s="237"/>
      <c r="NFC12" s="237"/>
      <c r="NFD12" s="237"/>
      <c r="NFE12" s="237"/>
      <c r="NFF12" s="237"/>
      <c r="NFG12" s="237"/>
      <c r="NFH12" s="237"/>
      <c r="NFI12" s="237"/>
      <c r="NFJ12" s="237"/>
      <c r="NFK12" s="237"/>
      <c r="NFL12" s="237"/>
      <c r="NFM12" s="237"/>
      <c r="NFN12" s="237"/>
      <c r="NFO12" s="237"/>
      <c r="NFP12" s="237"/>
      <c r="NFQ12" s="237"/>
      <c r="NFR12" s="237"/>
      <c r="NFS12" s="237"/>
      <c r="NFT12" s="237"/>
      <c r="NFU12" s="237"/>
      <c r="NFV12" s="237"/>
      <c r="NFW12" s="237"/>
      <c r="NFX12" s="237"/>
      <c r="NFY12" s="237"/>
      <c r="NFZ12" s="237"/>
      <c r="NGA12" s="237"/>
      <c r="NGB12" s="237"/>
      <c r="NGC12" s="237"/>
      <c r="NGD12" s="237"/>
      <c r="NGE12" s="237"/>
      <c r="NGF12" s="237"/>
      <c r="NGG12" s="237"/>
      <c r="NGH12" s="237"/>
      <c r="NGI12" s="237"/>
      <c r="NGJ12" s="237"/>
      <c r="NGK12" s="237"/>
      <c r="NGL12" s="237"/>
      <c r="NGM12" s="237"/>
      <c r="NGN12" s="237"/>
      <c r="NGO12" s="237"/>
      <c r="NGP12" s="237"/>
      <c r="NGQ12" s="237"/>
      <c r="NGR12" s="237"/>
      <c r="NGS12" s="237"/>
      <c r="NGT12" s="237"/>
      <c r="NGU12" s="237"/>
      <c r="NGV12" s="237"/>
      <c r="NGW12" s="237"/>
      <c r="NGX12" s="237"/>
      <c r="NGY12" s="237"/>
      <c r="NGZ12" s="237"/>
      <c r="NHA12" s="237"/>
      <c r="NHB12" s="237"/>
      <c r="NHC12" s="237"/>
      <c r="NHD12" s="237"/>
      <c r="NHE12" s="237"/>
      <c r="NHF12" s="237"/>
      <c r="NHG12" s="237"/>
      <c r="NHH12" s="237"/>
      <c r="NHI12" s="237"/>
      <c r="NHJ12" s="237"/>
      <c r="NHK12" s="237"/>
      <c r="NHL12" s="237"/>
      <c r="NHM12" s="237"/>
      <c r="NHN12" s="237"/>
      <c r="NHO12" s="237"/>
      <c r="NHP12" s="237"/>
      <c r="NHQ12" s="237"/>
      <c r="NHR12" s="237"/>
      <c r="NHS12" s="237"/>
      <c r="NHT12" s="237"/>
      <c r="NHU12" s="237"/>
      <c r="NHV12" s="237"/>
      <c r="NHW12" s="237"/>
      <c r="NHX12" s="237"/>
      <c r="NHY12" s="237"/>
      <c r="NHZ12" s="237"/>
      <c r="NIA12" s="237"/>
      <c r="NIB12" s="237"/>
      <c r="NIC12" s="237"/>
      <c r="NID12" s="237"/>
      <c r="NIE12" s="237"/>
      <c r="NIF12" s="237"/>
      <c r="NIG12" s="237"/>
      <c r="NIH12" s="237"/>
      <c r="NII12" s="237"/>
      <c r="NIJ12" s="237"/>
      <c r="NIK12" s="237"/>
      <c r="NIL12" s="237"/>
      <c r="NIM12" s="237"/>
      <c r="NIN12" s="237"/>
      <c r="NIO12" s="237"/>
      <c r="NIP12" s="237"/>
      <c r="NIQ12" s="237"/>
      <c r="NIR12" s="237"/>
      <c r="NIS12" s="237"/>
      <c r="NIT12" s="237"/>
      <c r="NIU12" s="237"/>
      <c r="NIV12" s="237"/>
      <c r="NIW12" s="237"/>
      <c r="NIX12" s="237"/>
      <c r="NIY12" s="237"/>
      <c r="NIZ12" s="237"/>
      <c r="NJA12" s="237"/>
      <c r="NJB12" s="237"/>
      <c r="NJC12" s="237"/>
      <c r="NJD12" s="237"/>
      <c r="NJE12" s="237"/>
      <c r="NJF12" s="237"/>
      <c r="NJG12" s="237"/>
      <c r="NJH12" s="237"/>
      <c r="NJI12" s="237"/>
      <c r="NJJ12" s="237"/>
      <c r="NJK12" s="237"/>
      <c r="NJL12" s="237"/>
      <c r="NJM12" s="237"/>
      <c r="NJN12" s="237"/>
      <c r="NJO12" s="237"/>
      <c r="NJP12" s="237"/>
      <c r="NJQ12" s="237"/>
      <c r="NJR12" s="237"/>
      <c r="NJS12" s="237"/>
      <c r="NJT12" s="237"/>
      <c r="NJU12" s="237"/>
      <c r="NJV12" s="237"/>
      <c r="NJW12" s="237"/>
      <c r="NJX12" s="237"/>
      <c r="NJY12" s="237"/>
      <c r="NJZ12" s="237"/>
      <c r="NKA12" s="237"/>
      <c r="NKB12" s="237"/>
      <c r="NKC12" s="237"/>
      <c r="NKD12" s="237"/>
      <c r="NKE12" s="237"/>
      <c r="NKF12" s="237"/>
      <c r="NKG12" s="237"/>
      <c r="NKH12" s="237"/>
      <c r="NKI12" s="237"/>
      <c r="NKJ12" s="237"/>
      <c r="NKK12" s="237"/>
      <c r="NKL12" s="237"/>
      <c r="NKM12" s="237"/>
      <c r="NKN12" s="237"/>
      <c r="NKO12" s="237"/>
      <c r="NKP12" s="237"/>
      <c r="NKQ12" s="237"/>
      <c r="NKR12" s="237"/>
      <c r="NKS12" s="237"/>
      <c r="NKT12" s="237"/>
      <c r="NKU12" s="237"/>
      <c r="NKV12" s="237"/>
      <c r="NKW12" s="237"/>
      <c r="NKX12" s="237"/>
      <c r="NKY12" s="237"/>
      <c r="NKZ12" s="237"/>
      <c r="NLA12" s="237"/>
      <c r="NLB12" s="237"/>
      <c r="NLC12" s="237"/>
      <c r="NLD12" s="237"/>
      <c r="NLE12" s="237"/>
      <c r="NLF12" s="237"/>
      <c r="NLG12" s="237"/>
      <c r="NLH12" s="237"/>
      <c r="NLI12" s="237"/>
      <c r="NLJ12" s="237"/>
      <c r="NLK12" s="237"/>
      <c r="NLL12" s="237"/>
      <c r="NLM12" s="237"/>
      <c r="NLN12" s="237"/>
      <c r="NLO12" s="237"/>
      <c r="NLP12" s="237"/>
      <c r="NLQ12" s="237"/>
      <c r="NLR12" s="237"/>
      <c r="NLS12" s="237"/>
      <c r="NLT12" s="237"/>
      <c r="NLU12" s="237"/>
      <c r="NLV12" s="237"/>
      <c r="NLW12" s="237"/>
      <c r="NLX12" s="237"/>
      <c r="NLY12" s="237"/>
      <c r="NLZ12" s="237"/>
      <c r="NMA12" s="237"/>
      <c r="NMB12" s="237"/>
      <c r="NMC12" s="237"/>
      <c r="NMD12" s="237"/>
      <c r="NME12" s="237"/>
      <c r="NMF12" s="237"/>
      <c r="NMG12" s="237"/>
      <c r="NMH12" s="237"/>
      <c r="NMI12" s="237"/>
      <c r="NMJ12" s="237"/>
      <c r="NMK12" s="237"/>
      <c r="NML12" s="237"/>
      <c r="NMM12" s="237"/>
      <c r="NMN12" s="237"/>
      <c r="NMO12" s="237"/>
      <c r="NMP12" s="237"/>
      <c r="NMQ12" s="237"/>
      <c r="NMR12" s="237"/>
      <c r="NMS12" s="237"/>
      <c r="NMT12" s="237"/>
      <c r="NMU12" s="237"/>
      <c r="NMV12" s="237"/>
      <c r="NMW12" s="237"/>
      <c r="NMX12" s="237"/>
      <c r="NMY12" s="237"/>
      <c r="NMZ12" s="237"/>
      <c r="NNA12" s="237"/>
      <c r="NNB12" s="237"/>
      <c r="NNC12" s="237"/>
      <c r="NND12" s="237"/>
      <c r="NNE12" s="237"/>
      <c r="NNF12" s="237"/>
      <c r="NNG12" s="237"/>
      <c r="NNH12" s="237"/>
      <c r="NNI12" s="237"/>
      <c r="NNJ12" s="237"/>
      <c r="NNK12" s="237"/>
      <c r="NNL12" s="237"/>
      <c r="NNM12" s="237"/>
      <c r="NNN12" s="237"/>
      <c r="NNO12" s="237"/>
      <c r="NNP12" s="237"/>
      <c r="NNQ12" s="237"/>
      <c r="NNR12" s="237"/>
      <c r="NNS12" s="237"/>
      <c r="NNT12" s="237"/>
      <c r="NNU12" s="237"/>
      <c r="NNV12" s="237"/>
      <c r="NNW12" s="237"/>
      <c r="NNX12" s="237"/>
      <c r="NNY12" s="237"/>
      <c r="NNZ12" s="237"/>
      <c r="NOA12" s="237"/>
      <c r="NOB12" s="237"/>
      <c r="NOC12" s="237"/>
      <c r="NOD12" s="237"/>
      <c r="NOE12" s="237"/>
      <c r="NOF12" s="237"/>
      <c r="NOG12" s="237"/>
      <c r="NOH12" s="237"/>
      <c r="NOI12" s="237"/>
      <c r="NOJ12" s="237"/>
      <c r="NOK12" s="237"/>
      <c r="NOL12" s="237"/>
      <c r="NOM12" s="237"/>
      <c r="NON12" s="237"/>
      <c r="NOO12" s="237"/>
      <c r="NOP12" s="237"/>
      <c r="NOQ12" s="237"/>
      <c r="NOR12" s="237"/>
      <c r="NOS12" s="237"/>
      <c r="NOT12" s="237"/>
      <c r="NOU12" s="237"/>
      <c r="NOV12" s="237"/>
      <c r="NOW12" s="237"/>
      <c r="NOX12" s="237"/>
      <c r="NOY12" s="237"/>
      <c r="NOZ12" s="237"/>
      <c r="NPA12" s="237"/>
      <c r="NPB12" s="237"/>
      <c r="NPC12" s="237"/>
      <c r="NPD12" s="237"/>
      <c r="NPE12" s="237"/>
      <c r="NPF12" s="237"/>
      <c r="NPG12" s="237"/>
      <c r="NPH12" s="237"/>
      <c r="NPI12" s="237"/>
      <c r="NPJ12" s="237"/>
      <c r="NPK12" s="237"/>
      <c r="NPL12" s="237"/>
      <c r="NPM12" s="237"/>
      <c r="NPN12" s="237"/>
      <c r="NPO12" s="237"/>
      <c r="NPP12" s="237"/>
      <c r="NPQ12" s="237"/>
      <c r="NPR12" s="237"/>
      <c r="NPS12" s="237"/>
      <c r="NPT12" s="237"/>
      <c r="NPU12" s="237"/>
      <c r="NPV12" s="237"/>
      <c r="NPW12" s="237"/>
      <c r="NPX12" s="237"/>
      <c r="NPY12" s="237"/>
      <c r="NPZ12" s="237"/>
      <c r="NQA12" s="237"/>
      <c r="NQB12" s="237"/>
      <c r="NQC12" s="237"/>
      <c r="NQD12" s="237"/>
      <c r="NQE12" s="237"/>
      <c r="NQF12" s="237"/>
      <c r="NQG12" s="237"/>
      <c r="NQH12" s="237"/>
      <c r="NQI12" s="237"/>
      <c r="NQJ12" s="237"/>
      <c r="NQK12" s="237"/>
      <c r="NQL12" s="237"/>
      <c r="NQM12" s="237"/>
      <c r="NQN12" s="237"/>
      <c r="NQO12" s="237"/>
      <c r="NQP12" s="237"/>
      <c r="NQQ12" s="237"/>
      <c r="NQR12" s="237"/>
      <c r="NQS12" s="237"/>
      <c r="NQT12" s="237"/>
      <c r="NQU12" s="237"/>
      <c r="NQV12" s="237"/>
      <c r="NQW12" s="237"/>
      <c r="NQX12" s="237"/>
      <c r="NQY12" s="237"/>
      <c r="NQZ12" s="237"/>
      <c r="NRA12" s="237"/>
      <c r="NRB12" s="237"/>
      <c r="NRC12" s="237"/>
      <c r="NRD12" s="237"/>
      <c r="NRE12" s="237"/>
      <c r="NRF12" s="237"/>
      <c r="NRG12" s="237"/>
      <c r="NRH12" s="237"/>
      <c r="NRI12" s="237"/>
      <c r="NRJ12" s="237"/>
      <c r="NRK12" s="237"/>
      <c r="NRL12" s="237"/>
      <c r="NRM12" s="237"/>
      <c r="NRN12" s="237"/>
      <c r="NRO12" s="237"/>
      <c r="NRP12" s="237"/>
      <c r="NRQ12" s="237"/>
      <c r="NRR12" s="237"/>
      <c r="NRS12" s="237"/>
      <c r="NRT12" s="237"/>
      <c r="NRU12" s="237"/>
      <c r="NRV12" s="237"/>
      <c r="NRW12" s="237"/>
      <c r="NRX12" s="237"/>
      <c r="NRY12" s="237"/>
      <c r="NRZ12" s="237"/>
      <c r="NSA12" s="237"/>
      <c r="NSB12" s="237"/>
      <c r="NSC12" s="237"/>
      <c r="NSD12" s="237"/>
      <c r="NSE12" s="237"/>
      <c r="NSF12" s="237"/>
      <c r="NSG12" s="237"/>
      <c r="NSH12" s="237"/>
      <c r="NSI12" s="237"/>
      <c r="NSJ12" s="237"/>
      <c r="NSK12" s="237"/>
      <c r="NSL12" s="237"/>
      <c r="NSM12" s="237"/>
      <c r="NSN12" s="237"/>
      <c r="NSO12" s="237"/>
      <c r="NSP12" s="237"/>
      <c r="NSQ12" s="237"/>
      <c r="NSR12" s="237"/>
      <c r="NSS12" s="237"/>
      <c r="NST12" s="237"/>
      <c r="NSU12" s="237"/>
      <c r="NSV12" s="237"/>
      <c r="NSW12" s="237"/>
      <c r="NSX12" s="237"/>
      <c r="NSY12" s="237"/>
      <c r="NSZ12" s="237"/>
      <c r="NTA12" s="237"/>
      <c r="NTB12" s="237"/>
      <c r="NTC12" s="237"/>
      <c r="NTD12" s="237"/>
      <c r="NTE12" s="237"/>
      <c r="NTF12" s="237"/>
      <c r="NTG12" s="237"/>
      <c r="NTH12" s="237"/>
      <c r="NTI12" s="237"/>
      <c r="NTJ12" s="237"/>
      <c r="NTK12" s="237"/>
      <c r="NTL12" s="237"/>
      <c r="NTM12" s="237"/>
      <c r="NTN12" s="237"/>
      <c r="NTO12" s="237"/>
      <c r="NTP12" s="237"/>
      <c r="NTQ12" s="237"/>
      <c r="NTR12" s="237"/>
      <c r="NTS12" s="237"/>
      <c r="NTT12" s="237"/>
      <c r="NTU12" s="237"/>
      <c r="NTV12" s="237"/>
      <c r="NTW12" s="237"/>
      <c r="NTX12" s="237"/>
      <c r="NTY12" s="237"/>
      <c r="NTZ12" s="237"/>
      <c r="NUA12" s="237"/>
      <c r="NUB12" s="237"/>
      <c r="NUC12" s="237"/>
      <c r="NUD12" s="237"/>
      <c r="NUE12" s="237"/>
      <c r="NUF12" s="237"/>
      <c r="NUG12" s="237"/>
      <c r="NUH12" s="237"/>
      <c r="NUI12" s="237"/>
      <c r="NUJ12" s="237"/>
      <c r="NUK12" s="237"/>
      <c r="NUL12" s="237"/>
      <c r="NUM12" s="237"/>
      <c r="NUN12" s="237"/>
      <c r="NUO12" s="237"/>
      <c r="NUP12" s="237"/>
      <c r="NUQ12" s="237"/>
      <c r="NUR12" s="237"/>
      <c r="NUS12" s="237"/>
      <c r="NUT12" s="237"/>
      <c r="NUU12" s="237"/>
      <c r="NUV12" s="237"/>
      <c r="NUW12" s="237"/>
      <c r="NUX12" s="237"/>
      <c r="NUY12" s="237"/>
      <c r="NUZ12" s="237"/>
      <c r="NVA12" s="237"/>
      <c r="NVB12" s="237"/>
      <c r="NVC12" s="237"/>
      <c r="NVD12" s="237"/>
      <c r="NVE12" s="237"/>
      <c r="NVF12" s="237"/>
      <c r="NVG12" s="237"/>
      <c r="NVH12" s="237"/>
      <c r="NVI12" s="237"/>
      <c r="NVJ12" s="237"/>
      <c r="NVK12" s="237"/>
      <c r="NVL12" s="237"/>
      <c r="NVM12" s="237"/>
      <c r="NVN12" s="237"/>
      <c r="NVO12" s="237"/>
      <c r="NVP12" s="237"/>
      <c r="NVQ12" s="237"/>
      <c r="NVR12" s="237"/>
      <c r="NVS12" s="237"/>
      <c r="NVT12" s="237"/>
      <c r="NVU12" s="237"/>
      <c r="NVV12" s="237"/>
      <c r="NVW12" s="237"/>
      <c r="NVX12" s="237"/>
      <c r="NVY12" s="237"/>
      <c r="NVZ12" s="237"/>
      <c r="NWA12" s="237"/>
      <c r="NWB12" s="237"/>
      <c r="NWC12" s="237"/>
      <c r="NWD12" s="237"/>
      <c r="NWE12" s="237"/>
      <c r="NWF12" s="237"/>
      <c r="NWG12" s="237"/>
      <c r="NWH12" s="237"/>
      <c r="NWI12" s="237"/>
      <c r="NWJ12" s="237"/>
      <c r="NWK12" s="237"/>
      <c r="NWL12" s="237"/>
      <c r="NWM12" s="237"/>
      <c r="NWN12" s="237"/>
      <c r="NWO12" s="237"/>
      <c r="NWP12" s="237"/>
      <c r="NWQ12" s="237"/>
      <c r="NWR12" s="237"/>
      <c r="NWS12" s="237"/>
      <c r="NWT12" s="237"/>
      <c r="NWU12" s="237"/>
      <c r="NWV12" s="237"/>
      <c r="NWW12" s="237"/>
      <c r="NWX12" s="237"/>
      <c r="NWY12" s="237"/>
      <c r="NWZ12" s="237"/>
      <c r="NXA12" s="237"/>
      <c r="NXB12" s="237"/>
      <c r="NXC12" s="237"/>
      <c r="NXD12" s="237"/>
      <c r="NXE12" s="237"/>
      <c r="NXF12" s="237"/>
      <c r="NXG12" s="237"/>
      <c r="NXH12" s="237"/>
      <c r="NXI12" s="237"/>
      <c r="NXJ12" s="237"/>
      <c r="NXK12" s="237"/>
      <c r="NXL12" s="237"/>
      <c r="NXM12" s="237"/>
      <c r="NXN12" s="237"/>
      <c r="NXO12" s="237"/>
      <c r="NXP12" s="237"/>
      <c r="NXQ12" s="237"/>
      <c r="NXR12" s="237"/>
      <c r="NXS12" s="237"/>
      <c r="NXT12" s="237"/>
      <c r="NXU12" s="237"/>
      <c r="NXV12" s="237"/>
      <c r="NXW12" s="237"/>
      <c r="NXX12" s="237"/>
      <c r="NXY12" s="237"/>
      <c r="NXZ12" s="237"/>
      <c r="NYA12" s="237"/>
      <c r="NYB12" s="237"/>
      <c r="NYC12" s="237"/>
      <c r="NYD12" s="237"/>
      <c r="NYE12" s="237"/>
      <c r="NYF12" s="237"/>
      <c r="NYG12" s="237"/>
      <c r="NYH12" s="237"/>
      <c r="NYI12" s="237"/>
      <c r="NYJ12" s="237"/>
      <c r="NYK12" s="237"/>
      <c r="NYL12" s="237"/>
      <c r="NYM12" s="237"/>
      <c r="NYN12" s="237"/>
      <c r="NYO12" s="237"/>
      <c r="NYP12" s="237"/>
      <c r="NYQ12" s="237"/>
      <c r="NYR12" s="237"/>
      <c r="NYS12" s="237"/>
      <c r="NYT12" s="237"/>
      <c r="NYU12" s="237"/>
      <c r="NYV12" s="237"/>
      <c r="NYW12" s="237"/>
      <c r="NYX12" s="237"/>
      <c r="NYY12" s="237"/>
      <c r="NYZ12" s="237"/>
      <c r="NZA12" s="237"/>
      <c r="NZB12" s="237"/>
      <c r="NZC12" s="237"/>
      <c r="NZD12" s="237"/>
      <c r="NZE12" s="237"/>
      <c r="NZF12" s="237"/>
      <c r="NZG12" s="237"/>
      <c r="NZH12" s="237"/>
      <c r="NZI12" s="237"/>
      <c r="NZJ12" s="237"/>
      <c r="NZK12" s="237"/>
      <c r="NZL12" s="237"/>
      <c r="NZM12" s="237"/>
      <c r="NZN12" s="237"/>
      <c r="NZO12" s="237"/>
      <c r="NZP12" s="237"/>
      <c r="NZQ12" s="237"/>
      <c r="NZR12" s="237"/>
      <c r="NZS12" s="237"/>
      <c r="NZT12" s="237"/>
      <c r="NZU12" s="237"/>
      <c r="NZV12" s="237"/>
      <c r="NZW12" s="237"/>
      <c r="NZX12" s="237"/>
      <c r="NZY12" s="237"/>
      <c r="NZZ12" s="237"/>
      <c r="OAA12" s="237"/>
      <c r="OAB12" s="237"/>
      <c r="OAC12" s="237"/>
      <c r="OAD12" s="237"/>
      <c r="OAE12" s="237"/>
      <c r="OAF12" s="237"/>
      <c r="OAG12" s="237"/>
      <c r="OAH12" s="237"/>
      <c r="OAI12" s="237"/>
      <c r="OAJ12" s="237"/>
      <c r="OAK12" s="237"/>
      <c r="OAL12" s="237"/>
      <c r="OAM12" s="237"/>
      <c r="OAN12" s="237"/>
      <c r="OAO12" s="237"/>
      <c r="OAP12" s="237"/>
      <c r="OAQ12" s="237"/>
      <c r="OAR12" s="237"/>
      <c r="OAS12" s="237"/>
      <c r="OAT12" s="237"/>
      <c r="OAU12" s="237"/>
      <c r="OAV12" s="237"/>
      <c r="OAW12" s="237"/>
      <c r="OAX12" s="237"/>
      <c r="OAY12" s="237"/>
      <c r="OAZ12" s="237"/>
      <c r="OBA12" s="237"/>
      <c r="OBB12" s="237"/>
      <c r="OBC12" s="237"/>
      <c r="OBD12" s="237"/>
      <c r="OBE12" s="237"/>
      <c r="OBF12" s="237"/>
      <c r="OBG12" s="237"/>
      <c r="OBH12" s="237"/>
      <c r="OBI12" s="237"/>
      <c r="OBJ12" s="237"/>
      <c r="OBK12" s="237"/>
      <c r="OBL12" s="237"/>
      <c r="OBM12" s="237"/>
      <c r="OBN12" s="237"/>
      <c r="OBO12" s="237"/>
      <c r="OBP12" s="237"/>
      <c r="OBQ12" s="237"/>
      <c r="OBR12" s="237"/>
      <c r="OBS12" s="237"/>
      <c r="OBT12" s="237"/>
      <c r="OBU12" s="237"/>
      <c r="OBV12" s="237"/>
      <c r="OBW12" s="237"/>
      <c r="OBX12" s="237"/>
      <c r="OBY12" s="237"/>
      <c r="OBZ12" s="237"/>
      <c r="OCA12" s="237"/>
      <c r="OCB12" s="237"/>
      <c r="OCC12" s="237"/>
      <c r="OCD12" s="237"/>
      <c r="OCE12" s="237"/>
      <c r="OCF12" s="237"/>
      <c r="OCG12" s="237"/>
      <c r="OCH12" s="237"/>
      <c r="OCI12" s="237"/>
      <c r="OCJ12" s="237"/>
      <c r="OCK12" s="237"/>
      <c r="OCL12" s="237"/>
      <c r="OCM12" s="237"/>
      <c r="OCN12" s="237"/>
      <c r="OCO12" s="237"/>
      <c r="OCP12" s="237"/>
      <c r="OCQ12" s="237"/>
      <c r="OCR12" s="237"/>
      <c r="OCS12" s="237"/>
      <c r="OCT12" s="237"/>
      <c r="OCU12" s="237"/>
      <c r="OCV12" s="237"/>
      <c r="OCW12" s="237"/>
      <c r="OCX12" s="237"/>
      <c r="OCY12" s="237"/>
      <c r="OCZ12" s="237"/>
      <c r="ODA12" s="237"/>
      <c r="ODB12" s="237"/>
      <c r="ODC12" s="237"/>
      <c r="ODD12" s="237"/>
      <c r="ODE12" s="237"/>
      <c r="ODF12" s="237"/>
      <c r="ODG12" s="237"/>
      <c r="ODH12" s="237"/>
      <c r="ODI12" s="237"/>
      <c r="ODJ12" s="237"/>
      <c r="ODK12" s="237"/>
      <c r="ODL12" s="237"/>
      <c r="ODM12" s="237"/>
      <c r="ODN12" s="237"/>
      <c r="ODO12" s="237"/>
      <c r="ODP12" s="237"/>
      <c r="ODQ12" s="237"/>
      <c r="ODR12" s="237"/>
      <c r="ODS12" s="237"/>
      <c r="ODT12" s="237"/>
      <c r="ODU12" s="237"/>
      <c r="ODV12" s="237"/>
      <c r="ODW12" s="237"/>
      <c r="ODX12" s="237"/>
      <c r="ODY12" s="237"/>
      <c r="ODZ12" s="237"/>
      <c r="OEA12" s="237"/>
      <c r="OEB12" s="237"/>
      <c r="OEC12" s="237"/>
      <c r="OED12" s="237"/>
      <c r="OEE12" s="237"/>
      <c r="OEF12" s="237"/>
      <c r="OEG12" s="237"/>
      <c r="OEH12" s="237"/>
      <c r="OEI12" s="237"/>
      <c r="OEJ12" s="237"/>
      <c r="OEK12" s="237"/>
      <c r="OEL12" s="237"/>
      <c r="OEM12" s="237"/>
      <c r="OEN12" s="237"/>
      <c r="OEO12" s="237"/>
      <c r="OEP12" s="237"/>
      <c r="OEQ12" s="237"/>
      <c r="OER12" s="237"/>
      <c r="OES12" s="237"/>
      <c r="OET12" s="237"/>
      <c r="OEU12" s="237"/>
      <c r="OEV12" s="237"/>
      <c r="OEW12" s="237"/>
      <c r="OEX12" s="237"/>
      <c r="OEY12" s="237"/>
      <c r="OEZ12" s="237"/>
      <c r="OFA12" s="237"/>
      <c r="OFB12" s="237"/>
      <c r="OFC12" s="237"/>
      <c r="OFD12" s="237"/>
      <c r="OFE12" s="237"/>
      <c r="OFF12" s="237"/>
      <c r="OFG12" s="237"/>
      <c r="OFH12" s="237"/>
      <c r="OFI12" s="237"/>
      <c r="OFJ12" s="237"/>
      <c r="OFK12" s="237"/>
      <c r="OFL12" s="237"/>
      <c r="OFM12" s="237"/>
      <c r="OFN12" s="237"/>
      <c r="OFO12" s="237"/>
      <c r="OFP12" s="237"/>
      <c r="OFQ12" s="237"/>
      <c r="OFR12" s="237"/>
      <c r="OFS12" s="237"/>
      <c r="OFT12" s="237"/>
      <c r="OFU12" s="237"/>
      <c r="OFV12" s="237"/>
      <c r="OFW12" s="237"/>
      <c r="OFX12" s="237"/>
      <c r="OFY12" s="237"/>
      <c r="OFZ12" s="237"/>
      <c r="OGA12" s="237"/>
      <c r="OGB12" s="237"/>
      <c r="OGC12" s="237"/>
      <c r="OGD12" s="237"/>
      <c r="OGE12" s="237"/>
      <c r="OGF12" s="237"/>
      <c r="OGG12" s="237"/>
      <c r="OGH12" s="237"/>
      <c r="OGI12" s="237"/>
      <c r="OGJ12" s="237"/>
      <c r="OGK12" s="237"/>
      <c r="OGL12" s="237"/>
      <c r="OGM12" s="237"/>
      <c r="OGN12" s="237"/>
      <c r="OGO12" s="237"/>
      <c r="OGP12" s="237"/>
      <c r="OGQ12" s="237"/>
      <c r="OGR12" s="237"/>
      <c r="OGS12" s="237"/>
      <c r="OGT12" s="237"/>
      <c r="OGU12" s="237"/>
      <c r="OGV12" s="237"/>
      <c r="OGW12" s="237"/>
      <c r="OGX12" s="237"/>
      <c r="OGY12" s="237"/>
      <c r="OGZ12" s="237"/>
      <c r="OHA12" s="237"/>
      <c r="OHB12" s="237"/>
      <c r="OHC12" s="237"/>
      <c r="OHD12" s="237"/>
      <c r="OHE12" s="237"/>
      <c r="OHF12" s="237"/>
      <c r="OHG12" s="237"/>
      <c r="OHH12" s="237"/>
      <c r="OHI12" s="237"/>
      <c r="OHJ12" s="237"/>
      <c r="OHK12" s="237"/>
      <c r="OHL12" s="237"/>
      <c r="OHM12" s="237"/>
      <c r="OHN12" s="237"/>
      <c r="OHO12" s="237"/>
      <c r="OHP12" s="237"/>
      <c r="OHQ12" s="237"/>
      <c r="OHR12" s="237"/>
      <c r="OHS12" s="237"/>
      <c r="OHT12" s="237"/>
      <c r="OHU12" s="237"/>
      <c r="OHV12" s="237"/>
      <c r="OHW12" s="237"/>
      <c r="OHX12" s="237"/>
      <c r="OHY12" s="237"/>
      <c r="OHZ12" s="237"/>
      <c r="OIA12" s="237"/>
      <c r="OIB12" s="237"/>
      <c r="OIC12" s="237"/>
      <c r="OID12" s="237"/>
      <c r="OIE12" s="237"/>
      <c r="OIF12" s="237"/>
      <c r="OIG12" s="237"/>
      <c r="OIH12" s="237"/>
      <c r="OII12" s="237"/>
      <c r="OIJ12" s="237"/>
      <c r="OIK12" s="237"/>
      <c r="OIL12" s="237"/>
      <c r="OIM12" s="237"/>
      <c r="OIN12" s="237"/>
      <c r="OIO12" s="237"/>
      <c r="OIP12" s="237"/>
      <c r="OIQ12" s="237"/>
      <c r="OIR12" s="237"/>
      <c r="OIS12" s="237"/>
      <c r="OIT12" s="237"/>
      <c r="OIU12" s="237"/>
      <c r="OIV12" s="237"/>
      <c r="OIW12" s="237"/>
      <c r="OIX12" s="237"/>
      <c r="OIY12" s="237"/>
      <c r="OIZ12" s="237"/>
      <c r="OJA12" s="237"/>
      <c r="OJB12" s="237"/>
      <c r="OJC12" s="237"/>
      <c r="OJD12" s="237"/>
      <c r="OJE12" s="237"/>
      <c r="OJF12" s="237"/>
      <c r="OJG12" s="237"/>
      <c r="OJH12" s="237"/>
      <c r="OJI12" s="237"/>
      <c r="OJJ12" s="237"/>
      <c r="OJK12" s="237"/>
      <c r="OJL12" s="237"/>
      <c r="OJM12" s="237"/>
      <c r="OJN12" s="237"/>
      <c r="OJO12" s="237"/>
      <c r="OJP12" s="237"/>
      <c r="OJQ12" s="237"/>
      <c r="OJR12" s="237"/>
      <c r="OJS12" s="237"/>
      <c r="OJT12" s="237"/>
      <c r="OJU12" s="237"/>
      <c r="OJV12" s="237"/>
      <c r="OJW12" s="237"/>
      <c r="OJX12" s="237"/>
      <c r="OJY12" s="237"/>
      <c r="OJZ12" s="237"/>
      <c r="OKA12" s="237"/>
      <c r="OKB12" s="237"/>
      <c r="OKC12" s="237"/>
      <c r="OKD12" s="237"/>
      <c r="OKE12" s="237"/>
      <c r="OKF12" s="237"/>
      <c r="OKG12" s="237"/>
      <c r="OKH12" s="237"/>
      <c r="OKI12" s="237"/>
      <c r="OKJ12" s="237"/>
      <c r="OKK12" s="237"/>
      <c r="OKL12" s="237"/>
      <c r="OKM12" s="237"/>
      <c r="OKN12" s="237"/>
      <c r="OKO12" s="237"/>
      <c r="OKP12" s="237"/>
      <c r="OKQ12" s="237"/>
      <c r="OKR12" s="237"/>
      <c r="OKS12" s="237"/>
      <c r="OKT12" s="237"/>
      <c r="OKU12" s="237"/>
      <c r="OKV12" s="237"/>
      <c r="OKW12" s="237"/>
      <c r="OKX12" s="237"/>
      <c r="OKY12" s="237"/>
      <c r="OKZ12" s="237"/>
      <c r="OLA12" s="237"/>
      <c r="OLB12" s="237"/>
      <c r="OLC12" s="237"/>
      <c r="OLD12" s="237"/>
      <c r="OLE12" s="237"/>
      <c r="OLF12" s="237"/>
      <c r="OLG12" s="237"/>
      <c r="OLH12" s="237"/>
      <c r="OLI12" s="237"/>
      <c r="OLJ12" s="237"/>
      <c r="OLK12" s="237"/>
      <c r="OLL12" s="237"/>
      <c r="OLM12" s="237"/>
      <c r="OLN12" s="237"/>
      <c r="OLO12" s="237"/>
      <c r="OLP12" s="237"/>
      <c r="OLQ12" s="237"/>
      <c r="OLR12" s="237"/>
      <c r="OLS12" s="237"/>
      <c r="OLT12" s="237"/>
      <c r="OLU12" s="237"/>
      <c r="OLV12" s="237"/>
      <c r="OLW12" s="237"/>
      <c r="OLX12" s="237"/>
      <c r="OLY12" s="237"/>
      <c r="OLZ12" s="237"/>
      <c r="OMA12" s="237"/>
      <c r="OMB12" s="237"/>
      <c r="OMC12" s="237"/>
      <c r="OMD12" s="237"/>
      <c r="OME12" s="237"/>
      <c r="OMF12" s="237"/>
      <c r="OMG12" s="237"/>
      <c r="OMH12" s="237"/>
      <c r="OMI12" s="237"/>
      <c r="OMJ12" s="237"/>
      <c r="OMK12" s="237"/>
      <c r="OML12" s="237"/>
      <c r="OMM12" s="237"/>
      <c r="OMN12" s="237"/>
      <c r="OMO12" s="237"/>
      <c r="OMP12" s="237"/>
      <c r="OMQ12" s="237"/>
      <c r="OMR12" s="237"/>
      <c r="OMS12" s="237"/>
      <c r="OMT12" s="237"/>
      <c r="OMU12" s="237"/>
      <c r="OMV12" s="237"/>
      <c r="OMW12" s="237"/>
      <c r="OMX12" s="237"/>
      <c r="OMY12" s="237"/>
      <c r="OMZ12" s="237"/>
      <c r="ONA12" s="237"/>
      <c r="ONB12" s="237"/>
      <c r="ONC12" s="237"/>
      <c r="OND12" s="237"/>
      <c r="ONE12" s="237"/>
      <c r="ONF12" s="237"/>
      <c r="ONG12" s="237"/>
      <c r="ONH12" s="237"/>
      <c r="ONI12" s="237"/>
      <c r="ONJ12" s="237"/>
      <c r="ONK12" s="237"/>
      <c r="ONL12" s="237"/>
      <c r="ONM12" s="237"/>
      <c r="ONN12" s="237"/>
      <c r="ONO12" s="237"/>
      <c r="ONP12" s="237"/>
      <c r="ONQ12" s="237"/>
      <c r="ONR12" s="237"/>
      <c r="ONS12" s="237"/>
      <c r="ONT12" s="237"/>
      <c r="ONU12" s="237"/>
      <c r="ONV12" s="237"/>
      <c r="ONW12" s="237"/>
      <c r="ONX12" s="237"/>
      <c r="ONY12" s="237"/>
      <c r="ONZ12" s="237"/>
      <c r="OOA12" s="237"/>
      <c r="OOB12" s="237"/>
      <c r="OOC12" s="237"/>
      <c r="OOD12" s="237"/>
      <c r="OOE12" s="237"/>
      <c r="OOF12" s="237"/>
      <c r="OOG12" s="237"/>
      <c r="OOH12" s="237"/>
      <c r="OOI12" s="237"/>
      <c r="OOJ12" s="237"/>
      <c r="OOK12" s="237"/>
      <c r="OOL12" s="237"/>
      <c r="OOM12" s="237"/>
      <c r="OON12" s="237"/>
      <c r="OOO12" s="237"/>
      <c r="OOP12" s="237"/>
      <c r="OOQ12" s="237"/>
      <c r="OOR12" s="237"/>
      <c r="OOS12" s="237"/>
      <c r="OOT12" s="237"/>
      <c r="OOU12" s="237"/>
      <c r="OOV12" s="237"/>
      <c r="OOW12" s="237"/>
      <c r="OOX12" s="237"/>
      <c r="OOY12" s="237"/>
      <c r="OOZ12" s="237"/>
      <c r="OPA12" s="237"/>
      <c r="OPB12" s="237"/>
      <c r="OPC12" s="237"/>
      <c r="OPD12" s="237"/>
      <c r="OPE12" s="237"/>
      <c r="OPF12" s="237"/>
      <c r="OPG12" s="237"/>
      <c r="OPH12" s="237"/>
      <c r="OPI12" s="237"/>
      <c r="OPJ12" s="237"/>
      <c r="OPK12" s="237"/>
      <c r="OPL12" s="237"/>
      <c r="OPM12" s="237"/>
      <c r="OPN12" s="237"/>
      <c r="OPO12" s="237"/>
      <c r="OPP12" s="237"/>
      <c r="OPQ12" s="237"/>
      <c r="OPR12" s="237"/>
      <c r="OPS12" s="237"/>
      <c r="OPT12" s="237"/>
      <c r="OPU12" s="237"/>
      <c r="OPV12" s="237"/>
      <c r="OPW12" s="237"/>
      <c r="OPX12" s="237"/>
      <c r="OPY12" s="237"/>
      <c r="OPZ12" s="237"/>
      <c r="OQA12" s="237"/>
      <c r="OQB12" s="237"/>
      <c r="OQC12" s="237"/>
      <c r="OQD12" s="237"/>
      <c r="OQE12" s="237"/>
      <c r="OQF12" s="237"/>
      <c r="OQG12" s="237"/>
      <c r="OQH12" s="237"/>
      <c r="OQI12" s="237"/>
      <c r="OQJ12" s="237"/>
      <c r="OQK12" s="237"/>
      <c r="OQL12" s="237"/>
      <c r="OQM12" s="237"/>
      <c r="OQN12" s="237"/>
      <c r="OQO12" s="237"/>
      <c r="OQP12" s="237"/>
      <c r="OQQ12" s="237"/>
      <c r="OQR12" s="237"/>
      <c r="OQS12" s="237"/>
      <c r="OQT12" s="237"/>
      <c r="OQU12" s="237"/>
      <c r="OQV12" s="237"/>
      <c r="OQW12" s="237"/>
      <c r="OQX12" s="237"/>
      <c r="OQY12" s="237"/>
      <c r="OQZ12" s="237"/>
      <c r="ORA12" s="237"/>
      <c r="ORB12" s="237"/>
      <c r="ORC12" s="237"/>
      <c r="ORD12" s="237"/>
      <c r="ORE12" s="237"/>
      <c r="ORF12" s="237"/>
      <c r="ORG12" s="237"/>
      <c r="ORH12" s="237"/>
      <c r="ORI12" s="237"/>
      <c r="ORJ12" s="237"/>
      <c r="ORK12" s="237"/>
      <c r="ORL12" s="237"/>
      <c r="ORM12" s="237"/>
      <c r="ORN12" s="237"/>
      <c r="ORO12" s="237"/>
      <c r="ORP12" s="237"/>
      <c r="ORQ12" s="237"/>
      <c r="ORR12" s="237"/>
      <c r="ORS12" s="237"/>
      <c r="ORT12" s="237"/>
      <c r="ORU12" s="237"/>
      <c r="ORV12" s="237"/>
      <c r="ORW12" s="237"/>
      <c r="ORX12" s="237"/>
      <c r="ORY12" s="237"/>
      <c r="ORZ12" s="237"/>
      <c r="OSA12" s="237"/>
      <c r="OSB12" s="237"/>
      <c r="OSC12" s="237"/>
      <c r="OSD12" s="237"/>
      <c r="OSE12" s="237"/>
      <c r="OSF12" s="237"/>
      <c r="OSG12" s="237"/>
      <c r="OSH12" s="237"/>
      <c r="OSI12" s="237"/>
      <c r="OSJ12" s="237"/>
      <c r="OSK12" s="237"/>
      <c r="OSL12" s="237"/>
      <c r="OSM12" s="237"/>
      <c r="OSN12" s="237"/>
      <c r="OSO12" s="237"/>
      <c r="OSP12" s="237"/>
      <c r="OSQ12" s="237"/>
      <c r="OSR12" s="237"/>
      <c r="OSS12" s="237"/>
      <c r="OST12" s="237"/>
      <c r="OSU12" s="237"/>
      <c r="OSV12" s="237"/>
      <c r="OSW12" s="237"/>
      <c r="OSX12" s="237"/>
      <c r="OSY12" s="237"/>
      <c r="OSZ12" s="237"/>
      <c r="OTA12" s="237"/>
      <c r="OTB12" s="237"/>
      <c r="OTC12" s="237"/>
      <c r="OTD12" s="237"/>
      <c r="OTE12" s="237"/>
      <c r="OTF12" s="237"/>
      <c r="OTG12" s="237"/>
      <c r="OTH12" s="237"/>
      <c r="OTI12" s="237"/>
      <c r="OTJ12" s="237"/>
      <c r="OTK12" s="237"/>
      <c r="OTL12" s="237"/>
      <c r="OTM12" s="237"/>
      <c r="OTN12" s="237"/>
      <c r="OTO12" s="237"/>
      <c r="OTP12" s="237"/>
      <c r="OTQ12" s="237"/>
      <c r="OTR12" s="237"/>
      <c r="OTS12" s="237"/>
      <c r="OTT12" s="237"/>
      <c r="OTU12" s="237"/>
      <c r="OTV12" s="237"/>
      <c r="OTW12" s="237"/>
      <c r="OTX12" s="237"/>
      <c r="OTY12" s="237"/>
      <c r="OTZ12" s="237"/>
      <c r="OUA12" s="237"/>
      <c r="OUB12" s="237"/>
      <c r="OUC12" s="237"/>
      <c r="OUD12" s="237"/>
      <c r="OUE12" s="237"/>
      <c r="OUF12" s="237"/>
      <c r="OUG12" s="237"/>
      <c r="OUH12" s="237"/>
      <c r="OUI12" s="237"/>
      <c r="OUJ12" s="237"/>
      <c r="OUK12" s="237"/>
      <c r="OUL12" s="237"/>
      <c r="OUM12" s="237"/>
      <c r="OUN12" s="237"/>
      <c r="OUO12" s="237"/>
      <c r="OUP12" s="237"/>
      <c r="OUQ12" s="237"/>
      <c r="OUR12" s="237"/>
      <c r="OUS12" s="237"/>
      <c r="OUT12" s="237"/>
      <c r="OUU12" s="237"/>
      <c r="OUV12" s="237"/>
      <c r="OUW12" s="237"/>
      <c r="OUX12" s="237"/>
      <c r="OUY12" s="237"/>
      <c r="OUZ12" s="237"/>
      <c r="OVA12" s="237"/>
      <c r="OVB12" s="237"/>
      <c r="OVC12" s="237"/>
      <c r="OVD12" s="237"/>
      <c r="OVE12" s="237"/>
      <c r="OVF12" s="237"/>
      <c r="OVG12" s="237"/>
      <c r="OVH12" s="237"/>
      <c r="OVI12" s="237"/>
      <c r="OVJ12" s="237"/>
      <c r="OVK12" s="237"/>
      <c r="OVL12" s="237"/>
      <c r="OVM12" s="237"/>
      <c r="OVN12" s="237"/>
      <c r="OVO12" s="237"/>
      <c r="OVP12" s="237"/>
      <c r="OVQ12" s="237"/>
      <c r="OVR12" s="237"/>
      <c r="OVS12" s="237"/>
      <c r="OVT12" s="237"/>
      <c r="OVU12" s="237"/>
      <c r="OVV12" s="237"/>
      <c r="OVW12" s="237"/>
      <c r="OVX12" s="237"/>
      <c r="OVY12" s="237"/>
      <c r="OVZ12" s="237"/>
      <c r="OWA12" s="237"/>
      <c r="OWB12" s="237"/>
      <c r="OWC12" s="237"/>
      <c r="OWD12" s="237"/>
      <c r="OWE12" s="237"/>
      <c r="OWF12" s="237"/>
      <c r="OWG12" s="237"/>
      <c r="OWH12" s="237"/>
      <c r="OWI12" s="237"/>
      <c r="OWJ12" s="237"/>
      <c r="OWK12" s="237"/>
      <c r="OWL12" s="237"/>
      <c r="OWM12" s="237"/>
      <c r="OWN12" s="237"/>
      <c r="OWO12" s="237"/>
      <c r="OWP12" s="237"/>
      <c r="OWQ12" s="237"/>
      <c r="OWR12" s="237"/>
      <c r="OWS12" s="237"/>
      <c r="OWT12" s="237"/>
      <c r="OWU12" s="237"/>
      <c r="OWV12" s="237"/>
      <c r="OWW12" s="237"/>
      <c r="OWX12" s="237"/>
      <c r="OWY12" s="237"/>
      <c r="OWZ12" s="237"/>
      <c r="OXA12" s="237"/>
      <c r="OXB12" s="237"/>
      <c r="OXC12" s="237"/>
      <c r="OXD12" s="237"/>
      <c r="OXE12" s="237"/>
      <c r="OXF12" s="237"/>
      <c r="OXG12" s="237"/>
      <c r="OXH12" s="237"/>
      <c r="OXI12" s="237"/>
      <c r="OXJ12" s="237"/>
      <c r="OXK12" s="237"/>
      <c r="OXL12" s="237"/>
      <c r="OXM12" s="237"/>
      <c r="OXN12" s="237"/>
      <c r="OXO12" s="237"/>
      <c r="OXP12" s="237"/>
      <c r="OXQ12" s="237"/>
      <c r="OXR12" s="237"/>
      <c r="OXS12" s="237"/>
      <c r="OXT12" s="237"/>
      <c r="OXU12" s="237"/>
      <c r="OXV12" s="237"/>
      <c r="OXW12" s="237"/>
      <c r="OXX12" s="237"/>
      <c r="OXY12" s="237"/>
      <c r="OXZ12" s="237"/>
      <c r="OYA12" s="237"/>
      <c r="OYB12" s="237"/>
      <c r="OYC12" s="237"/>
      <c r="OYD12" s="237"/>
      <c r="OYE12" s="237"/>
      <c r="OYF12" s="237"/>
      <c r="OYG12" s="237"/>
      <c r="OYH12" s="237"/>
      <c r="OYI12" s="237"/>
      <c r="OYJ12" s="237"/>
      <c r="OYK12" s="237"/>
      <c r="OYL12" s="237"/>
      <c r="OYM12" s="237"/>
      <c r="OYN12" s="237"/>
      <c r="OYO12" s="237"/>
      <c r="OYP12" s="237"/>
      <c r="OYQ12" s="237"/>
      <c r="OYR12" s="237"/>
      <c r="OYS12" s="237"/>
      <c r="OYT12" s="237"/>
      <c r="OYU12" s="237"/>
      <c r="OYV12" s="237"/>
      <c r="OYW12" s="237"/>
      <c r="OYX12" s="237"/>
      <c r="OYY12" s="237"/>
      <c r="OYZ12" s="237"/>
      <c r="OZA12" s="237"/>
      <c r="OZB12" s="237"/>
      <c r="OZC12" s="237"/>
      <c r="OZD12" s="237"/>
      <c r="OZE12" s="237"/>
      <c r="OZF12" s="237"/>
      <c r="OZG12" s="237"/>
      <c r="OZH12" s="237"/>
      <c r="OZI12" s="237"/>
      <c r="OZJ12" s="237"/>
      <c r="OZK12" s="237"/>
      <c r="OZL12" s="237"/>
      <c r="OZM12" s="237"/>
      <c r="OZN12" s="237"/>
      <c r="OZO12" s="237"/>
      <c r="OZP12" s="237"/>
      <c r="OZQ12" s="237"/>
      <c r="OZR12" s="237"/>
      <c r="OZS12" s="237"/>
      <c r="OZT12" s="237"/>
      <c r="OZU12" s="237"/>
      <c r="OZV12" s="237"/>
      <c r="OZW12" s="237"/>
      <c r="OZX12" s="237"/>
      <c r="OZY12" s="237"/>
      <c r="OZZ12" s="237"/>
      <c r="PAA12" s="237"/>
      <c r="PAB12" s="237"/>
      <c r="PAC12" s="237"/>
      <c r="PAD12" s="237"/>
      <c r="PAE12" s="237"/>
      <c r="PAF12" s="237"/>
      <c r="PAG12" s="237"/>
      <c r="PAH12" s="237"/>
      <c r="PAI12" s="237"/>
      <c r="PAJ12" s="237"/>
      <c r="PAK12" s="237"/>
      <c r="PAL12" s="237"/>
      <c r="PAM12" s="237"/>
      <c r="PAN12" s="237"/>
      <c r="PAO12" s="237"/>
      <c r="PAP12" s="237"/>
      <c r="PAQ12" s="237"/>
      <c r="PAR12" s="237"/>
      <c r="PAS12" s="237"/>
      <c r="PAT12" s="237"/>
      <c r="PAU12" s="237"/>
      <c r="PAV12" s="237"/>
      <c r="PAW12" s="237"/>
      <c r="PAX12" s="237"/>
      <c r="PAY12" s="237"/>
      <c r="PAZ12" s="237"/>
      <c r="PBA12" s="237"/>
      <c r="PBB12" s="237"/>
      <c r="PBC12" s="237"/>
      <c r="PBD12" s="237"/>
      <c r="PBE12" s="237"/>
      <c r="PBF12" s="237"/>
      <c r="PBG12" s="237"/>
      <c r="PBH12" s="237"/>
      <c r="PBI12" s="237"/>
      <c r="PBJ12" s="237"/>
      <c r="PBK12" s="237"/>
      <c r="PBL12" s="237"/>
      <c r="PBM12" s="237"/>
      <c r="PBN12" s="237"/>
      <c r="PBO12" s="237"/>
      <c r="PBP12" s="237"/>
      <c r="PBQ12" s="237"/>
      <c r="PBR12" s="237"/>
      <c r="PBS12" s="237"/>
      <c r="PBT12" s="237"/>
      <c r="PBU12" s="237"/>
      <c r="PBV12" s="237"/>
      <c r="PBW12" s="237"/>
      <c r="PBX12" s="237"/>
      <c r="PBY12" s="237"/>
      <c r="PBZ12" s="237"/>
      <c r="PCA12" s="237"/>
      <c r="PCB12" s="237"/>
      <c r="PCC12" s="237"/>
      <c r="PCD12" s="237"/>
      <c r="PCE12" s="237"/>
      <c r="PCF12" s="237"/>
      <c r="PCG12" s="237"/>
      <c r="PCH12" s="237"/>
      <c r="PCI12" s="237"/>
      <c r="PCJ12" s="237"/>
      <c r="PCK12" s="237"/>
      <c r="PCL12" s="237"/>
      <c r="PCM12" s="237"/>
      <c r="PCN12" s="237"/>
      <c r="PCO12" s="237"/>
      <c r="PCP12" s="237"/>
      <c r="PCQ12" s="237"/>
      <c r="PCR12" s="237"/>
      <c r="PCS12" s="237"/>
      <c r="PCT12" s="237"/>
      <c r="PCU12" s="237"/>
      <c r="PCV12" s="237"/>
      <c r="PCW12" s="237"/>
      <c r="PCX12" s="237"/>
      <c r="PCY12" s="237"/>
      <c r="PCZ12" s="237"/>
      <c r="PDA12" s="237"/>
      <c r="PDB12" s="237"/>
      <c r="PDC12" s="237"/>
      <c r="PDD12" s="237"/>
      <c r="PDE12" s="237"/>
      <c r="PDF12" s="237"/>
      <c r="PDG12" s="237"/>
      <c r="PDH12" s="237"/>
      <c r="PDI12" s="237"/>
      <c r="PDJ12" s="237"/>
      <c r="PDK12" s="237"/>
      <c r="PDL12" s="237"/>
      <c r="PDM12" s="237"/>
      <c r="PDN12" s="237"/>
      <c r="PDO12" s="237"/>
      <c r="PDP12" s="237"/>
      <c r="PDQ12" s="237"/>
      <c r="PDR12" s="237"/>
      <c r="PDS12" s="237"/>
      <c r="PDT12" s="237"/>
      <c r="PDU12" s="237"/>
      <c r="PDV12" s="237"/>
      <c r="PDW12" s="237"/>
      <c r="PDX12" s="237"/>
      <c r="PDY12" s="237"/>
      <c r="PDZ12" s="237"/>
      <c r="PEA12" s="237"/>
      <c r="PEB12" s="237"/>
      <c r="PEC12" s="237"/>
      <c r="PED12" s="237"/>
      <c r="PEE12" s="237"/>
      <c r="PEF12" s="237"/>
      <c r="PEG12" s="237"/>
      <c r="PEH12" s="237"/>
      <c r="PEI12" s="237"/>
      <c r="PEJ12" s="237"/>
      <c r="PEK12" s="237"/>
      <c r="PEL12" s="237"/>
      <c r="PEM12" s="237"/>
      <c r="PEN12" s="237"/>
      <c r="PEO12" s="237"/>
      <c r="PEP12" s="237"/>
      <c r="PEQ12" s="237"/>
      <c r="PER12" s="237"/>
      <c r="PES12" s="237"/>
      <c r="PET12" s="237"/>
      <c r="PEU12" s="237"/>
      <c r="PEV12" s="237"/>
      <c r="PEW12" s="237"/>
      <c r="PEX12" s="237"/>
      <c r="PEY12" s="237"/>
      <c r="PEZ12" s="237"/>
      <c r="PFA12" s="237"/>
      <c r="PFB12" s="237"/>
      <c r="PFC12" s="237"/>
      <c r="PFD12" s="237"/>
      <c r="PFE12" s="237"/>
      <c r="PFF12" s="237"/>
      <c r="PFG12" s="237"/>
      <c r="PFH12" s="237"/>
      <c r="PFI12" s="237"/>
      <c r="PFJ12" s="237"/>
      <c r="PFK12" s="237"/>
      <c r="PFL12" s="237"/>
      <c r="PFM12" s="237"/>
      <c r="PFN12" s="237"/>
      <c r="PFO12" s="237"/>
      <c r="PFP12" s="237"/>
      <c r="PFQ12" s="237"/>
      <c r="PFR12" s="237"/>
      <c r="PFS12" s="237"/>
      <c r="PFT12" s="237"/>
      <c r="PFU12" s="237"/>
      <c r="PFV12" s="237"/>
      <c r="PFW12" s="237"/>
      <c r="PFX12" s="237"/>
      <c r="PFY12" s="237"/>
      <c r="PFZ12" s="237"/>
      <c r="PGA12" s="237"/>
      <c r="PGB12" s="237"/>
      <c r="PGC12" s="237"/>
      <c r="PGD12" s="237"/>
      <c r="PGE12" s="237"/>
      <c r="PGF12" s="237"/>
      <c r="PGG12" s="237"/>
      <c r="PGH12" s="237"/>
      <c r="PGI12" s="237"/>
      <c r="PGJ12" s="237"/>
      <c r="PGK12" s="237"/>
      <c r="PGL12" s="237"/>
      <c r="PGM12" s="237"/>
      <c r="PGN12" s="237"/>
      <c r="PGO12" s="237"/>
      <c r="PGP12" s="237"/>
      <c r="PGQ12" s="237"/>
      <c r="PGR12" s="237"/>
      <c r="PGS12" s="237"/>
      <c r="PGT12" s="237"/>
      <c r="PGU12" s="237"/>
      <c r="PGV12" s="237"/>
      <c r="PGW12" s="237"/>
      <c r="PGX12" s="237"/>
      <c r="PGY12" s="237"/>
      <c r="PGZ12" s="237"/>
      <c r="PHA12" s="237"/>
      <c r="PHB12" s="237"/>
      <c r="PHC12" s="237"/>
      <c r="PHD12" s="237"/>
      <c r="PHE12" s="237"/>
      <c r="PHF12" s="237"/>
      <c r="PHG12" s="237"/>
      <c r="PHH12" s="237"/>
      <c r="PHI12" s="237"/>
      <c r="PHJ12" s="237"/>
      <c r="PHK12" s="237"/>
      <c r="PHL12" s="237"/>
      <c r="PHM12" s="237"/>
      <c r="PHN12" s="237"/>
      <c r="PHO12" s="237"/>
      <c r="PHP12" s="237"/>
      <c r="PHQ12" s="237"/>
      <c r="PHR12" s="237"/>
      <c r="PHS12" s="237"/>
      <c r="PHT12" s="237"/>
      <c r="PHU12" s="237"/>
      <c r="PHV12" s="237"/>
      <c r="PHW12" s="237"/>
      <c r="PHX12" s="237"/>
      <c r="PHY12" s="237"/>
      <c r="PHZ12" s="237"/>
      <c r="PIA12" s="237"/>
      <c r="PIB12" s="237"/>
      <c r="PIC12" s="237"/>
      <c r="PID12" s="237"/>
      <c r="PIE12" s="237"/>
      <c r="PIF12" s="237"/>
      <c r="PIG12" s="237"/>
      <c r="PIH12" s="237"/>
      <c r="PII12" s="237"/>
      <c r="PIJ12" s="237"/>
      <c r="PIK12" s="237"/>
      <c r="PIL12" s="237"/>
      <c r="PIM12" s="237"/>
      <c r="PIN12" s="237"/>
      <c r="PIO12" s="237"/>
      <c r="PIP12" s="237"/>
      <c r="PIQ12" s="237"/>
      <c r="PIR12" s="237"/>
      <c r="PIS12" s="237"/>
      <c r="PIT12" s="237"/>
      <c r="PIU12" s="237"/>
      <c r="PIV12" s="237"/>
      <c r="PIW12" s="237"/>
      <c r="PIX12" s="237"/>
      <c r="PIY12" s="237"/>
      <c r="PIZ12" s="237"/>
      <c r="PJA12" s="237"/>
      <c r="PJB12" s="237"/>
      <c r="PJC12" s="237"/>
      <c r="PJD12" s="237"/>
      <c r="PJE12" s="237"/>
      <c r="PJF12" s="237"/>
      <c r="PJG12" s="237"/>
      <c r="PJH12" s="237"/>
      <c r="PJI12" s="237"/>
      <c r="PJJ12" s="237"/>
      <c r="PJK12" s="237"/>
      <c r="PJL12" s="237"/>
      <c r="PJM12" s="237"/>
      <c r="PJN12" s="237"/>
      <c r="PJO12" s="237"/>
      <c r="PJP12" s="237"/>
      <c r="PJQ12" s="237"/>
      <c r="PJR12" s="237"/>
      <c r="PJS12" s="237"/>
      <c r="PJT12" s="237"/>
      <c r="PJU12" s="237"/>
      <c r="PJV12" s="237"/>
      <c r="PJW12" s="237"/>
      <c r="PJX12" s="237"/>
      <c r="PJY12" s="237"/>
      <c r="PJZ12" s="237"/>
      <c r="PKA12" s="237"/>
      <c r="PKB12" s="237"/>
      <c r="PKC12" s="237"/>
      <c r="PKD12" s="237"/>
      <c r="PKE12" s="237"/>
      <c r="PKF12" s="237"/>
      <c r="PKG12" s="237"/>
      <c r="PKH12" s="237"/>
      <c r="PKI12" s="237"/>
      <c r="PKJ12" s="237"/>
      <c r="PKK12" s="237"/>
      <c r="PKL12" s="237"/>
      <c r="PKM12" s="237"/>
      <c r="PKN12" s="237"/>
      <c r="PKO12" s="237"/>
      <c r="PKP12" s="237"/>
      <c r="PKQ12" s="237"/>
      <c r="PKR12" s="237"/>
      <c r="PKS12" s="237"/>
      <c r="PKT12" s="237"/>
      <c r="PKU12" s="237"/>
      <c r="PKV12" s="237"/>
      <c r="PKW12" s="237"/>
      <c r="PKX12" s="237"/>
      <c r="PKY12" s="237"/>
      <c r="PKZ12" s="237"/>
      <c r="PLA12" s="237"/>
      <c r="PLB12" s="237"/>
      <c r="PLC12" s="237"/>
      <c r="PLD12" s="237"/>
      <c r="PLE12" s="237"/>
      <c r="PLF12" s="237"/>
      <c r="PLG12" s="237"/>
      <c r="PLH12" s="237"/>
      <c r="PLI12" s="237"/>
      <c r="PLJ12" s="237"/>
      <c r="PLK12" s="237"/>
      <c r="PLL12" s="237"/>
      <c r="PLM12" s="237"/>
      <c r="PLN12" s="237"/>
      <c r="PLO12" s="237"/>
      <c r="PLP12" s="237"/>
      <c r="PLQ12" s="237"/>
      <c r="PLR12" s="237"/>
      <c r="PLS12" s="237"/>
      <c r="PLT12" s="237"/>
      <c r="PLU12" s="237"/>
      <c r="PLV12" s="237"/>
      <c r="PLW12" s="237"/>
      <c r="PLX12" s="237"/>
      <c r="PLY12" s="237"/>
      <c r="PLZ12" s="237"/>
      <c r="PMA12" s="237"/>
      <c r="PMB12" s="237"/>
      <c r="PMC12" s="237"/>
      <c r="PMD12" s="237"/>
      <c r="PME12" s="237"/>
      <c r="PMF12" s="237"/>
      <c r="PMG12" s="237"/>
      <c r="PMH12" s="237"/>
      <c r="PMI12" s="237"/>
      <c r="PMJ12" s="237"/>
      <c r="PMK12" s="237"/>
      <c r="PML12" s="237"/>
      <c r="PMM12" s="237"/>
      <c r="PMN12" s="237"/>
      <c r="PMO12" s="237"/>
      <c r="PMP12" s="237"/>
      <c r="PMQ12" s="237"/>
      <c r="PMR12" s="237"/>
      <c r="PMS12" s="237"/>
      <c r="PMT12" s="237"/>
      <c r="PMU12" s="237"/>
      <c r="PMV12" s="237"/>
      <c r="PMW12" s="237"/>
      <c r="PMX12" s="237"/>
      <c r="PMY12" s="237"/>
      <c r="PMZ12" s="237"/>
      <c r="PNA12" s="237"/>
      <c r="PNB12" s="237"/>
      <c r="PNC12" s="237"/>
      <c r="PND12" s="237"/>
      <c r="PNE12" s="237"/>
      <c r="PNF12" s="237"/>
      <c r="PNG12" s="237"/>
      <c r="PNH12" s="237"/>
      <c r="PNI12" s="237"/>
      <c r="PNJ12" s="237"/>
      <c r="PNK12" s="237"/>
      <c r="PNL12" s="237"/>
      <c r="PNM12" s="237"/>
      <c r="PNN12" s="237"/>
      <c r="PNO12" s="237"/>
      <c r="PNP12" s="237"/>
      <c r="PNQ12" s="237"/>
      <c r="PNR12" s="237"/>
      <c r="PNS12" s="237"/>
      <c r="PNT12" s="237"/>
      <c r="PNU12" s="237"/>
      <c r="PNV12" s="237"/>
      <c r="PNW12" s="237"/>
      <c r="PNX12" s="237"/>
      <c r="PNY12" s="237"/>
      <c r="PNZ12" s="237"/>
      <c r="POA12" s="237"/>
      <c r="POB12" s="237"/>
      <c r="POC12" s="237"/>
      <c r="POD12" s="237"/>
      <c r="POE12" s="237"/>
      <c r="POF12" s="237"/>
      <c r="POG12" s="237"/>
      <c r="POH12" s="237"/>
      <c r="POI12" s="237"/>
      <c r="POJ12" s="237"/>
      <c r="POK12" s="237"/>
      <c r="POL12" s="237"/>
      <c r="POM12" s="237"/>
      <c r="PON12" s="237"/>
      <c r="POO12" s="237"/>
      <c r="POP12" s="237"/>
      <c r="POQ12" s="237"/>
      <c r="POR12" s="237"/>
      <c r="POS12" s="237"/>
      <c r="POT12" s="237"/>
      <c r="POU12" s="237"/>
      <c r="POV12" s="237"/>
      <c r="POW12" s="237"/>
      <c r="POX12" s="237"/>
      <c r="POY12" s="237"/>
      <c r="POZ12" s="237"/>
      <c r="PPA12" s="237"/>
      <c r="PPB12" s="237"/>
      <c r="PPC12" s="237"/>
      <c r="PPD12" s="237"/>
      <c r="PPE12" s="237"/>
      <c r="PPF12" s="237"/>
      <c r="PPG12" s="237"/>
      <c r="PPH12" s="237"/>
      <c r="PPI12" s="237"/>
      <c r="PPJ12" s="237"/>
      <c r="PPK12" s="237"/>
      <c r="PPL12" s="237"/>
      <c r="PPM12" s="237"/>
      <c r="PPN12" s="237"/>
      <c r="PPO12" s="237"/>
      <c r="PPP12" s="237"/>
      <c r="PPQ12" s="237"/>
      <c r="PPR12" s="237"/>
      <c r="PPS12" s="237"/>
      <c r="PPT12" s="237"/>
      <c r="PPU12" s="237"/>
      <c r="PPV12" s="237"/>
      <c r="PPW12" s="237"/>
      <c r="PPX12" s="237"/>
      <c r="PPY12" s="237"/>
      <c r="PPZ12" s="237"/>
      <c r="PQA12" s="237"/>
      <c r="PQB12" s="237"/>
      <c r="PQC12" s="237"/>
      <c r="PQD12" s="237"/>
      <c r="PQE12" s="237"/>
      <c r="PQF12" s="237"/>
      <c r="PQG12" s="237"/>
      <c r="PQH12" s="237"/>
      <c r="PQI12" s="237"/>
      <c r="PQJ12" s="237"/>
      <c r="PQK12" s="237"/>
      <c r="PQL12" s="237"/>
      <c r="PQM12" s="237"/>
      <c r="PQN12" s="237"/>
      <c r="PQO12" s="237"/>
      <c r="PQP12" s="237"/>
      <c r="PQQ12" s="237"/>
      <c r="PQR12" s="237"/>
      <c r="PQS12" s="237"/>
      <c r="PQT12" s="237"/>
      <c r="PQU12" s="237"/>
      <c r="PQV12" s="237"/>
      <c r="PQW12" s="237"/>
      <c r="PQX12" s="237"/>
      <c r="PQY12" s="237"/>
      <c r="PQZ12" s="237"/>
      <c r="PRA12" s="237"/>
      <c r="PRB12" s="237"/>
      <c r="PRC12" s="237"/>
      <c r="PRD12" s="237"/>
      <c r="PRE12" s="237"/>
      <c r="PRF12" s="237"/>
      <c r="PRG12" s="237"/>
      <c r="PRH12" s="237"/>
      <c r="PRI12" s="237"/>
      <c r="PRJ12" s="237"/>
      <c r="PRK12" s="237"/>
      <c r="PRL12" s="237"/>
      <c r="PRM12" s="237"/>
      <c r="PRN12" s="237"/>
      <c r="PRO12" s="237"/>
      <c r="PRP12" s="237"/>
      <c r="PRQ12" s="237"/>
      <c r="PRR12" s="237"/>
      <c r="PRS12" s="237"/>
      <c r="PRT12" s="237"/>
      <c r="PRU12" s="237"/>
      <c r="PRV12" s="237"/>
      <c r="PRW12" s="237"/>
      <c r="PRX12" s="237"/>
      <c r="PRY12" s="237"/>
      <c r="PRZ12" s="237"/>
      <c r="PSA12" s="237"/>
      <c r="PSB12" s="237"/>
      <c r="PSC12" s="237"/>
      <c r="PSD12" s="237"/>
      <c r="PSE12" s="237"/>
      <c r="PSF12" s="237"/>
      <c r="PSG12" s="237"/>
      <c r="PSH12" s="237"/>
      <c r="PSI12" s="237"/>
      <c r="PSJ12" s="237"/>
      <c r="PSK12" s="237"/>
      <c r="PSL12" s="237"/>
      <c r="PSM12" s="237"/>
      <c r="PSN12" s="237"/>
      <c r="PSO12" s="237"/>
      <c r="PSP12" s="237"/>
      <c r="PSQ12" s="237"/>
      <c r="PSR12" s="237"/>
      <c r="PSS12" s="237"/>
      <c r="PST12" s="237"/>
      <c r="PSU12" s="237"/>
      <c r="PSV12" s="237"/>
      <c r="PSW12" s="237"/>
      <c r="PSX12" s="237"/>
      <c r="PSY12" s="237"/>
      <c r="PSZ12" s="237"/>
      <c r="PTA12" s="237"/>
      <c r="PTB12" s="237"/>
      <c r="PTC12" s="237"/>
      <c r="PTD12" s="237"/>
      <c r="PTE12" s="237"/>
      <c r="PTF12" s="237"/>
      <c r="PTG12" s="237"/>
      <c r="PTH12" s="237"/>
      <c r="PTI12" s="237"/>
      <c r="PTJ12" s="237"/>
      <c r="PTK12" s="237"/>
      <c r="PTL12" s="237"/>
      <c r="PTM12" s="237"/>
      <c r="PTN12" s="237"/>
      <c r="PTO12" s="237"/>
      <c r="PTP12" s="237"/>
      <c r="PTQ12" s="237"/>
      <c r="PTR12" s="237"/>
      <c r="PTS12" s="237"/>
      <c r="PTT12" s="237"/>
      <c r="PTU12" s="237"/>
      <c r="PTV12" s="237"/>
      <c r="PTW12" s="237"/>
      <c r="PTX12" s="237"/>
      <c r="PTY12" s="237"/>
      <c r="PTZ12" s="237"/>
      <c r="PUA12" s="237"/>
      <c r="PUB12" s="237"/>
      <c r="PUC12" s="237"/>
      <c r="PUD12" s="237"/>
      <c r="PUE12" s="237"/>
      <c r="PUF12" s="237"/>
      <c r="PUG12" s="237"/>
      <c r="PUH12" s="237"/>
      <c r="PUI12" s="237"/>
      <c r="PUJ12" s="237"/>
      <c r="PUK12" s="237"/>
      <c r="PUL12" s="237"/>
      <c r="PUM12" s="237"/>
      <c r="PUN12" s="237"/>
      <c r="PUO12" s="237"/>
      <c r="PUP12" s="237"/>
      <c r="PUQ12" s="237"/>
      <c r="PUR12" s="237"/>
      <c r="PUS12" s="237"/>
      <c r="PUT12" s="237"/>
      <c r="PUU12" s="237"/>
      <c r="PUV12" s="237"/>
      <c r="PUW12" s="237"/>
      <c r="PUX12" s="237"/>
      <c r="PUY12" s="237"/>
      <c r="PUZ12" s="237"/>
      <c r="PVA12" s="237"/>
      <c r="PVB12" s="237"/>
      <c r="PVC12" s="237"/>
      <c r="PVD12" s="237"/>
      <c r="PVE12" s="237"/>
      <c r="PVF12" s="237"/>
      <c r="PVG12" s="237"/>
      <c r="PVH12" s="237"/>
      <c r="PVI12" s="237"/>
      <c r="PVJ12" s="237"/>
      <c r="PVK12" s="237"/>
      <c r="PVL12" s="237"/>
      <c r="PVM12" s="237"/>
      <c r="PVN12" s="237"/>
      <c r="PVO12" s="237"/>
      <c r="PVP12" s="237"/>
      <c r="PVQ12" s="237"/>
      <c r="PVR12" s="237"/>
      <c r="PVS12" s="237"/>
      <c r="PVT12" s="237"/>
      <c r="PVU12" s="237"/>
      <c r="PVV12" s="237"/>
      <c r="PVW12" s="237"/>
      <c r="PVX12" s="237"/>
      <c r="PVY12" s="237"/>
      <c r="PVZ12" s="237"/>
      <c r="PWA12" s="237"/>
      <c r="PWB12" s="237"/>
      <c r="PWC12" s="237"/>
      <c r="PWD12" s="237"/>
      <c r="PWE12" s="237"/>
      <c r="PWF12" s="237"/>
      <c r="PWG12" s="237"/>
      <c r="PWH12" s="237"/>
      <c r="PWI12" s="237"/>
      <c r="PWJ12" s="237"/>
      <c r="PWK12" s="237"/>
      <c r="PWL12" s="237"/>
      <c r="PWM12" s="237"/>
      <c r="PWN12" s="237"/>
      <c r="PWO12" s="237"/>
      <c r="PWP12" s="237"/>
      <c r="PWQ12" s="237"/>
      <c r="PWR12" s="237"/>
      <c r="PWS12" s="237"/>
      <c r="PWT12" s="237"/>
      <c r="PWU12" s="237"/>
      <c r="PWV12" s="237"/>
      <c r="PWW12" s="237"/>
      <c r="PWX12" s="237"/>
      <c r="PWY12" s="237"/>
      <c r="PWZ12" s="237"/>
      <c r="PXA12" s="237"/>
      <c r="PXB12" s="237"/>
      <c r="PXC12" s="237"/>
      <c r="PXD12" s="237"/>
      <c r="PXE12" s="237"/>
      <c r="PXF12" s="237"/>
      <c r="PXG12" s="237"/>
      <c r="PXH12" s="237"/>
      <c r="PXI12" s="237"/>
      <c r="PXJ12" s="237"/>
      <c r="PXK12" s="237"/>
      <c r="PXL12" s="237"/>
      <c r="PXM12" s="237"/>
      <c r="PXN12" s="237"/>
      <c r="PXO12" s="237"/>
      <c r="PXP12" s="237"/>
      <c r="PXQ12" s="237"/>
      <c r="PXR12" s="237"/>
      <c r="PXS12" s="237"/>
      <c r="PXT12" s="237"/>
      <c r="PXU12" s="237"/>
      <c r="PXV12" s="237"/>
      <c r="PXW12" s="237"/>
      <c r="PXX12" s="237"/>
      <c r="PXY12" s="237"/>
      <c r="PXZ12" s="237"/>
      <c r="PYA12" s="237"/>
      <c r="PYB12" s="237"/>
      <c r="PYC12" s="237"/>
      <c r="PYD12" s="237"/>
      <c r="PYE12" s="237"/>
      <c r="PYF12" s="237"/>
      <c r="PYG12" s="237"/>
      <c r="PYH12" s="237"/>
      <c r="PYI12" s="237"/>
      <c r="PYJ12" s="237"/>
      <c r="PYK12" s="237"/>
      <c r="PYL12" s="237"/>
      <c r="PYM12" s="237"/>
      <c r="PYN12" s="237"/>
      <c r="PYO12" s="237"/>
      <c r="PYP12" s="237"/>
      <c r="PYQ12" s="237"/>
      <c r="PYR12" s="237"/>
      <c r="PYS12" s="237"/>
      <c r="PYT12" s="237"/>
      <c r="PYU12" s="237"/>
      <c r="PYV12" s="237"/>
      <c r="PYW12" s="237"/>
      <c r="PYX12" s="237"/>
      <c r="PYY12" s="237"/>
      <c r="PYZ12" s="237"/>
      <c r="PZA12" s="237"/>
      <c r="PZB12" s="237"/>
      <c r="PZC12" s="237"/>
      <c r="PZD12" s="237"/>
      <c r="PZE12" s="237"/>
      <c r="PZF12" s="237"/>
      <c r="PZG12" s="237"/>
      <c r="PZH12" s="237"/>
      <c r="PZI12" s="237"/>
      <c r="PZJ12" s="237"/>
      <c r="PZK12" s="237"/>
      <c r="PZL12" s="237"/>
      <c r="PZM12" s="237"/>
      <c r="PZN12" s="237"/>
      <c r="PZO12" s="237"/>
      <c r="PZP12" s="237"/>
      <c r="PZQ12" s="237"/>
      <c r="PZR12" s="237"/>
      <c r="PZS12" s="237"/>
      <c r="PZT12" s="237"/>
      <c r="PZU12" s="237"/>
      <c r="PZV12" s="237"/>
      <c r="PZW12" s="237"/>
      <c r="PZX12" s="237"/>
      <c r="PZY12" s="237"/>
      <c r="PZZ12" s="237"/>
      <c r="QAA12" s="237"/>
      <c r="QAB12" s="237"/>
      <c r="QAC12" s="237"/>
      <c r="QAD12" s="237"/>
      <c r="QAE12" s="237"/>
      <c r="QAF12" s="237"/>
      <c r="QAG12" s="237"/>
      <c r="QAH12" s="237"/>
      <c r="QAI12" s="237"/>
      <c r="QAJ12" s="237"/>
      <c r="QAK12" s="237"/>
      <c r="QAL12" s="237"/>
      <c r="QAM12" s="237"/>
      <c r="QAN12" s="237"/>
      <c r="QAO12" s="237"/>
      <c r="QAP12" s="237"/>
      <c r="QAQ12" s="237"/>
      <c r="QAR12" s="237"/>
      <c r="QAS12" s="237"/>
      <c r="QAT12" s="237"/>
      <c r="QAU12" s="237"/>
      <c r="QAV12" s="237"/>
      <c r="QAW12" s="237"/>
      <c r="QAX12" s="237"/>
      <c r="QAY12" s="237"/>
      <c r="QAZ12" s="237"/>
      <c r="QBA12" s="237"/>
      <c r="QBB12" s="237"/>
      <c r="QBC12" s="237"/>
      <c r="QBD12" s="237"/>
      <c r="QBE12" s="237"/>
      <c r="QBF12" s="237"/>
      <c r="QBG12" s="237"/>
      <c r="QBH12" s="237"/>
      <c r="QBI12" s="237"/>
      <c r="QBJ12" s="237"/>
      <c r="QBK12" s="237"/>
      <c r="QBL12" s="237"/>
      <c r="QBM12" s="237"/>
      <c r="QBN12" s="237"/>
      <c r="QBO12" s="237"/>
      <c r="QBP12" s="237"/>
      <c r="QBQ12" s="237"/>
      <c r="QBR12" s="237"/>
      <c r="QBS12" s="237"/>
      <c r="QBT12" s="237"/>
      <c r="QBU12" s="237"/>
      <c r="QBV12" s="237"/>
      <c r="QBW12" s="237"/>
      <c r="QBX12" s="237"/>
      <c r="QBY12" s="237"/>
      <c r="QBZ12" s="237"/>
      <c r="QCA12" s="237"/>
      <c r="QCB12" s="237"/>
      <c r="QCC12" s="237"/>
      <c r="QCD12" s="237"/>
      <c r="QCE12" s="237"/>
      <c r="QCF12" s="237"/>
      <c r="QCG12" s="237"/>
      <c r="QCH12" s="237"/>
      <c r="QCI12" s="237"/>
      <c r="QCJ12" s="237"/>
      <c r="QCK12" s="237"/>
      <c r="QCL12" s="237"/>
      <c r="QCM12" s="237"/>
      <c r="QCN12" s="237"/>
      <c r="QCO12" s="237"/>
      <c r="QCP12" s="237"/>
      <c r="QCQ12" s="237"/>
      <c r="QCR12" s="237"/>
      <c r="QCS12" s="237"/>
      <c r="QCT12" s="237"/>
      <c r="QCU12" s="237"/>
      <c r="QCV12" s="237"/>
      <c r="QCW12" s="237"/>
      <c r="QCX12" s="237"/>
      <c r="QCY12" s="237"/>
      <c r="QCZ12" s="237"/>
      <c r="QDA12" s="237"/>
      <c r="QDB12" s="237"/>
      <c r="QDC12" s="237"/>
      <c r="QDD12" s="237"/>
      <c r="QDE12" s="237"/>
      <c r="QDF12" s="237"/>
      <c r="QDG12" s="237"/>
      <c r="QDH12" s="237"/>
      <c r="QDI12" s="237"/>
      <c r="QDJ12" s="237"/>
      <c r="QDK12" s="237"/>
      <c r="QDL12" s="237"/>
      <c r="QDM12" s="237"/>
      <c r="QDN12" s="237"/>
      <c r="QDO12" s="237"/>
      <c r="QDP12" s="237"/>
      <c r="QDQ12" s="237"/>
      <c r="QDR12" s="237"/>
      <c r="QDS12" s="237"/>
      <c r="QDT12" s="237"/>
      <c r="QDU12" s="237"/>
      <c r="QDV12" s="237"/>
      <c r="QDW12" s="237"/>
      <c r="QDX12" s="237"/>
      <c r="QDY12" s="237"/>
      <c r="QDZ12" s="237"/>
      <c r="QEA12" s="237"/>
      <c r="QEB12" s="237"/>
      <c r="QEC12" s="237"/>
      <c r="QED12" s="237"/>
      <c r="QEE12" s="237"/>
      <c r="QEF12" s="237"/>
      <c r="QEG12" s="237"/>
      <c r="QEH12" s="237"/>
      <c r="QEI12" s="237"/>
      <c r="QEJ12" s="237"/>
      <c r="QEK12" s="237"/>
      <c r="QEL12" s="237"/>
      <c r="QEM12" s="237"/>
      <c r="QEN12" s="237"/>
      <c r="QEO12" s="237"/>
      <c r="QEP12" s="237"/>
      <c r="QEQ12" s="237"/>
      <c r="QER12" s="237"/>
      <c r="QES12" s="237"/>
      <c r="QET12" s="237"/>
      <c r="QEU12" s="237"/>
      <c r="QEV12" s="237"/>
      <c r="QEW12" s="237"/>
      <c r="QEX12" s="237"/>
      <c r="QEY12" s="237"/>
      <c r="QEZ12" s="237"/>
      <c r="QFA12" s="237"/>
      <c r="QFB12" s="237"/>
      <c r="QFC12" s="237"/>
      <c r="QFD12" s="237"/>
      <c r="QFE12" s="237"/>
      <c r="QFF12" s="237"/>
      <c r="QFG12" s="237"/>
      <c r="QFH12" s="237"/>
      <c r="QFI12" s="237"/>
      <c r="QFJ12" s="237"/>
      <c r="QFK12" s="237"/>
      <c r="QFL12" s="237"/>
      <c r="QFM12" s="237"/>
      <c r="QFN12" s="237"/>
      <c r="QFO12" s="237"/>
      <c r="QFP12" s="237"/>
      <c r="QFQ12" s="237"/>
      <c r="QFR12" s="237"/>
      <c r="QFS12" s="237"/>
      <c r="QFT12" s="237"/>
      <c r="QFU12" s="237"/>
      <c r="QFV12" s="237"/>
      <c r="QFW12" s="237"/>
      <c r="QFX12" s="237"/>
      <c r="QFY12" s="237"/>
      <c r="QFZ12" s="237"/>
      <c r="QGA12" s="237"/>
      <c r="QGB12" s="237"/>
      <c r="QGC12" s="237"/>
      <c r="QGD12" s="237"/>
      <c r="QGE12" s="237"/>
      <c r="QGF12" s="237"/>
      <c r="QGG12" s="237"/>
      <c r="QGH12" s="237"/>
      <c r="QGI12" s="237"/>
      <c r="QGJ12" s="237"/>
      <c r="QGK12" s="237"/>
      <c r="QGL12" s="237"/>
      <c r="QGM12" s="237"/>
      <c r="QGN12" s="237"/>
      <c r="QGO12" s="237"/>
      <c r="QGP12" s="237"/>
      <c r="QGQ12" s="237"/>
      <c r="QGR12" s="237"/>
      <c r="QGS12" s="237"/>
      <c r="QGT12" s="237"/>
      <c r="QGU12" s="237"/>
      <c r="QGV12" s="237"/>
      <c r="QGW12" s="237"/>
      <c r="QGX12" s="237"/>
      <c r="QGY12" s="237"/>
      <c r="QGZ12" s="237"/>
      <c r="QHA12" s="237"/>
      <c r="QHB12" s="237"/>
      <c r="QHC12" s="237"/>
      <c r="QHD12" s="237"/>
      <c r="QHE12" s="237"/>
      <c r="QHF12" s="237"/>
      <c r="QHG12" s="237"/>
      <c r="QHH12" s="237"/>
      <c r="QHI12" s="237"/>
      <c r="QHJ12" s="237"/>
      <c r="QHK12" s="237"/>
      <c r="QHL12" s="237"/>
      <c r="QHM12" s="237"/>
      <c r="QHN12" s="237"/>
      <c r="QHO12" s="237"/>
      <c r="QHP12" s="237"/>
      <c r="QHQ12" s="237"/>
      <c r="QHR12" s="237"/>
      <c r="QHS12" s="237"/>
      <c r="QHT12" s="237"/>
      <c r="QHU12" s="237"/>
      <c r="QHV12" s="237"/>
      <c r="QHW12" s="237"/>
      <c r="QHX12" s="237"/>
      <c r="QHY12" s="237"/>
      <c r="QHZ12" s="237"/>
      <c r="QIA12" s="237"/>
      <c r="QIB12" s="237"/>
      <c r="QIC12" s="237"/>
      <c r="QID12" s="237"/>
      <c r="QIE12" s="237"/>
      <c r="QIF12" s="237"/>
      <c r="QIG12" s="237"/>
      <c r="QIH12" s="237"/>
      <c r="QII12" s="237"/>
      <c r="QIJ12" s="237"/>
      <c r="QIK12" s="237"/>
      <c r="QIL12" s="237"/>
      <c r="QIM12" s="237"/>
      <c r="QIN12" s="237"/>
      <c r="QIO12" s="237"/>
      <c r="QIP12" s="237"/>
      <c r="QIQ12" s="237"/>
      <c r="QIR12" s="237"/>
      <c r="QIS12" s="237"/>
      <c r="QIT12" s="237"/>
      <c r="QIU12" s="237"/>
      <c r="QIV12" s="237"/>
      <c r="QIW12" s="237"/>
      <c r="QIX12" s="237"/>
      <c r="QIY12" s="237"/>
      <c r="QIZ12" s="237"/>
      <c r="QJA12" s="237"/>
      <c r="QJB12" s="237"/>
      <c r="QJC12" s="237"/>
      <c r="QJD12" s="237"/>
      <c r="QJE12" s="237"/>
      <c r="QJF12" s="237"/>
      <c r="QJG12" s="237"/>
      <c r="QJH12" s="237"/>
      <c r="QJI12" s="237"/>
      <c r="QJJ12" s="237"/>
      <c r="QJK12" s="237"/>
      <c r="QJL12" s="237"/>
      <c r="QJM12" s="237"/>
      <c r="QJN12" s="237"/>
      <c r="QJO12" s="237"/>
      <c r="QJP12" s="237"/>
      <c r="QJQ12" s="237"/>
      <c r="QJR12" s="237"/>
      <c r="QJS12" s="237"/>
      <c r="QJT12" s="237"/>
      <c r="QJU12" s="237"/>
      <c r="QJV12" s="237"/>
      <c r="QJW12" s="237"/>
      <c r="QJX12" s="237"/>
      <c r="QJY12" s="237"/>
      <c r="QJZ12" s="237"/>
      <c r="QKA12" s="237"/>
      <c r="QKB12" s="237"/>
      <c r="QKC12" s="237"/>
      <c r="QKD12" s="237"/>
      <c r="QKE12" s="237"/>
      <c r="QKF12" s="237"/>
      <c r="QKG12" s="237"/>
      <c r="QKH12" s="237"/>
      <c r="QKI12" s="237"/>
      <c r="QKJ12" s="237"/>
      <c r="QKK12" s="237"/>
      <c r="QKL12" s="237"/>
      <c r="QKM12" s="237"/>
      <c r="QKN12" s="237"/>
      <c r="QKO12" s="237"/>
      <c r="QKP12" s="237"/>
      <c r="QKQ12" s="237"/>
      <c r="QKR12" s="237"/>
      <c r="QKS12" s="237"/>
      <c r="QKT12" s="237"/>
      <c r="QKU12" s="237"/>
      <c r="QKV12" s="237"/>
      <c r="QKW12" s="237"/>
      <c r="QKX12" s="237"/>
      <c r="QKY12" s="237"/>
      <c r="QKZ12" s="237"/>
      <c r="QLA12" s="237"/>
      <c r="QLB12" s="237"/>
      <c r="QLC12" s="237"/>
      <c r="QLD12" s="237"/>
      <c r="QLE12" s="237"/>
      <c r="QLF12" s="237"/>
      <c r="QLG12" s="237"/>
      <c r="QLH12" s="237"/>
      <c r="QLI12" s="237"/>
      <c r="QLJ12" s="237"/>
      <c r="QLK12" s="237"/>
      <c r="QLL12" s="237"/>
      <c r="QLM12" s="237"/>
      <c r="QLN12" s="237"/>
      <c r="QLO12" s="237"/>
      <c r="QLP12" s="237"/>
      <c r="QLQ12" s="237"/>
      <c r="QLR12" s="237"/>
      <c r="QLS12" s="237"/>
      <c r="QLT12" s="237"/>
      <c r="QLU12" s="237"/>
      <c r="QLV12" s="237"/>
      <c r="QLW12" s="237"/>
      <c r="QLX12" s="237"/>
      <c r="QLY12" s="237"/>
      <c r="QLZ12" s="237"/>
      <c r="QMA12" s="237"/>
      <c r="QMB12" s="237"/>
      <c r="QMC12" s="237"/>
      <c r="QMD12" s="237"/>
      <c r="QME12" s="237"/>
      <c r="QMF12" s="237"/>
      <c r="QMG12" s="237"/>
      <c r="QMH12" s="237"/>
      <c r="QMI12" s="237"/>
      <c r="QMJ12" s="237"/>
      <c r="QMK12" s="237"/>
      <c r="QML12" s="237"/>
      <c r="QMM12" s="237"/>
      <c r="QMN12" s="237"/>
      <c r="QMO12" s="237"/>
      <c r="QMP12" s="237"/>
      <c r="QMQ12" s="237"/>
      <c r="QMR12" s="237"/>
      <c r="QMS12" s="237"/>
      <c r="QMT12" s="237"/>
      <c r="QMU12" s="237"/>
      <c r="QMV12" s="237"/>
      <c r="QMW12" s="237"/>
      <c r="QMX12" s="237"/>
      <c r="QMY12" s="237"/>
      <c r="QMZ12" s="237"/>
      <c r="QNA12" s="237"/>
      <c r="QNB12" s="237"/>
      <c r="QNC12" s="237"/>
      <c r="QND12" s="237"/>
      <c r="QNE12" s="237"/>
      <c r="QNF12" s="237"/>
      <c r="QNG12" s="237"/>
      <c r="QNH12" s="237"/>
      <c r="QNI12" s="237"/>
      <c r="QNJ12" s="237"/>
      <c r="QNK12" s="237"/>
      <c r="QNL12" s="237"/>
      <c r="QNM12" s="237"/>
      <c r="QNN12" s="237"/>
      <c r="QNO12" s="237"/>
      <c r="QNP12" s="237"/>
      <c r="QNQ12" s="237"/>
      <c r="QNR12" s="237"/>
      <c r="QNS12" s="237"/>
      <c r="QNT12" s="237"/>
      <c r="QNU12" s="237"/>
      <c r="QNV12" s="237"/>
      <c r="QNW12" s="237"/>
      <c r="QNX12" s="237"/>
      <c r="QNY12" s="237"/>
      <c r="QNZ12" s="237"/>
      <c r="QOA12" s="237"/>
      <c r="QOB12" s="237"/>
      <c r="QOC12" s="237"/>
      <c r="QOD12" s="237"/>
      <c r="QOE12" s="237"/>
      <c r="QOF12" s="237"/>
      <c r="QOG12" s="237"/>
      <c r="QOH12" s="237"/>
      <c r="QOI12" s="237"/>
      <c r="QOJ12" s="237"/>
      <c r="QOK12" s="237"/>
      <c r="QOL12" s="237"/>
      <c r="QOM12" s="237"/>
      <c r="QON12" s="237"/>
      <c r="QOO12" s="237"/>
      <c r="QOP12" s="237"/>
      <c r="QOQ12" s="237"/>
      <c r="QOR12" s="237"/>
      <c r="QOS12" s="237"/>
      <c r="QOT12" s="237"/>
      <c r="QOU12" s="237"/>
      <c r="QOV12" s="237"/>
      <c r="QOW12" s="237"/>
      <c r="QOX12" s="237"/>
      <c r="QOY12" s="237"/>
      <c r="QOZ12" s="237"/>
      <c r="QPA12" s="237"/>
      <c r="QPB12" s="237"/>
      <c r="QPC12" s="237"/>
      <c r="QPD12" s="237"/>
      <c r="QPE12" s="237"/>
      <c r="QPF12" s="237"/>
      <c r="QPG12" s="237"/>
      <c r="QPH12" s="237"/>
      <c r="QPI12" s="237"/>
      <c r="QPJ12" s="237"/>
      <c r="QPK12" s="237"/>
      <c r="QPL12" s="237"/>
      <c r="QPM12" s="237"/>
      <c r="QPN12" s="237"/>
      <c r="QPO12" s="237"/>
      <c r="QPP12" s="237"/>
      <c r="QPQ12" s="237"/>
      <c r="QPR12" s="237"/>
      <c r="QPS12" s="237"/>
      <c r="QPT12" s="237"/>
      <c r="QPU12" s="237"/>
      <c r="QPV12" s="237"/>
      <c r="QPW12" s="237"/>
      <c r="QPX12" s="237"/>
      <c r="QPY12" s="237"/>
      <c r="QPZ12" s="237"/>
      <c r="QQA12" s="237"/>
      <c r="QQB12" s="237"/>
      <c r="QQC12" s="237"/>
      <c r="QQD12" s="237"/>
      <c r="QQE12" s="237"/>
      <c r="QQF12" s="237"/>
      <c r="QQG12" s="237"/>
      <c r="QQH12" s="237"/>
      <c r="QQI12" s="237"/>
      <c r="QQJ12" s="237"/>
      <c r="QQK12" s="237"/>
      <c r="QQL12" s="237"/>
      <c r="QQM12" s="237"/>
      <c r="QQN12" s="237"/>
      <c r="QQO12" s="237"/>
      <c r="QQP12" s="237"/>
      <c r="QQQ12" s="237"/>
      <c r="QQR12" s="237"/>
      <c r="QQS12" s="237"/>
      <c r="QQT12" s="237"/>
      <c r="QQU12" s="237"/>
      <c r="QQV12" s="237"/>
      <c r="QQW12" s="237"/>
      <c r="QQX12" s="237"/>
      <c r="QQY12" s="237"/>
      <c r="QQZ12" s="237"/>
      <c r="QRA12" s="237"/>
      <c r="QRB12" s="237"/>
      <c r="QRC12" s="237"/>
      <c r="QRD12" s="237"/>
      <c r="QRE12" s="237"/>
      <c r="QRF12" s="237"/>
      <c r="QRG12" s="237"/>
      <c r="QRH12" s="237"/>
      <c r="QRI12" s="237"/>
      <c r="QRJ12" s="237"/>
      <c r="QRK12" s="237"/>
      <c r="QRL12" s="237"/>
      <c r="QRM12" s="237"/>
      <c r="QRN12" s="237"/>
      <c r="QRO12" s="237"/>
      <c r="QRP12" s="237"/>
      <c r="QRQ12" s="237"/>
      <c r="QRR12" s="237"/>
      <c r="QRS12" s="237"/>
      <c r="QRT12" s="237"/>
      <c r="QRU12" s="237"/>
      <c r="QRV12" s="237"/>
      <c r="QRW12" s="237"/>
      <c r="QRX12" s="237"/>
      <c r="QRY12" s="237"/>
      <c r="QRZ12" s="237"/>
      <c r="QSA12" s="237"/>
      <c r="QSB12" s="237"/>
      <c r="QSC12" s="237"/>
      <c r="QSD12" s="237"/>
      <c r="QSE12" s="237"/>
      <c r="QSF12" s="237"/>
      <c r="QSG12" s="237"/>
      <c r="QSH12" s="237"/>
      <c r="QSI12" s="237"/>
      <c r="QSJ12" s="237"/>
      <c r="QSK12" s="237"/>
      <c r="QSL12" s="237"/>
      <c r="QSM12" s="237"/>
      <c r="QSN12" s="237"/>
      <c r="QSO12" s="237"/>
      <c r="QSP12" s="237"/>
      <c r="QSQ12" s="237"/>
      <c r="QSR12" s="237"/>
      <c r="QSS12" s="237"/>
      <c r="QST12" s="237"/>
      <c r="QSU12" s="237"/>
      <c r="QSV12" s="237"/>
      <c r="QSW12" s="237"/>
      <c r="QSX12" s="237"/>
      <c r="QSY12" s="237"/>
      <c r="QSZ12" s="237"/>
      <c r="QTA12" s="237"/>
      <c r="QTB12" s="237"/>
      <c r="QTC12" s="237"/>
      <c r="QTD12" s="237"/>
      <c r="QTE12" s="237"/>
      <c r="QTF12" s="237"/>
      <c r="QTG12" s="237"/>
      <c r="QTH12" s="237"/>
      <c r="QTI12" s="237"/>
      <c r="QTJ12" s="237"/>
      <c r="QTK12" s="237"/>
      <c r="QTL12" s="237"/>
      <c r="QTM12" s="237"/>
      <c r="QTN12" s="237"/>
      <c r="QTO12" s="237"/>
      <c r="QTP12" s="237"/>
      <c r="QTQ12" s="237"/>
      <c r="QTR12" s="237"/>
      <c r="QTS12" s="237"/>
      <c r="QTT12" s="237"/>
      <c r="QTU12" s="237"/>
      <c r="QTV12" s="237"/>
      <c r="QTW12" s="237"/>
      <c r="QTX12" s="237"/>
      <c r="QTY12" s="237"/>
      <c r="QTZ12" s="237"/>
      <c r="QUA12" s="237"/>
      <c r="QUB12" s="237"/>
      <c r="QUC12" s="237"/>
      <c r="QUD12" s="237"/>
      <c r="QUE12" s="237"/>
      <c r="QUF12" s="237"/>
      <c r="QUG12" s="237"/>
      <c r="QUH12" s="237"/>
      <c r="QUI12" s="237"/>
      <c r="QUJ12" s="237"/>
      <c r="QUK12" s="237"/>
      <c r="QUL12" s="237"/>
      <c r="QUM12" s="237"/>
      <c r="QUN12" s="237"/>
      <c r="QUO12" s="237"/>
      <c r="QUP12" s="237"/>
      <c r="QUQ12" s="237"/>
      <c r="QUR12" s="237"/>
      <c r="QUS12" s="237"/>
      <c r="QUT12" s="237"/>
      <c r="QUU12" s="237"/>
      <c r="QUV12" s="237"/>
      <c r="QUW12" s="237"/>
      <c r="QUX12" s="237"/>
      <c r="QUY12" s="237"/>
      <c r="QUZ12" s="237"/>
      <c r="QVA12" s="237"/>
      <c r="QVB12" s="237"/>
      <c r="QVC12" s="237"/>
      <c r="QVD12" s="237"/>
      <c r="QVE12" s="237"/>
      <c r="QVF12" s="237"/>
      <c r="QVG12" s="237"/>
      <c r="QVH12" s="237"/>
      <c r="QVI12" s="237"/>
      <c r="QVJ12" s="237"/>
      <c r="QVK12" s="237"/>
      <c r="QVL12" s="237"/>
      <c r="QVM12" s="237"/>
      <c r="QVN12" s="237"/>
      <c r="QVO12" s="237"/>
      <c r="QVP12" s="237"/>
      <c r="QVQ12" s="237"/>
      <c r="QVR12" s="237"/>
      <c r="QVS12" s="237"/>
      <c r="QVT12" s="237"/>
      <c r="QVU12" s="237"/>
      <c r="QVV12" s="237"/>
      <c r="QVW12" s="237"/>
      <c r="QVX12" s="237"/>
      <c r="QVY12" s="237"/>
      <c r="QVZ12" s="237"/>
      <c r="QWA12" s="237"/>
      <c r="QWB12" s="237"/>
      <c r="QWC12" s="237"/>
      <c r="QWD12" s="237"/>
      <c r="QWE12" s="237"/>
      <c r="QWF12" s="237"/>
      <c r="QWG12" s="237"/>
      <c r="QWH12" s="237"/>
      <c r="QWI12" s="237"/>
      <c r="QWJ12" s="237"/>
      <c r="QWK12" s="237"/>
      <c r="QWL12" s="237"/>
      <c r="QWM12" s="237"/>
      <c r="QWN12" s="237"/>
      <c r="QWO12" s="237"/>
      <c r="QWP12" s="237"/>
      <c r="QWQ12" s="237"/>
      <c r="QWR12" s="237"/>
      <c r="QWS12" s="237"/>
      <c r="QWT12" s="237"/>
      <c r="QWU12" s="237"/>
      <c r="QWV12" s="237"/>
      <c r="QWW12" s="237"/>
      <c r="QWX12" s="237"/>
      <c r="QWY12" s="237"/>
      <c r="QWZ12" s="237"/>
      <c r="QXA12" s="237"/>
      <c r="QXB12" s="237"/>
      <c r="QXC12" s="237"/>
      <c r="QXD12" s="237"/>
      <c r="QXE12" s="237"/>
      <c r="QXF12" s="237"/>
      <c r="QXG12" s="237"/>
      <c r="QXH12" s="237"/>
      <c r="QXI12" s="237"/>
      <c r="QXJ12" s="237"/>
      <c r="QXK12" s="237"/>
      <c r="QXL12" s="237"/>
      <c r="QXM12" s="237"/>
      <c r="QXN12" s="237"/>
      <c r="QXO12" s="237"/>
      <c r="QXP12" s="237"/>
      <c r="QXQ12" s="237"/>
      <c r="QXR12" s="237"/>
      <c r="QXS12" s="237"/>
      <c r="QXT12" s="237"/>
      <c r="QXU12" s="237"/>
      <c r="QXV12" s="237"/>
      <c r="QXW12" s="237"/>
      <c r="QXX12" s="237"/>
      <c r="QXY12" s="237"/>
      <c r="QXZ12" s="237"/>
      <c r="QYA12" s="237"/>
      <c r="QYB12" s="237"/>
      <c r="QYC12" s="237"/>
      <c r="QYD12" s="237"/>
      <c r="QYE12" s="237"/>
      <c r="QYF12" s="237"/>
      <c r="QYG12" s="237"/>
      <c r="QYH12" s="237"/>
      <c r="QYI12" s="237"/>
      <c r="QYJ12" s="237"/>
      <c r="QYK12" s="237"/>
      <c r="QYL12" s="237"/>
      <c r="QYM12" s="237"/>
      <c r="QYN12" s="237"/>
      <c r="QYO12" s="237"/>
      <c r="QYP12" s="237"/>
      <c r="QYQ12" s="237"/>
      <c r="QYR12" s="237"/>
      <c r="QYS12" s="237"/>
      <c r="QYT12" s="237"/>
      <c r="QYU12" s="237"/>
      <c r="QYV12" s="237"/>
      <c r="QYW12" s="237"/>
      <c r="QYX12" s="237"/>
      <c r="QYY12" s="237"/>
      <c r="QYZ12" s="237"/>
      <c r="QZA12" s="237"/>
      <c r="QZB12" s="237"/>
      <c r="QZC12" s="237"/>
      <c r="QZD12" s="237"/>
      <c r="QZE12" s="237"/>
      <c r="QZF12" s="237"/>
      <c r="QZG12" s="237"/>
      <c r="QZH12" s="237"/>
      <c r="QZI12" s="237"/>
      <c r="QZJ12" s="237"/>
      <c r="QZK12" s="237"/>
      <c r="QZL12" s="237"/>
      <c r="QZM12" s="237"/>
      <c r="QZN12" s="237"/>
      <c r="QZO12" s="237"/>
      <c r="QZP12" s="237"/>
      <c r="QZQ12" s="237"/>
      <c r="QZR12" s="237"/>
      <c r="QZS12" s="237"/>
      <c r="QZT12" s="237"/>
      <c r="QZU12" s="237"/>
      <c r="QZV12" s="237"/>
      <c r="QZW12" s="237"/>
      <c r="QZX12" s="237"/>
      <c r="QZY12" s="237"/>
      <c r="QZZ12" s="237"/>
      <c r="RAA12" s="237"/>
      <c r="RAB12" s="237"/>
      <c r="RAC12" s="237"/>
      <c r="RAD12" s="237"/>
      <c r="RAE12" s="237"/>
      <c r="RAF12" s="237"/>
      <c r="RAG12" s="237"/>
      <c r="RAH12" s="237"/>
      <c r="RAI12" s="237"/>
      <c r="RAJ12" s="237"/>
      <c r="RAK12" s="237"/>
      <c r="RAL12" s="237"/>
      <c r="RAM12" s="237"/>
      <c r="RAN12" s="237"/>
      <c r="RAO12" s="237"/>
      <c r="RAP12" s="237"/>
      <c r="RAQ12" s="237"/>
      <c r="RAR12" s="237"/>
      <c r="RAS12" s="237"/>
      <c r="RAT12" s="237"/>
      <c r="RAU12" s="237"/>
      <c r="RAV12" s="237"/>
      <c r="RAW12" s="237"/>
      <c r="RAX12" s="237"/>
      <c r="RAY12" s="237"/>
      <c r="RAZ12" s="237"/>
      <c r="RBA12" s="237"/>
      <c r="RBB12" s="237"/>
      <c r="RBC12" s="237"/>
      <c r="RBD12" s="237"/>
      <c r="RBE12" s="237"/>
      <c r="RBF12" s="237"/>
      <c r="RBG12" s="237"/>
      <c r="RBH12" s="237"/>
      <c r="RBI12" s="237"/>
      <c r="RBJ12" s="237"/>
      <c r="RBK12" s="237"/>
      <c r="RBL12" s="237"/>
      <c r="RBM12" s="237"/>
      <c r="RBN12" s="237"/>
      <c r="RBO12" s="237"/>
      <c r="RBP12" s="237"/>
      <c r="RBQ12" s="237"/>
      <c r="RBR12" s="237"/>
      <c r="RBS12" s="237"/>
      <c r="RBT12" s="237"/>
      <c r="RBU12" s="237"/>
      <c r="RBV12" s="237"/>
      <c r="RBW12" s="237"/>
      <c r="RBX12" s="237"/>
      <c r="RBY12" s="237"/>
      <c r="RBZ12" s="237"/>
      <c r="RCA12" s="237"/>
      <c r="RCB12" s="237"/>
      <c r="RCC12" s="237"/>
      <c r="RCD12" s="237"/>
      <c r="RCE12" s="237"/>
      <c r="RCF12" s="237"/>
      <c r="RCG12" s="237"/>
      <c r="RCH12" s="237"/>
      <c r="RCI12" s="237"/>
      <c r="RCJ12" s="237"/>
      <c r="RCK12" s="237"/>
      <c r="RCL12" s="237"/>
      <c r="RCM12" s="237"/>
      <c r="RCN12" s="237"/>
      <c r="RCO12" s="237"/>
      <c r="RCP12" s="237"/>
      <c r="RCQ12" s="237"/>
      <c r="RCR12" s="237"/>
      <c r="RCS12" s="237"/>
      <c r="RCT12" s="237"/>
      <c r="RCU12" s="237"/>
      <c r="RCV12" s="237"/>
      <c r="RCW12" s="237"/>
      <c r="RCX12" s="237"/>
      <c r="RCY12" s="237"/>
      <c r="RCZ12" s="237"/>
      <c r="RDA12" s="237"/>
      <c r="RDB12" s="237"/>
      <c r="RDC12" s="237"/>
      <c r="RDD12" s="237"/>
      <c r="RDE12" s="237"/>
      <c r="RDF12" s="237"/>
      <c r="RDG12" s="237"/>
      <c r="RDH12" s="237"/>
      <c r="RDI12" s="237"/>
      <c r="RDJ12" s="237"/>
      <c r="RDK12" s="237"/>
      <c r="RDL12" s="237"/>
      <c r="RDM12" s="237"/>
      <c r="RDN12" s="237"/>
      <c r="RDO12" s="237"/>
      <c r="RDP12" s="237"/>
      <c r="RDQ12" s="237"/>
      <c r="RDR12" s="237"/>
      <c r="RDS12" s="237"/>
      <c r="RDT12" s="237"/>
      <c r="RDU12" s="237"/>
      <c r="RDV12" s="237"/>
      <c r="RDW12" s="237"/>
      <c r="RDX12" s="237"/>
      <c r="RDY12" s="237"/>
      <c r="RDZ12" s="237"/>
      <c r="REA12" s="237"/>
      <c r="REB12" s="237"/>
      <c r="REC12" s="237"/>
      <c r="RED12" s="237"/>
      <c r="REE12" s="237"/>
      <c r="REF12" s="237"/>
      <c r="REG12" s="237"/>
      <c r="REH12" s="237"/>
      <c r="REI12" s="237"/>
      <c r="REJ12" s="237"/>
      <c r="REK12" s="237"/>
      <c r="REL12" s="237"/>
      <c r="REM12" s="237"/>
      <c r="REN12" s="237"/>
      <c r="REO12" s="237"/>
      <c r="REP12" s="237"/>
      <c r="REQ12" s="237"/>
      <c r="RER12" s="237"/>
      <c r="RES12" s="237"/>
      <c r="RET12" s="237"/>
      <c r="REU12" s="237"/>
      <c r="REV12" s="237"/>
      <c r="REW12" s="237"/>
      <c r="REX12" s="237"/>
      <c r="REY12" s="237"/>
      <c r="REZ12" s="237"/>
      <c r="RFA12" s="237"/>
      <c r="RFB12" s="237"/>
      <c r="RFC12" s="237"/>
      <c r="RFD12" s="237"/>
      <c r="RFE12" s="237"/>
      <c r="RFF12" s="237"/>
      <c r="RFG12" s="237"/>
      <c r="RFH12" s="237"/>
      <c r="RFI12" s="237"/>
      <c r="RFJ12" s="237"/>
      <c r="RFK12" s="237"/>
      <c r="RFL12" s="237"/>
      <c r="RFM12" s="237"/>
      <c r="RFN12" s="237"/>
      <c r="RFO12" s="237"/>
      <c r="RFP12" s="237"/>
      <c r="RFQ12" s="237"/>
      <c r="RFR12" s="237"/>
      <c r="RFS12" s="237"/>
      <c r="RFT12" s="237"/>
      <c r="RFU12" s="237"/>
      <c r="RFV12" s="237"/>
      <c r="RFW12" s="237"/>
      <c r="RFX12" s="237"/>
      <c r="RFY12" s="237"/>
      <c r="RFZ12" s="237"/>
      <c r="RGA12" s="237"/>
      <c r="RGB12" s="237"/>
      <c r="RGC12" s="237"/>
      <c r="RGD12" s="237"/>
      <c r="RGE12" s="237"/>
      <c r="RGF12" s="237"/>
      <c r="RGG12" s="237"/>
      <c r="RGH12" s="237"/>
      <c r="RGI12" s="237"/>
      <c r="RGJ12" s="237"/>
      <c r="RGK12" s="237"/>
      <c r="RGL12" s="237"/>
      <c r="RGM12" s="237"/>
      <c r="RGN12" s="237"/>
      <c r="RGO12" s="237"/>
      <c r="RGP12" s="237"/>
      <c r="RGQ12" s="237"/>
      <c r="RGR12" s="237"/>
      <c r="RGS12" s="237"/>
      <c r="RGT12" s="237"/>
      <c r="RGU12" s="237"/>
      <c r="RGV12" s="237"/>
      <c r="RGW12" s="237"/>
      <c r="RGX12" s="237"/>
      <c r="RGY12" s="237"/>
      <c r="RGZ12" s="237"/>
      <c r="RHA12" s="237"/>
      <c r="RHB12" s="237"/>
      <c r="RHC12" s="237"/>
      <c r="RHD12" s="237"/>
      <c r="RHE12" s="237"/>
      <c r="RHF12" s="237"/>
      <c r="RHG12" s="237"/>
      <c r="RHH12" s="237"/>
      <c r="RHI12" s="237"/>
      <c r="RHJ12" s="237"/>
      <c r="RHK12" s="237"/>
      <c r="RHL12" s="237"/>
      <c r="RHM12" s="237"/>
      <c r="RHN12" s="237"/>
      <c r="RHO12" s="237"/>
      <c r="RHP12" s="237"/>
      <c r="RHQ12" s="237"/>
      <c r="RHR12" s="237"/>
      <c r="RHS12" s="237"/>
      <c r="RHT12" s="237"/>
      <c r="RHU12" s="237"/>
      <c r="RHV12" s="237"/>
      <c r="RHW12" s="237"/>
      <c r="RHX12" s="237"/>
      <c r="RHY12" s="237"/>
      <c r="RHZ12" s="237"/>
      <c r="RIA12" s="237"/>
      <c r="RIB12" s="237"/>
      <c r="RIC12" s="237"/>
      <c r="RID12" s="237"/>
      <c r="RIE12" s="237"/>
      <c r="RIF12" s="237"/>
      <c r="RIG12" s="237"/>
      <c r="RIH12" s="237"/>
      <c r="RII12" s="237"/>
      <c r="RIJ12" s="237"/>
      <c r="RIK12" s="237"/>
      <c r="RIL12" s="237"/>
      <c r="RIM12" s="237"/>
      <c r="RIN12" s="237"/>
      <c r="RIO12" s="237"/>
      <c r="RIP12" s="237"/>
      <c r="RIQ12" s="237"/>
      <c r="RIR12" s="237"/>
      <c r="RIS12" s="237"/>
      <c r="RIT12" s="237"/>
      <c r="RIU12" s="237"/>
      <c r="RIV12" s="237"/>
      <c r="RIW12" s="237"/>
      <c r="RIX12" s="237"/>
      <c r="RIY12" s="237"/>
      <c r="RIZ12" s="237"/>
      <c r="RJA12" s="237"/>
      <c r="RJB12" s="237"/>
      <c r="RJC12" s="237"/>
      <c r="RJD12" s="237"/>
      <c r="RJE12" s="237"/>
      <c r="RJF12" s="237"/>
      <c r="RJG12" s="237"/>
      <c r="RJH12" s="237"/>
      <c r="RJI12" s="237"/>
      <c r="RJJ12" s="237"/>
      <c r="RJK12" s="237"/>
      <c r="RJL12" s="237"/>
      <c r="RJM12" s="237"/>
      <c r="RJN12" s="237"/>
      <c r="RJO12" s="237"/>
      <c r="RJP12" s="237"/>
      <c r="RJQ12" s="237"/>
      <c r="RJR12" s="237"/>
      <c r="RJS12" s="237"/>
      <c r="RJT12" s="237"/>
      <c r="RJU12" s="237"/>
      <c r="RJV12" s="237"/>
      <c r="RJW12" s="237"/>
      <c r="RJX12" s="237"/>
      <c r="RJY12" s="237"/>
      <c r="RJZ12" s="237"/>
      <c r="RKA12" s="237"/>
      <c r="RKB12" s="237"/>
      <c r="RKC12" s="237"/>
      <c r="RKD12" s="237"/>
      <c r="RKE12" s="237"/>
      <c r="RKF12" s="237"/>
      <c r="RKG12" s="237"/>
      <c r="RKH12" s="237"/>
      <c r="RKI12" s="237"/>
      <c r="RKJ12" s="237"/>
      <c r="RKK12" s="237"/>
      <c r="RKL12" s="237"/>
      <c r="RKM12" s="237"/>
      <c r="RKN12" s="237"/>
      <c r="RKO12" s="237"/>
      <c r="RKP12" s="237"/>
      <c r="RKQ12" s="237"/>
      <c r="RKR12" s="237"/>
      <c r="RKS12" s="237"/>
      <c r="RKT12" s="237"/>
      <c r="RKU12" s="237"/>
      <c r="RKV12" s="237"/>
      <c r="RKW12" s="237"/>
      <c r="RKX12" s="237"/>
      <c r="RKY12" s="237"/>
      <c r="RKZ12" s="237"/>
      <c r="RLA12" s="237"/>
      <c r="RLB12" s="237"/>
      <c r="RLC12" s="237"/>
      <c r="RLD12" s="237"/>
      <c r="RLE12" s="237"/>
      <c r="RLF12" s="237"/>
      <c r="RLG12" s="237"/>
      <c r="RLH12" s="237"/>
      <c r="RLI12" s="237"/>
      <c r="RLJ12" s="237"/>
      <c r="RLK12" s="237"/>
      <c r="RLL12" s="237"/>
      <c r="RLM12" s="237"/>
      <c r="RLN12" s="237"/>
      <c r="RLO12" s="237"/>
      <c r="RLP12" s="237"/>
      <c r="RLQ12" s="237"/>
      <c r="RLR12" s="237"/>
      <c r="RLS12" s="237"/>
      <c r="RLT12" s="237"/>
      <c r="RLU12" s="237"/>
      <c r="RLV12" s="237"/>
      <c r="RLW12" s="237"/>
      <c r="RLX12" s="237"/>
      <c r="RLY12" s="237"/>
      <c r="RLZ12" s="237"/>
      <c r="RMA12" s="237"/>
      <c r="RMB12" s="237"/>
      <c r="RMC12" s="237"/>
      <c r="RMD12" s="237"/>
      <c r="RME12" s="237"/>
      <c r="RMF12" s="237"/>
      <c r="RMG12" s="237"/>
      <c r="RMH12" s="237"/>
      <c r="RMI12" s="237"/>
      <c r="RMJ12" s="237"/>
      <c r="RMK12" s="237"/>
      <c r="RML12" s="237"/>
      <c r="RMM12" s="237"/>
      <c r="RMN12" s="237"/>
      <c r="RMO12" s="237"/>
      <c r="RMP12" s="237"/>
      <c r="RMQ12" s="237"/>
      <c r="RMR12" s="237"/>
      <c r="RMS12" s="237"/>
      <c r="RMT12" s="237"/>
      <c r="RMU12" s="237"/>
      <c r="RMV12" s="237"/>
      <c r="RMW12" s="237"/>
      <c r="RMX12" s="237"/>
      <c r="RMY12" s="237"/>
      <c r="RMZ12" s="237"/>
      <c r="RNA12" s="237"/>
      <c r="RNB12" s="237"/>
      <c r="RNC12" s="237"/>
      <c r="RND12" s="237"/>
      <c r="RNE12" s="237"/>
      <c r="RNF12" s="237"/>
      <c r="RNG12" s="237"/>
      <c r="RNH12" s="237"/>
      <c r="RNI12" s="237"/>
      <c r="RNJ12" s="237"/>
      <c r="RNK12" s="237"/>
      <c r="RNL12" s="237"/>
      <c r="RNM12" s="237"/>
      <c r="RNN12" s="237"/>
      <c r="RNO12" s="237"/>
      <c r="RNP12" s="237"/>
      <c r="RNQ12" s="237"/>
      <c r="RNR12" s="237"/>
      <c r="RNS12" s="237"/>
      <c r="RNT12" s="237"/>
      <c r="RNU12" s="237"/>
      <c r="RNV12" s="237"/>
      <c r="RNW12" s="237"/>
      <c r="RNX12" s="237"/>
      <c r="RNY12" s="237"/>
      <c r="RNZ12" s="237"/>
      <c r="ROA12" s="237"/>
      <c r="ROB12" s="237"/>
      <c r="ROC12" s="237"/>
      <c r="ROD12" s="237"/>
      <c r="ROE12" s="237"/>
      <c r="ROF12" s="237"/>
      <c r="ROG12" s="237"/>
      <c r="ROH12" s="237"/>
      <c r="ROI12" s="237"/>
      <c r="ROJ12" s="237"/>
      <c r="ROK12" s="237"/>
      <c r="ROL12" s="237"/>
      <c r="ROM12" s="237"/>
      <c r="RON12" s="237"/>
      <c r="ROO12" s="237"/>
      <c r="ROP12" s="237"/>
      <c r="ROQ12" s="237"/>
      <c r="ROR12" s="237"/>
      <c r="ROS12" s="237"/>
      <c r="ROT12" s="237"/>
      <c r="ROU12" s="237"/>
      <c r="ROV12" s="237"/>
      <c r="ROW12" s="237"/>
      <c r="ROX12" s="237"/>
      <c r="ROY12" s="237"/>
      <c r="ROZ12" s="237"/>
      <c r="RPA12" s="237"/>
      <c r="RPB12" s="237"/>
      <c r="RPC12" s="237"/>
      <c r="RPD12" s="237"/>
      <c r="RPE12" s="237"/>
      <c r="RPF12" s="237"/>
      <c r="RPG12" s="237"/>
      <c r="RPH12" s="237"/>
      <c r="RPI12" s="237"/>
      <c r="RPJ12" s="237"/>
      <c r="RPK12" s="237"/>
      <c r="RPL12" s="237"/>
      <c r="RPM12" s="237"/>
      <c r="RPN12" s="237"/>
      <c r="RPO12" s="237"/>
      <c r="RPP12" s="237"/>
      <c r="RPQ12" s="237"/>
      <c r="RPR12" s="237"/>
      <c r="RPS12" s="237"/>
      <c r="RPT12" s="237"/>
      <c r="RPU12" s="237"/>
      <c r="RPV12" s="237"/>
      <c r="RPW12" s="237"/>
      <c r="RPX12" s="237"/>
      <c r="RPY12" s="237"/>
      <c r="RPZ12" s="237"/>
      <c r="RQA12" s="237"/>
      <c r="RQB12" s="237"/>
      <c r="RQC12" s="237"/>
      <c r="RQD12" s="237"/>
      <c r="RQE12" s="237"/>
      <c r="RQF12" s="237"/>
      <c r="RQG12" s="237"/>
      <c r="RQH12" s="237"/>
      <c r="RQI12" s="237"/>
      <c r="RQJ12" s="237"/>
      <c r="RQK12" s="237"/>
      <c r="RQL12" s="237"/>
      <c r="RQM12" s="237"/>
      <c r="RQN12" s="237"/>
      <c r="RQO12" s="237"/>
      <c r="RQP12" s="237"/>
      <c r="RQQ12" s="237"/>
      <c r="RQR12" s="237"/>
      <c r="RQS12" s="237"/>
      <c r="RQT12" s="237"/>
      <c r="RQU12" s="237"/>
      <c r="RQV12" s="237"/>
      <c r="RQW12" s="237"/>
      <c r="RQX12" s="237"/>
      <c r="RQY12" s="237"/>
      <c r="RQZ12" s="237"/>
      <c r="RRA12" s="237"/>
      <c r="RRB12" s="237"/>
      <c r="RRC12" s="237"/>
      <c r="RRD12" s="237"/>
      <c r="RRE12" s="237"/>
      <c r="RRF12" s="237"/>
      <c r="RRG12" s="237"/>
      <c r="RRH12" s="237"/>
      <c r="RRI12" s="237"/>
      <c r="RRJ12" s="237"/>
      <c r="RRK12" s="237"/>
      <c r="RRL12" s="237"/>
      <c r="RRM12" s="237"/>
      <c r="RRN12" s="237"/>
      <c r="RRO12" s="237"/>
      <c r="RRP12" s="237"/>
      <c r="RRQ12" s="237"/>
      <c r="RRR12" s="237"/>
      <c r="RRS12" s="237"/>
      <c r="RRT12" s="237"/>
      <c r="RRU12" s="237"/>
      <c r="RRV12" s="237"/>
      <c r="RRW12" s="237"/>
      <c r="RRX12" s="237"/>
      <c r="RRY12" s="237"/>
      <c r="RRZ12" s="237"/>
      <c r="RSA12" s="237"/>
      <c r="RSB12" s="237"/>
      <c r="RSC12" s="237"/>
      <c r="RSD12" s="237"/>
      <c r="RSE12" s="237"/>
      <c r="RSF12" s="237"/>
      <c r="RSG12" s="237"/>
      <c r="RSH12" s="237"/>
      <c r="RSI12" s="237"/>
      <c r="RSJ12" s="237"/>
      <c r="RSK12" s="237"/>
      <c r="RSL12" s="237"/>
      <c r="RSM12" s="237"/>
      <c r="RSN12" s="237"/>
      <c r="RSO12" s="237"/>
      <c r="RSP12" s="237"/>
      <c r="RSQ12" s="237"/>
      <c r="RSR12" s="237"/>
      <c r="RSS12" s="237"/>
      <c r="RST12" s="237"/>
      <c r="RSU12" s="237"/>
      <c r="RSV12" s="237"/>
      <c r="RSW12" s="237"/>
      <c r="RSX12" s="237"/>
      <c r="RSY12" s="237"/>
      <c r="RSZ12" s="237"/>
      <c r="RTA12" s="237"/>
      <c r="RTB12" s="237"/>
      <c r="RTC12" s="237"/>
      <c r="RTD12" s="237"/>
      <c r="RTE12" s="237"/>
      <c r="RTF12" s="237"/>
      <c r="RTG12" s="237"/>
      <c r="RTH12" s="237"/>
      <c r="RTI12" s="237"/>
      <c r="RTJ12" s="237"/>
      <c r="RTK12" s="237"/>
      <c r="RTL12" s="237"/>
      <c r="RTM12" s="237"/>
      <c r="RTN12" s="237"/>
      <c r="RTO12" s="237"/>
      <c r="RTP12" s="237"/>
      <c r="RTQ12" s="237"/>
      <c r="RTR12" s="237"/>
      <c r="RTS12" s="237"/>
      <c r="RTT12" s="237"/>
      <c r="RTU12" s="237"/>
      <c r="RTV12" s="237"/>
      <c r="RTW12" s="237"/>
      <c r="RTX12" s="237"/>
      <c r="RTY12" s="237"/>
      <c r="RTZ12" s="237"/>
      <c r="RUA12" s="237"/>
      <c r="RUB12" s="237"/>
      <c r="RUC12" s="237"/>
      <c r="RUD12" s="237"/>
      <c r="RUE12" s="237"/>
      <c r="RUF12" s="237"/>
      <c r="RUG12" s="237"/>
      <c r="RUH12" s="237"/>
      <c r="RUI12" s="237"/>
      <c r="RUJ12" s="237"/>
      <c r="RUK12" s="237"/>
      <c r="RUL12" s="237"/>
      <c r="RUM12" s="237"/>
      <c r="RUN12" s="237"/>
      <c r="RUO12" s="237"/>
      <c r="RUP12" s="237"/>
      <c r="RUQ12" s="237"/>
      <c r="RUR12" s="237"/>
      <c r="RUS12" s="237"/>
      <c r="RUT12" s="237"/>
      <c r="RUU12" s="237"/>
      <c r="RUV12" s="237"/>
      <c r="RUW12" s="237"/>
      <c r="RUX12" s="237"/>
      <c r="RUY12" s="237"/>
      <c r="RUZ12" s="237"/>
      <c r="RVA12" s="237"/>
      <c r="RVB12" s="237"/>
      <c r="RVC12" s="237"/>
      <c r="RVD12" s="237"/>
      <c r="RVE12" s="237"/>
      <c r="RVF12" s="237"/>
      <c r="RVG12" s="237"/>
      <c r="RVH12" s="237"/>
      <c r="RVI12" s="237"/>
      <c r="RVJ12" s="237"/>
      <c r="RVK12" s="237"/>
      <c r="RVL12" s="237"/>
      <c r="RVM12" s="237"/>
      <c r="RVN12" s="237"/>
      <c r="RVO12" s="237"/>
      <c r="RVP12" s="237"/>
      <c r="RVQ12" s="237"/>
      <c r="RVR12" s="237"/>
      <c r="RVS12" s="237"/>
      <c r="RVT12" s="237"/>
      <c r="RVU12" s="237"/>
      <c r="RVV12" s="237"/>
      <c r="RVW12" s="237"/>
      <c r="RVX12" s="237"/>
      <c r="RVY12" s="237"/>
      <c r="RVZ12" s="237"/>
      <c r="RWA12" s="237"/>
      <c r="RWB12" s="237"/>
      <c r="RWC12" s="237"/>
      <c r="RWD12" s="237"/>
      <c r="RWE12" s="237"/>
      <c r="RWF12" s="237"/>
      <c r="RWG12" s="237"/>
      <c r="RWH12" s="237"/>
      <c r="RWI12" s="237"/>
      <c r="RWJ12" s="237"/>
      <c r="RWK12" s="237"/>
      <c r="RWL12" s="237"/>
      <c r="RWM12" s="237"/>
      <c r="RWN12" s="237"/>
      <c r="RWO12" s="237"/>
      <c r="RWP12" s="237"/>
      <c r="RWQ12" s="237"/>
      <c r="RWR12" s="237"/>
      <c r="RWS12" s="237"/>
      <c r="RWT12" s="237"/>
      <c r="RWU12" s="237"/>
      <c r="RWV12" s="237"/>
      <c r="RWW12" s="237"/>
      <c r="RWX12" s="237"/>
      <c r="RWY12" s="237"/>
      <c r="RWZ12" s="237"/>
      <c r="RXA12" s="237"/>
      <c r="RXB12" s="237"/>
      <c r="RXC12" s="237"/>
      <c r="RXD12" s="237"/>
      <c r="RXE12" s="237"/>
      <c r="RXF12" s="237"/>
      <c r="RXG12" s="237"/>
      <c r="RXH12" s="237"/>
      <c r="RXI12" s="237"/>
      <c r="RXJ12" s="237"/>
      <c r="RXK12" s="237"/>
      <c r="RXL12" s="237"/>
      <c r="RXM12" s="237"/>
      <c r="RXN12" s="237"/>
      <c r="RXO12" s="237"/>
      <c r="RXP12" s="237"/>
      <c r="RXQ12" s="237"/>
      <c r="RXR12" s="237"/>
      <c r="RXS12" s="237"/>
      <c r="RXT12" s="237"/>
      <c r="RXU12" s="237"/>
      <c r="RXV12" s="237"/>
      <c r="RXW12" s="237"/>
      <c r="RXX12" s="237"/>
      <c r="RXY12" s="237"/>
      <c r="RXZ12" s="237"/>
      <c r="RYA12" s="237"/>
      <c r="RYB12" s="237"/>
      <c r="RYC12" s="237"/>
      <c r="RYD12" s="237"/>
      <c r="RYE12" s="237"/>
      <c r="RYF12" s="237"/>
      <c r="RYG12" s="237"/>
      <c r="RYH12" s="237"/>
      <c r="RYI12" s="237"/>
      <c r="RYJ12" s="237"/>
      <c r="RYK12" s="237"/>
      <c r="RYL12" s="237"/>
      <c r="RYM12" s="237"/>
      <c r="RYN12" s="237"/>
      <c r="RYO12" s="237"/>
      <c r="RYP12" s="237"/>
      <c r="RYQ12" s="237"/>
      <c r="RYR12" s="237"/>
      <c r="RYS12" s="237"/>
      <c r="RYT12" s="237"/>
      <c r="RYU12" s="237"/>
      <c r="RYV12" s="237"/>
      <c r="RYW12" s="237"/>
      <c r="RYX12" s="237"/>
      <c r="RYY12" s="237"/>
      <c r="RYZ12" s="237"/>
      <c r="RZA12" s="237"/>
      <c r="RZB12" s="237"/>
      <c r="RZC12" s="237"/>
      <c r="RZD12" s="237"/>
      <c r="RZE12" s="237"/>
      <c r="RZF12" s="237"/>
      <c r="RZG12" s="237"/>
      <c r="RZH12" s="237"/>
      <c r="RZI12" s="237"/>
      <c r="RZJ12" s="237"/>
      <c r="RZK12" s="237"/>
      <c r="RZL12" s="237"/>
      <c r="RZM12" s="237"/>
      <c r="RZN12" s="237"/>
      <c r="RZO12" s="237"/>
      <c r="RZP12" s="237"/>
      <c r="RZQ12" s="237"/>
      <c r="RZR12" s="237"/>
      <c r="RZS12" s="237"/>
      <c r="RZT12" s="237"/>
      <c r="RZU12" s="237"/>
      <c r="RZV12" s="237"/>
      <c r="RZW12" s="237"/>
      <c r="RZX12" s="237"/>
      <c r="RZY12" s="237"/>
      <c r="RZZ12" s="237"/>
      <c r="SAA12" s="237"/>
      <c r="SAB12" s="237"/>
      <c r="SAC12" s="237"/>
      <c r="SAD12" s="237"/>
      <c r="SAE12" s="237"/>
      <c r="SAF12" s="237"/>
      <c r="SAG12" s="237"/>
      <c r="SAH12" s="237"/>
      <c r="SAI12" s="237"/>
      <c r="SAJ12" s="237"/>
      <c r="SAK12" s="237"/>
      <c r="SAL12" s="237"/>
      <c r="SAM12" s="237"/>
      <c r="SAN12" s="237"/>
      <c r="SAO12" s="237"/>
      <c r="SAP12" s="237"/>
      <c r="SAQ12" s="237"/>
      <c r="SAR12" s="237"/>
      <c r="SAS12" s="237"/>
      <c r="SAT12" s="237"/>
      <c r="SAU12" s="237"/>
      <c r="SAV12" s="237"/>
      <c r="SAW12" s="237"/>
      <c r="SAX12" s="237"/>
      <c r="SAY12" s="237"/>
      <c r="SAZ12" s="237"/>
      <c r="SBA12" s="237"/>
      <c r="SBB12" s="237"/>
      <c r="SBC12" s="237"/>
      <c r="SBD12" s="237"/>
      <c r="SBE12" s="237"/>
      <c r="SBF12" s="237"/>
      <c r="SBG12" s="237"/>
      <c r="SBH12" s="237"/>
      <c r="SBI12" s="237"/>
      <c r="SBJ12" s="237"/>
      <c r="SBK12" s="237"/>
      <c r="SBL12" s="237"/>
      <c r="SBM12" s="237"/>
      <c r="SBN12" s="237"/>
      <c r="SBO12" s="237"/>
      <c r="SBP12" s="237"/>
      <c r="SBQ12" s="237"/>
      <c r="SBR12" s="237"/>
      <c r="SBS12" s="237"/>
      <c r="SBT12" s="237"/>
      <c r="SBU12" s="237"/>
      <c r="SBV12" s="237"/>
      <c r="SBW12" s="237"/>
      <c r="SBX12" s="237"/>
      <c r="SBY12" s="237"/>
      <c r="SBZ12" s="237"/>
      <c r="SCA12" s="237"/>
      <c r="SCB12" s="237"/>
      <c r="SCC12" s="237"/>
      <c r="SCD12" s="237"/>
      <c r="SCE12" s="237"/>
      <c r="SCF12" s="237"/>
      <c r="SCG12" s="237"/>
      <c r="SCH12" s="237"/>
      <c r="SCI12" s="237"/>
      <c r="SCJ12" s="237"/>
      <c r="SCK12" s="237"/>
      <c r="SCL12" s="237"/>
      <c r="SCM12" s="237"/>
      <c r="SCN12" s="237"/>
      <c r="SCO12" s="237"/>
      <c r="SCP12" s="237"/>
      <c r="SCQ12" s="237"/>
      <c r="SCR12" s="237"/>
      <c r="SCS12" s="237"/>
      <c r="SCT12" s="237"/>
      <c r="SCU12" s="237"/>
      <c r="SCV12" s="237"/>
      <c r="SCW12" s="237"/>
      <c r="SCX12" s="237"/>
      <c r="SCY12" s="237"/>
      <c r="SCZ12" s="237"/>
      <c r="SDA12" s="237"/>
      <c r="SDB12" s="237"/>
      <c r="SDC12" s="237"/>
      <c r="SDD12" s="237"/>
      <c r="SDE12" s="237"/>
      <c r="SDF12" s="237"/>
      <c r="SDG12" s="237"/>
      <c r="SDH12" s="237"/>
      <c r="SDI12" s="237"/>
      <c r="SDJ12" s="237"/>
      <c r="SDK12" s="237"/>
      <c r="SDL12" s="237"/>
      <c r="SDM12" s="237"/>
      <c r="SDN12" s="237"/>
      <c r="SDO12" s="237"/>
      <c r="SDP12" s="237"/>
      <c r="SDQ12" s="237"/>
      <c r="SDR12" s="237"/>
      <c r="SDS12" s="237"/>
      <c r="SDT12" s="237"/>
      <c r="SDU12" s="237"/>
      <c r="SDV12" s="237"/>
      <c r="SDW12" s="237"/>
      <c r="SDX12" s="237"/>
      <c r="SDY12" s="237"/>
      <c r="SDZ12" s="237"/>
      <c r="SEA12" s="237"/>
      <c r="SEB12" s="237"/>
      <c r="SEC12" s="237"/>
      <c r="SED12" s="237"/>
      <c r="SEE12" s="237"/>
      <c r="SEF12" s="237"/>
      <c r="SEG12" s="237"/>
      <c r="SEH12" s="237"/>
      <c r="SEI12" s="237"/>
      <c r="SEJ12" s="237"/>
      <c r="SEK12" s="237"/>
      <c r="SEL12" s="237"/>
      <c r="SEM12" s="237"/>
      <c r="SEN12" s="237"/>
      <c r="SEO12" s="237"/>
      <c r="SEP12" s="237"/>
      <c r="SEQ12" s="237"/>
      <c r="SER12" s="237"/>
      <c r="SES12" s="237"/>
      <c r="SET12" s="237"/>
      <c r="SEU12" s="237"/>
      <c r="SEV12" s="237"/>
      <c r="SEW12" s="237"/>
      <c r="SEX12" s="237"/>
      <c r="SEY12" s="237"/>
      <c r="SEZ12" s="237"/>
      <c r="SFA12" s="237"/>
      <c r="SFB12" s="237"/>
      <c r="SFC12" s="237"/>
      <c r="SFD12" s="237"/>
      <c r="SFE12" s="237"/>
      <c r="SFF12" s="237"/>
      <c r="SFG12" s="237"/>
      <c r="SFH12" s="237"/>
      <c r="SFI12" s="237"/>
      <c r="SFJ12" s="237"/>
      <c r="SFK12" s="237"/>
      <c r="SFL12" s="237"/>
      <c r="SFM12" s="237"/>
      <c r="SFN12" s="237"/>
      <c r="SFO12" s="237"/>
      <c r="SFP12" s="237"/>
      <c r="SFQ12" s="237"/>
      <c r="SFR12" s="237"/>
      <c r="SFS12" s="237"/>
      <c r="SFT12" s="237"/>
      <c r="SFU12" s="237"/>
      <c r="SFV12" s="237"/>
      <c r="SFW12" s="237"/>
      <c r="SFX12" s="237"/>
      <c r="SFY12" s="237"/>
      <c r="SFZ12" s="237"/>
      <c r="SGA12" s="237"/>
      <c r="SGB12" s="237"/>
      <c r="SGC12" s="237"/>
      <c r="SGD12" s="237"/>
      <c r="SGE12" s="237"/>
      <c r="SGF12" s="237"/>
      <c r="SGG12" s="237"/>
      <c r="SGH12" s="237"/>
      <c r="SGI12" s="237"/>
      <c r="SGJ12" s="237"/>
      <c r="SGK12" s="237"/>
      <c r="SGL12" s="237"/>
      <c r="SGM12" s="237"/>
      <c r="SGN12" s="237"/>
      <c r="SGO12" s="237"/>
      <c r="SGP12" s="237"/>
      <c r="SGQ12" s="237"/>
      <c r="SGR12" s="237"/>
      <c r="SGS12" s="237"/>
      <c r="SGT12" s="237"/>
      <c r="SGU12" s="237"/>
      <c r="SGV12" s="237"/>
      <c r="SGW12" s="237"/>
      <c r="SGX12" s="237"/>
      <c r="SGY12" s="237"/>
      <c r="SGZ12" s="237"/>
      <c r="SHA12" s="237"/>
      <c r="SHB12" s="237"/>
      <c r="SHC12" s="237"/>
      <c r="SHD12" s="237"/>
      <c r="SHE12" s="237"/>
      <c r="SHF12" s="237"/>
      <c r="SHG12" s="237"/>
      <c r="SHH12" s="237"/>
      <c r="SHI12" s="237"/>
      <c r="SHJ12" s="237"/>
      <c r="SHK12" s="237"/>
      <c r="SHL12" s="237"/>
      <c r="SHM12" s="237"/>
      <c r="SHN12" s="237"/>
      <c r="SHO12" s="237"/>
      <c r="SHP12" s="237"/>
      <c r="SHQ12" s="237"/>
      <c r="SHR12" s="237"/>
      <c r="SHS12" s="237"/>
      <c r="SHT12" s="237"/>
      <c r="SHU12" s="237"/>
      <c r="SHV12" s="237"/>
      <c r="SHW12" s="237"/>
      <c r="SHX12" s="237"/>
      <c r="SHY12" s="237"/>
      <c r="SHZ12" s="237"/>
      <c r="SIA12" s="237"/>
      <c r="SIB12" s="237"/>
      <c r="SIC12" s="237"/>
      <c r="SID12" s="237"/>
      <c r="SIE12" s="237"/>
      <c r="SIF12" s="237"/>
      <c r="SIG12" s="237"/>
      <c r="SIH12" s="237"/>
      <c r="SII12" s="237"/>
      <c r="SIJ12" s="237"/>
      <c r="SIK12" s="237"/>
      <c r="SIL12" s="237"/>
      <c r="SIM12" s="237"/>
      <c r="SIN12" s="237"/>
      <c r="SIO12" s="237"/>
      <c r="SIP12" s="237"/>
      <c r="SIQ12" s="237"/>
      <c r="SIR12" s="237"/>
      <c r="SIS12" s="237"/>
      <c r="SIT12" s="237"/>
      <c r="SIU12" s="237"/>
      <c r="SIV12" s="237"/>
      <c r="SIW12" s="237"/>
      <c r="SIX12" s="237"/>
      <c r="SIY12" s="237"/>
      <c r="SIZ12" s="237"/>
      <c r="SJA12" s="237"/>
      <c r="SJB12" s="237"/>
      <c r="SJC12" s="237"/>
      <c r="SJD12" s="237"/>
      <c r="SJE12" s="237"/>
      <c r="SJF12" s="237"/>
      <c r="SJG12" s="237"/>
      <c r="SJH12" s="237"/>
      <c r="SJI12" s="237"/>
      <c r="SJJ12" s="237"/>
      <c r="SJK12" s="237"/>
      <c r="SJL12" s="237"/>
      <c r="SJM12" s="237"/>
      <c r="SJN12" s="237"/>
      <c r="SJO12" s="237"/>
      <c r="SJP12" s="237"/>
      <c r="SJQ12" s="237"/>
      <c r="SJR12" s="237"/>
      <c r="SJS12" s="237"/>
      <c r="SJT12" s="237"/>
      <c r="SJU12" s="237"/>
      <c r="SJV12" s="237"/>
      <c r="SJW12" s="237"/>
      <c r="SJX12" s="237"/>
      <c r="SJY12" s="237"/>
      <c r="SJZ12" s="237"/>
      <c r="SKA12" s="237"/>
      <c r="SKB12" s="237"/>
      <c r="SKC12" s="237"/>
      <c r="SKD12" s="237"/>
      <c r="SKE12" s="237"/>
      <c r="SKF12" s="237"/>
      <c r="SKG12" s="237"/>
      <c r="SKH12" s="237"/>
      <c r="SKI12" s="237"/>
      <c r="SKJ12" s="237"/>
      <c r="SKK12" s="237"/>
      <c r="SKL12" s="237"/>
      <c r="SKM12" s="237"/>
      <c r="SKN12" s="237"/>
      <c r="SKO12" s="237"/>
      <c r="SKP12" s="237"/>
      <c r="SKQ12" s="237"/>
      <c r="SKR12" s="237"/>
      <c r="SKS12" s="237"/>
      <c r="SKT12" s="237"/>
      <c r="SKU12" s="237"/>
      <c r="SKV12" s="237"/>
      <c r="SKW12" s="237"/>
      <c r="SKX12" s="237"/>
      <c r="SKY12" s="237"/>
      <c r="SKZ12" s="237"/>
      <c r="SLA12" s="237"/>
      <c r="SLB12" s="237"/>
      <c r="SLC12" s="237"/>
      <c r="SLD12" s="237"/>
      <c r="SLE12" s="237"/>
      <c r="SLF12" s="237"/>
      <c r="SLG12" s="237"/>
      <c r="SLH12" s="237"/>
      <c r="SLI12" s="237"/>
      <c r="SLJ12" s="237"/>
      <c r="SLK12" s="237"/>
      <c r="SLL12" s="237"/>
      <c r="SLM12" s="237"/>
      <c r="SLN12" s="237"/>
      <c r="SLO12" s="237"/>
      <c r="SLP12" s="237"/>
      <c r="SLQ12" s="237"/>
      <c r="SLR12" s="237"/>
      <c r="SLS12" s="237"/>
      <c r="SLT12" s="237"/>
      <c r="SLU12" s="237"/>
      <c r="SLV12" s="237"/>
      <c r="SLW12" s="237"/>
      <c r="SLX12" s="237"/>
      <c r="SLY12" s="237"/>
      <c r="SLZ12" s="237"/>
      <c r="SMA12" s="237"/>
      <c r="SMB12" s="237"/>
      <c r="SMC12" s="237"/>
      <c r="SMD12" s="237"/>
      <c r="SME12" s="237"/>
      <c r="SMF12" s="237"/>
      <c r="SMG12" s="237"/>
      <c r="SMH12" s="237"/>
      <c r="SMI12" s="237"/>
      <c r="SMJ12" s="237"/>
      <c r="SMK12" s="237"/>
      <c r="SML12" s="237"/>
      <c r="SMM12" s="237"/>
      <c r="SMN12" s="237"/>
      <c r="SMO12" s="237"/>
      <c r="SMP12" s="237"/>
      <c r="SMQ12" s="237"/>
      <c r="SMR12" s="237"/>
      <c r="SMS12" s="237"/>
      <c r="SMT12" s="237"/>
      <c r="SMU12" s="237"/>
      <c r="SMV12" s="237"/>
      <c r="SMW12" s="237"/>
      <c r="SMX12" s="237"/>
      <c r="SMY12" s="237"/>
      <c r="SMZ12" s="237"/>
      <c r="SNA12" s="237"/>
      <c r="SNB12" s="237"/>
      <c r="SNC12" s="237"/>
      <c r="SND12" s="237"/>
      <c r="SNE12" s="237"/>
      <c r="SNF12" s="237"/>
      <c r="SNG12" s="237"/>
      <c r="SNH12" s="237"/>
      <c r="SNI12" s="237"/>
      <c r="SNJ12" s="237"/>
      <c r="SNK12" s="237"/>
      <c r="SNL12" s="237"/>
      <c r="SNM12" s="237"/>
      <c r="SNN12" s="237"/>
      <c r="SNO12" s="237"/>
      <c r="SNP12" s="237"/>
      <c r="SNQ12" s="237"/>
      <c r="SNR12" s="237"/>
      <c r="SNS12" s="237"/>
      <c r="SNT12" s="237"/>
      <c r="SNU12" s="237"/>
      <c r="SNV12" s="237"/>
      <c r="SNW12" s="237"/>
      <c r="SNX12" s="237"/>
      <c r="SNY12" s="237"/>
      <c r="SNZ12" s="237"/>
      <c r="SOA12" s="237"/>
      <c r="SOB12" s="237"/>
      <c r="SOC12" s="237"/>
      <c r="SOD12" s="237"/>
      <c r="SOE12" s="237"/>
      <c r="SOF12" s="237"/>
      <c r="SOG12" s="237"/>
      <c r="SOH12" s="237"/>
      <c r="SOI12" s="237"/>
      <c r="SOJ12" s="237"/>
      <c r="SOK12" s="237"/>
      <c r="SOL12" s="237"/>
      <c r="SOM12" s="237"/>
      <c r="SON12" s="237"/>
      <c r="SOO12" s="237"/>
      <c r="SOP12" s="237"/>
      <c r="SOQ12" s="237"/>
      <c r="SOR12" s="237"/>
      <c r="SOS12" s="237"/>
      <c r="SOT12" s="237"/>
      <c r="SOU12" s="237"/>
      <c r="SOV12" s="237"/>
      <c r="SOW12" s="237"/>
      <c r="SOX12" s="237"/>
      <c r="SOY12" s="237"/>
      <c r="SOZ12" s="237"/>
      <c r="SPA12" s="237"/>
      <c r="SPB12" s="237"/>
      <c r="SPC12" s="237"/>
      <c r="SPD12" s="237"/>
      <c r="SPE12" s="237"/>
      <c r="SPF12" s="237"/>
      <c r="SPG12" s="237"/>
      <c r="SPH12" s="237"/>
      <c r="SPI12" s="237"/>
      <c r="SPJ12" s="237"/>
      <c r="SPK12" s="237"/>
      <c r="SPL12" s="237"/>
      <c r="SPM12" s="237"/>
      <c r="SPN12" s="237"/>
      <c r="SPO12" s="237"/>
      <c r="SPP12" s="237"/>
      <c r="SPQ12" s="237"/>
      <c r="SPR12" s="237"/>
      <c r="SPS12" s="237"/>
      <c r="SPT12" s="237"/>
      <c r="SPU12" s="237"/>
      <c r="SPV12" s="237"/>
      <c r="SPW12" s="237"/>
      <c r="SPX12" s="237"/>
      <c r="SPY12" s="237"/>
      <c r="SPZ12" s="237"/>
      <c r="SQA12" s="237"/>
      <c r="SQB12" s="237"/>
      <c r="SQC12" s="237"/>
      <c r="SQD12" s="237"/>
      <c r="SQE12" s="237"/>
      <c r="SQF12" s="237"/>
      <c r="SQG12" s="237"/>
      <c r="SQH12" s="237"/>
      <c r="SQI12" s="237"/>
      <c r="SQJ12" s="237"/>
      <c r="SQK12" s="237"/>
      <c r="SQL12" s="237"/>
      <c r="SQM12" s="237"/>
      <c r="SQN12" s="237"/>
      <c r="SQO12" s="237"/>
      <c r="SQP12" s="237"/>
      <c r="SQQ12" s="237"/>
      <c r="SQR12" s="237"/>
      <c r="SQS12" s="237"/>
      <c r="SQT12" s="237"/>
      <c r="SQU12" s="237"/>
      <c r="SQV12" s="237"/>
      <c r="SQW12" s="237"/>
      <c r="SQX12" s="237"/>
      <c r="SQY12" s="237"/>
      <c r="SQZ12" s="237"/>
      <c r="SRA12" s="237"/>
      <c r="SRB12" s="237"/>
      <c r="SRC12" s="237"/>
      <c r="SRD12" s="237"/>
      <c r="SRE12" s="237"/>
      <c r="SRF12" s="237"/>
      <c r="SRG12" s="237"/>
      <c r="SRH12" s="237"/>
      <c r="SRI12" s="237"/>
      <c r="SRJ12" s="237"/>
      <c r="SRK12" s="237"/>
      <c r="SRL12" s="237"/>
      <c r="SRM12" s="237"/>
      <c r="SRN12" s="237"/>
      <c r="SRO12" s="237"/>
      <c r="SRP12" s="237"/>
      <c r="SRQ12" s="237"/>
      <c r="SRR12" s="237"/>
      <c r="SRS12" s="237"/>
      <c r="SRT12" s="237"/>
      <c r="SRU12" s="237"/>
      <c r="SRV12" s="237"/>
      <c r="SRW12" s="237"/>
      <c r="SRX12" s="237"/>
      <c r="SRY12" s="237"/>
      <c r="SRZ12" s="237"/>
      <c r="SSA12" s="237"/>
      <c r="SSB12" s="237"/>
      <c r="SSC12" s="237"/>
      <c r="SSD12" s="237"/>
      <c r="SSE12" s="237"/>
      <c r="SSF12" s="237"/>
      <c r="SSG12" s="237"/>
      <c r="SSH12" s="237"/>
      <c r="SSI12" s="237"/>
      <c r="SSJ12" s="237"/>
      <c r="SSK12" s="237"/>
      <c r="SSL12" s="237"/>
      <c r="SSM12" s="237"/>
      <c r="SSN12" s="237"/>
      <c r="SSO12" s="237"/>
      <c r="SSP12" s="237"/>
      <c r="SSQ12" s="237"/>
      <c r="SSR12" s="237"/>
      <c r="SSS12" s="237"/>
      <c r="SST12" s="237"/>
      <c r="SSU12" s="237"/>
      <c r="SSV12" s="237"/>
      <c r="SSW12" s="237"/>
      <c r="SSX12" s="237"/>
      <c r="SSY12" s="237"/>
      <c r="SSZ12" s="237"/>
      <c r="STA12" s="237"/>
      <c r="STB12" s="237"/>
      <c r="STC12" s="237"/>
      <c r="STD12" s="237"/>
      <c r="STE12" s="237"/>
      <c r="STF12" s="237"/>
      <c r="STG12" s="237"/>
      <c r="STH12" s="237"/>
      <c r="STI12" s="237"/>
      <c r="STJ12" s="237"/>
      <c r="STK12" s="237"/>
      <c r="STL12" s="237"/>
      <c r="STM12" s="237"/>
      <c r="STN12" s="237"/>
      <c r="STO12" s="237"/>
      <c r="STP12" s="237"/>
      <c r="STQ12" s="237"/>
      <c r="STR12" s="237"/>
      <c r="STS12" s="237"/>
      <c r="STT12" s="237"/>
      <c r="STU12" s="237"/>
      <c r="STV12" s="237"/>
      <c r="STW12" s="237"/>
      <c r="STX12" s="237"/>
      <c r="STY12" s="237"/>
      <c r="STZ12" s="237"/>
      <c r="SUA12" s="237"/>
      <c r="SUB12" s="237"/>
      <c r="SUC12" s="237"/>
      <c r="SUD12" s="237"/>
      <c r="SUE12" s="237"/>
      <c r="SUF12" s="237"/>
      <c r="SUG12" s="237"/>
      <c r="SUH12" s="237"/>
      <c r="SUI12" s="237"/>
      <c r="SUJ12" s="237"/>
      <c r="SUK12" s="237"/>
      <c r="SUL12" s="237"/>
      <c r="SUM12" s="237"/>
      <c r="SUN12" s="237"/>
      <c r="SUO12" s="237"/>
      <c r="SUP12" s="237"/>
      <c r="SUQ12" s="237"/>
      <c r="SUR12" s="237"/>
      <c r="SUS12" s="237"/>
      <c r="SUT12" s="237"/>
      <c r="SUU12" s="237"/>
      <c r="SUV12" s="237"/>
      <c r="SUW12" s="237"/>
      <c r="SUX12" s="237"/>
      <c r="SUY12" s="237"/>
      <c r="SUZ12" s="237"/>
      <c r="SVA12" s="237"/>
      <c r="SVB12" s="237"/>
      <c r="SVC12" s="237"/>
      <c r="SVD12" s="237"/>
      <c r="SVE12" s="237"/>
      <c r="SVF12" s="237"/>
      <c r="SVG12" s="237"/>
      <c r="SVH12" s="237"/>
      <c r="SVI12" s="237"/>
      <c r="SVJ12" s="237"/>
      <c r="SVK12" s="237"/>
      <c r="SVL12" s="237"/>
      <c r="SVM12" s="237"/>
      <c r="SVN12" s="237"/>
      <c r="SVO12" s="237"/>
      <c r="SVP12" s="237"/>
      <c r="SVQ12" s="237"/>
      <c r="SVR12" s="237"/>
      <c r="SVS12" s="237"/>
      <c r="SVT12" s="237"/>
      <c r="SVU12" s="237"/>
      <c r="SVV12" s="237"/>
      <c r="SVW12" s="237"/>
      <c r="SVX12" s="237"/>
      <c r="SVY12" s="237"/>
      <c r="SVZ12" s="237"/>
      <c r="SWA12" s="237"/>
      <c r="SWB12" s="237"/>
      <c r="SWC12" s="237"/>
      <c r="SWD12" s="237"/>
      <c r="SWE12" s="237"/>
      <c r="SWF12" s="237"/>
      <c r="SWG12" s="237"/>
      <c r="SWH12" s="237"/>
      <c r="SWI12" s="237"/>
      <c r="SWJ12" s="237"/>
      <c r="SWK12" s="237"/>
      <c r="SWL12" s="237"/>
      <c r="SWM12" s="237"/>
      <c r="SWN12" s="237"/>
      <c r="SWO12" s="237"/>
      <c r="SWP12" s="237"/>
      <c r="SWQ12" s="237"/>
      <c r="SWR12" s="237"/>
      <c r="SWS12" s="237"/>
      <c r="SWT12" s="237"/>
      <c r="SWU12" s="237"/>
      <c r="SWV12" s="237"/>
      <c r="SWW12" s="237"/>
      <c r="SWX12" s="237"/>
      <c r="SWY12" s="237"/>
      <c r="SWZ12" s="237"/>
      <c r="SXA12" s="237"/>
      <c r="SXB12" s="237"/>
      <c r="SXC12" s="237"/>
      <c r="SXD12" s="237"/>
      <c r="SXE12" s="237"/>
      <c r="SXF12" s="237"/>
      <c r="SXG12" s="237"/>
      <c r="SXH12" s="237"/>
      <c r="SXI12" s="237"/>
      <c r="SXJ12" s="237"/>
      <c r="SXK12" s="237"/>
      <c r="SXL12" s="237"/>
      <c r="SXM12" s="237"/>
      <c r="SXN12" s="237"/>
      <c r="SXO12" s="237"/>
      <c r="SXP12" s="237"/>
      <c r="SXQ12" s="237"/>
      <c r="SXR12" s="237"/>
      <c r="SXS12" s="237"/>
      <c r="SXT12" s="237"/>
      <c r="SXU12" s="237"/>
      <c r="SXV12" s="237"/>
      <c r="SXW12" s="237"/>
      <c r="SXX12" s="237"/>
      <c r="SXY12" s="237"/>
      <c r="SXZ12" s="237"/>
      <c r="SYA12" s="237"/>
      <c r="SYB12" s="237"/>
      <c r="SYC12" s="237"/>
      <c r="SYD12" s="237"/>
      <c r="SYE12" s="237"/>
      <c r="SYF12" s="237"/>
      <c r="SYG12" s="237"/>
      <c r="SYH12" s="237"/>
      <c r="SYI12" s="237"/>
      <c r="SYJ12" s="237"/>
      <c r="SYK12" s="237"/>
      <c r="SYL12" s="237"/>
      <c r="SYM12" s="237"/>
      <c r="SYN12" s="237"/>
      <c r="SYO12" s="237"/>
      <c r="SYP12" s="237"/>
      <c r="SYQ12" s="237"/>
      <c r="SYR12" s="237"/>
      <c r="SYS12" s="237"/>
      <c r="SYT12" s="237"/>
      <c r="SYU12" s="237"/>
      <c r="SYV12" s="237"/>
      <c r="SYW12" s="237"/>
      <c r="SYX12" s="237"/>
      <c r="SYY12" s="237"/>
      <c r="SYZ12" s="237"/>
      <c r="SZA12" s="237"/>
      <c r="SZB12" s="237"/>
      <c r="SZC12" s="237"/>
      <c r="SZD12" s="237"/>
      <c r="SZE12" s="237"/>
      <c r="SZF12" s="237"/>
      <c r="SZG12" s="237"/>
      <c r="SZH12" s="237"/>
      <c r="SZI12" s="237"/>
      <c r="SZJ12" s="237"/>
      <c r="SZK12" s="237"/>
      <c r="SZL12" s="237"/>
      <c r="SZM12" s="237"/>
      <c r="SZN12" s="237"/>
      <c r="SZO12" s="237"/>
      <c r="SZP12" s="237"/>
      <c r="SZQ12" s="237"/>
      <c r="SZR12" s="237"/>
      <c r="SZS12" s="237"/>
      <c r="SZT12" s="237"/>
      <c r="SZU12" s="237"/>
      <c r="SZV12" s="237"/>
      <c r="SZW12" s="237"/>
      <c r="SZX12" s="237"/>
      <c r="SZY12" s="237"/>
      <c r="SZZ12" s="237"/>
      <c r="TAA12" s="237"/>
      <c r="TAB12" s="237"/>
      <c r="TAC12" s="237"/>
      <c r="TAD12" s="237"/>
      <c r="TAE12" s="237"/>
      <c r="TAF12" s="237"/>
      <c r="TAG12" s="237"/>
      <c r="TAH12" s="237"/>
      <c r="TAI12" s="237"/>
      <c r="TAJ12" s="237"/>
      <c r="TAK12" s="237"/>
      <c r="TAL12" s="237"/>
      <c r="TAM12" s="237"/>
      <c r="TAN12" s="237"/>
      <c r="TAO12" s="237"/>
      <c r="TAP12" s="237"/>
      <c r="TAQ12" s="237"/>
      <c r="TAR12" s="237"/>
      <c r="TAS12" s="237"/>
      <c r="TAT12" s="237"/>
      <c r="TAU12" s="237"/>
      <c r="TAV12" s="237"/>
      <c r="TAW12" s="237"/>
      <c r="TAX12" s="237"/>
      <c r="TAY12" s="237"/>
      <c r="TAZ12" s="237"/>
      <c r="TBA12" s="237"/>
      <c r="TBB12" s="237"/>
      <c r="TBC12" s="237"/>
      <c r="TBD12" s="237"/>
      <c r="TBE12" s="237"/>
      <c r="TBF12" s="237"/>
      <c r="TBG12" s="237"/>
      <c r="TBH12" s="237"/>
      <c r="TBI12" s="237"/>
      <c r="TBJ12" s="237"/>
      <c r="TBK12" s="237"/>
      <c r="TBL12" s="237"/>
      <c r="TBM12" s="237"/>
      <c r="TBN12" s="237"/>
      <c r="TBO12" s="237"/>
      <c r="TBP12" s="237"/>
      <c r="TBQ12" s="237"/>
      <c r="TBR12" s="237"/>
      <c r="TBS12" s="237"/>
      <c r="TBT12" s="237"/>
      <c r="TBU12" s="237"/>
      <c r="TBV12" s="237"/>
      <c r="TBW12" s="237"/>
      <c r="TBX12" s="237"/>
      <c r="TBY12" s="237"/>
      <c r="TBZ12" s="237"/>
      <c r="TCA12" s="237"/>
      <c r="TCB12" s="237"/>
      <c r="TCC12" s="237"/>
      <c r="TCD12" s="237"/>
      <c r="TCE12" s="237"/>
      <c r="TCF12" s="237"/>
      <c r="TCG12" s="237"/>
      <c r="TCH12" s="237"/>
      <c r="TCI12" s="237"/>
      <c r="TCJ12" s="237"/>
      <c r="TCK12" s="237"/>
      <c r="TCL12" s="237"/>
      <c r="TCM12" s="237"/>
      <c r="TCN12" s="237"/>
      <c r="TCO12" s="237"/>
      <c r="TCP12" s="237"/>
      <c r="TCQ12" s="237"/>
      <c r="TCR12" s="237"/>
      <c r="TCS12" s="237"/>
      <c r="TCT12" s="237"/>
      <c r="TCU12" s="237"/>
      <c r="TCV12" s="237"/>
      <c r="TCW12" s="237"/>
      <c r="TCX12" s="237"/>
      <c r="TCY12" s="237"/>
      <c r="TCZ12" s="237"/>
      <c r="TDA12" s="237"/>
      <c r="TDB12" s="237"/>
      <c r="TDC12" s="237"/>
      <c r="TDD12" s="237"/>
      <c r="TDE12" s="237"/>
      <c r="TDF12" s="237"/>
      <c r="TDG12" s="237"/>
      <c r="TDH12" s="237"/>
      <c r="TDI12" s="237"/>
      <c r="TDJ12" s="237"/>
      <c r="TDK12" s="237"/>
      <c r="TDL12" s="237"/>
      <c r="TDM12" s="237"/>
      <c r="TDN12" s="237"/>
      <c r="TDO12" s="237"/>
      <c r="TDP12" s="237"/>
      <c r="TDQ12" s="237"/>
      <c r="TDR12" s="237"/>
      <c r="TDS12" s="237"/>
      <c r="TDT12" s="237"/>
      <c r="TDU12" s="237"/>
      <c r="TDV12" s="237"/>
      <c r="TDW12" s="237"/>
      <c r="TDX12" s="237"/>
      <c r="TDY12" s="237"/>
      <c r="TDZ12" s="237"/>
      <c r="TEA12" s="237"/>
      <c r="TEB12" s="237"/>
      <c r="TEC12" s="237"/>
      <c r="TED12" s="237"/>
      <c r="TEE12" s="237"/>
      <c r="TEF12" s="237"/>
      <c r="TEG12" s="237"/>
      <c r="TEH12" s="237"/>
      <c r="TEI12" s="237"/>
      <c r="TEJ12" s="237"/>
      <c r="TEK12" s="237"/>
      <c r="TEL12" s="237"/>
      <c r="TEM12" s="237"/>
      <c r="TEN12" s="237"/>
      <c r="TEO12" s="237"/>
      <c r="TEP12" s="237"/>
      <c r="TEQ12" s="237"/>
      <c r="TER12" s="237"/>
      <c r="TES12" s="237"/>
      <c r="TET12" s="237"/>
      <c r="TEU12" s="237"/>
      <c r="TEV12" s="237"/>
      <c r="TEW12" s="237"/>
      <c r="TEX12" s="237"/>
      <c r="TEY12" s="237"/>
      <c r="TEZ12" s="237"/>
      <c r="TFA12" s="237"/>
      <c r="TFB12" s="237"/>
      <c r="TFC12" s="237"/>
      <c r="TFD12" s="237"/>
      <c r="TFE12" s="237"/>
      <c r="TFF12" s="237"/>
      <c r="TFG12" s="237"/>
      <c r="TFH12" s="237"/>
      <c r="TFI12" s="237"/>
      <c r="TFJ12" s="237"/>
      <c r="TFK12" s="237"/>
      <c r="TFL12" s="237"/>
      <c r="TFM12" s="237"/>
      <c r="TFN12" s="237"/>
      <c r="TFO12" s="237"/>
      <c r="TFP12" s="237"/>
      <c r="TFQ12" s="237"/>
      <c r="TFR12" s="237"/>
      <c r="TFS12" s="237"/>
      <c r="TFT12" s="237"/>
      <c r="TFU12" s="237"/>
      <c r="TFV12" s="237"/>
      <c r="TFW12" s="237"/>
      <c r="TFX12" s="237"/>
      <c r="TFY12" s="237"/>
      <c r="TFZ12" s="237"/>
      <c r="TGA12" s="237"/>
      <c r="TGB12" s="237"/>
      <c r="TGC12" s="237"/>
      <c r="TGD12" s="237"/>
      <c r="TGE12" s="237"/>
      <c r="TGF12" s="237"/>
      <c r="TGG12" s="237"/>
      <c r="TGH12" s="237"/>
      <c r="TGI12" s="237"/>
      <c r="TGJ12" s="237"/>
      <c r="TGK12" s="237"/>
      <c r="TGL12" s="237"/>
      <c r="TGM12" s="237"/>
      <c r="TGN12" s="237"/>
      <c r="TGO12" s="237"/>
      <c r="TGP12" s="237"/>
      <c r="TGQ12" s="237"/>
      <c r="TGR12" s="237"/>
      <c r="TGS12" s="237"/>
      <c r="TGT12" s="237"/>
      <c r="TGU12" s="237"/>
      <c r="TGV12" s="237"/>
      <c r="TGW12" s="237"/>
      <c r="TGX12" s="237"/>
      <c r="TGY12" s="237"/>
      <c r="TGZ12" s="237"/>
      <c r="THA12" s="237"/>
      <c r="THB12" s="237"/>
      <c r="THC12" s="237"/>
      <c r="THD12" s="237"/>
      <c r="THE12" s="237"/>
      <c r="THF12" s="237"/>
      <c r="THG12" s="237"/>
      <c r="THH12" s="237"/>
      <c r="THI12" s="237"/>
      <c r="THJ12" s="237"/>
      <c r="THK12" s="237"/>
      <c r="THL12" s="237"/>
      <c r="THM12" s="237"/>
      <c r="THN12" s="237"/>
      <c r="THO12" s="237"/>
      <c r="THP12" s="237"/>
      <c r="THQ12" s="237"/>
      <c r="THR12" s="237"/>
      <c r="THS12" s="237"/>
      <c r="THT12" s="237"/>
      <c r="THU12" s="237"/>
      <c r="THV12" s="237"/>
      <c r="THW12" s="237"/>
      <c r="THX12" s="237"/>
      <c r="THY12" s="237"/>
      <c r="THZ12" s="237"/>
      <c r="TIA12" s="237"/>
      <c r="TIB12" s="237"/>
      <c r="TIC12" s="237"/>
      <c r="TID12" s="237"/>
      <c r="TIE12" s="237"/>
      <c r="TIF12" s="237"/>
      <c r="TIG12" s="237"/>
      <c r="TIH12" s="237"/>
      <c r="TII12" s="237"/>
      <c r="TIJ12" s="237"/>
      <c r="TIK12" s="237"/>
      <c r="TIL12" s="237"/>
      <c r="TIM12" s="237"/>
      <c r="TIN12" s="237"/>
      <c r="TIO12" s="237"/>
      <c r="TIP12" s="237"/>
      <c r="TIQ12" s="237"/>
      <c r="TIR12" s="237"/>
      <c r="TIS12" s="237"/>
      <c r="TIT12" s="237"/>
      <c r="TIU12" s="237"/>
      <c r="TIV12" s="237"/>
      <c r="TIW12" s="237"/>
      <c r="TIX12" s="237"/>
      <c r="TIY12" s="237"/>
      <c r="TIZ12" s="237"/>
      <c r="TJA12" s="237"/>
      <c r="TJB12" s="237"/>
      <c r="TJC12" s="237"/>
      <c r="TJD12" s="237"/>
      <c r="TJE12" s="237"/>
      <c r="TJF12" s="237"/>
      <c r="TJG12" s="237"/>
      <c r="TJH12" s="237"/>
      <c r="TJI12" s="237"/>
      <c r="TJJ12" s="237"/>
      <c r="TJK12" s="237"/>
      <c r="TJL12" s="237"/>
      <c r="TJM12" s="237"/>
      <c r="TJN12" s="237"/>
      <c r="TJO12" s="237"/>
      <c r="TJP12" s="237"/>
      <c r="TJQ12" s="237"/>
      <c r="TJR12" s="237"/>
      <c r="TJS12" s="237"/>
      <c r="TJT12" s="237"/>
      <c r="TJU12" s="237"/>
      <c r="TJV12" s="237"/>
      <c r="TJW12" s="237"/>
      <c r="TJX12" s="237"/>
      <c r="TJY12" s="237"/>
      <c r="TJZ12" s="237"/>
      <c r="TKA12" s="237"/>
      <c r="TKB12" s="237"/>
      <c r="TKC12" s="237"/>
      <c r="TKD12" s="237"/>
      <c r="TKE12" s="237"/>
      <c r="TKF12" s="237"/>
      <c r="TKG12" s="237"/>
      <c r="TKH12" s="237"/>
      <c r="TKI12" s="237"/>
      <c r="TKJ12" s="237"/>
      <c r="TKK12" s="237"/>
      <c r="TKL12" s="237"/>
      <c r="TKM12" s="237"/>
      <c r="TKN12" s="237"/>
      <c r="TKO12" s="237"/>
      <c r="TKP12" s="237"/>
      <c r="TKQ12" s="237"/>
      <c r="TKR12" s="237"/>
      <c r="TKS12" s="237"/>
      <c r="TKT12" s="237"/>
      <c r="TKU12" s="237"/>
      <c r="TKV12" s="237"/>
      <c r="TKW12" s="237"/>
      <c r="TKX12" s="237"/>
      <c r="TKY12" s="237"/>
      <c r="TKZ12" s="237"/>
      <c r="TLA12" s="237"/>
      <c r="TLB12" s="237"/>
      <c r="TLC12" s="237"/>
      <c r="TLD12" s="237"/>
      <c r="TLE12" s="237"/>
      <c r="TLF12" s="237"/>
      <c r="TLG12" s="237"/>
      <c r="TLH12" s="237"/>
      <c r="TLI12" s="237"/>
      <c r="TLJ12" s="237"/>
      <c r="TLK12" s="237"/>
      <c r="TLL12" s="237"/>
      <c r="TLM12" s="237"/>
      <c r="TLN12" s="237"/>
      <c r="TLO12" s="237"/>
      <c r="TLP12" s="237"/>
      <c r="TLQ12" s="237"/>
      <c r="TLR12" s="237"/>
      <c r="TLS12" s="237"/>
      <c r="TLT12" s="237"/>
      <c r="TLU12" s="237"/>
      <c r="TLV12" s="237"/>
      <c r="TLW12" s="237"/>
      <c r="TLX12" s="237"/>
      <c r="TLY12" s="237"/>
      <c r="TLZ12" s="237"/>
      <c r="TMA12" s="237"/>
      <c r="TMB12" s="237"/>
      <c r="TMC12" s="237"/>
      <c r="TMD12" s="237"/>
      <c r="TME12" s="237"/>
      <c r="TMF12" s="237"/>
      <c r="TMG12" s="237"/>
      <c r="TMH12" s="237"/>
      <c r="TMI12" s="237"/>
      <c r="TMJ12" s="237"/>
      <c r="TMK12" s="237"/>
      <c r="TML12" s="237"/>
      <c r="TMM12" s="237"/>
      <c r="TMN12" s="237"/>
      <c r="TMO12" s="237"/>
      <c r="TMP12" s="237"/>
      <c r="TMQ12" s="237"/>
      <c r="TMR12" s="237"/>
      <c r="TMS12" s="237"/>
      <c r="TMT12" s="237"/>
      <c r="TMU12" s="237"/>
      <c r="TMV12" s="237"/>
      <c r="TMW12" s="237"/>
      <c r="TMX12" s="237"/>
      <c r="TMY12" s="237"/>
      <c r="TMZ12" s="237"/>
      <c r="TNA12" s="237"/>
      <c r="TNB12" s="237"/>
      <c r="TNC12" s="237"/>
      <c r="TND12" s="237"/>
      <c r="TNE12" s="237"/>
      <c r="TNF12" s="237"/>
      <c r="TNG12" s="237"/>
      <c r="TNH12" s="237"/>
      <c r="TNI12" s="237"/>
      <c r="TNJ12" s="237"/>
      <c r="TNK12" s="237"/>
      <c r="TNL12" s="237"/>
      <c r="TNM12" s="237"/>
      <c r="TNN12" s="237"/>
      <c r="TNO12" s="237"/>
      <c r="TNP12" s="237"/>
      <c r="TNQ12" s="237"/>
      <c r="TNR12" s="237"/>
      <c r="TNS12" s="237"/>
      <c r="TNT12" s="237"/>
      <c r="TNU12" s="237"/>
      <c r="TNV12" s="237"/>
      <c r="TNW12" s="237"/>
      <c r="TNX12" s="237"/>
      <c r="TNY12" s="237"/>
      <c r="TNZ12" s="237"/>
      <c r="TOA12" s="237"/>
      <c r="TOB12" s="237"/>
      <c r="TOC12" s="237"/>
      <c r="TOD12" s="237"/>
      <c r="TOE12" s="237"/>
      <c r="TOF12" s="237"/>
      <c r="TOG12" s="237"/>
      <c r="TOH12" s="237"/>
      <c r="TOI12" s="237"/>
      <c r="TOJ12" s="237"/>
      <c r="TOK12" s="237"/>
      <c r="TOL12" s="237"/>
      <c r="TOM12" s="237"/>
      <c r="TON12" s="237"/>
      <c r="TOO12" s="237"/>
      <c r="TOP12" s="237"/>
      <c r="TOQ12" s="237"/>
      <c r="TOR12" s="237"/>
      <c r="TOS12" s="237"/>
      <c r="TOT12" s="237"/>
      <c r="TOU12" s="237"/>
      <c r="TOV12" s="237"/>
      <c r="TOW12" s="237"/>
      <c r="TOX12" s="237"/>
      <c r="TOY12" s="237"/>
      <c r="TOZ12" s="237"/>
      <c r="TPA12" s="237"/>
      <c r="TPB12" s="237"/>
      <c r="TPC12" s="237"/>
      <c r="TPD12" s="237"/>
      <c r="TPE12" s="237"/>
      <c r="TPF12" s="237"/>
      <c r="TPG12" s="237"/>
      <c r="TPH12" s="237"/>
      <c r="TPI12" s="237"/>
      <c r="TPJ12" s="237"/>
      <c r="TPK12" s="237"/>
      <c r="TPL12" s="237"/>
      <c r="TPM12" s="237"/>
      <c r="TPN12" s="237"/>
      <c r="TPO12" s="237"/>
      <c r="TPP12" s="237"/>
      <c r="TPQ12" s="237"/>
      <c r="TPR12" s="237"/>
      <c r="TPS12" s="237"/>
      <c r="TPT12" s="237"/>
      <c r="TPU12" s="237"/>
      <c r="TPV12" s="237"/>
      <c r="TPW12" s="237"/>
      <c r="TPX12" s="237"/>
      <c r="TPY12" s="237"/>
      <c r="TPZ12" s="237"/>
      <c r="TQA12" s="237"/>
      <c r="TQB12" s="237"/>
      <c r="TQC12" s="237"/>
      <c r="TQD12" s="237"/>
      <c r="TQE12" s="237"/>
      <c r="TQF12" s="237"/>
      <c r="TQG12" s="237"/>
      <c r="TQH12" s="237"/>
      <c r="TQI12" s="237"/>
      <c r="TQJ12" s="237"/>
      <c r="TQK12" s="237"/>
      <c r="TQL12" s="237"/>
      <c r="TQM12" s="237"/>
      <c r="TQN12" s="237"/>
      <c r="TQO12" s="237"/>
      <c r="TQP12" s="237"/>
      <c r="TQQ12" s="237"/>
      <c r="TQR12" s="237"/>
      <c r="TQS12" s="237"/>
      <c r="TQT12" s="237"/>
      <c r="TQU12" s="237"/>
      <c r="TQV12" s="237"/>
      <c r="TQW12" s="237"/>
      <c r="TQX12" s="237"/>
      <c r="TQY12" s="237"/>
      <c r="TQZ12" s="237"/>
      <c r="TRA12" s="237"/>
      <c r="TRB12" s="237"/>
      <c r="TRC12" s="237"/>
      <c r="TRD12" s="237"/>
      <c r="TRE12" s="237"/>
      <c r="TRF12" s="237"/>
      <c r="TRG12" s="237"/>
      <c r="TRH12" s="237"/>
      <c r="TRI12" s="237"/>
      <c r="TRJ12" s="237"/>
      <c r="TRK12" s="237"/>
      <c r="TRL12" s="237"/>
      <c r="TRM12" s="237"/>
      <c r="TRN12" s="237"/>
      <c r="TRO12" s="237"/>
      <c r="TRP12" s="237"/>
      <c r="TRQ12" s="237"/>
      <c r="TRR12" s="237"/>
      <c r="TRS12" s="237"/>
      <c r="TRT12" s="237"/>
      <c r="TRU12" s="237"/>
      <c r="TRV12" s="237"/>
      <c r="TRW12" s="237"/>
      <c r="TRX12" s="237"/>
      <c r="TRY12" s="237"/>
      <c r="TRZ12" s="237"/>
      <c r="TSA12" s="237"/>
      <c r="TSB12" s="237"/>
      <c r="TSC12" s="237"/>
      <c r="TSD12" s="237"/>
      <c r="TSE12" s="237"/>
      <c r="TSF12" s="237"/>
      <c r="TSG12" s="237"/>
      <c r="TSH12" s="237"/>
      <c r="TSI12" s="237"/>
      <c r="TSJ12" s="237"/>
      <c r="TSK12" s="237"/>
      <c r="TSL12" s="237"/>
      <c r="TSM12" s="237"/>
      <c r="TSN12" s="237"/>
      <c r="TSO12" s="237"/>
      <c r="TSP12" s="237"/>
      <c r="TSQ12" s="237"/>
      <c r="TSR12" s="237"/>
      <c r="TSS12" s="237"/>
      <c r="TST12" s="237"/>
      <c r="TSU12" s="237"/>
      <c r="TSV12" s="237"/>
      <c r="TSW12" s="237"/>
      <c r="TSX12" s="237"/>
      <c r="TSY12" s="237"/>
      <c r="TSZ12" s="237"/>
      <c r="TTA12" s="237"/>
      <c r="TTB12" s="237"/>
      <c r="TTC12" s="237"/>
      <c r="TTD12" s="237"/>
      <c r="TTE12" s="237"/>
      <c r="TTF12" s="237"/>
      <c r="TTG12" s="237"/>
      <c r="TTH12" s="237"/>
      <c r="TTI12" s="237"/>
      <c r="TTJ12" s="237"/>
      <c r="TTK12" s="237"/>
      <c r="TTL12" s="237"/>
      <c r="TTM12" s="237"/>
      <c r="TTN12" s="237"/>
      <c r="TTO12" s="237"/>
      <c r="TTP12" s="237"/>
      <c r="TTQ12" s="237"/>
      <c r="TTR12" s="237"/>
      <c r="TTS12" s="237"/>
      <c r="TTT12" s="237"/>
      <c r="TTU12" s="237"/>
      <c r="TTV12" s="237"/>
      <c r="TTW12" s="237"/>
      <c r="TTX12" s="237"/>
      <c r="TTY12" s="237"/>
      <c r="TTZ12" s="237"/>
      <c r="TUA12" s="237"/>
      <c r="TUB12" s="237"/>
      <c r="TUC12" s="237"/>
      <c r="TUD12" s="237"/>
      <c r="TUE12" s="237"/>
      <c r="TUF12" s="237"/>
      <c r="TUG12" s="237"/>
      <c r="TUH12" s="237"/>
      <c r="TUI12" s="237"/>
      <c r="TUJ12" s="237"/>
      <c r="TUK12" s="237"/>
      <c r="TUL12" s="237"/>
      <c r="TUM12" s="237"/>
      <c r="TUN12" s="237"/>
      <c r="TUO12" s="237"/>
      <c r="TUP12" s="237"/>
      <c r="TUQ12" s="237"/>
      <c r="TUR12" s="237"/>
      <c r="TUS12" s="237"/>
      <c r="TUT12" s="237"/>
      <c r="TUU12" s="237"/>
      <c r="TUV12" s="237"/>
      <c r="TUW12" s="237"/>
      <c r="TUX12" s="237"/>
      <c r="TUY12" s="237"/>
      <c r="TUZ12" s="237"/>
      <c r="TVA12" s="237"/>
      <c r="TVB12" s="237"/>
      <c r="TVC12" s="237"/>
      <c r="TVD12" s="237"/>
      <c r="TVE12" s="237"/>
      <c r="TVF12" s="237"/>
      <c r="TVG12" s="237"/>
      <c r="TVH12" s="237"/>
      <c r="TVI12" s="237"/>
      <c r="TVJ12" s="237"/>
      <c r="TVK12" s="237"/>
      <c r="TVL12" s="237"/>
      <c r="TVM12" s="237"/>
      <c r="TVN12" s="237"/>
      <c r="TVO12" s="237"/>
      <c r="TVP12" s="237"/>
      <c r="TVQ12" s="237"/>
      <c r="TVR12" s="237"/>
      <c r="TVS12" s="237"/>
      <c r="TVT12" s="237"/>
      <c r="TVU12" s="237"/>
      <c r="TVV12" s="237"/>
      <c r="TVW12" s="237"/>
      <c r="TVX12" s="237"/>
      <c r="TVY12" s="237"/>
      <c r="TVZ12" s="237"/>
      <c r="TWA12" s="237"/>
      <c r="TWB12" s="237"/>
      <c r="TWC12" s="237"/>
      <c r="TWD12" s="237"/>
      <c r="TWE12" s="237"/>
      <c r="TWF12" s="237"/>
      <c r="TWG12" s="237"/>
      <c r="TWH12" s="237"/>
      <c r="TWI12" s="237"/>
      <c r="TWJ12" s="237"/>
      <c r="TWK12" s="237"/>
      <c r="TWL12" s="237"/>
      <c r="TWM12" s="237"/>
      <c r="TWN12" s="237"/>
      <c r="TWO12" s="237"/>
      <c r="TWP12" s="237"/>
      <c r="TWQ12" s="237"/>
      <c r="TWR12" s="237"/>
      <c r="TWS12" s="237"/>
      <c r="TWT12" s="237"/>
      <c r="TWU12" s="237"/>
      <c r="TWV12" s="237"/>
      <c r="TWW12" s="237"/>
      <c r="TWX12" s="237"/>
      <c r="TWY12" s="237"/>
      <c r="TWZ12" s="237"/>
      <c r="TXA12" s="237"/>
      <c r="TXB12" s="237"/>
      <c r="TXC12" s="237"/>
      <c r="TXD12" s="237"/>
      <c r="TXE12" s="237"/>
      <c r="TXF12" s="237"/>
      <c r="TXG12" s="237"/>
      <c r="TXH12" s="237"/>
      <c r="TXI12" s="237"/>
      <c r="TXJ12" s="237"/>
      <c r="TXK12" s="237"/>
      <c r="TXL12" s="237"/>
      <c r="TXM12" s="237"/>
      <c r="TXN12" s="237"/>
      <c r="TXO12" s="237"/>
      <c r="TXP12" s="237"/>
      <c r="TXQ12" s="237"/>
      <c r="TXR12" s="237"/>
      <c r="TXS12" s="237"/>
      <c r="TXT12" s="237"/>
      <c r="TXU12" s="237"/>
      <c r="TXV12" s="237"/>
      <c r="TXW12" s="237"/>
      <c r="TXX12" s="237"/>
      <c r="TXY12" s="237"/>
      <c r="TXZ12" s="237"/>
      <c r="TYA12" s="237"/>
      <c r="TYB12" s="237"/>
      <c r="TYC12" s="237"/>
      <c r="TYD12" s="237"/>
      <c r="TYE12" s="237"/>
      <c r="TYF12" s="237"/>
      <c r="TYG12" s="237"/>
      <c r="TYH12" s="237"/>
      <c r="TYI12" s="237"/>
      <c r="TYJ12" s="237"/>
      <c r="TYK12" s="237"/>
      <c r="TYL12" s="237"/>
      <c r="TYM12" s="237"/>
      <c r="TYN12" s="237"/>
      <c r="TYO12" s="237"/>
      <c r="TYP12" s="237"/>
      <c r="TYQ12" s="237"/>
      <c r="TYR12" s="237"/>
      <c r="TYS12" s="237"/>
      <c r="TYT12" s="237"/>
      <c r="TYU12" s="237"/>
      <c r="TYV12" s="237"/>
      <c r="TYW12" s="237"/>
      <c r="TYX12" s="237"/>
      <c r="TYY12" s="237"/>
      <c r="TYZ12" s="237"/>
      <c r="TZA12" s="237"/>
      <c r="TZB12" s="237"/>
      <c r="TZC12" s="237"/>
      <c r="TZD12" s="237"/>
      <c r="TZE12" s="237"/>
      <c r="TZF12" s="237"/>
      <c r="TZG12" s="237"/>
      <c r="TZH12" s="237"/>
      <c r="TZI12" s="237"/>
      <c r="TZJ12" s="237"/>
      <c r="TZK12" s="237"/>
      <c r="TZL12" s="237"/>
      <c r="TZM12" s="237"/>
      <c r="TZN12" s="237"/>
      <c r="TZO12" s="237"/>
      <c r="TZP12" s="237"/>
      <c r="TZQ12" s="237"/>
      <c r="TZR12" s="237"/>
      <c r="TZS12" s="237"/>
      <c r="TZT12" s="237"/>
      <c r="TZU12" s="237"/>
      <c r="TZV12" s="237"/>
      <c r="TZW12" s="237"/>
      <c r="TZX12" s="237"/>
      <c r="TZY12" s="237"/>
      <c r="TZZ12" s="237"/>
      <c r="UAA12" s="237"/>
      <c r="UAB12" s="237"/>
      <c r="UAC12" s="237"/>
      <c r="UAD12" s="237"/>
      <c r="UAE12" s="237"/>
      <c r="UAF12" s="237"/>
      <c r="UAG12" s="237"/>
      <c r="UAH12" s="237"/>
      <c r="UAI12" s="237"/>
      <c r="UAJ12" s="237"/>
      <c r="UAK12" s="237"/>
      <c r="UAL12" s="237"/>
      <c r="UAM12" s="237"/>
      <c r="UAN12" s="237"/>
      <c r="UAO12" s="237"/>
      <c r="UAP12" s="237"/>
      <c r="UAQ12" s="237"/>
      <c r="UAR12" s="237"/>
      <c r="UAS12" s="237"/>
      <c r="UAT12" s="237"/>
      <c r="UAU12" s="237"/>
      <c r="UAV12" s="237"/>
      <c r="UAW12" s="237"/>
      <c r="UAX12" s="237"/>
      <c r="UAY12" s="237"/>
      <c r="UAZ12" s="237"/>
      <c r="UBA12" s="237"/>
      <c r="UBB12" s="237"/>
      <c r="UBC12" s="237"/>
      <c r="UBD12" s="237"/>
      <c r="UBE12" s="237"/>
      <c r="UBF12" s="237"/>
      <c r="UBG12" s="237"/>
      <c r="UBH12" s="237"/>
      <c r="UBI12" s="237"/>
      <c r="UBJ12" s="237"/>
      <c r="UBK12" s="237"/>
      <c r="UBL12" s="237"/>
      <c r="UBM12" s="237"/>
      <c r="UBN12" s="237"/>
      <c r="UBO12" s="237"/>
      <c r="UBP12" s="237"/>
      <c r="UBQ12" s="237"/>
      <c r="UBR12" s="237"/>
      <c r="UBS12" s="237"/>
      <c r="UBT12" s="237"/>
      <c r="UBU12" s="237"/>
      <c r="UBV12" s="237"/>
      <c r="UBW12" s="237"/>
      <c r="UBX12" s="237"/>
      <c r="UBY12" s="237"/>
      <c r="UBZ12" s="237"/>
      <c r="UCA12" s="237"/>
      <c r="UCB12" s="237"/>
      <c r="UCC12" s="237"/>
      <c r="UCD12" s="237"/>
      <c r="UCE12" s="237"/>
      <c r="UCF12" s="237"/>
      <c r="UCG12" s="237"/>
      <c r="UCH12" s="237"/>
      <c r="UCI12" s="237"/>
      <c r="UCJ12" s="237"/>
      <c r="UCK12" s="237"/>
      <c r="UCL12" s="237"/>
      <c r="UCM12" s="237"/>
      <c r="UCN12" s="237"/>
      <c r="UCO12" s="237"/>
      <c r="UCP12" s="237"/>
      <c r="UCQ12" s="237"/>
      <c r="UCR12" s="237"/>
      <c r="UCS12" s="237"/>
      <c r="UCT12" s="237"/>
      <c r="UCU12" s="237"/>
      <c r="UCV12" s="237"/>
      <c r="UCW12" s="237"/>
      <c r="UCX12" s="237"/>
      <c r="UCY12" s="237"/>
      <c r="UCZ12" s="237"/>
      <c r="UDA12" s="237"/>
      <c r="UDB12" s="237"/>
      <c r="UDC12" s="237"/>
      <c r="UDD12" s="237"/>
      <c r="UDE12" s="237"/>
      <c r="UDF12" s="237"/>
      <c r="UDG12" s="237"/>
      <c r="UDH12" s="237"/>
      <c r="UDI12" s="237"/>
      <c r="UDJ12" s="237"/>
      <c r="UDK12" s="237"/>
      <c r="UDL12" s="237"/>
      <c r="UDM12" s="237"/>
      <c r="UDN12" s="237"/>
      <c r="UDO12" s="237"/>
      <c r="UDP12" s="237"/>
      <c r="UDQ12" s="237"/>
      <c r="UDR12" s="237"/>
      <c r="UDS12" s="237"/>
      <c r="UDT12" s="237"/>
      <c r="UDU12" s="237"/>
      <c r="UDV12" s="237"/>
      <c r="UDW12" s="237"/>
      <c r="UDX12" s="237"/>
      <c r="UDY12" s="237"/>
      <c r="UDZ12" s="237"/>
      <c r="UEA12" s="237"/>
      <c r="UEB12" s="237"/>
      <c r="UEC12" s="237"/>
      <c r="UED12" s="237"/>
      <c r="UEE12" s="237"/>
      <c r="UEF12" s="237"/>
      <c r="UEG12" s="237"/>
      <c r="UEH12" s="237"/>
      <c r="UEI12" s="237"/>
      <c r="UEJ12" s="237"/>
      <c r="UEK12" s="237"/>
      <c r="UEL12" s="237"/>
      <c r="UEM12" s="237"/>
      <c r="UEN12" s="237"/>
      <c r="UEO12" s="237"/>
      <c r="UEP12" s="237"/>
      <c r="UEQ12" s="237"/>
      <c r="UER12" s="237"/>
      <c r="UES12" s="237"/>
      <c r="UET12" s="237"/>
      <c r="UEU12" s="237"/>
      <c r="UEV12" s="237"/>
      <c r="UEW12" s="237"/>
      <c r="UEX12" s="237"/>
      <c r="UEY12" s="237"/>
      <c r="UEZ12" s="237"/>
      <c r="UFA12" s="237"/>
      <c r="UFB12" s="237"/>
      <c r="UFC12" s="237"/>
      <c r="UFD12" s="237"/>
      <c r="UFE12" s="237"/>
      <c r="UFF12" s="237"/>
      <c r="UFG12" s="237"/>
      <c r="UFH12" s="237"/>
      <c r="UFI12" s="237"/>
      <c r="UFJ12" s="237"/>
      <c r="UFK12" s="237"/>
      <c r="UFL12" s="237"/>
      <c r="UFM12" s="237"/>
      <c r="UFN12" s="237"/>
      <c r="UFO12" s="237"/>
      <c r="UFP12" s="237"/>
      <c r="UFQ12" s="237"/>
      <c r="UFR12" s="237"/>
      <c r="UFS12" s="237"/>
      <c r="UFT12" s="237"/>
      <c r="UFU12" s="237"/>
      <c r="UFV12" s="237"/>
      <c r="UFW12" s="237"/>
      <c r="UFX12" s="237"/>
      <c r="UFY12" s="237"/>
      <c r="UFZ12" s="237"/>
      <c r="UGA12" s="237"/>
      <c r="UGB12" s="237"/>
      <c r="UGC12" s="237"/>
      <c r="UGD12" s="237"/>
      <c r="UGE12" s="237"/>
      <c r="UGF12" s="237"/>
      <c r="UGG12" s="237"/>
      <c r="UGH12" s="237"/>
      <c r="UGI12" s="237"/>
      <c r="UGJ12" s="237"/>
      <c r="UGK12" s="237"/>
      <c r="UGL12" s="237"/>
      <c r="UGM12" s="237"/>
      <c r="UGN12" s="237"/>
      <c r="UGO12" s="237"/>
      <c r="UGP12" s="237"/>
      <c r="UGQ12" s="237"/>
      <c r="UGR12" s="237"/>
      <c r="UGS12" s="237"/>
      <c r="UGT12" s="237"/>
      <c r="UGU12" s="237"/>
      <c r="UGV12" s="237"/>
      <c r="UGW12" s="237"/>
      <c r="UGX12" s="237"/>
      <c r="UGY12" s="237"/>
      <c r="UGZ12" s="237"/>
      <c r="UHA12" s="237"/>
      <c r="UHB12" s="237"/>
      <c r="UHC12" s="237"/>
      <c r="UHD12" s="237"/>
      <c r="UHE12" s="237"/>
      <c r="UHF12" s="237"/>
      <c r="UHG12" s="237"/>
      <c r="UHH12" s="237"/>
      <c r="UHI12" s="237"/>
      <c r="UHJ12" s="237"/>
      <c r="UHK12" s="237"/>
      <c r="UHL12" s="237"/>
      <c r="UHM12" s="237"/>
      <c r="UHN12" s="237"/>
      <c r="UHO12" s="237"/>
      <c r="UHP12" s="237"/>
      <c r="UHQ12" s="237"/>
      <c r="UHR12" s="237"/>
      <c r="UHS12" s="237"/>
      <c r="UHT12" s="237"/>
      <c r="UHU12" s="237"/>
      <c r="UHV12" s="237"/>
      <c r="UHW12" s="237"/>
      <c r="UHX12" s="237"/>
      <c r="UHY12" s="237"/>
      <c r="UHZ12" s="237"/>
      <c r="UIA12" s="237"/>
      <c r="UIB12" s="237"/>
      <c r="UIC12" s="237"/>
      <c r="UID12" s="237"/>
      <c r="UIE12" s="237"/>
      <c r="UIF12" s="237"/>
      <c r="UIG12" s="237"/>
      <c r="UIH12" s="237"/>
      <c r="UII12" s="237"/>
      <c r="UIJ12" s="237"/>
      <c r="UIK12" s="237"/>
      <c r="UIL12" s="237"/>
      <c r="UIM12" s="237"/>
      <c r="UIN12" s="237"/>
      <c r="UIO12" s="237"/>
      <c r="UIP12" s="237"/>
      <c r="UIQ12" s="237"/>
      <c r="UIR12" s="237"/>
      <c r="UIS12" s="237"/>
      <c r="UIT12" s="237"/>
      <c r="UIU12" s="237"/>
      <c r="UIV12" s="237"/>
      <c r="UIW12" s="237"/>
      <c r="UIX12" s="237"/>
      <c r="UIY12" s="237"/>
      <c r="UIZ12" s="237"/>
      <c r="UJA12" s="237"/>
      <c r="UJB12" s="237"/>
      <c r="UJC12" s="237"/>
      <c r="UJD12" s="237"/>
      <c r="UJE12" s="237"/>
      <c r="UJF12" s="237"/>
      <c r="UJG12" s="237"/>
      <c r="UJH12" s="237"/>
      <c r="UJI12" s="237"/>
      <c r="UJJ12" s="237"/>
      <c r="UJK12" s="237"/>
      <c r="UJL12" s="237"/>
      <c r="UJM12" s="237"/>
      <c r="UJN12" s="237"/>
      <c r="UJO12" s="237"/>
      <c r="UJP12" s="237"/>
      <c r="UJQ12" s="237"/>
      <c r="UJR12" s="237"/>
      <c r="UJS12" s="237"/>
      <c r="UJT12" s="237"/>
      <c r="UJU12" s="237"/>
      <c r="UJV12" s="237"/>
      <c r="UJW12" s="237"/>
      <c r="UJX12" s="237"/>
      <c r="UJY12" s="237"/>
      <c r="UJZ12" s="237"/>
      <c r="UKA12" s="237"/>
      <c r="UKB12" s="237"/>
      <c r="UKC12" s="237"/>
      <c r="UKD12" s="237"/>
      <c r="UKE12" s="237"/>
      <c r="UKF12" s="237"/>
      <c r="UKG12" s="237"/>
      <c r="UKH12" s="237"/>
      <c r="UKI12" s="237"/>
      <c r="UKJ12" s="237"/>
      <c r="UKK12" s="237"/>
      <c r="UKL12" s="237"/>
      <c r="UKM12" s="237"/>
      <c r="UKN12" s="237"/>
      <c r="UKO12" s="237"/>
      <c r="UKP12" s="237"/>
      <c r="UKQ12" s="237"/>
      <c r="UKR12" s="237"/>
      <c r="UKS12" s="237"/>
      <c r="UKT12" s="237"/>
      <c r="UKU12" s="237"/>
      <c r="UKV12" s="237"/>
      <c r="UKW12" s="237"/>
      <c r="UKX12" s="237"/>
      <c r="UKY12" s="237"/>
      <c r="UKZ12" s="237"/>
      <c r="ULA12" s="237"/>
      <c r="ULB12" s="237"/>
      <c r="ULC12" s="237"/>
      <c r="ULD12" s="237"/>
      <c r="ULE12" s="237"/>
      <c r="ULF12" s="237"/>
      <c r="ULG12" s="237"/>
      <c r="ULH12" s="237"/>
      <c r="ULI12" s="237"/>
      <c r="ULJ12" s="237"/>
      <c r="ULK12" s="237"/>
      <c r="ULL12" s="237"/>
      <c r="ULM12" s="237"/>
      <c r="ULN12" s="237"/>
      <c r="ULO12" s="237"/>
      <c r="ULP12" s="237"/>
      <c r="ULQ12" s="237"/>
      <c r="ULR12" s="237"/>
      <c r="ULS12" s="237"/>
      <c r="ULT12" s="237"/>
      <c r="ULU12" s="237"/>
      <c r="ULV12" s="237"/>
      <c r="ULW12" s="237"/>
      <c r="ULX12" s="237"/>
      <c r="ULY12" s="237"/>
      <c r="ULZ12" s="237"/>
      <c r="UMA12" s="237"/>
      <c r="UMB12" s="237"/>
      <c r="UMC12" s="237"/>
      <c r="UMD12" s="237"/>
      <c r="UME12" s="237"/>
      <c r="UMF12" s="237"/>
      <c r="UMG12" s="237"/>
      <c r="UMH12" s="237"/>
      <c r="UMI12" s="237"/>
      <c r="UMJ12" s="237"/>
      <c r="UMK12" s="237"/>
      <c r="UML12" s="237"/>
      <c r="UMM12" s="237"/>
      <c r="UMN12" s="237"/>
      <c r="UMO12" s="237"/>
      <c r="UMP12" s="237"/>
      <c r="UMQ12" s="237"/>
      <c r="UMR12" s="237"/>
      <c r="UMS12" s="237"/>
      <c r="UMT12" s="237"/>
      <c r="UMU12" s="237"/>
      <c r="UMV12" s="237"/>
      <c r="UMW12" s="237"/>
      <c r="UMX12" s="237"/>
      <c r="UMY12" s="237"/>
      <c r="UMZ12" s="237"/>
      <c r="UNA12" s="237"/>
      <c r="UNB12" s="237"/>
      <c r="UNC12" s="237"/>
      <c r="UND12" s="237"/>
      <c r="UNE12" s="237"/>
      <c r="UNF12" s="237"/>
      <c r="UNG12" s="237"/>
      <c r="UNH12" s="237"/>
      <c r="UNI12" s="237"/>
      <c r="UNJ12" s="237"/>
      <c r="UNK12" s="237"/>
      <c r="UNL12" s="237"/>
      <c r="UNM12" s="237"/>
      <c r="UNN12" s="237"/>
      <c r="UNO12" s="237"/>
      <c r="UNP12" s="237"/>
      <c r="UNQ12" s="237"/>
      <c r="UNR12" s="237"/>
      <c r="UNS12" s="237"/>
      <c r="UNT12" s="237"/>
      <c r="UNU12" s="237"/>
      <c r="UNV12" s="237"/>
      <c r="UNW12" s="237"/>
      <c r="UNX12" s="237"/>
      <c r="UNY12" s="237"/>
      <c r="UNZ12" s="237"/>
      <c r="UOA12" s="237"/>
      <c r="UOB12" s="237"/>
      <c r="UOC12" s="237"/>
      <c r="UOD12" s="237"/>
      <c r="UOE12" s="237"/>
      <c r="UOF12" s="237"/>
      <c r="UOG12" s="237"/>
      <c r="UOH12" s="237"/>
      <c r="UOI12" s="237"/>
      <c r="UOJ12" s="237"/>
      <c r="UOK12" s="237"/>
      <c r="UOL12" s="237"/>
      <c r="UOM12" s="237"/>
      <c r="UON12" s="237"/>
      <c r="UOO12" s="237"/>
      <c r="UOP12" s="237"/>
      <c r="UOQ12" s="237"/>
      <c r="UOR12" s="237"/>
      <c r="UOS12" s="237"/>
      <c r="UOT12" s="237"/>
      <c r="UOU12" s="237"/>
      <c r="UOV12" s="237"/>
      <c r="UOW12" s="237"/>
      <c r="UOX12" s="237"/>
      <c r="UOY12" s="237"/>
      <c r="UOZ12" s="237"/>
      <c r="UPA12" s="237"/>
      <c r="UPB12" s="237"/>
      <c r="UPC12" s="237"/>
      <c r="UPD12" s="237"/>
      <c r="UPE12" s="237"/>
      <c r="UPF12" s="237"/>
      <c r="UPG12" s="237"/>
      <c r="UPH12" s="237"/>
      <c r="UPI12" s="237"/>
      <c r="UPJ12" s="237"/>
      <c r="UPK12" s="237"/>
      <c r="UPL12" s="237"/>
      <c r="UPM12" s="237"/>
      <c r="UPN12" s="237"/>
      <c r="UPO12" s="237"/>
      <c r="UPP12" s="237"/>
      <c r="UPQ12" s="237"/>
      <c r="UPR12" s="237"/>
      <c r="UPS12" s="237"/>
      <c r="UPT12" s="237"/>
      <c r="UPU12" s="237"/>
      <c r="UPV12" s="237"/>
      <c r="UPW12" s="237"/>
      <c r="UPX12" s="237"/>
      <c r="UPY12" s="237"/>
      <c r="UPZ12" s="237"/>
      <c r="UQA12" s="237"/>
      <c r="UQB12" s="237"/>
      <c r="UQC12" s="237"/>
      <c r="UQD12" s="237"/>
      <c r="UQE12" s="237"/>
      <c r="UQF12" s="237"/>
      <c r="UQG12" s="237"/>
      <c r="UQH12" s="237"/>
      <c r="UQI12" s="237"/>
      <c r="UQJ12" s="237"/>
      <c r="UQK12" s="237"/>
      <c r="UQL12" s="237"/>
      <c r="UQM12" s="237"/>
      <c r="UQN12" s="237"/>
      <c r="UQO12" s="237"/>
      <c r="UQP12" s="237"/>
      <c r="UQQ12" s="237"/>
      <c r="UQR12" s="237"/>
      <c r="UQS12" s="237"/>
      <c r="UQT12" s="237"/>
      <c r="UQU12" s="237"/>
      <c r="UQV12" s="237"/>
      <c r="UQW12" s="237"/>
      <c r="UQX12" s="237"/>
      <c r="UQY12" s="237"/>
      <c r="UQZ12" s="237"/>
      <c r="URA12" s="237"/>
      <c r="URB12" s="237"/>
      <c r="URC12" s="237"/>
      <c r="URD12" s="237"/>
      <c r="URE12" s="237"/>
      <c r="URF12" s="237"/>
      <c r="URG12" s="237"/>
      <c r="URH12" s="237"/>
      <c r="URI12" s="237"/>
      <c r="URJ12" s="237"/>
      <c r="URK12" s="237"/>
      <c r="URL12" s="237"/>
      <c r="URM12" s="237"/>
      <c r="URN12" s="237"/>
      <c r="URO12" s="237"/>
      <c r="URP12" s="237"/>
      <c r="URQ12" s="237"/>
      <c r="URR12" s="237"/>
      <c r="URS12" s="237"/>
      <c r="URT12" s="237"/>
      <c r="URU12" s="237"/>
      <c r="URV12" s="237"/>
      <c r="URW12" s="237"/>
      <c r="URX12" s="237"/>
      <c r="URY12" s="237"/>
      <c r="URZ12" s="237"/>
      <c r="USA12" s="237"/>
      <c r="USB12" s="237"/>
      <c r="USC12" s="237"/>
      <c r="USD12" s="237"/>
      <c r="USE12" s="237"/>
      <c r="USF12" s="237"/>
      <c r="USG12" s="237"/>
      <c r="USH12" s="237"/>
      <c r="USI12" s="237"/>
      <c r="USJ12" s="237"/>
      <c r="USK12" s="237"/>
      <c r="USL12" s="237"/>
      <c r="USM12" s="237"/>
      <c r="USN12" s="237"/>
      <c r="USO12" s="237"/>
      <c r="USP12" s="237"/>
      <c r="USQ12" s="237"/>
      <c r="USR12" s="237"/>
      <c r="USS12" s="237"/>
      <c r="UST12" s="237"/>
      <c r="USU12" s="237"/>
      <c r="USV12" s="237"/>
      <c r="USW12" s="237"/>
      <c r="USX12" s="237"/>
      <c r="USY12" s="237"/>
      <c r="USZ12" s="237"/>
      <c r="UTA12" s="237"/>
      <c r="UTB12" s="237"/>
      <c r="UTC12" s="237"/>
      <c r="UTD12" s="237"/>
      <c r="UTE12" s="237"/>
      <c r="UTF12" s="237"/>
      <c r="UTG12" s="237"/>
      <c r="UTH12" s="237"/>
      <c r="UTI12" s="237"/>
      <c r="UTJ12" s="237"/>
      <c r="UTK12" s="237"/>
      <c r="UTL12" s="237"/>
      <c r="UTM12" s="237"/>
      <c r="UTN12" s="237"/>
      <c r="UTO12" s="237"/>
      <c r="UTP12" s="237"/>
      <c r="UTQ12" s="237"/>
      <c r="UTR12" s="237"/>
      <c r="UTS12" s="237"/>
      <c r="UTT12" s="237"/>
      <c r="UTU12" s="237"/>
      <c r="UTV12" s="237"/>
      <c r="UTW12" s="237"/>
      <c r="UTX12" s="237"/>
      <c r="UTY12" s="237"/>
      <c r="UTZ12" s="237"/>
      <c r="UUA12" s="237"/>
      <c r="UUB12" s="237"/>
      <c r="UUC12" s="237"/>
      <c r="UUD12" s="237"/>
      <c r="UUE12" s="237"/>
      <c r="UUF12" s="237"/>
      <c r="UUG12" s="237"/>
      <c r="UUH12" s="237"/>
      <c r="UUI12" s="237"/>
      <c r="UUJ12" s="237"/>
      <c r="UUK12" s="237"/>
      <c r="UUL12" s="237"/>
      <c r="UUM12" s="237"/>
      <c r="UUN12" s="237"/>
      <c r="UUO12" s="237"/>
      <c r="UUP12" s="237"/>
      <c r="UUQ12" s="237"/>
      <c r="UUR12" s="237"/>
      <c r="UUS12" s="237"/>
      <c r="UUT12" s="237"/>
      <c r="UUU12" s="237"/>
      <c r="UUV12" s="237"/>
      <c r="UUW12" s="237"/>
      <c r="UUX12" s="237"/>
      <c r="UUY12" s="237"/>
      <c r="UUZ12" s="237"/>
      <c r="UVA12" s="237"/>
      <c r="UVB12" s="237"/>
      <c r="UVC12" s="237"/>
      <c r="UVD12" s="237"/>
      <c r="UVE12" s="237"/>
      <c r="UVF12" s="237"/>
      <c r="UVG12" s="237"/>
      <c r="UVH12" s="237"/>
      <c r="UVI12" s="237"/>
      <c r="UVJ12" s="237"/>
      <c r="UVK12" s="237"/>
      <c r="UVL12" s="237"/>
      <c r="UVM12" s="237"/>
      <c r="UVN12" s="237"/>
      <c r="UVO12" s="237"/>
      <c r="UVP12" s="237"/>
      <c r="UVQ12" s="237"/>
      <c r="UVR12" s="237"/>
      <c r="UVS12" s="237"/>
      <c r="UVT12" s="237"/>
      <c r="UVU12" s="237"/>
      <c r="UVV12" s="237"/>
      <c r="UVW12" s="237"/>
      <c r="UVX12" s="237"/>
      <c r="UVY12" s="237"/>
      <c r="UVZ12" s="237"/>
      <c r="UWA12" s="237"/>
      <c r="UWB12" s="237"/>
      <c r="UWC12" s="237"/>
      <c r="UWD12" s="237"/>
      <c r="UWE12" s="237"/>
      <c r="UWF12" s="237"/>
      <c r="UWG12" s="237"/>
      <c r="UWH12" s="237"/>
      <c r="UWI12" s="237"/>
      <c r="UWJ12" s="237"/>
      <c r="UWK12" s="237"/>
      <c r="UWL12" s="237"/>
      <c r="UWM12" s="237"/>
      <c r="UWN12" s="237"/>
      <c r="UWO12" s="237"/>
      <c r="UWP12" s="237"/>
      <c r="UWQ12" s="237"/>
      <c r="UWR12" s="237"/>
      <c r="UWS12" s="237"/>
      <c r="UWT12" s="237"/>
      <c r="UWU12" s="237"/>
      <c r="UWV12" s="237"/>
      <c r="UWW12" s="237"/>
      <c r="UWX12" s="237"/>
      <c r="UWY12" s="237"/>
      <c r="UWZ12" s="237"/>
      <c r="UXA12" s="237"/>
      <c r="UXB12" s="237"/>
      <c r="UXC12" s="237"/>
      <c r="UXD12" s="237"/>
      <c r="UXE12" s="237"/>
      <c r="UXF12" s="237"/>
      <c r="UXG12" s="237"/>
      <c r="UXH12" s="237"/>
      <c r="UXI12" s="237"/>
      <c r="UXJ12" s="237"/>
      <c r="UXK12" s="237"/>
      <c r="UXL12" s="237"/>
      <c r="UXM12" s="237"/>
      <c r="UXN12" s="237"/>
      <c r="UXO12" s="237"/>
      <c r="UXP12" s="237"/>
      <c r="UXQ12" s="237"/>
      <c r="UXR12" s="237"/>
      <c r="UXS12" s="237"/>
      <c r="UXT12" s="237"/>
      <c r="UXU12" s="237"/>
      <c r="UXV12" s="237"/>
      <c r="UXW12" s="237"/>
      <c r="UXX12" s="237"/>
      <c r="UXY12" s="237"/>
      <c r="UXZ12" s="237"/>
      <c r="UYA12" s="237"/>
      <c r="UYB12" s="237"/>
      <c r="UYC12" s="237"/>
      <c r="UYD12" s="237"/>
      <c r="UYE12" s="237"/>
      <c r="UYF12" s="237"/>
      <c r="UYG12" s="237"/>
      <c r="UYH12" s="237"/>
      <c r="UYI12" s="237"/>
      <c r="UYJ12" s="237"/>
      <c r="UYK12" s="237"/>
      <c r="UYL12" s="237"/>
      <c r="UYM12" s="237"/>
      <c r="UYN12" s="237"/>
      <c r="UYO12" s="237"/>
      <c r="UYP12" s="237"/>
      <c r="UYQ12" s="237"/>
      <c r="UYR12" s="237"/>
      <c r="UYS12" s="237"/>
      <c r="UYT12" s="237"/>
      <c r="UYU12" s="237"/>
      <c r="UYV12" s="237"/>
      <c r="UYW12" s="237"/>
      <c r="UYX12" s="237"/>
      <c r="UYY12" s="237"/>
      <c r="UYZ12" s="237"/>
      <c r="UZA12" s="237"/>
      <c r="UZB12" s="237"/>
      <c r="UZC12" s="237"/>
      <c r="UZD12" s="237"/>
      <c r="UZE12" s="237"/>
      <c r="UZF12" s="237"/>
      <c r="UZG12" s="237"/>
      <c r="UZH12" s="237"/>
      <c r="UZI12" s="237"/>
      <c r="UZJ12" s="237"/>
      <c r="UZK12" s="237"/>
      <c r="UZL12" s="237"/>
      <c r="UZM12" s="237"/>
      <c r="UZN12" s="237"/>
      <c r="UZO12" s="237"/>
      <c r="UZP12" s="237"/>
      <c r="UZQ12" s="237"/>
      <c r="UZR12" s="237"/>
      <c r="UZS12" s="237"/>
      <c r="UZT12" s="237"/>
      <c r="UZU12" s="237"/>
      <c r="UZV12" s="237"/>
      <c r="UZW12" s="237"/>
      <c r="UZX12" s="237"/>
      <c r="UZY12" s="237"/>
      <c r="UZZ12" s="237"/>
      <c r="VAA12" s="237"/>
      <c r="VAB12" s="237"/>
      <c r="VAC12" s="237"/>
      <c r="VAD12" s="237"/>
      <c r="VAE12" s="237"/>
      <c r="VAF12" s="237"/>
      <c r="VAG12" s="237"/>
      <c r="VAH12" s="237"/>
      <c r="VAI12" s="237"/>
      <c r="VAJ12" s="237"/>
      <c r="VAK12" s="237"/>
      <c r="VAL12" s="237"/>
      <c r="VAM12" s="237"/>
      <c r="VAN12" s="237"/>
      <c r="VAO12" s="237"/>
      <c r="VAP12" s="237"/>
      <c r="VAQ12" s="237"/>
      <c r="VAR12" s="237"/>
      <c r="VAS12" s="237"/>
      <c r="VAT12" s="237"/>
      <c r="VAU12" s="237"/>
      <c r="VAV12" s="237"/>
      <c r="VAW12" s="237"/>
      <c r="VAX12" s="237"/>
      <c r="VAY12" s="237"/>
      <c r="VAZ12" s="237"/>
      <c r="VBA12" s="237"/>
      <c r="VBB12" s="237"/>
      <c r="VBC12" s="237"/>
      <c r="VBD12" s="237"/>
      <c r="VBE12" s="237"/>
      <c r="VBF12" s="237"/>
      <c r="VBG12" s="237"/>
      <c r="VBH12" s="237"/>
      <c r="VBI12" s="237"/>
      <c r="VBJ12" s="237"/>
      <c r="VBK12" s="237"/>
      <c r="VBL12" s="237"/>
      <c r="VBM12" s="237"/>
      <c r="VBN12" s="237"/>
      <c r="VBO12" s="237"/>
      <c r="VBP12" s="237"/>
      <c r="VBQ12" s="237"/>
      <c r="VBR12" s="237"/>
      <c r="VBS12" s="237"/>
      <c r="VBT12" s="237"/>
      <c r="VBU12" s="237"/>
      <c r="VBV12" s="237"/>
      <c r="VBW12" s="237"/>
      <c r="VBX12" s="237"/>
      <c r="VBY12" s="237"/>
      <c r="VBZ12" s="237"/>
      <c r="VCA12" s="237"/>
      <c r="VCB12" s="237"/>
      <c r="VCC12" s="237"/>
      <c r="VCD12" s="237"/>
      <c r="VCE12" s="237"/>
      <c r="VCF12" s="237"/>
      <c r="VCG12" s="237"/>
      <c r="VCH12" s="237"/>
      <c r="VCI12" s="237"/>
      <c r="VCJ12" s="237"/>
      <c r="VCK12" s="237"/>
      <c r="VCL12" s="237"/>
      <c r="VCM12" s="237"/>
      <c r="VCN12" s="237"/>
      <c r="VCO12" s="237"/>
      <c r="VCP12" s="237"/>
      <c r="VCQ12" s="237"/>
      <c r="VCR12" s="237"/>
      <c r="VCS12" s="237"/>
      <c r="VCT12" s="237"/>
      <c r="VCU12" s="237"/>
      <c r="VCV12" s="237"/>
      <c r="VCW12" s="237"/>
      <c r="VCX12" s="237"/>
      <c r="VCY12" s="237"/>
      <c r="VCZ12" s="237"/>
      <c r="VDA12" s="237"/>
      <c r="VDB12" s="237"/>
      <c r="VDC12" s="237"/>
      <c r="VDD12" s="237"/>
      <c r="VDE12" s="237"/>
      <c r="VDF12" s="237"/>
      <c r="VDG12" s="237"/>
      <c r="VDH12" s="237"/>
      <c r="VDI12" s="237"/>
      <c r="VDJ12" s="237"/>
      <c r="VDK12" s="237"/>
      <c r="VDL12" s="237"/>
      <c r="VDM12" s="237"/>
      <c r="VDN12" s="237"/>
      <c r="VDO12" s="237"/>
      <c r="VDP12" s="237"/>
      <c r="VDQ12" s="237"/>
      <c r="VDR12" s="237"/>
      <c r="VDS12" s="237"/>
      <c r="VDT12" s="237"/>
      <c r="VDU12" s="237"/>
      <c r="VDV12" s="237"/>
      <c r="VDW12" s="237"/>
      <c r="VDX12" s="237"/>
      <c r="VDY12" s="237"/>
      <c r="VDZ12" s="237"/>
      <c r="VEA12" s="237"/>
      <c r="VEB12" s="237"/>
      <c r="VEC12" s="237"/>
      <c r="VED12" s="237"/>
      <c r="VEE12" s="237"/>
      <c r="VEF12" s="237"/>
      <c r="VEG12" s="237"/>
      <c r="VEH12" s="237"/>
      <c r="VEI12" s="237"/>
      <c r="VEJ12" s="237"/>
      <c r="VEK12" s="237"/>
      <c r="VEL12" s="237"/>
      <c r="VEM12" s="237"/>
      <c r="VEN12" s="237"/>
      <c r="VEO12" s="237"/>
      <c r="VEP12" s="237"/>
      <c r="VEQ12" s="237"/>
      <c r="VER12" s="237"/>
      <c r="VES12" s="237"/>
      <c r="VET12" s="237"/>
      <c r="VEU12" s="237"/>
      <c r="VEV12" s="237"/>
      <c r="VEW12" s="237"/>
      <c r="VEX12" s="237"/>
      <c r="VEY12" s="237"/>
      <c r="VEZ12" s="237"/>
      <c r="VFA12" s="237"/>
      <c r="VFB12" s="237"/>
      <c r="VFC12" s="237"/>
      <c r="VFD12" s="237"/>
      <c r="VFE12" s="237"/>
      <c r="VFF12" s="237"/>
      <c r="VFG12" s="237"/>
      <c r="VFH12" s="237"/>
      <c r="VFI12" s="237"/>
      <c r="VFJ12" s="237"/>
      <c r="VFK12" s="237"/>
      <c r="VFL12" s="237"/>
      <c r="VFM12" s="237"/>
      <c r="VFN12" s="237"/>
      <c r="VFO12" s="237"/>
      <c r="VFP12" s="237"/>
      <c r="VFQ12" s="237"/>
      <c r="VFR12" s="237"/>
      <c r="VFS12" s="237"/>
      <c r="VFT12" s="237"/>
      <c r="VFU12" s="237"/>
      <c r="VFV12" s="237"/>
      <c r="VFW12" s="237"/>
      <c r="VFX12" s="237"/>
      <c r="VFY12" s="237"/>
      <c r="VFZ12" s="237"/>
      <c r="VGA12" s="237"/>
      <c r="VGB12" s="237"/>
      <c r="VGC12" s="237"/>
      <c r="VGD12" s="237"/>
      <c r="VGE12" s="237"/>
      <c r="VGF12" s="237"/>
      <c r="VGG12" s="237"/>
      <c r="VGH12" s="237"/>
      <c r="VGI12" s="237"/>
      <c r="VGJ12" s="237"/>
      <c r="VGK12" s="237"/>
      <c r="VGL12" s="237"/>
      <c r="VGM12" s="237"/>
      <c r="VGN12" s="237"/>
      <c r="VGO12" s="237"/>
      <c r="VGP12" s="237"/>
      <c r="VGQ12" s="237"/>
      <c r="VGR12" s="237"/>
      <c r="VGS12" s="237"/>
      <c r="VGT12" s="237"/>
      <c r="VGU12" s="237"/>
      <c r="VGV12" s="237"/>
      <c r="VGW12" s="237"/>
      <c r="VGX12" s="237"/>
      <c r="VGY12" s="237"/>
      <c r="VGZ12" s="237"/>
      <c r="VHA12" s="237"/>
      <c r="VHB12" s="237"/>
      <c r="VHC12" s="237"/>
      <c r="VHD12" s="237"/>
      <c r="VHE12" s="237"/>
      <c r="VHF12" s="237"/>
      <c r="VHG12" s="237"/>
      <c r="VHH12" s="237"/>
      <c r="VHI12" s="237"/>
      <c r="VHJ12" s="237"/>
      <c r="VHK12" s="237"/>
      <c r="VHL12" s="237"/>
      <c r="VHM12" s="237"/>
      <c r="VHN12" s="237"/>
      <c r="VHO12" s="237"/>
      <c r="VHP12" s="237"/>
      <c r="VHQ12" s="237"/>
      <c r="VHR12" s="237"/>
      <c r="VHS12" s="237"/>
      <c r="VHT12" s="237"/>
      <c r="VHU12" s="237"/>
      <c r="VHV12" s="237"/>
      <c r="VHW12" s="237"/>
      <c r="VHX12" s="237"/>
      <c r="VHY12" s="237"/>
      <c r="VHZ12" s="237"/>
      <c r="VIA12" s="237"/>
      <c r="VIB12" s="237"/>
      <c r="VIC12" s="237"/>
      <c r="VID12" s="237"/>
      <c r="VIE12" s="237"/>
      <c r="VIF12" s="237"/>
      <c r="VIG12" s="237"/>
      <c r="VIH12" s="237"/>
      <c r="VII12" s="237"/>
      <c r="VIJ12" s="237"/>
      <c r="VIK12" s="237"/>
      <c r="VIL12" s="237"/>
      <c r="VIM12" s="237"/>
      <c r="VIN12" s="237"/>
      <c r="VIO12" s="237"/>
      <c r="VIP12" s="237"/>
      <c r="VIQ12" s="237"/>
      <c r="VIR12" s="237"/>
      <c r="VIS12" s="237"/>
      <c r="VIT12" s="237"/>
      <c r="VIU12" s="237"/>
      <c r="VIV12" s="237"/>
      <c r="VIW12" s="237"/>
      <c r="VIX12" s="237"/>
      <c r="VIY12" s="237"/>
      <c r="VIZ12" s="237"/>
      <c r="VJA12" s="237"/>
      <c r="VJB12" s="237"/>
      <c r="VJC12" s="237"/>
      <c r="VJD12" s="237"/>
      <c r="VJE12" s="237"/>
      <c r="VJF12" s="237"/>
      <c r="VJG12" s="237"/>
      <c r="VJH12" s="237"/>
      <c r="VJI12" s="237"/>
      <c r="VJJ12" s="237"/>
      <c r="VJK12" s="237"/>
      <c r="VJL12" s="237"/>
      <c r="VJM12" s="237"/>
      <c r="VJN12" s="237"/>
      <c r="VJO12" s="237"/>
      <c r="VJP12" s="237"/>
      <c r="VJQ12" s="237"/>
      <c r="VJR12" s="237"/>
      <c r="VJS12" s="237"/>
      <c r="VJT12" s="237"/>
      <c r="VJU12" s="237"/>
      <c r="VJV12" s="237"/>
      <c r="VJW12" s="237"/>
      <c r="VJX12" s="237"/>
      <c r="VJY12" s="237"/>
      <c r="VJZ12" s="237"/>
      <c r="VKA12" s="237"/>
      <c r="VKB12" s="237"/>
      <c r="VKC12" s="237"/>
      <c r="VKD12" s="237"/>
      <c r="VKE12" s="237"/>
      <c r="VKF12" s="237"/>
      <c r="VKG12" s="237"/>
      <c r="VKH12" s="237"/>
      <c r="VKI12" s="237"/>
      <c r="VKJ12" s="237"/>
      <c r="VKK12" s="237"/>
      <c r="VKL12" s="237"/>
      <c r="VKM12" s="237"/>
      <c r="VKN12" s="237"/>
      <c r="VKO12" s="237"/>
      <c r="VKP12" s="237"/>
      <c r="VKQ12" s="237"/>
      <c r="VKR12" s="237"/>
      <c r="VKS12" s="237"/>
      <c r="VKT12" s="237"/>
      <c r="VKU12" s="237"/>
      <c r="VKV12" s="237"/>
      <c r="VKW12" s="237"/>
      <c r="VKX12" s="237"/>
      <c r="VKY12" s="237"/>
      <c r="VKZ12" s="237"/>
      <c r="VLA12" s="237"/>
      <c r="VLB12" s="237"/>
      <c r="VLC12" s="237"/>
      <c r="VLD12" s="237"/>
      <c r="VLE12" s="237"/>
      <c r="VLF12" s="237"/>
      <c r="VLG12" s="237"/>
      <c r="VLH12" s="237"/>
      <c r="VLI12" s="237"/>
      <c r="VLJ12" s="237"/>
      <c r="VLK12" s="237"/>
      <c r="VLL12" s="237"/>
      <c r="VLM12" s="237"/>
      <c r="VLN12" s="237"/>
      <c r="VLO12" s="237"/>
      <c r="VLP12" s="237"/>
      <c r="VLQ12" s="237"/>
      <c r="VLR12" s="237"/>
      <c r="VLS12" s="237"/>
      <c r="VLT12" s="237"/>
      <c r="VLU12" s="237"/>
      <c r="VLV12" s="237"/>
      <c r="VLW12" s="237"/>
      <c r="VLX12" s="237"/>
      <c r="VLY12" s="237"/>
      <c r="VLZ12" s="237"/>
      <c r="VMA12" s="237"/>
      <c r="VMB12" s="237"/>
      <c r="VMC12" s="237"/>
      <c r="VMD12" s="237"/>
      <c r="VME12" s="237"/>
      <c r="VMF12" s="237"/>
      <c r="VMG12" s="237"/>
      <c r="VMH12" s="237"/>
      <c r="VMI12" s="237"/>
      <c r="VMJ12" s="237"/>
      <c r="VMK12" s="237"/>
      <c r="VML12" s="237"/>
      <c r="VMM12" s="237"/>
      <c r="VMN12" s="237"/>
      <c r="VMO12" s="237"/>
      <c r="VMP12" s="237"/>
      <c r="VMQ12" s="237"/>
      <c r="VMR12" s="237"/>
      <c r="VMS12" s="237"/>
      <c r="VMT12" s="237"/>
      <c r="VMU12" s="237"/>
      <c r="VMV12" s="237"/>
      <c r="VMW12" s="237"/>
      <c r="VMX12" s="237"/>
      <c r="VMY12" s="237"/>
      <c r="VMZ12" s="237"/>
      <c r="VNA12" s="237"/>
      <c r="VNB12" s="237"/>
      <c r="VNC12" s="237"/>
      <c r="VND12" s="237"/>
      <c r="VNE12" s="237"/>
      <c r="VNF12" s="237"/>
      <c r="VNG12" s="237"/>
      <c r="VNH12" s="237"/>
      <c r="VNI12" s="237"/>
      <c r="VNJ12" s="237"/>
      <c r="VNK12" s="237"/>
      <c r="VNL12" s="237"/>
      <c r="VNM12" s="237"/>
      <c r="VNN12" s="237"/>
      <c r="VNO12" s="237"/>
      <c r="VNP12" s="237"/>
      <c r="VNQ12" s="237"/>
      <c r="VNR12" s="237"/>
      <c r="VNS12" s="237"/>
      <c r="VNT12" s="237"/>
      <c r="VNU12" s="237"/>
      <c r="VNV12" s="237"/>
      <c r="VNW12" s="237"/>
      <c r="VNX12" s="237"/>
      <c r="VNY12" s="237"/>
      <c r="VNZ12" s="237"/>
      <c r="VOA12" s="237"/>
      <c r="VOB12" s="237"/>
      <c r="VOC12" s="237"/>
      <c r="VOD12" s="237"/>
      <c r="VOE12" s="237"/>
      <c r="VOF12" s="237"/>
      <c r="VOG12" s="237"/>
      <c r="VOH12" s="237"/>
      <c r="VOI12" s="237"/>
      <c r="VOJ12" s="237"/>
      <c r="VOK12" s="237"/>
      <c r="VOL12" s="237"/>
      <c r="VOM12" s="237"/>
      <c r="VON12" s="237"/>
      <c r="VOO12" s="237"/>
      <c r="VOP12" s="237"/>
      <c r="VOQ12" s="237"/>
      <c r="VOR12" s="237"/>
      <c r="VOS12" s="237"/>
      <c r="VOT12" s="237"/>
      <c r="VOU12" s="237"/>
      <c r="VOV12" s="237"/>
      <c r="VOW12" s="237"/>
      <c r="VOX12" s="237"/>
      <c r="VOY12" s="237"/>
      <c r="VOZ12" s="237"/>
      <c r="VPA12" s="237"/>
      <c r="VPB12" s="237"/>
      <c r="VPC12" s="237"/>
      <c r="VPD12" s="237"/>
      <c r="VPE12" s="237"/>
      <c r="VPF12" s="237"/>
      <c r="VPG12" s="237"/>
      <c r="VPH12" s="237"/>
      <c r="VPI12" s="237"/>
      <c r="VPJ12" s="237"/>
      <c r="VPK12" s="237"/>
      <c r="VPL12" s="237"/>
      <c r="VPM12" s="237"/>
      <c r="VPN12" s="237"/>
      <c r="VPO12" s="237"/>
      <c r="VPP12" s="237"/>
      <c r="VPQ12" s="237"/>
      <c r="VPR12" s="237"/>
      <c r="VPS12" s="237"/>
      <c r="VPT12" s="237"/>
      <c r="VPU12" s="237"/>
      <c r="VPV12" s="237"/>
      <c r="VPW12" s="237"/>
      <c r="VPX12" s="237"/>
      <c r="VPY12" s="237"/>
      <c r="VPZ12" s="237"/>
      <c r="VQA12" s="237"/>
      <c r="VQB12" s="237"/>
      <c r="VQC12" s="237"/>
      <c r="VQD12" s="237"/>
      <c r="VQE12" s="237"/>
      <c r="VQF12" s="237"/>
      <c r="VQG12" s="237"/>
      <c r="VQH12" s="237"/>
      <c r="VQI12" s="237"/>
      <c r="VQJ12" s="237"/>
      <c r="VQK12" s="237"/>
      <c r="VQL12" s="237"/>
      <c r="VQM12" s="237"/>
      <c r="VQN12" s="237"/>
      <c r="VQO12" s="237"/>
      <c r="VQP12" s="237"/>
      <c r="VQQ12" s="237"/>
      <c r="VQR12" s="237"/>
      <c r="VQS12" s="237"/>
      <c r="VQT12" s="237"/>
      <c r="VQU12" s="237"/>
      <c r="VQV12" s="237"/>
      <c r="VQW12" s="237"/>
      <c r="VQX12" s="237"/>
      <c r="VQY12" s="237"/>
      <c r="VQZ12" s="237"/>
      <c r="VRA12" s="237"/>
      <c r="VRB12" s="237"/>
      <c r="VRC12" s="237"/>
      <c r="VRD12" s="237"/>
      <c r="VRE12" s="237"/>
      <c r="VRF12" s="237"/>
      <c r="VRG12" s="237"/>
      <c r="VRH12" s="237"/>
      <c r="VRI12" s="237"/>
      <c r="VRJ12" s="237"/>
      <c r="VRK12" s="237"/>
      <c r="VRL12" s="237"/>
      <c r="VRM12" s="237"/>
      <c r="VRN12" s="237"/>
      <c r="VRO12" s="237"/>
      <c r="VRP12" s="237"/>
      <c r="VRQ12" s="237"/>
      <c r="VRR12" s="237"/>
      <c r="VRS12" s="237"/>
      <c r="VRT12" s="237"/>
      <c r="VRU12" s="237"/>
      <c r="VRV12" s="237"/>
      <c r="VRW12" s="237"/>
      <c r="VRX12" s="237"/>
      <c r="VRY12" s="237"/>
      <c r="VRZ12" s="237"/>
      <c r="VSA12" s="237"/>
      <c r="VSB12" s="237"/>
      <c r="VSC12" s="237"/>
      <c r="VSD12" s="237"/>
      <c r="VSE12" s="237"/>
      <c r="VSF12" s="237"/>
      <c r="VSG12" s="237"/>
      <c r="VSH12" s="237"/>
      <c r="VSI12" s="237"/>
      <c r="VSJ12" s="237"/>
      <c r="VSK12" s="237"/>
      <c r="VSL12" s="237"/>
      <c r="VSM12" s="237"/>
      <c r="VSN12" s="237"/>
      <c r="VSO12" s="237"/>
      <c r="VSP12" s="237"/>
      <c r="VSQ12" s="237"/>
      <c r="VSR12" s="237"/>
      <c r="VSS12" s="237"/>
      <c r="VST12" s="237"/>
      <c r="VSU12" s="237"/>
      <c r="VSV12" s="237"/>
      <c r="VSW12" s="237"/>
      <c r="VSX12" s="237"/>
      <c r="VSY12" s="237"/>
      <c r="VSZ12" s="237"/>
      <c r="VTA12" s="237"/>
      <c r="VTB12" s="237"/>
      <c r="VTC12" s="237"/>
      <c r="VTD12" s="237"/>
      <c r="VTE12" s="237"/>
      <c r="VTF12" s="237"/>
      <c r="VTG12" s="237"/>
      <c r="VTH12" s="237"/>
      <c r="VTI12" s="237"/>
      <c r="VTJ12" s="237"/>
      <c r="VTK12" s="237"/>
      <c r="VTL12" s="237"/>
      <c r="VTM12" s="237"/>
      <c r="VTN12" s="237"/>
      <c r="VTO12" s="237"/>
      <c r="VTP12" s="237"/>
      <c r="VTQ12" s="237"/>
      <c r="VTR12" s="237"/>
      <c r="VTS12" s="237"/>
      <c r="VTT12" s="237"/>
      <c r="VTU12" s="237"/>
      <c r="VTV12" s="237"/>
      <c r="VTW12" s="237"/>
      <c r="VTX12" s="237"/>
      <c r="VTY12" s="237"/>
      <c r="VTZ12" s="237"/>
      <c r="VUA12" s="237"/>
      <c r="VUB12" s="237"/>
      <c r="VUC12" s="237"/>
      <c r="VUD12" s="237"/>
      <c r="VUE12" s="237"/>
      <c r="VUF12" s="237"/>
      <c r="VUG12" s="237"/>
      <c r="VUH12" s="237"/>
      <c r="VUI12" s="237"/>
      <c r="VUJ12" s="237"/>
      <c r="VUK12" s="237"/>
      <c r="VUL12" s="237"/>
      <c r="VUM12" s="237"/>
      <c r="VUN12" s="237"/>
      <c r="VUO12" s="237"/>
      <c r="VUP12" s="237"/>
      <c r="VUQ12" s="237"/>
      <c r="VUR12" s="237"/>
      <c r="VUS12" s="237"/>
      <c r="VUT12" s="237"/>
      <c r="VUU12" s="237"/>
      <c r="VUV12" s="237"/>
      <c r="VUW12" s="237"/>
      <c r="VUX12" s="237"/>
      <c r="VUY12" s="237"/>
      <c r="VUZ12" s="237"/>
      <c r="VVA12" s="237"/>
      <c r="VVB12" s="237"/>
      <c r="VVC12" s="237"/>
      <c r="VVD12" s="237"/>
      <c r="VVE12" s="237"/>
      <c r="VVF12" s="237"/>
      <c r="VVG12" s="237"/>
      <c r="VVH12" s="237"/>
      <c r="VVI12" s="237"/>
      <c r="VVJ12" s="237"/>
      <c r="VVK12" s="237"/>
      <c r="VVL12" s="237"/>
      <c r="VVM12" s="237"/>
      <c r="VVN12" s="237"/>
      <c r="VVO12" s="237"/>
      <c r="VVP12" s="237"/>
      <c r="VVQ12" s="237"/>
      <c r="VVR12" s="237"/>
      <c r="VVS12" s="237"/>
      <c r="VVT12" s="237"/>
      <c r="VVU12" s="237"/>
      <c r="VVV12" s="237"/>
      <c r="VVW12" s="237"/>
      <c r="VVX12" s="237"/>
      <c r="VVY12" s="237"/>
      <c r="VVZ12" s="237"/>
      <c r="VWA12" s="237"/>
      <c r="VWB12" s="237"/>
      <c r="VWC12" s="237"/>
      <c r="VWD12" s="237"/>
      <c r="VWE12" s="237"/>
      <c r="VWF12" s="237"/>
      <c r="VWG12" s="237"/>
      <c r="VWH12" s="237"/>
      <c r="VWI12" s="237"/>
      <c r="VWJ12" s="237"/>
      <c r="VWK12" s="237"/>
      <c r="VWL12" s="237"/>
      <c r="VWM12" s="237"/>
      <c r="VWN12" s="237"/>
      <c r="VWO12" s="237"/>
      <c r="VWP12" s="237"/>
      <c r="VWQ12" s="237"/>
      <c r="VWR12" s="237"/>
      <c r="VWS12" s="237"/>
      <c r="VWT12" s="237"/>
      <c r="VWU12" s="237"/>
      <c r="VWV12" s="237"/>
      <c r="VWW12" s="237"/>
      <c r="VWX12" s="237"/>
      <c r="VWY12" s="237"/>
      <c r="VWZ12" s="237"/>
      <c r="VXA12" s="237"/>
      <c r="VXB12" s="237"/>
      <c r="VXC12" s="237"/>
      <c r="VXD12" s="237"/>
      <c r="VXE12" s="237"/>
      <c r="VXF12" s="237"/>
      <c r="VXG12" s="237"/>
      <c r="VXH12" s="237"/>
      <c r="VXI12" s="237"/>
      <c r="VXJ12" s="237"/>
      <c r="VXK12" s="237"/>
      <c r="VXL12" s="237"/>
      <c r="VXM12" s="237"/>
      <c r="VXN12" s="237"/>
      <c r="VXO12" s="237"/>
      <c r="VXP12" s="237"/>
      <c r="VXQ12" s="237"/>
      <c r="VXR12" s="237"/>
      <c r="VXS12" s="237"/>
      <c r="VXT12" s="237"/>
      <c r="VXU12" s="237"/>
      <c r="VXV12" s="237"/>
      <c r="VXW12" s="237"/>
      <c r="VXX12" s="237"/>
      <c r="VXY12" s="237"/>
      <c r="VXZ12" s="237"/>
      <c r="VYA12" s="237"/>
      <c r="VYB12" s="237"/>
      <c r="VYC12" s="237"/>
      <c r="VYD12" s="237"/>
      <c r="VYE12" s="237"/>
      <c r="VYF12" s="237"/>
      <c r="VYG12" s="237"/>
      <c r="VYH12" s="237"/>
      <c r="VYI12" s="237"/>
      <c r="VYJ12" s="237"/>
      <c r="VYK12" s="237"/>
      <c r="VYL12" s="237"/>
      <c r="VYM12" s="237"/>
      <c r="VYN12" s="237"/>
      <c r="VYO12" s="237"/>
      <c r="VYP12" s="237"/>
      <c r="VYQ12" s="237"/>
      <c r="VYR12" s="237"/>
      <c r="VYS12" s="237"/>
      <c r="VYT12" s="237"/>
      <c r="VYU12" s="237"/>
      <c r="VYV12" s="237"/>
      <c r="VYW12" s="237"/>
      <c r="VYX12" s="237"/>
      <c r="VYY12" s="237"/>
      <c r="VYZ12" s="237"/>
      <c r="VZA12" s="237"/>
      <c r="VZB12" s="237"/>
      <c r="VZC12" s="237"/>
      <c r="VZD12" s="237"/>
      <c r="VZE12" s="237"/>
      <c r="VZF12" s="237"/>
      <c r="VZG12" s="237"/>
      <c r="VZH12" s="237"/>
      <c r="VZI12" s="237"/>
      <c r="VZJ12" s="237"/>
      <c r="VZK12" s="237"/>
      <c r="VZL12" s="237"/>
      <c r="VZM12" s="237"/>
      <c r="VZN12" s="237"/>
      <c r="VZO12" s="237"/>
      <c r="VZP12" s="237"/>
      <c r="VZQ12" s="237"/>
      <c r="VZR12" s="237"/>
      <c r="VZS12" s="237"/>
      <c r="VZT12" s="237"/>
      <c r="VZU12" s="237"/>
      <c r="VZV12" s="237"/>
      <c r="VZW12" s="237"/>
      <c r="VZX12" s="237"/>
      <c r="VZY12" s="237"/>
      <c r="VZZ12" s="237"/>
      <c r="WAA12" s="237"/>
      <c r="WAB12" s="237"/>
      <c r="WAC12" s="237"/>
      <c r="WAD12" s="237"/>
      <c r="WAE12" s="237"/>
      <c r="WAF12" s="237"/>
      <c r="WAG12" s="237"/>
      <c r="WAH12" s="237"/>
      <c r="WAI12" s="237"/>
      <c r="WAJ12" s="237"/>
      <c r="WAK12" s="237"/>
      <c r="WAL12" s="237"/>
      <c r="WAM12" s="237"/>
      <c r="WAN12" s="237"/>
      <c r="WAO12" s="237"/>
      <c r="WAP12" s="237"/>
      <c r="WAQ12" s="237"/>
      <c r="WAR12" s="237"/>
      <c r="WAS12" s="237"/>
      <c r="WAT12" s="237"/>
      <c r="WAU12" s="237"/>
      <c r="WAV12" s="237"/>
      <c r="WAW12" s="237"/>
      <c r="WAX12" s="237"/>
      <c r="WAY12" s="237"/>
      <c r="WAZ12" s="237"/>
      <c r="WBA12" s="237"/>
      <c r="WBB12" s="237"/>
      <c r="WBC12" s="237"/>
      <c r="WBD12" s="237"/>
      <c r="WBE12" s="237"/>
      <c r="WBF12" s="237"/>
      <c r="WBG12" s="237"/>
      <c r="WBH12" s="237"/>
      <c r="WBI12" s="237"/>
      <c r="WBJ12" s="237"/>
      <c r="WBK12" s="237"/>
      <c r="WBL12" s="237"/>
      <c r="WBM12" s="237"/>
      <c r="WBN12" s="237"/>
      <c r="WBO12" s="237"/>
      <c r="WBP12" s="237"/>
      <c r="WBQ12" s="237"/>
      <c r="WBR12" s="237"/>
      <c r="WBS12" s="237"/>
      <c r="WBT12" s="237"/>
      <c r="WBU12" s="237"/>
      <c r="WBV12" s="237"/>
      <c r="WBW12" s="237"/>
      <c r="WBX12" s="237"/>
      <c r="WBY12" s="237"/>
      <c r="WBZ12" s="237"/>
      <c r="WCA12" s="237"/>
      <c r="WCB12" s="237"/>
      <c r="WCC12" s="237"/>
      <c r="WCD12" s="237"/>
      <c r="WCE12" s="237"/>
      <c r="WCF12" s="237"/>
      <c r="WCG12" s="237"/>
      <c r="WCH12" s="237"/>
      <c r="WCI12" s="237"/>
      <c r="WCJ12" s="237"/>
      <c r="WCK12" s="237"/>
      <c r="WCL12" s="237"/>
      <c r="WCM12" s="237"/>
      <c r="WCN12" s="237"/>
      <c r="WCO12" s="237"/>
      <c r="WCP12" s="237"/>
      <c r="WCQ12" s="237"/>
      <c r="WCR12" s="237"/>
      <c r="WCS12" s="237"/>
      <c r="WCT12" s="237"/>
      <c r="WCU12" s="237"/>
      <c r="WCV12" s="237"/>
      <c r="WCW12" s="237"/>
      <c r="WCX12" s="237"/>
      <c r="WCY12" s="237"/>
      <c r="WCZ12" s="237"/>
      <c r="WDA12" s="237"/>
      <c r="WDB12" s="237"/>
      <c r="WDC12" s="237"/>
      <c r="WDD12" s="237"/>
      <c r="WDE12" s="237"/>
      <c r="WDF12" s="237"/>
      <c r="WDG12" s="237"/>
      <c r="WDH12" s="237"/>
      <c r="WDI12" s="237"/>
      <c r="WDJ12" s="237"/>
      <c r="WDK12" s="237"/>
      <c r="WDL12" s="237"/>
      <c r="WDM12" s="237"/>
      <c r="WDN12" s="237"/>
      <c r="WDO12" s="237"/>
      <c r="WDP12" s="237"/>
      <c r="WDQ12" s="237"/>
      <c r="WDR12" s="237"/>
      <c r="WDS12" s="237"/>
      <c r="WDT12" s="237"/>
      <c r="WDU12" s="237"/>
      <c r="WDV12" s="237"/>
      <c r="WDW12" s="237"/>
      <c r="WDX12" s="237"/>
      <c r="WDY12" s="237"/>
      <c r="WDZ12" s="237"/>
      <c r="WEA12" s="237"/>
      <c r="WEB12" s="237"/>
      <c r="WEC12" s="237"/>
      <c r="WED12" s="237"/>
      <c r="WEE12" s="237"/>
      <c r="WEF12" s="237"/>
      <c r="WEG12" s="237"/>
      <c r="WEH12" s="237"/>
      <c r="WEI12" s="237"/>
      <c r="WEJ12" s="237"/>
      <c r="WEK12" s="237"/>
      <c r="WEL12" s="237"/>
      <c r="WEM12" s="237"/>
      <c r="WEN12" s="237"/>
      <c r="WEO12" s="237"/>
      <c r="WEP12" s="237"/>
      <c r="WEQ12" s="237"/>
      <c r="WER12" s="237"/>
      <c r="WES12" s="237"/>
      <c r="WET12" s="237"/>
      <c r="WEU12" s="237"/>
      <c r="WEV12" s="237"/>
      <c r="WEW12" s="237"/>
      <c r="WEX12" s="237"/>
      <c r="WEY12" s="237"/>
      <c r="WEZ12" s="237"/>
      <c r="WFA12" s="237"/>
      <c r="WFB12" s="237"/>
      <c r="WFC12" s="237"/>
      <c r="WFD12" s="237"/>
      <c r="WFE12" s="237"/>
      <c r="WFF12" s="237"/>
      <c r="WFG12" s="237"/>
      <c r="WFH12" s="237"/>
      <c r="WFI12" s="237"/>
      <c r="WFJ12" s="237"/>
      <c r="WFK12" s="237"/>
      <c r="WFL12" s="237"/>
      <c r="WFM12" s="237"/>
      <c r="WFN12" s="237"/>
      <c r="WFO12" s="237"/>
      <c r="WFP12" s="237"/>
      <c r="WFQ12" s="237"/>
      <c r="WFR12" s="237"/>
      <c r="WFS12" s="237"/>
      <c r="WFT12" s="237"/>
      <c r="WFU12" s="237"/>
      <c r="WFV12" s="237"/>
      <c r="WFW12" s="237"/>
      <c r="WFX12" s="237"/>
      <c r="WFY12" s="237"/>
      <c r="WFZ12" s="237"/>
      <c r="WGA12" s="237"/>
      <c r="WGB12" s="237"/>
      <c r="WGC12" s="237"/>
      <c r="WGD12" s="237"/>
      <c r="WGE12" s="237"/>
      <c r="WGF12" s="237"/>
      <c r="WGG12" s="237"/>
      <c r="WGH12" s="237"/>
      <c r="WGI12" s="237"/>
      <c r="WGJ12" s="237"/>
      <c r="WGK12" s="237"/>
      <c r="WGL12" s="237"/>
      <c r="WGM12" s="237"/>
      <c r="WGN12" s="237"/>
      <c r="WGO12" s="237"/>
      <c r="WGP12" s="237"/>
      <c r="WGQ12" s="237"/>
      <c r="WGR12" s="237"/>
      <c r="WGS12" s="237"/>
      <c r="WGT12" s="237"/>
      <c r="WGU12" s="237"/>
      <c r="WGV12" s="237"/>
      <c r="WGW12" s="237"/>
      <c r="WGX12" s="237"/>
      <c r="WGY12" s="237"/>
      <c r="WGZ12" s="237"/>
      <c r="WHA12" s="237"/>
      <c r="WHB12" s="237"/>
      <c r="WHC12" s="237"/>
      <c r="WHD12" s="237"/>
      <c r="WHE12" s="237"/>
      <c r="WHF12" s="237"/>
      <c r="WHG12" s="237"/>
      <c r="WHH12" s="237"/>
      <c r="WHI12" s="237"/>
      <c r="WHJ12" s="237"/>
      <c r="WHK12" s="237"/>
      <c r="WHL12" s="237"/>
      <c r="WHM12" s="237"/>
      <c r="WHN12" s="237"/>
      <c r="WHO12" s="237"/>
      <c r="WHP12" s="237"/>
      <c r="WHQ12" s="237"/>
      <c r="WHR12" s="237"/>
      <c r="WHS12" s="237"/>
      <c r="WHT12" s="237"/>
      <c r="WHU12" s="237"/>
      <c r="WHV12" s="237"/>
      <c r="WHW12" s="237"/>
      <c r="WHX12" s="237"/>
      <c r="WHY12" s="237"/>
      <c r="WHZ12" s="237"/>
      <c r="WIA12" s="237"/>
      <c r="WIB12" s="237"/>
      <c r="WIC12" s="237"/>
      <c r="WID12" s="237"/>
      <c r="WIE12" s="237"/>
      <c r="WIF12" s="237"/>
      <c r="WIG12" s="237"/>
      <c r="WIH12" s="237"/>
      <c r="WII12" s="237"/>
      <c r="WIJ12" s="237"/>
      <c r="WIK12" s="237"/>
      <c r="WIL12" s="237"/>
      <c r="WIM12" s="237"/>
      <c r="WIN12" s="237"/>
      <c r="WIO12" s="237"/>
      <c r="WIP12" s="237"/>
      <c r="WIQ12" s="237"/>
      <c r="WIR12" s="237"/>
      <c r="WIS12" s="237"/>
      <c r="WIT12" s="237"/>
      <c r="WIU12" s="237"/>
      <c r="WIV12" s="237"/>
      <c r="WIW12" s="237"/>
      <c r="WIX12" s="237"/>
      <c r="WIY12" s="237"/>
      <c r="WIZ12" s="237"/>
      <c r="WJA12" s="237"/>
      <c r="WJB12" s="237"/>
      <c r="WJC12" s="237"/>
      <c r="WJD12" s="237"/>
      <c r="WJE12" s="237"/>
      <c r="WJF12" s="237"/>
      <c r="WJG12" s="237"/>
      <c r="WJH12" s="237"/>
      <c r="WJI12" s="237"/>
      <c r="WJJ12" s="237"/>
      <c r="WJK12" s="237"/>
      <c r="WJL12" s="237"/>
      <c r="WJM12" s="237"/>
      <c r="WJN12" s="237"/>
      <c r="WJO12" s="237"/>
      <c r="WJP12" s="237"/>
      <c r="WJQ12" s="237"/>
      <c r="WJR12" s="237"/>
      <c r="WJS12" s="237"/>
      <c r="WJT12" s="237"/>
      <c r="WJU12" s="237"/>
      <c r="WJV12" s="237"/>
      <c r="WJW12" s="237"/>
      <c r="WJX12" s="237"/>
      <c r="WJY12" s="237"/>
      <c r="WJZ12" s="237"/>
      <c r="WKA12" s="237"/>
      <c r="WKB12" s="237"/>
      <c r="WKC12" s="237"/>
      <c r="WKD12" s="237"/>
      <c r="WKE12" s="237"/>
      <c r="WKF12" s="237"/>
      <c r="WKG12" s="237"/>
      <c r="WKH12" s="237"/>
      <c r="WKI12" s="237"/>
      <c r="WKJ12" s="237"/>
      <c r="WKK12" s="237"/>
      <c r="WKL12" s="237"/>
      <c r="WKM12" s="237"/>
      <c r="WKN12" s="237"/>
      <c r="WKO12" s="237"/>
      <c r="WKP12" s="237"/>
      <c r="WKQ12" s="237"/>
      <c r="WKR12" s="237"/>
      <c r="WKS12" s="237"/>
      <c r="WKT12" s="237"/>
      <c r="WKU12" s="237"/>
      <c r="WKV12" s="237"/>
      <c r="WKW12" s="237"/>
      <c r="WKX12" s="237"/>
      <c r="WKY12" s="237"/>
      <c r="WKZ12" s="237"/>
      <c r="WLA12" s="237"/>
      <c r="WLB12" s="237"/>
      <c r="WLC12" s="237"/>
      <c r="WLD12" s="237"/>
      <c r="WLE12" s="237"/>
      <c r="WLF12" s="237"/>
      <c r="WLG12" s="237"/>
      <c r="WLH12" s="237"/>
      <c r="WLI12" s="237"/>
      <c r="WLJ12" s="237"/>
      <c r="WLK12" s="237"/>
      <c r="WLL12" s="237"/>
      <c r="WLM12" s="237"/>
      <c r="WLN12" s="237"/>
      <c r="WLO12" s="237"/>
      <c r="WLP12" s="237"/>
      <c r="WLQ12" s="237"/>
      <c r="WLR12" s="237"/>
      <c r="WLS12" s="237"/>
      <c r="WLT12" s="237"/>
      <c r="WLU12" s="237"/>
      <c r="WLV12" s="237"/>
      <c r="WLW12" s="237"/>
      <c r="WLX12" s="237"/>
      <c r="WLY12" s="237"/>
      <c r="WLZ12" s="237"/>
      <c r="WMA12" s="237"/>
      <c r="WMB12" s="237"/>
      <c r="WMC12" s="237"/>
      <c r="WMD12" s="237"/>
      <c r="WME12" s="237"/>
      <c r="WMF12" s="237"/>
      <c r="WMG12" s="237"/>
      <c r="WMH12" s="237"/>
      <c r="WMI12" s="237"/>
      <c r="WMJ12" s="237"/>
      <c r="WMK12" s="237"/>
      <c r="WML12" s="237"/>
      <c r="WMM12" s="237"/>
      <c r="WMN12" s="237"/>
      <c r="WMO12" s="237"/>
      <c r="WMP12" s="237"/>
      <c r="WMQ12" s="237"/>
      <c r="WMR12" s="237"/>
      <c r="WMS12" s="237"/>
      <c r="WMT12" s="237"/>
      <c r="WMU12" s="237"/>
      <c r="WMV12" s="237"/>
      <c r="WMW12" s="237"/>
      <c r="WMX12" s="237"/>
      <c r="WMY12" s="237"/>
      <c r="WMZ12" s="237"/>
      <c r="WNA12" s="237"/>
      <c r="WNB12" s="237"/>
      <c r="WNC12" s="237"/>
      <c r="WND12" s="237"/>
      <c r="WNE12" s="237"/>
      <c r="WNF12" s="237"/>
      <c r="WNG12" s="237"/>
      <c r="WNH12" s="237"/>
      <c r="WNI12" s="237"/>
      <c r="WNJ12" s="237"/>
      <c r="WNK12" s="237"/>
      <c r="WNL12" s="237"/>
      <c r="WNM12" s="237"/>
      <c r="WNN12" s="237"/>
      <c r="WNO12" s="237"/>
      <c r="WNP12" s="237"/>
      <c r="WNQ12" s="237"/>
      <c r="WNR12" s="237"/>
      <c r="WNS12" s="237"/>
      <c r="WNT12" s="237"/>
      <c r="WNU12" s="237"/>
      <c r="WNV12" s="237"/>
      <c r="WNW12" s="237"/>
      <c r="WNX12" s="237"/>
      <c r="WNY12" s="237"/>
      <c r="WNZ12" s="237"/>
      <c r="WOA12" s="237"/>
      <c r="WOB12" s="237"/>
      <c r="WOC12" s="237"/>
      <c r="WOD12" s="237"/>
      <c r="WOE12" s="237"/>
      <c r="WOF12" s="237"/>
      <c r="WOG12" s="237"/>
      <c r="WOH12" s="237"/>
      <c r="WOI12" s="237"/>
      <c r="WOJ12" s="237"/>
      <c r="WOK12" s="237"/>
      <c r="WOL12" s="237"/>
      <c r="WOM12" s="237"/>
      <c r="WON12" s="237"/>
      <c r="WOO12" s="237"/>
      <c r="WOP12" s="237"/>
      <c r="WOQ12" s="237"/>
      <c r="WOR12" s="237"/>
      <c r="WOS12" s="237"/>
      <c r="WOT12" s="237"/>
      <c r="WOU12" s="237"/>
      <c r="WOV12" s="237"/>
      <c r="WOW12" s="237"/>
      <c r="WOX12" s="237"/>
      <c r="WOY12" s="237"/>
      <c r="WOZ12" s="237"/>
      <c r="WPA12" s="237"/>
      <c r="WPB12" s="237"/>
      <c r="WPC12" s="237"/>
      <c r="WPD12" s="237"/>
      <c r="WPE12" s="237"/>
      <c r="WPF12" s="237"/>
      <c r="WPG12" s="237"/>
      <c r="WPH12" s="237"/>
      <c r="WPI12" s="237"/>
      <c r="WPJ12" s="237"/>
      <c r="WPK12" s="237"/>
      <c r="WPL12" s="237"/>
      <c r="WPM12" s="237"/>
      <c r="WPN12" s="237"/>
      <c r="WPO12" s="237"/>
      <c r="WPP12" s="237"/>
      <c r="WPQ12" s="237"/>
      <c r="WPR12" s="237"/>
      <c r="WPS12" s="237"/>
      <c r="WPT12" s="237"/>
      <c r="WPU12" s="237"/>
      <c r="WPV12" s="237"/>
      <c r="WPW12" s="237"/>
      <c r="WPX12" s="237"/>
      <c r="WPY12" s="237"/>
      <c r="WPZ12" s="237"/>
      <c r="WQA12" s="237"/>
      <c r="WQB12" s="237"/>
      <c r="WQC12" s="237"/>
      <c r="WQD12" s="237"/>
      <c r="WQE12" s="237"/>
      <c r="WQF12" s="237"/>
      <c r="WQG12" s="237"/>
      <c r="WQH12" s="237"/>
      <c r="WQI12" s="237"/>
      <c r="WQJ12" s="237"/>
      <c r="WQK12" s="237"/>
      <c r="WQL12" s="237"/>
      <c r="WQM12" s="237"/>
      <c r="WQN12" s="237"/>
      <c r="WQO12" s="237"/>
      <c r="WQP12" s="237"/>
      <c r="WQQ12" s="237"/>
      <c r="WQR12" s="237"/>
      <c r="WQS12" s="237"/>
      <c r="WQT12" s="237"/>
      <c r="WQU12" s="237"/>
      <c r="WQV12" s="237"/>
      <c r="WQW12" s="237"/>
      <c r="WQX12" s="237"/>
      <c r="WQY12" s="237"/>
      <c r="WQZ12" s="237"/>
      <c r="WRA12" s="237"/>
      <c r="WRB12" s="237"/>
      <c r="WRC12" s="237"/>
      <c r="WRD12" s="237"/>
      <c r="WRE12" s="237"/>
      <c r="WRF12" s="237"/>
      <c r="WRG12" s="237"/>
      <c r="WRH12" s="237"/>
      <c r="WRI12" s="237"/>
      <c r="WRJ12" s="237"/>
      <c r="WRK12" s="237"/>
      <c r="WRL12" s="237"/>
      <c r="WRM12" s="237"/>
      <c r="WRN12" s="237"/>
      <c r="WRO12" s="237"/>
      <c r="WRP12" s="237"/>
      <c r="WRQ12" s="237"/>
      <c r="WRR12" s="237"/>
      <c r="WRS12" s="237"/>
      <c r="WRT12" s="237"/>
      <c r="WRU12" s="237"/>
      <c r="WRV12" s="237"/>
      <c r="WRW12" s="237"/>
      <c r="WRX12" s="237"/>
      <c r="WRY12" s="237"/>
      <c r="WRZ12" s="237"/>
      <c r="WSA12" s="237"/>
      <c r="WSB12" s="237"/>
      <c r="WSC12" s="237"/>
      <c r="WSD12" s="237"/>
      <c r="WSE12" s="237"/>
      <c r="WSF12" s="237"/>
      <c r="WSG12" s="237"/>
      <c r="WSH12" s="237"/>
      <c r="WSI12" s="237"/>
      <c r="WSJ12" s="237"/>
      <c r="WSK12" s="237"/>
      <c r="WSL12" s="237"/>
      <c r="WSM12" s="237"/>
      <c r="WSN12" s="237"/>
      <c r="WSO12" s="237"/>
      <c r="WSP12" s="237"/>
      <c r="WSQ12" s="237"/>
      <c r="WSR12" s="237"/>
      <c r="WSS12" s="237"/>
      <c r="WST12" s="237"/>
      <c r="WSU12" s="237"/>
      <c r="WSV12" s="237"/>
      <c r="WSW12" s="237"/>
      <c r="WSX12" s="237"/>
      <c r="WSY12" s="237"/>
      <c r="WSZ12" s="237"/>
      <c r="WTA12" s="237"/>
      <c r="WTB12" s="237"/>
      <c r="WTC12" s="237"/>
      <c r="WTD12" s="237"/>
      <c r="WTE12" s="237"/>
      <c r="WTF12" s="237"/>
      <c r="WTG12" s="237"/>
      <c r="WTH12" s="237"/>
      <c r="WTI12" s="237"/>
      <c r="WTJ12" s="237"/>
      <c r="WTK12" s="237"/>
      <c r="WTL12" s="237"/>
      <c r="WTM12" s="237"/>
      <c r="WTN12" s="237"/>
      <c r="WTO12" s="237"/>
      <c r="WTP12" s="237"/>
      <c r="WTQ12" s="237"/>
      <c r="WTR12" s="237"/>
      <c r="WTS12" s="237"/>
      <c r="WTT12" s="237"/>
      <c r="WTU12" s="237"/>
      <c r="WTV12" s="237"/>
      <c r="WTW12" s="237"/>
      <c r="WTX12" s="237"/>
      <c r="WTY12" s="237"/>
      <c r="WTZ12" s="237"/>
      <c r="WUA12" s="237"/>
      <c r="WUB12" s="237"/>
      <c r="WUC12" s="237"/>
      <c r="WUD12" s="237"/>
      <c r="WUE12" s="237"/>
      <c r="WUF12" s="237"/>
      <c r="WUG12" s="237"/>
      <c r="WUH12" s="237"/>
      <c r="WUI12" s="237"/>
      <c r="WUJ12" s="237"/>
      <c r="WUK12" s="237"/>
      <c r="WUL12" s="237"/>
      <c r="WUM12" s="237"/>
      <c r="WUN12" s="237"/>
      <c r="WUO12" s="237"/>
      <c r="WUP12" s="237"/>
      <c r="WUQ12" s="237"/>
      <c r="WUR12" s="237"/>
      <c r="WUS12" s="237"/>
      <c r="WUT12" s="237"/>
      <c r="WUU12" s="237"/>
      <c r="WUV12" s="237"/>
      <c r="WUW12" s="237"/>
      <c r="WUX12" s="237"/>
      <c r="WUY12" s="237"/>
      <c r="WUZ12" s="237"/>
      <c r="WVA12" s="237"/>
      <c r="WVB12" s="237"/>
      <c r="WVC12" s="237"/>
      <c r="WVD12" s="237"/>
      <c r="WVE12" s="237"/>
      <c r="WVF12" s="237"/>
      <c r="WVG12" s="237"/>
      <c r="WVH12" s="237"/>
      <c r="WVI12" s="237"/>
      <c r="WVJ12" s="237"/>
      <c r="WVK12" s="237"/>
      <c r="WVL12" s="237"/>
      <c r="WVM12" s="237"/>
      <c r="WVN12" s="237"/>
      <c r="WVO12" s="237"/>
      <c r="WVP12" s="237"/>
      <c r="WVQ12" s="237"/>
      <c r="WVR12" s="237"/>
      <c r="WVS12" s="237"/>
      <c r="WVT12" s="237"/>
      <c r="WVU12" s="237"/>
      <c r="WVV12" s="237"/>
      <c r="WVW12" s="237"/>
      <c r="WVX12" s="237"/>
      <c r="WVY12" s="237"/>
      <c r="WVZ12" s="237"/>
      <c r="WWA12" s="237"/>
      <c r="WWB12" s="237"/>
      <c r="WWC12" s="237"/>
      <c r="WWD12" s="237"/>
      <c r="WWE12" s="237"/>
      <c r="WWF12" s="237"/>
      <c r="WWG12" s="237"/>
      <c r="WWH12" s="237"/>
      <c r="WWI12" s="237"/>
      <c r="WWJ12" s="237"/>
      <c r="WWK12" s="237"/>
      <c r="WWL12" s="237"/>
      <c r="WWM12" s="237"/>
      <c r="WWN12" s="237"/>
      <c r="WWO12" s="237"/>
      <c r="WWP12" s="237"/>
      <c r="WWQ12" s="237"/>
      <c r="WWR12" s="237"/>
      <c r="WWS12" s="237"/>
      <c r="WWT12" s="237"/>
      <c r="WWU12" s="237"/>
      <c r="WWV12" s="237"/>
      <c r="WWW12" s="237"/>
      <c r="WWX12" s="237"/>
      <c r="WWY12" s="237"/>
      <c r="WWZ12" s="237"/>
      <c r="WXA12" s="237"/>
      <c r="WXB12" s="237"/>
      <c r="WXC12" s="237"/>
      <c r="WXD12" s="237"/>
      <c r="WXE12" s="237"/>
      <c r="WXF12" s="237"/>
      <c r="WXG12" s="237"/>
      <c r="WXH12" s="237"/>
      <c r="WXI12" s="237"/>
      <c r="WXJ12" s="237"/>
      <c r="WXK12" s="237"/>
      <c r="WXL12" s="237"/>
      <c r="WXM12" s="237"/>
      <c r="WXN12" s="237"/>
      <c r="WXO12" s="237"/>
      <c r="WXP12" s="237"/>
      <c r="WXQ12" s="237"/>
      <c r="WXR12" s="237"/>
      <c r="WXS12" s="237"/>
      <c r="WXT12" s="237"/>
      <c r="WXU12" s="237"/>
      <c r="WXV12" s="237"/>
      <c r="WXW12" s="237"/>
      <c r="WXX12" s="237"/>
      <c r="WXY12" s="237"/>
      <c r="WXZ12" s="237"/>
      <c r="WYA12" s="237"/>
      <c r="WYB12" s="237"/>
      <c r="WYC12" s="237"/>
      <c r="WYD12" s="237"/>
      <c r="WYE12" s="237"/>
      <c r="WYF12" s="237"/>
      <c r="WYG12" s="237"/>
      <c r="WYH12" s="237"/>
    </row>
    <row r="13" spans="1:16206" x14ac:dyDescent="0.25">
      <c r="A13" s="15"/>
      <c r="B13" s="16"/>
      <c r="C13" s="16"/>
      <c r="D13" s="16"/>
      <c r="E13" s="16"/>
      <c r="F13" s="222"/>
      <c r="G13" s="16"/>
      <c r="H13" s="16"/>
      <c r="I13" s="17"/>
      <c r="J13" s="17"/>
      <c r="K13" s="16"/>
      <c r="L13" s="344"/>
      <c r="M13" s="16"/>
      <c r="N13" s="17"/>
      <c r="O13" s="18"/>
      <c r="P13" s="16"/>
      <c r="Q13" s="17"/>
      <c r="R13" s="17"/>
      <c r="S13" s="16"/>
      <c r="T13" s="16"/>
      <c r="U13" s="16"/>
      <c r="V13" s="18"/>
      <c r="W13" s="16"/>
      <c r="X13" s="16"/>
      <c r="Y13" s="16"/>
      <c r="Z13" s="17"/>
      <c r="AA13" s="19"/>
      <c r="AB13" s="16"/>
      <c r="AC13" s="17"/>
      <c r="AD13" s="17"/>
      <c r="AE13" s="16"/>
      <c r="AF13" s="6"/>
      <c r="AI13" s="6"/>
      <c r="AK13" s="6"/>
      <c r="AX13" s="5"/>
      <c r="AY13" s="5"/>
      <c r="AZ13" s="6"/>
      <c r="BC13" s="6"/>
      <c r="BK13" s="5"/>
      <c r="BL13" s="5"/>
      <c r="BM13" s="6"/>
    </row>
    <row r="14" spans="1:16206" ht="15.75" thickBot="1" x14ac:dyDescent="0.3">
      <c r="A14" s="233" t="s">
        <v>2088</v>
      </c>
      <c r="B14" s="11"/>
      <c r="C14" s="11"/>
      <c r="D14" s="11"/>
      <c r="E14" s="11"/>
      <c r="F14" s="370"/>
      <c r="G14" s="20"/>
      <c r="H14" s="20"/>
      <c r="I14" s="21"/>
      <c r="J14" s="21"/>
      <c r="K14" s="20"/>
      <c r="L14" s="375"/>
      <c r="M14" s="20"/>
      <c r="N14" s="21"/>
      <c r="O14" s="22"/>
      <c r="P14" s="20"/>
      <c r="Q14" s="21"/>
      <c r="R14" s="21"/>
      <c r="S14" s="20"/>
      <c r="T14" s="20"/>
      <c r="U14" s="20"/>
      <c r="V14" s="22"/>
      <c r="W14" s="20"/>
      <c r="X14" s="20"/>
      <c r="Y14" s="20"/>
      <c r="Z14" s="21"/>
      <c r="AA14" s="23"/>
      <c r="AB14" s="20"/>
      <c r="AC14" s="21"/>
      <c r="AD14" s="21"/>
      <c r="AE14" s="20"/>
      <c r="AF14" s="20"/>
      <c r="AG14" s="22"/>
      <c r="AH14" s="22"/>
      <c r="AI14" s="20"/>
      <c r="AJ14" s="24"/>
      <c r="AK14" s="20"/>
      <c r="AL14" s="22"/>
      <c r="AM14" s="22"/>
      <c r="AN14" s="22"/>
      <c r="AO14" s="22"/>
      <c r="AP14" s="20"/>
      <c r="AQ14" s="20"/>
      <c r="AR14" s="20"/>
      <c r="AS14" s="20"/>
      <c r="AT14" s="20"/>
      <c r="AU14" s="20"/>
      <c r="AV14" s="20"/>
      <c r="AW14" s="20"/>
      <c r="AX14" s="21"/>
      <c r="AY14" s="21"/>
      <c r="AZ14" s="20"/>
      <c r="BA14" s="21"/>
      <c r="BB14" s="20"/>
      <c r="BC14" s="20"/>
      <c r="BD14" s="21"/>
      <c r="BE14" s="21"/>
      <c r="BF14" s="20"/>
      <c r="BG14" s="20"/>
      <c r="BH14" s="21"/>
      <c r="BI14" s="20"/>
      <c r="BJ14" s="20"/>
      <c r="BK14" s="21"/>
      <c r="BL14" s="21"/>
      <c r="BM14" s="20"/>
    </row>
    <row r="15" spans="1:16206" ht="15" customHeight="1" x14ac:dyDescent="0.25">
      <c r="A15" s="260" t="s">
        <v>14</v>
      </c>
      <c r="B15" s="261" t="s">
        <v>145</v>
      </c>
      <c r="C15" s="261"/>
      <c r="D15" s="261"/>
      <c r="E15" s="261"/>
      <c r="F15" s="261"/>
      <c r="G15" s="262"/>
      <c r="H15" s="263" t="s">
        <v>1048</v>
      </c>
      <c r="I15" s="264"/>
      <c r="J15" s="265"/>
      <c r="K15" s="435" t="s">
        <v>146</v>
      </c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436"/>
      <c r="AN15" s="436"/>
      <c r="AO15" s="437"/>
      <c r="AP15" s="261" t="s">
        <v>147</v>
      </c>
      <c r="AQ15" s="261"/>
      <c r="AR15" s="261"/>
      <c r="AS15" s="261"/>
      <c r="AT15" s="261"/>
      <c r="AU15" s="261"/>
      <c r="AV15" s="261" t="s">
        <v>148</v>
      </c>
      <c r="AW15" s="261"/>
      <c r="AX15" s="261"/>
      <c r="AY15" s="261"/>
      <c r="AZ15" s="261"/>
      <c r="BA15" s="261"/>
      <c r="BB15" s="261" t="s">
        <v>149</v>
      </c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6"/>
    </row>
    <row r="16" spans="1:16206" x14ac:dyDescent="0.25">
      <c r="A16" s="267"/>
      <c r="B16" s="25"/>
      <c r="C16" s="25"/>
      <c r="D16" s="25"/>
      <c r="E16" s="25"/>
      <c r="F16" s="25"/>
      <c r="G16" s="26"/>
      <c r="H16" s="426"/>
      <c r="I16" s="427"/>
      <c r="J16" s="428"/>
      <c r="K16" s="429" t="s">
        <v>150</v>
      </c>
      <c r="L16" s="430"/>
      <c r="M16" s="430"/>
      <c r="N16" s="430"/>
      <c r="O16" s="430"/>
      <c r="P16" s="430"/>
      <c r="Q16" s="430"/>
      <c r="R16" s="430"/>
      <c r="S16" s="430"/>
      <c r="T16" s="430"/>
      <c r="U16" s="430"/>
      <c r="V16" s="430"/>
      <c r="W16" s="431"/>
      <c r="X16" s="28" t="s">
        <v>151</v>
      </c>
      <c r="Y16" s="28"/>
      <c r="Z16" s="28"/>
      <c r="AA16" s="28"/>
      <c r="AB16" s="28"/>
      <c r="AC16" s="28"/>
      <c r="AD16" s="28"/>
      <c r="AE16" s="28"/>
      <c r="AF16" s="28"/>
      <c r="AG16" s="28"/>
      <c r="AH16" s="29"/>
      <c r="AI16" s="26" t="s">
        <v>387</v>
      </c>
      <c r="AJ16" s="28"/>
      <c r="AK16" s="29"/>
      <c r="AL16" s="30" t="s">
        <v>152</v>
      </c>
      <c r="AM16" s="31"/>
      <c r="AN16" s="31"/>
      <c r="AO16" s="31"/>
      <c r="AP16" s="25" t="s">
        <v>153</v>
      </c>
      <c r="AQ16" s="26" t="s">
        <v>1050</v>
      </c>
      <c r="AR16" s="29"/>
      <c r="AS16" s="25" t="s">
        <v>154</v>
      </c>
      <c r="AT16" s="25" t="s">
        <v>155</v>
      </c>
      <c r="AU16" s="25" t="s">
        <v>156</v>
      </c>
      <c r="AV16" s="25" t="s">
        <v>13</v>
      </c>
      <c r="AW16" s="25" t="s">
        <v>157</v>
      </c>
      <c r="AX16" s="240" t="s">
        <v>158</v>
      </c>
      <c r="AY16" s="240" t="s">
        <v>159</v>
      </c>
      <c r="AZ16" s="241" t="s">
        <v>160</v>
      </c>
      <c r="BA16" s="240" t="s">
        <v>159</v>
      </c>
      <c r="BB16" s="25" t="s">
        <v>10</v>
      </c>
      <c r="BC16" s="25" t="s">
        <v>161</v>
      </c>
      <c r="BD16" s="242" t="s">
        <v>162</v>
      </c>
      <c r="BE16" s="242"/>
      <c r="BF16" s="242"/>
      <c r="BG16" s="242" t="s">
        <v>8</v>
      </c>
      <c r="BH16" s="242"/>
      <c r="BI16" s="25" t="s">
        <v>1958</v>
      </c>
      <c r="BJ16" s="25" t="s">
        <v>1959</v>
      </c>
      <c r="BK16" s="242" t="s">
        <v>163</v>
      </c>
      <c r="BL16" s="242"/>
      <c r="BM16" s="268"/>
    </row>
    <row r="17" spans="1:65" x14ac:dyDescent="0.25">
      <c r="A17" s="267"/>
      <c r="B17" s="35"/>
      <c r="C17" s="35"/>
      <c r="D17" s="35"/>
      <c r="E17" s="35"/>
      <c r="F17" s="347"/>
      <c r="G17" s="36"/>
      <c r="H17" s="243" t="s">
        <v>1049</v>
      </c>
      <c r="I17" s="244" t="s">
        <v>1050</v>
      </c>
      <c r="J17" s="245"/>
      <c r="K17" s="432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4"/>
      <c r="X17" s="37"/>
      <c r="Y17" s="37"/>
      <c r="Z17" s="38"/>
      <c r="AA17" s="39"/>
      <c r="AB17" s="37"/>
      <c r="AC17" s="26" t="s">
        <v>1051</v>
      </c>
      <c r="AD17" s="29"/>
      <c r="AE17" s="26" t="s">
        <v>1052</v>
      </c>
      <c r="AF17" s="28"/>
      <c r="AG17" s="28"/>
      <c r="AH17" s="29"/>
      <c r="AI17" s="26" t="s">
        <v>1053</v>
      </c>
      <c r="AJ17" s="28"/>
      <c r="AK17" s="29"/>
      <c r="AL17" s="246"/>
      <c r="AM17" s="40"/>
      <c r="AN17" s="40"/>
      <c r="AO17" s="40"/>
      <c r="AP17" s="25"/>
      <c r="AQ17" s="36"/>
      <c r="AR17" s="247"/>
      <c r="AS17" s="25"/>
      <c r="AT17" s="25"/>
      <c r="AU17" s="25"/>
      <c r="AV17" s="25"/>
      <c r="AW17" s="25"/>
      <c r="AX17" s="240"/>
      <c r="AY17" s="240"/>
      <c r="AZ17" s="241"/>
      <c r="BA17" s="240"/>
      <c r="BB17" s="25"/>
      <c r="BC17" s="25"/>
      <c r="BD17" s="248"/>
      <c r="BE17" s="248"/>
      <c r="BF17" s="249"/>
      <c r="BG17" s="249"/>
      <c r="BH17" s="248"/>
      <c r="BI17" s="25"/>
      <c r="BJ17" s="25"/>
      <c r="BK17" s="248"/>
      <c r="BL17" s="248"/>
      <c r="BM17" s="269"/>
    </row>
    <row r="18" spans="1:65" ht="76.5" x14ac:dyDescent="0.25">
      <c r="A18" s="267"/>
      <c r="B18" s="250" t="s">
        <v>164</v>
      </c>
      <c r="C18" s="250" t="s">
        <v>165</v>
      </c>
      <c r="D18" s="250" t="s">
        <v>4</v>
      </c>
      <c r="E18" s="250" t="s">
        <v>10</v>
      </c>
      <c r="F18" s="250" t="s">
        <v>0</v>
      </c>
      <c r="G18" s="250" t="s">
        <v>166</v>
      </c>
      <c r="H18" s="251"/>
      <c r="I18" s="252" t="s">
        <v>1</v>
      </c>
      <c r="J18" s="252" t="s">
        <v>7</v>
      </c>
      <c r="K18" s="253" t="s">
        <v>15</v>
      </c>
      <c r="L18" s="254" t="s">
        <v>5</v>
      </c>
      <c r="M18" s="254" t="s">
        <v>167</v>
      </c>
      <c r="N18" s="255" t="s">
        <v>168</v>
      </c>
      <c r="O18" s="256" t="s">
        <v>169</v>
      </c>
      <c r="P18" s="254" t="s">
        <v>170</v>
      </c>
      <c r="Q18" s="255" t="s">
        <v>171</v>
      </c>
      <c r="R18" s="255" t="s">
        <v>172</v>
      </c>
      <c r="S18" s="254" t="s">
        <v>2</v>
      </c>
      <c r="T18" s="254" t="s">
        <v>173</v>
      </c>
      <c r="U18" s="254" t="s">
        <v>174</v>
      </c>
      <c r="V18" s="256" t="s">
        <v>12</v>
      </c>
      <c r="W18" s="254" t="s">
        <v>6</v>
      </c>
      <c r="X18" s="254" t="s">
        <v>10</v>
      </c>
      <c r="Y18" s="257" t="s">
        <v>175</v>
      </c>
      <c r="Z18" s="255" t="s">
        <v>168</v>
      </c>
      <c r="AA18" s="258" t="s">
        <v>170</v>
      </c>
      <c r="AB18" s="257" t="s">
        <v>176</v>
      </c>
      <c r="AC18" s="255" t="s">
        <v>171</v>
      </c>
      <c r="AD18" s="255" t="s">
        <v>172</v>
      </c>
      <c r="AE18" s="259" t="s">
        <v>177</v>
      </c>
      <c r="AF18" s="259" t="s">
        <v>178</v>
      </c>
      <c r="AG18" s="256" t="s">
        <v>179</v>
      </c>
      <c r="AH18" s="256" t="s">
        <v>180</v>
      </c>
      <c r="AI18" s="256" t="s">
        <v>1054</v>
      </c>
      <c r="AJ18" s="259" t="s">
        <v>1055</v>
      </c>
      <c r="AK18" s="256" t="s">
        <v>1056</v>
      </c>
      <c r="AL18" s="40" t="s">
        <v>181</v>
      </c>
      <c r="AM18" s="40" t="s">
        <v>1771</v>
      </c>
      <c r="AN18" s="40" t="s">
        <v>1772</v>
      </c>
      <c r="AO18" s="40" t="s">
        <v>182</v>
      </c>
      <c r="AP18" s="25"/>
      <c r="AQ18" s="35" t="s">
        <v>1</v>
      </c>
      <c r="AR18" s="35" t="s">
        <v>7</v>
      </c>
      <c r="AS18" s="25"/>
      <c r="AT18" s="25"/>
      <c r="AU18" s="25"/>
      <c r="AV18" s="25"/>
      <c r="AW18" s="25"/>
      <c r="AX18" s="240"/>
      <c r="AY18" s="240"/>
      <c r="AZ18" s="241"/>
      <c r="BA18" s="240"/>
      <c r="BB18" s="25"/>
      <c r="BC18" s="25"/>
      <c r="BD18" s="248" t="s">
        <v>1</v>
      </c>
      <c r="BE18" s="248" t="s">
        <v>7</v>
      </c>
      <c r="BF18" s="249" t="s">
        <v>11</v>
      </c>
      <c r="BG18" s="249" t="s">
        <v>9</v>
      </c>
      <c r="BH18" s="252" t="s">
        <v>183</v>
      </c>
      <c r="BI18" s="25"/>
      <c r="BJ18" s="25"/>
      <c r="BK18" s="248" t="s">
        <v>1</v>
      </c>
      <c r="BL18" s="248" t="s">
        <v>184</v>
      </c>
      <c r="BM18" s="270" t="s">
        <v>3</v>
      </c>
    </row>
    <row r="19" spans="1:65" ht="26.25" thickBot="1" x14ac:dyDescent="0.3">
      <c r="A19" s="271"/>
      <c r="B19" s="272" t="s">
        <v>185</v>
      </c>
      <c r="C19" s="272" t="s">
        <v>186</v>
      </c>
      <c r="D19" s="272" t="s">
        <v>187</v>
      </c>
      <c r="E19" s="272" t="s">
        <v>188</v>
      </c>
      <c r="F19" s="272" t="s">
        <v>189</v>
      </c>
      <c r="G19" s="272" t="s">
        <v>190</v>
      </c>
      <c r="H19" s="272" t="s">
        <v>191</v>
      </c>
      <c r="I19" s="273" t="s">
        <v>192</v>
      </c>
      <c r="J19" s="273" t="s">
        <v>193</v>
      </c>
      <c r="K19" s="274" t="s">
        <v>194</v>
      </c>
      <c r="L19" s="272" t="s">
        <v>195</v>
      </c>
      <c r="M19" s="272" t="s">
        <v>196</v>
      </c>
      <c r="N19" s="275" t="s">
        <v>197</v>
      </c>
      <c r="O19" s="276" t="s">
        <v>198</v>
      </c>
      <c r="P19" s="272" t="s">
        <v>199</v>
      </c>
      <c r="Q19" s="275" t="s">
        <v>200</v>
      </c>
      <c r="R19" s="275" t="s">
        <v>201</v>
      </c>
      <c r="S19" s="272" t="s">
        <v>202</v>
      </c>
      <c r="T19" s="272" t="s">
        <v>203</v>
      </c>
      <c r="U19" s="272" t="s">
        <v>1057</v>
      </c>
      <c r="V19" s="276" t="s">
        <v>204</v>
      </c>
      <c r="W19" s="272" t="s">
        <v>205</v>
      </c>
      <c r="X19" s="272" t="s">
        <v>206</v>
      </c>
      <c r="Y19" s="277" t="s">
        <v>207</v>
      </c>
      <c r="Z19" s="275" t="s">
        <v>208</v>
      </c>
      <c r="AA19" s="278" t="s">
        <v>209</v>
      </c>
      <c r="AB19" s="277" t="s">
        <v>210</v>
      </c>
      <c r="AC19" s="275" t="s">
        <v>211</v>
      </c>
      <c r="AD19" s="275" t="s">
        <v>1058</v>
      </c>
      <c r="AE19" s="279" t="s">
        <v>1059</v>
      </c>
      <c r="AF19" s="279" t="s">
        <v>212</v>
      </c>
      <c r="AG19" s="276" t="s">
        <v>1060</v>
      </c>
      <c r="AH19" s="276" t="s">
        <v>1061</v>
      </c>
      <c r="AI19" s="276" t="s">
        <v>213</v>
      </c>
      <c r="AJ19" s="279" t="s">
        <v>214</v>
      </c>
      <c r="AK19" s="276" t="s">
        <v>215</v>
      </c>
      <c r="AL19" s="276" t="s">
        <v>1062</v>
      </c>
      <c r="AM19" s="276" t="s">
        <v>216</v>
      </c>
      <c r="AN19" s="276" t="s">
        <v>217</v>
      </c>
      <c r="AO19" s="276" t="s">
        <v>1063</v>
      </c>
      <c r="AP19" s="277" t="s">
        <v>218</v>
      </c>
      <c r="AQ19" s="277" t="s">
        <v>219</v>
      </c>
      <c r="AR19" s="277" t="s">
        <v>220</v>
      </c>
      <c r="AS19" s="277" t="s">
        <v>221</v>
      </c>
      <c r="AT19" s="277" t="s">
        <v>222</v>
      </c>
      <c r="AU19" s="277" t="s">
        <v>223</v>
      </c>
      <c r="AV19" s="280" t="s">
        <v>224</v>
      </c>
      <c r="AW19" s="280" t="s">
        <v>225</v>
      </c>
      <c r="AX19" s="281" t="s">
        <v>226</v>
      </c>
      <c r="AY19" s="281" t="s">
        <v>227</v>
      </c>
      <c r="AZ19" s="282" t="s">
        <v>228</v>
      </c>
      <c r="BA19" s="281" t="s">
        <v>229</v>
      </c>
      <c r="BB19" s="280" t="s">
        <v>230</v>
      </c>
      <c r="BC19" s="277" t="s">
        <v>231</v>
      </c>
      <c r="BD19" s="281" t="s">
        <v>232</v>
      </c>
      <c r="BE19" s="281" t="s">
        <v>1064</v>
      </c>
      <c r="BF19" s="280" t="s">
        <v>1065</v>
      </c>
      <c r="BG19" s="280" t="s">
        <v>1066</v>
      </c>
      <c r="BH19" s="281" t="s">
        <v>1067</v>
      </c>
      <c r="BI19" s="280" t="s">
        <v>1068</v>
      </c>
      <c r="BJ19" s="280" t="s">
        <v>1069</v>
      </c>
      <c r="BK19" s="281" t="s">
        <v>1070</v>
      </c>
      <c r="BL19" s="281" t="s">
        <v>1071</v>
      </c>
      <c r="BM19" s="283" t="s">
        <v>1072</v>
      </c>
    </row>
    <row r="20" spans="1:65" x14ac:dyDescent="0.25">
      <c r="A20" s="310" t="s">
        <v>295</v>
      </c>
      <c r="B20" s="284" t="s">
        <v>110</v>
      </c>
      <c r="C20" s="62" t="s">
        <v>236</v>
      </c>
      <c r="D20" s="62" t="s">
        <v>284</v>
      </c>
      <c r="E20" s="62" t="s">
        <v>143</v>
      </c>
      <c r="F20" s="349" t="s">
        <v>111</v>
      </c>
      <c r="G20" s="62">
        <v>11425</v>
      </c>
      <c r="H20" s="63"/>
      <c r="I20" s="63"/>
      <c r="J20" s="63"/>
      <c r="K20" s="62" t="s">
        <v>112</v>
      </c>
      <c r="L20" s="380" t="s">
        <v>113</v>
      </c>
      <c r="M20" s="62" t="s">
        <v>237</v>
      </c>
      <c r="N20" s="63">
        <v>41961</v>
      </c>
      <c r="O20" s="64">
        <v>121971.39</v>
      </c>
      <c r="P20" s="62">
        <v>11445</v>
      </c>
      <c r="Q20" s="63">
        <v>42067</v>
      </c>
      <c r="R20" s="63">
        <v>42276</v>
      </c>
      <c r="S20" s="62">
        <v>1</v>
      </c>
      <c r="T20" s="62"/>
      <c r="U20" s="62"/>
      <c r="V20" s="64"/>
      <c r="W20" s="62">
        <v>33903900</v>
      </c>
      <c r="X20" s="47"/>
      <c r="Y20" s="50"/>
      <c r="Z20" s="48"/>
      <c r="AA20" s="51"/>
      <c r="AB20" s="50"/>
      <c r="AC20" s="48">
        <v>42067</v>
      </c>
      <c r="AD20" s="48">
        <v>42276</v>
      </c>
      <c r="AE20" s="52">
        <f>AG20/O20</f>
        <v>0.24999305164924332</v>
      </c>
      <c r="AF20" s="52">
        <v>0</v>
      </c>
      <c r="AG20" s="49">
        <f>SUM(AG21:AG24)</f>
        <v>30492</v>
      </c>
      <c r="AH20" s="130"/>
      <c r="AI20" s="49"/>
      <c r="AJ20" s="52"/>
      <c r="AK20" s="49"/>
      <c r="AL20" s="64">
        <f>O20-AH20+AG20</f>
        <v>152463.39000000001</v>
      </c>
      <c r="AM20" s="64">
        <v>136621.76999999999</v>
      </c>
      <c r="AN20" s="64">
        <v>0</v>
      </c>
      <c r="AO20" s="64">
        <f t="shared" ref="AO20" si="0">AM20+AN20</f>
        <v>136621.76999999999</v>
      </c>
      <c r="AP20" s="125"/>
      <c r="AQ20" s="125"/>
      <c r="AR20" s="125"/>
      <c r="AS20" s="125"/>
      <c r="AT20" s="125"/>
      <c r="AU20" s="125"/>
      <c r="AV20" s="62"/>
      <c r="AW20" s="62"/>
      <c r="AX20" s="62"/>
      <c r="AY20" s="63"/>
      <c r="AZ20" s="62"/>
      <c r="BA20" s="63"/>
      <c r="BB20" s="62" t="s">
        <v>340</v>
      </c>
      <c r="BC20" s="62" t="s">
        <v>341</v>
      </c>
      <c r="BD20" s="129">
        <v>42067</v>
      </c>
      <c r="BE20" s="129">
        <v>42276</v>
      </c>
      <c r="BF20" s="128"/>
      <c r="BG20" s="62"/>
      <c r="BH20" s="63">
        <v>42067</v>
      </c>
      <c r="BI20" s="62"/>
      <c r="BJ20" s="62" t="s">
        <v>233</v>
      </c>
      <c r="BK20" s="129"/>
      <c r="BL20" s="129"/>
      <c r="BM20" s="62"/>
    </row>
    <row r="21" spans="1:65" ht="25.5" x14ac:dyDescent="0.25">
      <c r="A21" s="311"/>
      <c r="B21" s="284"/>
      <c r="C21" s="62"/>
      <c r="D21" s="62"/>
      <c r="E21" s="62"/>
      <c r="F21" s="349"/>
      <c r="G21" s="62"/>
      <c r="H21" s="63"/>
      <c r="I21" s="63"/>
      <c r="J21" s="63"/>
      <c r="K21" s="62"/>
      <c r="L21" s="380"/>
      <c r="M21" s="62"/>
      <c r="N21" s="63"/>
      <c r="O21" s="64"/>
      <c r="P21" s="62"/>
      <c r="Q21" s="63"/>
      <c r="R21" s="63"/>
      <c r="S21" s="62"/>
      <c r="T21" s="62"/>
      <c r="U21" s="62"/>
      <c r="V21" s="64"/>
      <c r="W21" s="62"/>
      <c r="X21" s="44" t="s">
        <v>1073</v>
      </c>
      <c r="Y21" s="53" t="s">
        <v>464</v>
      </c>
      <c r="Z21" s="46">
        <v>42268</v>
      </c>
      <c r="AA21" s="55">
        <v>11648</v>
      </c>
      <c r="AB21" s="65" t="s">
        <v>628</v>
      </c>
      <c r="AC21" s="46">
        <v>42277</v>
      </c>
      <c r="AD21" s="46">
        <v>42486</v>
      </c>
      <c r="AE21" s="56"/>
      <c r="AF21" s="56"/>
      <c r="AG21" s="41"/>
      <c r="AH21" s="60"/>
      <c r="AI21" s="41"/>
      <c r="AJ21" s="56"/>
      <c r="AK21" s="41"/>
      <c r="AL21" s="64"/>
      <c r="AM21" s="64"/>
      <c r="AN21" s="64"/>
      <c r="AO21" s="64"/>
      <c r="AP21" s="61"/>
      <c r="AQ21" s="61"/>
      <c r="AR21" s="61"/>
      <c r="AS21" s="61"/>
      <c r="AT21" s="61"/>
      <c r="AU21" s="61"/>
      <c r="AV21" s="62"/>
      <c r="AW21" s="62"/>
      <c r="AX21" s="62"/>
      <c r="AY21" s="63"/>
      <c r="AZ21" s="62"/>
      <c r="BA21" s="63"/>
      <c r="BB21" s="62"/>
      <c r="BC21" s="62"/>
      <c r="BD21" s="42">
        <v>42277</v>
      </c>
      <c r="BE21" s="42">
        <v>42486</v>
      </c>
      <c r="BF21" s="43"/>
      <c r="BG21" s="62"/>
      <c r="BH21" s="63"/>
      <c r="BI21" s="62"/>
      <c r="BJ21" s="62"/>
      <c r="BK21" s="42"/>
      <c r="BL21" s="42"/>
      <c r="BM21" s="62"/>
    </row>
    <row r="22" spans="1:65" ht="25.5" x14ac:dyDescent="0.25">
      <c r="A22" s="311"/>
      <c r="B22" s="284"/>
      <c r="C22" s="62"/>
      <c r="D22" s="62"/>
      <c r="E22" s="62"/>
      <c r="F22" s="349"/>
      <c r="G22" s="62"/>
      <c r="H22" s="63"/>
      <c r="I22" s="63"/>
      <c r="J22" s="63"/>
      <c r="K22" s="62"/>
      <c r="L22" s="380"/>
      <c r="M22" s="62"/>
      <c r="N22" s="63"/>
      <c r="O22" s="64"/>
      <c r="P22" s="62"/>
      <c r="Q22" s="63"/>
      <c r="R22" s="63"/>
      <c r="S22" s="62"/>
      <c r="T22" s="62"/>
      <c r="U22" s="62"/>
      <c r="V22" s="64"/>
      <c r="W22" s="62"/>
      <c r="X22" s="44" t="s">
        <v>1073</v>
      </c>
      <c r="Y22" s="53" t="s">
        <v>690</v>
      </c>
      <c r="Z22" s="46">
        <v>42482</v>
      </c>
      <c r="AA22" s="55">
        <v>11792</v>
      </c>
      <c r="AB22" s="65" t="s">
        <v>628</v>
      </c>
      <c r="AC22" s="46">
        <v>42487</v>
      </c>
      <c r="AD22" s="46">
        <v>42696</v>
      </c>
      <c r="AE22" s="56"/>
      <c r="AF22" s="56"/>
      <c r="AG22" s="41"/>
      <c r="AH22" s="60"/>
      <c r="AI22" s="41"/>
      <c r="AJ22" s="56"/>
      <c r="AK22" s="41"/>
      <c r="AL22" s="64"/>
      <c r="AM22" s="64"/>
      <c r="AN22" s="64"/>
      <c r="AO22" s="64"/>
      <c r="AP22" s="61"/>
      <c r="AQ22" s="61"/>
      <c r="AR22" s="61"/>
      <c r="AS22" s="61"/>
      <c r="AT22" s="61"/>
      <c r="AU22" s="61"/>
      <c r="AV22" s="62"/>
      <c r="AW22" s="62"/>
      <c r="AX22" s="62"/>
      <c r="AY22" s="63"/>
      <c r="AZ22" s="62"/>
      <c r="BA22" s="63"/>
      <c r="BB22" s="62"/>
      <c r="BC22" s="62"/>
      <c r="BD22" s="42">
        <v>42487</v>
      </c>
      <c r="BE22" s="42">
        <v>42696</v>
      </c>
      <c r="BF22" s="43"/>
      <c r="BG22" s="62"/>
      <c r="BH22" s="63"/>
      <c r="BI22" s="62"/>
      <c r="BJ22" s="62"/>
      <c r="BK22" s="42"/>
      <c r="BL22" s="42"/>
      <c r="BM22" s="62"/>
    </row>
    <row r="23" spans="1:65" ht="25.5" x14ac:dyDescent="0.25">
      <c r="A23" s="311"/>
      <c r="B23" s="284"/>
      <c r="C23" s="62"/>
      <c r="D23" s="62"/>
      <c r="E23" s="62"/>
      <c r="F23" s="349"/>
      <c r="G23" s="62"/>
      <c r="H23" s="63"/>
      <c r="I23" s="63"/>
      <c r="J23" s="63"/>
      <c r="K23" s="62"/>
      <c r="L23" s="380"/>
      <c r="M23" s="62"/>
      <c r="N23" s="63"/>
      <c r="O23" s="64"/>
      <c r="P23" s="62"/>
      <c r="Q23" s="63"/>
      <c r="R23" s="63"/>
      <c r="S23" s="62"/>
      <c r="T23" s="62"/>
      <c r="U23" s="62"/>
      <c r="V23" s="64"/>
      <c r="W23" s="62"/>
      <c r="X23" s="44" t="s">
        <v>1073</v>
      </c>
      <c r="Y23" s="53" t="s">
        <v>943</v>
      </c>
      <c r="Z23" s="46">
        <v>42685</v>
      </c>
      <c r="AA23" s="55">
        <v>11933</v>
      </c>
      <c r="AB23" s="65" t="s">
        <v>628</v>
      </c>
      <c r="AC23" s="46">
        <v>42697</v>
      </c>
      <c r="AD23" s="46">
        <v>42906</v>
      </c>
      <c r="AE23" s="56"/>
      <c r="AF23" s="56"/>
      <c r="AG23" s="41"/>
      <c r="AH23" s="60"/>
      <c r="AI23" s="41"/>
      <c r="AJ23" s="56"/>
      <c r="AK23" s="41"/>
      <c r="AL23" s="64"/>
      <c r="AM23" s="64"/>
      <c r="AN23" s="64"/>
      <c r="AO23" s="64"/>
      <c r="AP23" s="61"/>
      <c r="AQ23" s="61"/>
      <c r="AR23" s="61"/>
      <c r="AS23" s="61"/>
      <c r="AT23" s="61"/>
      <c r="AU23" s="61"/>
      <c r="AV23" s="62"/>
      <c r="AW23" s="62"/>
      <c r="AX23" s="62"/>
      <c r="AY23" s="63"/>
      <c r="AZ23" s="62"/>
      <c r="BA23" s="63"/>
      <c r="BB23" s="62"/>
      <c r="BC23" s="62"/>
      <c r="BD23" s="42">
        <v>42697</v>
      </c>
      <c r="BE23" s="42">
        <v>42906</v>
      </c>
      <c r="BF23" s="43"/>
      <c r="BG23" s="62"/>
      <c r="BH23" s="63"/>
      <c r="BI23" s="62"/>
      <c r="BJ23" s="62"/>
      <c r="BK23" s="42"/>
      <c r="BL23" s="42"/>
      <c r="BM23" s="62"/>
    </row>
    <row r="24" spans="1:65" ht="25.5" x14ac:dyDescent="0.25">
      <c r="A24" s="312"/>
      <c r="B24" s="285"/>
      <c r="C24" s="66"/>
      <c r="D24" s="66"/>
      <c r="E24" s="66"/>
      <c r="F24" s="350"/>
      <c r="G24" s="66"/>
      <c r="H24" s="67"/>
      <c r="I24" s="67"/>
      <c r="J24" s="67"/>
      <c r="K24" s="66"/>
      <c r="L24" s="381"/>
      <c r="M24" s="66"/>
      <c r="N24" s="67"/>
      <c r="O24" s="68"/>
      <c r="P24" s="66"/>
      <c r="Q24" s="67"/>
      <c r="R24" s="67"/>
      <c r="S24" s="66"/>
      <c r="T24" s="66"/>
      <c r="U24" s="66"/>
      <c r="V24" s="68"/>
      <c r="W24" s="66"/>
      <c r="X24" s="44" t="s">
        <v>1074</v>
      </c>
      <c r="Y24" s="53" t="s">
        <v>1561</v>
      </c>
      <c r="Z24" s="46">
        <v>42906</v>
      </c>
      <c r="AA24" s="55">
        <v>12113</v>
      </c>
      <c r="AB24" s="65" t="s">
        <v>628</v>
      </c>
      <c r="AC24" s="46">
        <v>42907</v>
      </c>
      <c r="AD24" s="46">
        <v>43116</v>
      </c>
      <c r="AE24" s="56"/>
      <c r="AF24" s="56"/>
      <c r="AG24" s="41">
        <v>30492</v>
      </c>
      <c r="AH24" s="60"/>
      <c r="AI24" s="41"/>
      <c r="AJ24" s="56"/>
      <c r="AK24" s="41"/>
      <c r="AL24" s="68"/>
      <c r="AM24" s="68"/>
      <c r="AN24" s="68"/>
      <c r="AO24" s="68"/>
      <c r="AP24" s="61"/>
      <c r="AQ24" s="61"/>
      <c r="AR24" s="61"/>
      <c r="AS24" s="61"/>
      <c r="AT24" s="61"/>
      <c r="AU24" s="61"/>
      <c r="AV24" s="66"/>
      <c r="AW24" s="66"/>
      <c r="AX24" s="66"/>
      <c r="AY24" s="67"/>
      <c r="AZ24" s="66"/>
      <c r="BA24" s="67"/>
      <c r="BB24" s="66"/>
      <c r="BC24" s="66"/>
      <c r="BD24" s="42">
        <v>42907</v>
      </c>
      <c r="BE24" s="42">
        <v>43116</v>
      </c>
      <c r="BF24" s="43"/>
      <c r="BG24" s="66"/>
      <c r="BH24" s="67"/>
      <c r="BI24" s="66"/>
      <c r="BJ24" s="66"/>
      <c r="BK24" s="42"/>
      <c r="BL24" s="42"/>
      <c r="BM24" s="66"/>
    </row>
    <row r="25" spans="1:65" ht="25.5" x14ac:dyDescent="0.25">
      <c r="A25" s="313" t="s">
        <v>2084</v>
      </c>
      <c r="B25" s="286" t="s">
        <v>422</v>
      </c>
      <c r="C25" s="44" t="s">
        <v>304</v>
      </c>
      <c r="D25" s="44" t="s">
        <v>284</v>
      </c>
      <c r="E25" s="44" t="s">
        <v>143</v>
      </c>
      <c r="F25" s="107" t="s">
        <v>448</v>
      </c>
      <c r="G25" s="44" t="s">
        <v>423</v>
      </c>
      <c r="H25" s="44"/>
      <c r="I25" s="46"/>
      <c r="J25" s="46"/>
      <c r="K25" s="54" t="s">
        <v>424</v>
      </c>
      <c r="L25" s="348" t="s">
        <v>140</v>
      </c>
      <c r="M25" s="44" t="s">
        <v>248</v>
      </c>
      <c r="N25" s="46" t="s">
        <v>425</v>
      </c>
      <c r="O25" s="41">
        <v>26580.12</v>
      </c>
      <c r="P25" s="44" t="s">
        <v>427</v>
      </c>
      <c r="Q25" s="70">
        <v>42191</v>
      </c>
      <c r="R25" s="70">
        <v>42280</v>
      </c>
      <c r="S25" s="44" t="s">
        <v>295</v>
      </c>
      <c r="T25" s="44"/>
      <c r="U25" s="44"/>
      <c r="V25" s="41"/>
      <c r="W25" s="44" t="s">
        <v>296</v>
      </c>
      <c r="X25" s="44"/>
      <c r="Y25" s="44"/>
      <c r="Z25" s="46"/>
      <c r="AA25" s="55"/>
      <c r="AB25" s="53"/>
      <c r="AC25" s="70"/>
      <c r="AD25" s="70"/>
      <c r="AE25" s="56">
        <v>0</v>
      </c>
      <c r="AF25" s="56">
        <v>0</v>
      </c>
      <c r="AG25" s="41"/>
      <c r="AH25" s="60"/>
      <c r="AI25" s="41"/>
      <c r="AJ25" s="56"/>
      <c r="AK25" s="41"/>
      <c r="AL25" s="71">
        <f>O25-AH25+AG25</f>
        <v>26580.12</v>
      </c>
      <c r="AM25" s="41">
        <v>0</v>
      </c>
      <c r="AN25" s="41">
        <v>0</v>
      </c>
      <c r="AO25" s="71">
        <f t="shared" ref="AO25" si="1">AM25+AN25</f>
        <v>0</v>
      </c>
      <c r="AP25" s="61"/>
      <c r="AQ25" s="61"/>
      <c r="AR25" s="61"/>
      <c r="AS25" s="61"/>
      <c r="AT25" s="61"/>
      <c r="AU25" s="61"/>
      <c r="AV25" s="44"/>
      <c r="AW25" s="44"/>
      <c r="AX25" s="44"/>
      <c r="AY25" s="46"/>
      <c r="AZ25" s="44"/>
      <c r="BA25" s="46"/>
      <c r="BB25" s="44"/>
      <c r="BC25" s="44" t="s">
        <v>341</v>
      </c>
      <c r="BD25" s="42"/>
      <c r="BE25" s="42"/>
      <c r="BF25" s="43"/>
      <c r="BG25" s="44"/>
      <c r="BH25" s="46"/>
      <c r="BI25" s="44"/>
      <c r="BJ25" s="44"/>
      <c r="BK25" s="42"/>
      <c r="BL25" s="42"/>
      <c r="BM25" s="44"/>
    </row>
    <row r="26" spans="1:65" ht="15.75" x14ac:dyDescent="0.25">
      <c r="A26" s="314">
        <v>3</v>
      </c>
      <c r="B26" s="287" t="s">
        <v>1501</v>
      </c>
      <c r="C26" s="72" t="s">
        <v>1145</v>
      </c>
      <c r="D26" s="72" t="s">
        <v>284</v>
      </c>
      <c r="E26" s="72" t="s">
        <v>143</v>
      </c>
      <c r="F26" s="362" t="s">
        <v>1500</v>
      </c>
      <c r="G26" s="72">
        <v>12083</v>
      </c>
      <c r="H26" s="72"/>
      <c r="I26" s="73"/>
      <c r="J26" s="73"/>
      <c r="K26" s="72" t="s">
        <v>1502</v>
      </c>
      <c r="L26" s="382" t="s">
        <v>1499</v>
      </c>
      <c r="M26" s="72" t="s">
        <v>1503</v>
      </c>
      <c r="N26" s="73">
        <v>42948</v>
      </c>
      <c r="O26" s="74">
        <v>9746.25</v>
      </c>
      <c r="P26" s="72">
        <v>12108</v>
      </c>
      <c r="Q26" s="73">
        <v>42948</v>
      </c>
      <c r="R26" s="73">
        <v>43007</v>
      </c>
      <c r="S26" s="72">
        <v>1</v>
      </c>
      <c r="T26" s="72"/>
      <c r="U26" s="72"/>
      <c r="V26" s="74"/>
      <c r="W26" s="72" t="s">
        <v>927</v>
      </c>
      <c r="X26" s="43"/>
      <c r="Y26" s="53"/>
      <c r="Z26" s="46"/>
      <c r="AA26" s="55"/>
      <c r="AB26" s="75"/>
      <c r="AC26" s="70"/>
      <c r="AD26" s="70"/>
      <c r="AE26" s="56"/>
      <c r="AF26" s="56"/>
      <c r="AG26" s="41"/>
      <c r="AH26" s="41"/>
      <c r="AI26" s="41"/>
      <c r="AJ26" s="56"/>
      <c r="AK26" s="41"/>
      <c r="AL26" s="59">
        <f t="shared" ref="AL26" si="2">O26-AH26+AG26</f>
        <v>9746.25</v>
      </c>
      <c r="AM26" s="59">
        <v>0</v>
      </c>
      <c r="AN26" s="59">
        <v>9015.74</v>
      </c>
      <c r="AO26" s="59">
        <f t="shared" ref="AO26" si="3">AM26+AN26</f>
        <v>9015.74</v>
      </c>
      <c r="AP26" s="61"/>
      <c r="AQ26" s="61"/>
      <c r="AR26" s="61"/>
      <c r="AS26" s="61"/>
      <c r="AT26" s="61"/>
      <c r="AU26" s="61"/>
      <c r="AV26" s="72"/>
      <c r="AW26" s="72"/>
      <c r="AX26" s="72"/>
      <c r="AY26" s="73"/>
      <c r="AZ26" s="72"/>
      <c r="BA26" s="73"/>
      <c r="BB26" s="72"/>
      <c r="BC26" s="72"/>
      <c r="BD26" s="76">
        <v>42948</v>
      </c>
      <c r="BE26" s="77">
        <v>42977</v>
      </c>
      <c r="BF26" s="43"/>
      <c r="BG26" s="72"/>
      <c r="BH26" s="73">
        <v>42948</v>
      </c>
      <c r="BI26" s="72"/>
      <c r="BJ26" s="72"/>
      <c r="BK26" s="42"/>
      <c r="BL26" s="42"/>
      <c r="BM26" s="72"/>
    </row>
    <row r="27" spans="1:65" ht="25.5" x14ac:dyDescent="0.25">
      <c r="A27" s="315"/>
      <c r="B27" s="288"/>
      <c r="C27" s="78"/>
      <c r="D27" s="78"/>
      <c r="E27" s="78"/>
      <c r="F27" s="363"/>
      <c r="G27" s="78"/>
      <c r="H27" s="78"/>
      <c r="I27" s="79"/>
      <c r="J27" s="79"/>
      <c r="K27" s="78"/>
      <c r="L27" s="383"/>
      <c r="M27" s="78"/>
      <c r="N27" s="79"/>
      <c r="O27" s="80"/>
      <c r="P27" s="78"/>
      <c r="Q27" s="79"/>
      <c r="R27" s="79"/>
      <c r="S27" s="78"/>
      <c r="T27" s="78"/>
      <c r="U27" s="78"/>
      <c r="V27" s="80"/>
      <c r="W27" s="78"/>
      <c r="X27" s="53" t="s">
        <v>1073</v>
      </c>
      <c r="Y27" s="53" t="s">
        <v>1617</v>
      </c>
      <c r="Z27" s="46">
        <v>42975</v>
      </c>
      <c r="AA27" s="55">
        <v>12177</v>
      </c>
      <c r="AB27" s="81" t="s">
        <v>685</v>
      </c>
      <c r="AC27" s="70"/>
      <c r="AD27" s="70"/>
      <c r="AE27" s="56"/>
      <c r="AF27" s="56"/>
      <c r="AG27" s="41"/>
      <c r="AH27" s="41"/>
      <c r="AI27" s="41"/>
      <c r="AJ27" s="56"/>
      <c r="AK27" s="41"/>
      <c r="AL27" s="64"/>
      <c r="AM27" s="64"/>
      <c r="AN27" s="64"/>
      <c r="AO27" s="64"/>
      <c r="AP27" s="61"/>
      <c r="AQ27" s="61"/>
      <c r="AR27" s="61"/>
      <c r="AS27" s="61"/>
      <c r="AT27" s="61"/>
      <c r="AU27" s="61"/>
      <c r="AV27" s="78"/>
      <c r="AW27" s="78"/>
      <c r="AX27" s="78"/>
      <c r="AY27" s="79"/>
      <c r="AZ27" s="78"/>
      <c r="BA27" s="79"/>
      <c r="BB27" s="78"/>
      <c r="BC27" s="78"/>
      <c r="BD27" s="76">
        <v>42978</v>
      </c>
      <c r="BE27" s="77">
        <v>43007</v>
      </c>
      <c r="BF27" s="43"/>
      <c r="BG27" s="78"/>
      <c r="BH27" s="79"/>
      <c r="BI27" s="78"/>
      <c r="BJ27" s="78"/>
      <c r="BK27" s="42"/>
      <c r="BL27" s="42"/>
      <c r="BM27" s="78"/>
    </row>
    <row r="28" spans="1:65" ht="25.5" x14ac:dyDescent="0.25">
      <c r="A28" s="315"/>
      <c r="B28" s="288"/>
      <c r="C28" s="78"/>
      <c r="D28" s="78"/>
      <c r="E28" s="78"/>
      <c r="F28" s="363"/>
      <c r="G28" s="78"/>
      <c r="H28" s="78"/>
      <c r="I28" s="79"/>
      <c r="J28" s="79"/>
      <c r="K28" s="78"/>
      <c r="L28" s="383"/>
      <c r="M28" s="78"/>
      <c r="N28" s="79"/>
      <c r="O28" s="80"/>
      <c r="P28" s="78"/>
      <c r="Q28" s="79"/>
      <c r="R28" s="79"/>
      <c r="S28" s="78"/>
      <c r="T28" s="78"/>
      <c r="U28" s="78"/>
      <c r="V28" s="80"/>
      <c r="W28" s="78"/>
      <c r="X28" s="53" t="s">
        <v>1073</v>
      </c>
      <c r="Y28" s="53" t="s">
        <v>1618</v>
      </c>
      <c r="Z28" s="46">
        <v>43006</v>
      </c>
      <c r="AA28" s="55">
        <v>12178</v>
      </c>
      <c r="AB28" s="81" t="s">
        <v>685</v>
      </c>
      <c r="AC28" s="70">
        <v>43008</v>
      </c>
      <c r="AD28" s="70">
        <v>43067</v>
      </c>
      <c r="AE28" s="56"/>
      <c r="AF28" s="56"/>
      <c r="AG28" s="41"/>
      <c r="AH28" s="41"/>
      <c r="AI28" s="41"/>
      <c r="AJ28" s="56"/>
      <c r="AK28" s="41"/>
      <c r="AL28" s="64"/>
      <c r="AM28" s="64"/>
      <c r="AN28" s="64"/>
      <c r="AO28" s="64"/>
      <c r="AP28" s="61"/>
      <c r="AQ28" s="61"/>
      <c r="AR28" s="61"/>
      <c r="AS28" s="61"/>
      <c r="AT28" s="61"/>
      <c r="AU28" s="61"/>
      <c r="AV28" s="78"/>
      <c r="AW28" s="78"/>
      <c r="AX28" s="78"/>
      <c r="AY28" s="79"/>
      <c r="AZ28" s="78"/>
      <c r="BA28" s="79"/>
      <c r="BB28" s="78"/>
      <c r="BC28" s="78"/>
      <c r="BD28" s="76">
        <v>43008</v>
      </c>
      <c r="BE28" s="77">
        <v>43037</v>
      </c>
      <c r="BF28" s="43"/>
      <c r="BG28" s="78"/>
      <c r="BH28" s="79"/>
      <c r="BI28" s="78"/>
      <c r="BJ28" s="78"/>
      <c r="BK28" s="42"/>
      <c r="BL28" s="42"/>
      <c r="BM28" s="78"/>
    </row>
    <row r="29" spans="1:65" ht="25.5" x14ac:dyDescent="0.25">
      <c r="A29" s="315"/>
      <c r="B29" s="288"/>
      <c r="C29" s="78"/>
      <c r="D29" s="78"/>
      <c r="E29" s="78"/>
      <c r="F29" s="363"/>
      <c r="G29" s="78"/>
      <c r="H29" s="78"/>
      <c r="I29" s="79"/>
      <c r="J29" s="79"/>
      <c r="K29" s="78"/>
      <c r="L29" s="383"/>
      <c r="M29" s="78"/>
      <c r="N29" s="79"/>
      <c r="O29" s="80"/>
      <c r="P29" s="78"/>
      <c r="Q29" s="79"/>
      <c r="R29" s="79"/>
      <c r="S29" s="78"/>
      <c r="T29" s="78"/>
      <c r="U29" s="78"/>
      <c r="V29" s="80"/>
      <c r="W29" s="78"/>
      <c r="X29" s="53" t="s">
        <v>1073</v>
      </c>
      <c r="Y29" s="53" t="s">
        <v>1619</v>
      </c>
      <c r="Z29" s="46">
        <v>43035</v>
      </c>
      <c r="AA29" s="55">
        <v>12179</v>
      </c>
      <c r="AB29" s="81" t="s">
        <v>685</v>
      </c>
      <c r="AC29" s="70"/>
      <c r="AD29" s="70"/>
      <c r="AE29" s="56"/>
      <c r="AF29" s="56"/>
      <c r="AG29" s="41"/>
      <c r="AH29" s="41"/>
      <c r="AI29" s="41"/>
      <c r="AJ29" s="56"/>
      <c r="AK29" s="41"/>
      <c r="AL29" s="64"/>
      <c r="AM29" s="64"/>
      <c r="AN29" s="64"/>
      <c r="AO29" s="64"/>
      <c r="AP29" s="61"/>
      <c r="AQ29" s="61"/>
      <c r="AR29" s="61"/>
      <c r="AS29" s="61"/>
      <c r="AT29" s="61"/>
      <c r="AU29" s="61"/>
      <c r="AV29" s="78"/>
      <c r="AW29" s="78"/>
      <c r="AX29" s="78"/>
      <c r="AY29" s="79"/>
      <c r="AZ29" s="78"/>
      <c r="BA29" s="79"/>
      <c r="BB29" s="78"/>
      <c r="BC29" s="78"/>
      <c r="BD29" s="76">
        <v>43038</v>
      </c>
      <c r="BE29" s="77">
        <v>43067</v>
      </c>
      <c r="BF29" s="43"/>
      <c r="BG29" s="78"/>
      <c r="BH29" s="79"/>
      <c r="BI29" s="78"/>
      <c r="BJ29" s="78"/>
      <c r="BK29" s="42"/>
      <c r="BL29" s="42"/>
      <c r="BM29" s="78"/>
    </row>
    <row r="30" spans="1:65" ht="25.5" x14ac:dyDescent="0.25">
      <c r="A30" s="315"/>
      <c r="B30" s="288"/>
      <c r="C30" s="78"/>
      <c r="D30" s="78"/>
      <c r="E30" s="78"/>
      <c r="F30" s="363"/>
      <c r="G30" s="78"/>
      <c r="H30" s="78"/>
      <c r="I30" s="79"/>
      <c r="J30" s="79"/>
      <c r="K30" s="78"/>
      <c r="L30" s="383"/>
      <c r="M30" s="78"/>
      <c r="N30" s="79"/>
      <c r="O30" s="80"/>
      <c r="P30" s="78"/>
      <c r="Q30" s="79"/>
      <c r="R30" s="79"/>
      <c r="S30" s="78"/>
      <c r="T30" s="78"/>
      <c r="U30" s="78"/>
      <c r="V30" s="80"/>
      <c r="W30" s="78"/>
      <c r="X30" s="53" t="s">
        <v>1073</v>
      </c>
      <c r="Y30" s="53" t="s">
        <v>1794</v>
      </c>
      <c r="Z30" s="46">
        <v>43067</v>
      </c>
      <c r="AA30" s="55">
        <v>12260</v>
      </c>
      <c r="AB30" s="81" t="s">
        <v>685</v>
      </c>
      <c r="AC30" s="70">
        <v>43068</v>
      </c>
      <c r="AD30" s="70">
        <v>43127</v>
      </c>
      <c r="AE30" s="56"/>
      <c r="AF30" s="56"/>
      <c r="AG30" s="41"/>
      <c r="AH30" s="41"/>
      <c r="AI30" s="41"/>
      <c r="AJ30" s="56"/>
      <c r="AK30" s="41"/>
      <c r="AL30" s="64"/>
      <c r="AM30" s="64"/>
      <c r="AN30" s="64"/>
      <c r="AO30" s="64"/>
      <c r="AP30" s="61"/>
      <c r="AQ30" s="61"/>
      <c r="AR30" s="61"/>
      <c r="AS30" s="61"/>
      <c r="AT30" s="61"/>
      <c r="AU30" s="61"/>
      <c r="AV30" s="78"/>
      <c r="AW30" s="78"/>
      <c r="AX30" s="78"/>
      <c r="AY30" s="79"/>
      <c r="AZ30" s="78"/>
      <c r="BA30" s="79"/>
      <c r="BB30" s="78"/>
      <c r="BC30" s="78"/>
      <c r="BD30" s="76"/>
      <c r="BE30" s="77"/>
      <c r="BF30" s="43"/>
      <c r="BG30" s="78"/>
      <c r="BH30" s="79"/>
      <c r="BI30" s="78"/>
      <c r="BJ30" s="78"/>
      <c r="BK30" s="42"/>
      <c r="BL30" s="42"/>
      <c r="BM30" s="78"/>
    </row>
    <row r="31" spans="1:65" ht="25.5" x14ac:dyDescent="0.25">
      <c r="A31" s="316"/>
      <c r="B31" s="289"/>
      <c r="C31" s="82"/>
      <c r="D31" s="82"/>
      <c r="E31" s="82"/>
      <c r="F31" s="364"/>
      <c r="G31" s="82"/>
      <c r="H31" s="82"/>
      <c r="I31" s="83"/>
      <c r="J31" s="83"/>
      <c r="K31" s="82"/>
      <c r="L31" s="384"/>
      <c r="M31" s="82"/>
      <c r="N31" s="83"/>
      <c r="O31" s="84"/>
      <c r="P31" s="82"/>
      <c r="Q31" s="83"/>
      <c r="R31" s="83"/>
      <c r="S31" s="82"/>
      <c r="T31" s="82"/>
      <c r="U31" s="82"/>
      <c r="V31" s="84"/>
      <c r="W31" s="82"/>
      <c r="X31" s="53" t="s">
        <v>1073</v>
      </c>
      <c r="Y31" s="53" t="s">
        <v>1795</v>
      </c>
      <c r="Z31" s="46">
        <v>43126</v>
      </c>
      <c r="AA31" s="55">
        <v>12261</v>
      </c>
      <c r="AB31" s="81" t="s">
        <v>685</v>
      </c>
      <c r="AC31" s="70">
        <v>43128</v>
      </c>
      <c r="AD31" s="70">
        <v>43187</v>
      </c>
      <c r="AE31" s="56"/>
      <c r="AF31" s="56"/>
      <c r="AG31" s="41"/>
      <c r="AH31" s="41"/>
      <c r="AI31" s="41"/>
      <c r="AJ31" s="56"/>
      <c r="AK31" s="41"/>
      <c r="AL31" s="68"/>
      <c r="AM31" s="68"/>
      <c r="AN31" s="68"/>
      <c r="AO31" s="68"/>
      <c r="AP31" s="61"/>
      <c r="AQ31" s="61"/>
      <c r="AR31" s="61"/>
      <c r="AS31" s="61"/>
      <c r="AT31" s="61"/>
      <c r="AU31" s="61"/>
      <c r="AV31" s="82"/>
      <c r="AW31" s="82"/>
      <c r="AX31" s="82"/>
      <c r="AY31" s="83"/>
      <c r="AZ31" s="82"/>
      <c r="BA31" s="83"/>
      <c r="BB31" s="82"/>
      <c r="BC31" s="82"/>
      <c r="BD31" s="76"/>
      <c r="BE31" s="77"/>
      <c r="BF31" s="43"/>
      <c r="BG31" s="82"/>
      <c r="BH31" s="83"/>
      <c r="BI31" s="82"/>
      <c r="BJ31" s="82"/>
      <c r="BK31" s="42"/>
      <c r="BL31" s="42"/>
      <c r="BM31" s="82"/>
    </row>
    <row r="32" spans="1:65" x14ac:dyDescent="0.25">
      <c r="A32" s="317">
        <v>4</v>
      </c>
      <c r="B32" s="290" t="s">
        <v>21</v>
      </c>
      <c r="C32" s="57" t="s">
        <v>240</v>
      </c>
      <c r="D32" s="57" t="s">
        <v>1246</v>
      </c>
      <c r="E32" s="57" t="s">
        <v>143</v>
      </c>
      <c r="F32" s="351" t="s">
        <v>22</v>
      </c>
      <c r="G32" s="57">
        <v>11083</v>
      </c>
      <c r="H32" s="85"/>
      <c r="I32" s="86"/>
      <c r="J32" s="86"/>
      <c r="K32" s="57" t="s">
        <v>23</v>
      </c>
      <c r="L32" s="385" t="s">
        <v>19</v>
      </c>
      <c r="M32" s="57" t="s">
        <v>238</v>
      </c>
      <c r="N32" s="58">
        <v>41786</v>
      </c>
      <c r="O32" s="59">
        <v>720135.99</v>
      </c>
      <c r="P32" s="57">
        <v>11121</v>
      </c>
      <c r="Q32" s="58">
        <v>41512</v>
      </c>
      <c r="R32" s="58">
        <v>41877</v>
      </c>
      <c r="S32" s="57">
        <v>19</v>
      </c>
      <c r="T32" s="57"/>
      <c r="U32" s="57"/>
      <c r="V32" s="59"/>
      <c r="W32" s="57">
        <v>33903900</v>
      </c>
      <c r="X32" s="44"/>
      <c r="Y32" s="87"/>
      <c r="Z32" s="46"/>
      <c r="AA32" s="55"/>
      <c r="AB32" s="53"/>
      <c r="AC32" s="46"/>
      <c r="AD32" s="46"/>
      <c r="AE32" s="56">
        <f>AG32/O32</f>
        <v>0.24950365277535982</v>
      </c>
      <c r="AF32" s="56">
        <v>0</v>
      </c>
      <c r="AG32" s="41">
        <f>SUM(AG33:AG34)</f>
        <v>179676.56</v>
      </c>
      <c r="AH32" s="60">
        <f>SUM(AH33:AH34)</f>
        <v>0</v>
      </c>
      <c r="AI32" s="41"/>
      <c r="AJ32" s="56"/>
      <c r="AK32" s="41"/>
      <c r="AL32" s="59">
        <f>O32-AH32+AG32</f>
        <v>899812.55</v>
      </c>
      <c r="AM32" s="59">
        <v>4142416.62</v>
      </c>
      <c r="AN32" s="59">
        <v>311332.15999999997</v>
      </c>
      <c r="AO32" s="59">
        <f>AM32+AN32</f>
        <v>4453748.78</v>
      </c>
      <c r="AP32" s="61"/>
      <c r="AQ32" s="61"/>
      <c r="AR32" s="61"/>
      <c r="AS32" s="61"/>
      <c r="AT32" s="61"/>
      <c r="AU32" s="61"/>
      <c r="AV32" s="57"/>
      <c r="AW32" s="57"/>
      <c r="AX32" s="57"/>
      <c r="AY32" s="58"/>
      <c r="AZ32" s="57"/>
      <c r="BA32" s="58"/>
      <c r="BB32" s="57" t="s">
        <v>340</v>
      </c>
      <c r="BC32" s="57" t="s">
        <v>341</v>
      </c>
      <c r="BD32" s="42">
        <v>41503</v>
      </c>
      <c r="BE32" s="42">
        <v>41877</v>
      </c>
      <c r="BF32" s="43"/>
      <c r="BG32" s="57"/>
      <c r="BH32" s="58">
        <v>41503</v>
      </c>
      <c r="BI32" s="57"/>
      <c r="BJ32" s="57" t="s">
        <v>233</v>
      </c>
      <c r="BK32" s="42"/>
      <c r="BL32" s="42"/>
      <c r="BM32" s="57"/>
    </row>
    <row r="33" spans="1:65" ht="25.5" x14ac:dyDescent="0.25">
      <c r="A33" s="311"/>
      <c r="B33" s="284"/>
      <c r="C33" s="62"/>
      <c r="D33" s="62"/>
      <c r="E33" s="62"/>
      <c r="F33" s="349"/>
      <c r="G33" s="62"/>
      <c r="H33" s="88"/>
      <c r="I33" s="89"/>
      <c r="J33" s="89"/>
      <c r="K33" s="62"/>
      <c r="L33" s="380"/>
      <c r="M33" s="62"/>
      <c r="N33" s="63"/>
      <c r="O33" s="64"/>
      <c r="P33" s="62"/>
      <c r="Q33" s="63"/>
      <c r="R33" s="63"/>
      <c r="S33" s="62"/>
      <c r="T33" s="62"/>
      <c r="U33" s="62"/>
      <c r="V33" s="64"/>
      <c r="W33" s="62"/>
      <c r="X33" s="44" t="s">
        <v>1075</v>
      </c>
      <c r="Y33" s="44" t="s">
        <v>115</v>
      </c>
      <c r="Z33" s="46">
        <v>41781</v>
      </c>
      <c r="AA33" s="55" t="s">
        <v>241</v>
      </c>
      <c r="AB33" s="44" t="s">
        <v>646</v>
      </c>
      <c r="AC33" s="46"/>
      <c r="AD33" s="46"/>
      <c r="AE33" s="56"/>
      <c r="AF33" s="56"/>
      <c r="AG33" s="41">
        <v>179676.56</v>
      </c>
      <c r="AH33" s="60"/>
      <c r="AI33" s="41"/>
      <c r="AJ33" s="56"/>
      <c r="AK33" s="41"/>
      <c r="AL33" s="64"/>
      <c r="AM33" s="64">
        <v>0</v>
      </c>
      <c r="AN33" s="64"/>
      <c r="AO33" s="64">
        <f t="shared" ref="AO33" si="4">AM33+AN33</f>
        <v>0</v>
      </c>
      <c r="AP33" s="61"/>
      <c r="AQ33" s="61"/>
      <c r="AR33" s="61"/>
      <c r="AS33" s="61"/>
      <c r="AT33" s="61"/>
      <c r="AU33" s="61"/>
      <c r="AV33" s="62"/>
      <c r="AW33" s="62"/>
      <c r="AX33" s="62"/>
      <c r="AY33" s="63"/>
      <c r="AZ33" s="62"/>
      <c r="BA33" s="63"/>
      <c r="BB33" s="62"/>
      <c r="BC33" s="62"/>
      <c r="BD33" s="42"/>
      <c r="BE33" s="42"/>
      <c r="BF33" s="43"/>
      <c r="BG33" s="62"/>
      <c r="BH33" s="63"/>
      <c r="BI33" s="62"/>
      <c r="BJ33" s="62"/>
      <c r="BK33" s="42"/>
      <c r="BL33" s="42"/>
      <c r="BM33" s="62"/>
    </row>
    <row r="34" spans="1:65" ht="25.5" x14ac:dyDescent="0.25">
      <c r="A34" s="311"/>
      <c r="B34" s="284"/>
      <c r="C34" s="62"/>
      <c r="D34" s="62"/>
      <c r="E34" s="62"/>
      <c r="F34" s="349"/>
      <c r="G34" s="62"/>
      <c r="H34" s="88"/>
      <c r="I34" s="89"/>
      <c r="J34" s="89"/>
      <c r="K34" s="62"/>
      <c r="L34" s="380"/>
      <c r="M34" s="62"/>
      <c r="N34" s="63"/>
      <c r="O34" s="64"/>
      <c r="P34" s="62"/>
      <c r="Q34" s="63"/>
      <c r="R34" s="63"/>
      <c r="S34" s="62"/>
      <c r="T34" s="62"/>
      <c r="U34" s="62"/>
      <c r="V34" s="64"/>
      <c r="W34" s="62"/>
      <c r="X34" s="44" t="s">
        <v>1073</v>
      </c>
      <c r="Y34" s="44" t="s">
        <v>116</v>
      </c>
      <c r="Z34" s="46">
        <v>41863</v>
      </c>
      <c r="AA34" s="55">
        <v>11395</v>
      </c>
      <c r="AB34" s="44" t="s">
        <v>647</v>
      </c>
      <c r="AC34" s="46">
        <v>41878</v>
      </c>
      <c r="AD34" s="46">
        <v>42242</v>
      </c>
      <c r="AE34" s="56"/>
      <c r="AF34" s="56"/>
      <c r="AG34" s="41"/>
      <c r="AH34" s="60"/>
      <c r="AI34" s="41"/>
      <c r="AJ34" s="56"/>
      <c r="AK34" s="41"/>
      <c r="AL34" s="64"/>
      <c r="AM34" s="64">
        <v>0</v>
      </c>
      <c r="AN34" s="64"/>
      <c r="AO34" s="64">
        <f>AM34+AN34</f>
        <v>0</v>
      </c>
      <c r="AP34" s="61"/>
      <c r="AQ34" s="61"/>
      <c r="AR34" s="61"/>
      <c r="AS34" s="61"/>
      <c r="AT34" s="61"/>
      <c r="AU34" s="61"/>
      <c r="AV34" s="62"/>
      <c r="AW34" s="62"/>
      <c r="AX34" s="62"/>
      <c r="AY34" s="63"/>
      <c r="AZ34" s="62"/>
      <c r="BA34" s="63"/>
      <c r="BB34" s="62"/>
      <c r="BC34" s="62"/>
      <c r="BD34" s="42">
        <v>41878</v>
      </c>
      <c r="BE34" s="42">
        <v>42242</v>
      </c>
      <c r="BF34" s="43"/>
      <c r="BG34" s="62"/>
      <c r="BH34" s="63"/>
      <c r="BI34" s="62"/>
      <c r="BJ34" s="62"/>
      <c r="BK34" s="42"/>
      <c r="BL34" s="42"/>
      <c r="BM34" s="62"/>
    </row>
    <row r="35" spans="1:65" ht="25.5" x14ac:dyDescent="0.25">
      <c r="A35" s="311"/>
      <c r="B35" s="284"/>
      <c r="C35" s="62"/>
      <c r="D35" s="62"/>
      <c r="E35" s="62"/>
      <c r="F35" s="349"/>
      <c r="G35" s="62"/>
      <c r="H35" s="88"/>
      <c r="I35" s="89"/>
      <c r="J35" s="89"/>
      <c r="K35" s="62"/>
      <c r="L35" s="380"/>
      <c r="M35" s="62"/>
      <c r="N35" s="63"/>
      <c r="O35" s="64"/>
      <c r="P35" s="62"/>
      <c r="Q35" s="63"/>
      <c r="R35" s="63"/>
      <c r="S35" s="62"/>
      <c r="T35" s="62"/>
      <c r="U35" s="62"/>
      <c r="V35" s="64"/>
      <c r="W35" s="62"/>
      <c r="X35" s="44" t="s">
        <v>1073</v>
      </c>
      <c r="Y35" s="85" t="s">
        <v>509</v>
      </c>
      <c r="Z35" s="86">
        <v>42240</v>
      </c>
      <c r="AA35" s="90">
        <v>11630</v>
      </c>
      <c r="AB35" s="85" t="s">
        <v>647</v>
      </c>
      <c r="AC35" s="86">
        <v>42243</v>
      </c>
      <c r="AD35" s="86">
        <v>42607</v>
      </c>
      <c r="AE35" s="91"/>
      <c r="AF35" s="91"/>
      <c r="AG35" s="92"/>
      <c r="AH35" s="93"/>
      <c r="AI35" s="41"/>
      <c r="AJ35" s="56"/>
      <c r="AK35" s="41"/>
      <c r="AL35" s="64"/>
      <c r="AM35" s="64"/>
      <c r="AN35" s="64"/>
      <c r="AO35" s="64"/>
      <c r="AP35" s="94"/>
      <c r="AQ35" s="94"/>
      <c r="AR35" s="94"/>
      <c r="AS35" s="94"/>
      <c r="AT35" s="94"/>
      <c r="AU35" s="94"/>
      <c r="AV35" s="62"/>
      <c r="AW35" s="62"/>
      <c r="AX35" s="62"/>
      <c r="AY35" s="63"/>
      <c r="AZ35" s="62"/>
      <c r="BA35" s="63"/>
      <c r="BB35" s="62"/>
      <c r="BC35" s="62"/>
      <c r="BD35" s="95">
        <v>42243</v>
      </c>
      <c r="BE35" s="95">
        <v>42607</v>
      </c>
      <c r="BF35" s="96"/>
      <c r="BG35" s="62"/>
      <c r="BH35" s="63"/>
      <c r="BI35" s="62"/>
      <c r="BJ35" s="62"/>
      <c r="BK35" s="95"/>
      <c r="BL35" s="95"/>
      <c r="BM35" s="62"/>
    </row>
    <row r="36" spans="1:65" ht="25.5" x14ac:dyDescent="0.25">
      <c r="A36" s="311"/>
      <c r="B36" s="284"/>
      <c r="C36" s="62"/>
      <c r="D36" s="62"/>
      <c r="E36" s="62"/>
      <c r="F36" s="349"/>
      <c r="G36" s="62"/>
      <c r="H36" s="88"/>
      <c r="I36" s="89"/>
      <c r="J36" s="89"/>
      <c r="K36" s="62"/>
      <c r="L36" s="380"/>
      <c r="M36" s="62"/>
      <c r="N36" s="63"/>
      <c r="O36" s="64"/>
      <c r="P36" s="62"/>
      <c r="Q36" s="63"/>
      <c r="R36" s="63"/>
      <c r="S36" s="62"/>
      <c r="T36" s="62"/>
      <c r="U36" s="62"/>
      <c r="V36" s="64"/>
      <c r="W36" s="62"/>
      <c r="X36" s="44" t="s">
        <v>1073</v>
      </c>
      <c r="Y36" s="85" t="s">
        <v>928</v>
      </c>
      <c r="Z36" s="86">
        <v>42606</v>
      </c>
      <c r="AA36" s="90">
        <v>11884</v>
      </c>
      <c r="AB36" s="85" t="s">
        <v>647</v>
      </c>
      <c r="AC36" s="86">
        <v>42608</v>
      </c>
      <c r="AD36" s="86">
        <v>42972</v>
      </c>
      <c r="AE36" s="91"/>
      <c r="AF36" s="91"/>
      <c r="AG36" s="92"/>
      <c r="AH36" s="60"/>
      <c r="AI36" s="41"/>
      <c r="AJ36" s="56"/>
      <c r="AK36" s="41"/>
      <c r="AL36" s="64"/>
      <c r="AM36" s="64"/>
      <c r="AN36" s="64"/>
      <c r="AO36" s="64"/>
      <c r="AP36" s="61"/>
      <c r="AQ36" s="94"/>
      <c r="AR36" s="94"/>
      <c r="AS36" s="94"/>
      <c r="AT36" s="94"/>
      <c r="AU36" s="94"/>
      <c r="AV36" s="62"/>
      <c r="AW36" s="62"/>
      <c r="AX36" s="62"/>
      <c r="AY36" s="63"/>
      <c r="AZ36" s="62"/>
      <c r="BA36" s="63"/>
      <c r="BB36" s="62"/>
      <c r="BC36" s="62"/>
      <c r="BD36" s="95">
        <v>42608</v>
      </c>
      <c r="BE36" s="95">
        <v>42972</v>
      </c>
      <c r="BF36" s="96"/>
      <c r="BG36" s="62"/>
      <c r="BH36" s="63"/>
      <c r="BI36" s="62"/>
      <c r="BJ36" s="62"/>
      <c r="BK36" s="95"/>
      <c r="BL36" s="95"/>
      <c r="BM36" s="62"/>
    </row>
    <row r="37" spans="1:65" ht="25.5" x14ac:dyDescent="0.25">
      <c r="A37" s="312"/>
      <c r="B37" s="285"/>
      <c r="C37" s="66"/>
      <c r="D37" s="66"/>
      <c r="E37" s="66"/>
      <c r="F37" s="350"/>
      <c r="G37" s="66"/>
      <c r="H37" s="88"/>
      <c r="I37" s="89"/>
      <c r="J37" s="89"/>
      <c r="K37" s="66"/>
      <c r="L37" s="381"/>
      <c r="M37" s="66"/>
      <c r="N37" s="67"/>
      <c r="O37" s="68"/>
      <c r="P37" s="66"/>
      <c r="Q37" s="67"/>
      <c r="R37" s="67"/>
      <c r="S37" s="66"/>
      <c r="T37" s="66"/>
      <c r="U37" s="66"/>
      <c r="V37" s="68"/>
      <c r="W37" s="66"/>
      <c r="X37" s="44" t="s">
        <v>1073</v>
      </c>
      <c r="Y37" s="85" t="s">
        <v>1577</v>
      </c>
      <c r="Z37" s="86">
        <v>42971</v>
      </c>
      <c r="AA37" s="90">
        <v>12128</v>
      </c>
      <c r="AB37" s="85" t="s">
        <v>647</v>
      </c>
      <c r="AC37" s="86">
        <v>42973</v>
      </c>
      <c r="AD37" s="86">
        <v>43337</v>
      </c>
      <c r="AE37" s="91"/>
      <c r="AF37" s="91"/>
      <c r="AG37" s="92"/>
      <c r="AH37" s="60"/>
      <c r="AI37" s="41"/>
      <c r="AJ37" s="56"/>
      <c r="AK37" s="41"/>
      <c r="AL37" s="68"/>
      <c r="AM37" s="68"/>
      <c r="AN37" s="68"/>
      <c r="AO37" s="68"/>
      <c r="AP37" s="61"/>
      <c r="AQ37" s="94"/>
      <c r="AR37" s="94"/>
      <c r="AS37" s="94"/>
      <c r="AT37" s="94"/>
      <c r="AU37" s="94"/>
      <c r="AV37" s="66"/>
      <c r="AW37" s="66"/>
      <c r="AX37" s="66"/>
      <c r="AY37" s="67"/>
      <c r="AZ37" s="66"/>
      <c r="BA37" s="67"/>
      <c r="BB37" s="66"/>
      <c r="BC37" s="66"/>
      <c r="BD37" s="86">
        <v>42973</v>
      </c>
      <c r="BE37" s="86">
        <v>43337</v>
      </c>
      <c r="BF37" s="96"/>
      <c r="BG37" s="66"/>
      <c r="BH37" s="67"/>
      <c r="BI37" s="66"/>
      <c r="BJ37" s="66"/>
      <c r="BK37" s="95"/>
      <c r="BL37" s="95"/>
      <c r="BM37" s="66"/>
    </row>
    <row r="38" spans="1:65" x14ac:dyDescent="0.25">
      <c r="A38" s="317">
        <v>5</v>
      </c>
      <c r="B38" s="290" t="s">
        <v>890</v>
      </c>
      <c r="C38" s="57" t="s">
        <v>96</v>
      </c>
      <c r="D38" s="57" t="s">
        <v>1246</v>
      </c>
      <c r="E38" s="57" t="s">
        <v>143</v>
      </c>
      <c r="F38" s="351" t="s">
        <v>852</v>
      </c>
      <c r="G38" s="57" t="s">
        <v>891</v>
      </c>
      <c r="H38" s="85"/>
      <c r="I38" s="86"/>
      <c r="J38" s="86"/>
      <c r="K38" s="57" t="s">
        <v>853</v>
      </c>
      <c r="L38" s="385" t="s">
        <v>642</v>
      </c>
      <c r="M38" s="57" t="s">
        <v>705</v>
      </c>
      <c r="N38" s="58">
        <v>41722</v>
      </c>
      <c r="O38" s="59">
        <v>65849.679999999993</v>
      </c>
      <c r="P38" s="57" t="s">
        <v>892</v>
      </c>
      <c r="Q38" s="58">
        <v>41779</v>
      </c>
      <c r="R38" s="58">
        <v>41868</v>
      </c>
      <c r="S38" s="57" t="s">
        <v>295</v>
      </c>
      <c r="T38" s="57"/>
      <c r="U38" s="57"/>
      <c r="V38" s="59"/>
      <c r="W38" s="57" t="s">
        <v>296</v>
      </c>
      <c r="X38" s="44"/>
      <c r="Y38" s="44"/>
      <c r="Z38" s="46"/>
      <c r="AA38" s="55"/>
      <c r="AB38" s="44"/>
      <c r="AC38" s="46"/>
      <c r="AD38" s="46"/>
      <c r="AE38" s="56">
        <f>AG38/O38</f>
        <v>0.24272783102362838</v>
      </c>
      <c r="AF38" s="56">
        <v>0</v>
      </c>
      <c r="AG38" s="41">
        <f>SUM(AG39:AG52)</f>
        <v>15983.55</v>
      </c>
      <c r="AH38" s="60"/>
      <c r="AI38" s="41"/>
      <c r="AJ38" s="56"/>
      <c r="AK38" s="41"/>
      <c r="AL38" s="59">
        <f>O38-AH38+AG38+AK38</f>
        <v>81833.23</v>
      </c>
      <c r="AM38" s="59">
        <v>68004.42</v>
      </c>
      <c r="AN38" s="59">
        <v>0</v>
      </c>
      <c r="AO38" s="59">
        <f t="shared" ref="AO38" si="5">AM38+AN38</f>
        <v>68004.42</v>
      </c>
      <c r="AP38" s="61"/>
      <c r="AQ38" s="61"/>
      <c r="AR38" s="61"/>
      <c r="AS38" s="61"/>
      <c r="AT38" s="61"/>
      <c r="AU38" s="61"/>
      <c r="AV38" s="57"/>
      <c r="AW38" s="57"/>
      <c r="AX38" s="57"/>
      <c r="AY38" s="58"/>
      <c r="AZ38" s="57"/>
      <c r="BA38" s="58"/>
      <c r="BB38" s="57"/>
      <c r="BC38" s="57"/>
      <c r="BD38" s="42">
        <v>41779</v>
      </c>
      <c r="BE38" s="42">
        <v>42569</v>
      </c>
      <c r="BF38" s="43"/>
      <c r="BG38" s="57"/>
      <c r="BH38" s="58">
        <v>41779</v>
      </c>
      <c r="BI38" s="57"/>
      <c r="BJ38" s="57"/>
      <c r="BK38" s="42">
        <v>41936</v>
      </c>
      <c r="BL38" s="42">
        <v>42248</v>
      </c>
      <c r="BM38" s="57"/>
    </row>
    <row r="39" spans="1:65" ht="25.5" x14ac:dyDescent="0.25">
      <c r="A39" s="311"/>
      <c r="B39" s="284"/>
      <c r="C39" s="62"/>
      <c r="D39" s="62"/>
      <c r="E39" s="62"/>
      <c r="F39" s="349"/>
      <c r="G39" s="62"/>
      <c r="H39" s="88"/>
      <c r="I39" s="89"/>
      <c r="J39" s="89"/>
      <c r="K39" s="62"/>
      <c r="L39" s="380"/>
      <c r="M39" s="62"/>
      <c r="N39" s="63"/>
      <c r="O39" s="64"/>
      <c r="P39" s="62"/>
      <c r="Q39" s="63"/>
      <c r="R39" s="63"/>
      <c r="S39" s="62"/>
      <c r="T39" s="62"/>
      <c r="U39" s="62"/>
      <c r="V39" s="64"/>
      <c r="W39" s="62"/>
      <c r="X39" s="44" t="s">
        <v>1073</v>
      </c>
      <c r="Y39" s="85" t="s">
        <v>894</v>
      </c>
      <c r="Z39" s="46">
        <v>41837</v>
      </c>
      <c r="AA39" s="55">
        <v>11361</v>
      </c>
      <c r="AB39" s="44" t="s">
        <v>893</v>
      </c>
      <c r="AC39" s="46">
        <v>41869</v>
      </c>
      <c r="AD39" s="46">
        <v>41898</v>
      </c>
      <c r="AE39" s="56"/>
      <c r="AF39" s="56"/>
      <c r="AG39" s="41"/>
      <c r="AH39" s="60"/>
      <c r="AI39" s="41"/>
      <c r="AJ39" s="56"/>
      <c r="AK39" s="41"/>
      <c r="AL39" s="64"/>
      <c r="AM39" s="64"/>
      <c r="AN39" s="64"/>
      <c r="AO39" s="64"/>
      <c r="AP39" s="61"/>
      <c r="AQ39" s="61"/>
      <c r="AR39" s="61"/>
      <c r="AS39" s="61"/>
      <c r="AT39" s="61"/>
      <c r="AU39" s="61"/>
      <c r="AV39" s="62"/>
      <c r="AW39" s="62"/>
      <c r="AX39" s="62"/>
      <c r="AY39" s="63"/>
      <c r="AZ39" s="62"/>
      <c r="BA39" s="63"/>
      <c r="BB39" s="62"/>
      <c r="BC39" s="62"/>
      <c r="BD39" s="42">
        <v>41839</v>
      </c>
      <c r="BE39" s="42">
        <v>41898</v>
      </c>
      <c r="BF39" s="43"/>
      <c r="BG39" s="62"/>
      <c r="BH39" s="63"/>
      <c r="BI39" s="62"/>
      <c r="BJ39" s="62"/>
      <c r="BK39" s="42"/>
      <c r="BL39" s="42"/>
      <c r="BM39" s="62"/>
    </row>
    <row r="40" spans="1:65" ht="25.5" x14ac:dyDescent="0.25">
      <c r="A40" s="311"/>
      <c r="B40" s="284"/>
      <c r="C40" s="62"/>
      <c r="D40" s="62"/>
      <c r="E40" s="62"/>
      <c r="F40" s="349"/>
      <c r="G40" s="62"/>
      <c r="H40" s="88"/>
      <c r="I40" s="89"/>
      <c r="J40" s="89"/>
      <c r="K40" s="62"/>
      <c r="L40" s="380"/>
      <c r="M40" s="62"/>
      <c r="N40" s="63"/>
      <c r="O40" s="64"/>
      <c r="P40" s="62"/>
      <c r="Q40" s="63"/>
      <c r="R40" s="63"/>
      <c r="S40" s="62"/>
      <c r="T40" s="62"/>
      <c r="U40" s="62"/>
      <c r="V40" s="64"/>
      <c r="W40" s="62"/>
      <c r="X40" s="44" t="s">
        <v>1075</v>
      </c>
      <c r="Y40" s="85" t="s">
        <v>895</v>
      </c>
      <c r="Z40" s="46">
        <v>41863</v>
      </c>
      <c r="AA40" s="55">
        <v>11370</v>
      </c>
      <c r="AB40" s="81" t="s">
        <v>896</v>
      </c>
      <c r="AC40" s="46"/>
      <c r="AD40" s="46"/>
      <c r="AE40" s="56"/>
      <c r="AF40" s="56"/>
      <c r="AG40" s="41">
        <v>15983.55</v>
      </c>
      <c r="AH40" s="60"/>
      <c r="AI40" s="41"/>
      <c r="AJ40" s="56"/>
      <c r="AK40" s="41"/>
      <c r="AL40" s="64">
        <f>O40-AH40+AG40</f>
        <v>15983.55</v>
      </c>
      <c r="AM40" s="64"/>
      <c r="AN40" s="64"/>
      <c r="AO40" s="64"/>
      <c r="AP40" s="61"/>
      <c r="AQ40" s="61"/>
      <c r="AR40" s="61"/>
      <c r="AS40" s="61"/>
      <c r="AT40" s="61"/>
      <c r="AU40" s="61"/>
      <c r="AV40" s="62"/>
      <c r="AW40" s="62"/>
      <c r="AX40" s="62"/>
      <c r="AY40" s="63"/>
      <c r="AZ40" s="62"/>
      <c r="BA40" s="63"/>
      <c r="BB40" s="62"/>
      <c r="BC40" s="62"/>
      <c r="BD40" s="42"/>
      <c r="BE40" s="42"/>
      <c r="BF40" s="43"/>
      <c r="BG40" s="62"/>
      <c r="BH40" s="63"/>
      <c r="BI40" s="62"/>
      <c r="BJ40" s="62"/>
      <c r="BK40" s="42"/>
      <c r="BL40" s="42"/>
      <c r="BM40" s="62"/>
    </row>
    <row r="41" spans="1:65" ht="25.5" x14ac:dyDescent="0.25">
      <c r="A41" s="311"/>
      <c r="B41" s="284"/>
      <c r="C41" s="62"/>
      <c r="D41" s="62"/>
      <c r="E41" s="62"/>
      <c r="F41" s="349"/>
      <c r="G41" s="62"/>
      <c r="H41" s="88"/>
      <c r="I41" s="89"/>
      <c r="J41" s="89"/>
      <c r="K41" s="62"/>
      <c r="L41" s="380"/>
      <c r="M41" s="62"/>
      <c r="N41" s="63"/>
      <c r="O41" s="64"/>
      <c r="P41" s="62"/>
      <c r="Q41" s="63"/>
      <c r="R41" s="63"/>
      <c r="S41" s="62"/>
      <c r="T41" s="62"/>
      <c r="U41" s="62"/>
      <c r="V41" s="64"/>
      <c r="W41" s="62"/>
      <c r="X41" s="44" t="s">
        <v>1073</v>
      </c>
      <c r="Y41" s="85" t="s">
        <v>897</v>
      </c>
      <c r="Z41" s="46">
        <v>41892</v>
      </c>
      <c r="AA41" s="55">
        <v>11408</v>
      </c>
      <c r="AB41" s="85" t="s">
        <v>893</v>
      </c>
      <c r="AC41" s="46">
        <v>41899</v>
      </c>
      <c r="AD41" s="46">
        <v>41928</v>
      </c>
      <c r="AE41" s="56"/>
      <c r="AF41" s="56"/>
      <c r="AG41" s="41"/>
      <c r="AH41" s="60"/>
      <c r="AI41" s="41"/>
      <c r="AJ41" s="56"/>
      <c r="AK41" s="41"/>
      <c r="AL41" s="64"/>
      <c r="AM41" s="64"/>
      <c r="AN41" s="64"/>
      <c r="AO41" s="64"/>
      <c r="AP41" s="61"/>
      <c r="AQ41" s="61"/>
      <c r="AR41" s="61"/>
      <c r="AS41" s="61"/>
      <c r="AT41" s="61"/>
      <c r="AU41" s="61"/>
      <c r="AV41" s="62"/>
      <c r="AW41" s="62"/>
      <c r="AX41" s="62"/>
      <c r="AY41" s="63"/>
      <c r="AZ41" s="62"/>
      <c r="BA41" s="63"/>
      <c r="BB41" s="62"/>
      <c r="BC41" s="62"/>
      <c r="BD41" s="42">
        <v>42630</v>
      </c>
      <c r="BE41" s="42">
        <v>41928</v>
      </c>
      <c r="BF41" s="43"/>
      <c r="BG41" s="62"/>
      <c r="BH41" s="63"/>
      <c r="BI41" s="62"/>
      <c r="BJ41" s="62"/>
      <c r="BK41" s="42"/>
      <c r="BL41" s="42"/>
      <c r="BM41" s="62"/>
    </row>
    <row r="42" spans="1:65" ht="25.5" x14ac:dyDescent="0.25">
      <c r="A42" s="311"/>
      <c r="B42" s="284"/>
      <c r="C42" s="62"/>
      <c r="D42" s="62"/>
      <c r="E42" s="62"/>
      <c r="F42" s="349"/>
      <c r="G42" s="62"/>
      <c r="H42" s="88"/>
      <c r="I42" s="89"/>
      <c r="J42" s="89"/>
      <c r="K42" s="62"/>
      <c r="L42" s="380"/>
      <c r="M42" s="62"/>
      <c r="N42" s="63"/>
      <c r="O42" s="64"/>
      <c r="P42" s="62"/>
      <c r="Q42" s="63"/>
      <c r="R42" s="63"/>
      <c r="S42" s="62"/>
      <c r="T42" s="62"/>
      <c r="U42" s="62"/>
      <c r="V42" s="64"/>
      <c r="W42" s="62"/>
      <c r="X42" s="44" t="s">
        <v>1073</v>
      </c>
      <c r="Y42" s="85" t="s">
        <v>898</v>
      </c>
      <c r="Z42" s="46">
        <v>41927</v>
      </c>
      <c r="AA42" s="69">
        <v>11451</v>
      </c>
      <c r="AB42" s="85" t="s">
        <v>893</v>
      </c>
      <c r="AC42" s="46">
        <v>41929</v>
      </c>
      <c r="AD42" s="46">
        <v>42019</v>
      </c>
      <c r="AE42" s="56"/>
      <c r="AF42" s="56"/>
      <c r="AG42" s="41"/>
      <c r="AH42" s="60"/>
      <c r="AI42" s="41"/>
      <c r="AJ42" s="56"/>
      <c r="AK42" s="41"/>
      <c r="AL42" s="64">
        <f>O42-AH42+AG42</f>
        <v>0</v>
      </c>
      <c r="AM42" s="64"/>
      <c r="AN42" s="64"/>
      <c r="AO42" s="64"/>
      <c r="AP42" s="61"/>
      <c r="AQ42" s="61"/>
      <c r="AR42" s="61"/>
      <c r="AS42" s="61"/>
      <c r="AT42" s="61"/>
      <c r="AU42" s="61"/>
      <c r="AV42" s="62"/>
      <c r="AW42" s="62"/>
      <c r="AX42" s="62"/>
      <c r="AY42" s="63"/>
      <c r="AZ42" s="62"/>
      <c r="BA42" s="63"/>
      <c r="BB42" s="62"/>
      <c r="BC42" s="62"/>
      <c r="BD42" s="42">
        <v>41926</v>
      </c>
      <c r="BE42" s="42">
        <v>41989</v>
      </c>
      <c r="BF42" s="43"/>
      <c r="BG42" s="62"/>
      <c r="BH42" s="63"/>
      <c r="BI42" s="62"/>
      <c r="BJ42" s="62"/>
      <c r="BK42" s="42"/>
      <c r="BL42" s="42"/>
      <c r="BM42" s="62"/>
    </row>
    <row r="43" spans="1:65" ht="25.5" x14ac:dyDescent="0.25">
      <c r="A43" s="311"/>
      <c r="B43" s="284"/>
      <c r="C43" s="62"/>
      <c r="D43" s="62"/>
      <c r="E43" s="62"/>
      <c r="F43" s="349"/>
      <c r="G43" s="62"/>
      <c r="H43" s="88"/>
      <c r="I43" s="89"/>
      <c r="J43" s="89"/>
      <c r="K43" s="62"/>
      <c r="L43" s="380"/>
      <c r="M43" s="62"/>
      <c r="N43" s="63"/>
      <c r="O43" s="64"/>
      <c r="P43" s="62"/>
      <c r="Q43" s="63"/>
      <c r="R43" s="63"/>
      <c r="S43" s="62"/>
      <c r="T43" s="62"/>
      <c r="U43" s="62"/>
      <c r="V43" s="64"/>
      <c r="W43" s="62"/>
      <c r="X43" s="44" t="s">
        <v>1073</v>
      </c>
      <c r="Y43" s="85" t="s">
        <v>899</v>
      </c>
      <c r="Z43" s="46">
        <v>41989</v>
      </c>
      <c r="AA43" s="55">
        <v>11464</v>
      </c>
      <c r="AB43" s="85" t="s">
        <v>893</v>
      </c>
      <c r="AC43" s="46">
        <v>42020</v>
      </c>
      <c r="AD43" s="46">
        <v>42109</v>
      </c>
      <c r="AE43" s="56"/>
      <c r="AF43" s="56"/>
      <c r="AG43" s="41"/>
      <c r="AH43" s="60"/>
      <c r="AI43" s="41"/>
      <c r="AJ43" s="56"/>
      <c r="AK43" s="41"/>
      <c r="AL43" s="64"/>
      <c r="AM43" s="64"/>
      <c r="AN43" s="64"/>
      <c r="AO43" s="64"/>
      <c r="AP43" s="61"/>
      <c r="AQ43" s="61"/>
      <c r="AR43" s="61"/>
      <c r="AS43" s="61"/>
      <c r="AT43" s="61"/>
      <c r="AU43" s="61"/>
      <c r="AV43" s="62"/>
      <c r="AW43" s="62"/>
      <c r="AX43" s="62"/>
      <c r="AY43" s="63"/>
      <c r="AZ43" s="62"/>
      <c r="BA43" s="63"/>
      <c r="BB43" s="62"/>
      <c r="BC43" s="62"/>
      <c r="BD43" s="42"/>
      <c r="BE43" s="42"/>
      <c r="BF43" s="43"/>
      <c r="BG43" s="62"/>
      <c r="BH43" s="63"/>
      <c r="BI43" s="62"/>
      <c r="BJ43" s="62"/>
      <c r="BK43" s="42"/>
      <c r="BL43" s="42"/>
      <c r="BM43" s="62"/>
    </row>
    <row r="44" spans="1:65" ht="25.5" x14ac:dyDescent="0.25">
      <c r="A44" s="311"/>
      <c r="B44" s="284"/>
      <c r="C44" s="62"/>
      <c r="D44" s="62"/>
      <c r="E44" s="62"/>
      <c r="F44" s="349"/>
      <c r="G44" s="62"/>
      <c r="H44" s="88"/>
      <c r="I44" s="89"/>
      <c r="J44" s="89"/>
      <c r="K44" s="62"/>
      <c r="L44" s="380"/>
      <c r="M44" s="62"/>
      <c r="N44" s="63"/>
      <c r="O44" s="64"/>
      <c r="P44" s="62"/>
      <c r="Q44" s="63"/>
      <c r="R44" s="63"/>
      <c r="S44" s="62"/>
      <c r="T44" s="62"/>
      <c r="U44" s="62"/>
      <c r="V44" s="64"/>
      <c r="W44" s="62"/>
      <c r="X44" s="44" t="s">
        <v>1073</v>
      </c>
      <c r="Y44" s="85" t="s">
        <v>900</v>
      </c>
      <c r="Z44" s="46">
        <v>42475</v>
      </c>
      <c r="AA44" s="55">
        <v>11537</v>
      </c>
      <c r="AB44" s="85" t="s">
        <v>893</v>
      </c>
      <c r="AC44" s="46">
        <v>42110</v>
      </c>
      <c r="AD44" s="46">
        <v>42199</v>
      </c>
      <c r="AE44" s="56"/>
      <c r="AF44" s="56"/>
      <c r="AG44" s="41"/>
      <c r="AH44" s="60"/>
      <c r="AI44" s="41"/>
      <c r="AJ44" s="56"/>
      <c r="AK44" s="41"/>
      <c r="AL44" s="64">
        <f>O44-AH44+AG44</f>
        <v>0</v>
      </c>
      <c r="AM44" s="64"/>
      <c r="AN44" s="64"/>
      <c r="AO44" s="64"/>
      <c r="AP44" s="61"/>
      <c r="AQ44" s="61"/>
      <c r="AR44" s="61"/>
      <c r="AS44" s="61"/>
      <c r="AT44" s="61"/>
      <c r="AU44" s="61"/>
      <c r="AV44" s="62"/>
      <c r="AW44" s="62"/>
      <c r="AX44" s="62"/>
      <c r="AY44" s="63"/>
      <c r="AZ44" s="62"/>
      <c r="BA44" s="63"/>
      <c r="BB44" s="62"/>
      <c r="BC44" s="62"/>
      <c r="BD44" s="42"/>
      <c r="BE44" s="42"/>
      <c r="BF44" s="43"/>
      <c r="BG44" s="62"/>
      <c r="BH44" s="63"/>
      <c r="BI44" s="62"/>
      <c r="BJ44" s="62"/>
      <c r="BK44" s="42"/>
      <c r="BL44" s="42"/>
      <c r="BM44" s="62"/>
    </row>
    <row r="45" spans="1:65" ht="25.5" x14ac:dyDescent="0.25">
      <c r="A45" s="311"/>
      <c r="B45" s="284"/>
      <c r="C45" s="62"/>
      <c r="D45" s="62"/>
      <c r="E45" s="62"/>
      <c r="F45" s="349"/>
      <c r="G45" s="62"/>
      <c r="H45" s="88"/>
      <c r="I45" s="89"/>
      <c r="J45" s="89"/>
      <c r="K45" s="62"/>
      <c r="L45" s="380"/>
      <c r="M45" s="62"/>
      <c r="N45" s="63"/>
      <c r="O45" s="64"/>
      <c r="P45" s="62"/>
      <c r="Q45" s="63"/>
      <c r="R45" s="63"/>
      <c r="S45" s="62"/>
      <c r="T45" s="62"/>
      <c r="U45" s="62"/>
      <c r="V45" s="64"/>
      <c r="W45" s="62"/>
      <c r="X45" s="44" t="s">
        <v>1073</v>
      </c>
      <c r="Y45" s="85" t="s">
        <v>901</v>
      </c>
      <c r="Z45" s="46">
        <v>42195</v>
      </c>
      <c r="AA45" s="55">
        <v>11606</v>
      </c>
      <c r="AB45" s="85" t="s">
        <v>893</v>
      </c>
      <c r="AC45" s="46">
        <v>42200</v>
      </c>
      <c r="AD45" s="46">
        <v>42289</v>
      </c>
      <c r="AE45" s="56"/>
      <c r="AF45" s="56"/>
      <c r="AG45" s="41"/>
      <c r="AH45" s="60"/>
      <c r="AI45" s="41"/>
      <c r="AJ45" s="56"/>
      <c r="AK45" s="41"/>
      <c r="AL45" s="64"/>
      <c r="AM45" s="64"/>
      <c r="AN45" s="64"/>
      <c r="AO45" s="64"/>
      <c r="AP45" s="61"/>
      <c r="AQ45" s="61"/>
      <c r="AR45" s="61"/>
      <c r="AS45" s="61"/>
      <c r="AT45" s="61"/>
      <c r="AU45" s="61"/>
      <c r="AV45" s="62"/>
      <c r="AW45" s="62"/>
      <c r="AX45" s="62"/>
      <c r="AY45" s="63"/>
      <c r="AZ45" s="62"/>
      <c r="BA45" s="63"/>
      <c r="BB45" s="62"/>
      <c r="BC45" s="62"/>
      <c r="BD45" s="42"/>
      <c r="BE45" s="42"/>
      <c r="BF45" s="43"/>
      <c r="BG45" s="62"/>
      <c r="BH45" s="63"/>
      <c r="BI45" s="62"/>
      <c r="BJ45" s="62"/>
      <c r="BK45" s="42"/>
      <c r="BL45" s="42"/>
      <c r="BM45" s="62"/>
    </row>
    <row r="46" spans="1:65" ht="25.5" x14ac:dyDescent="0.25">
      <c r="A46" s="311"/>
      <c r="B46" s="284"/>
      <c r="C46" s="62"/>
      <c r="D46" s="62"/>
      <c r="E46" s="62"/>
      <c r="F46" s="349"/>
      <c r="G46" s="62"/>
      <c r="H46" s="88"/>
      <c r="I46" s="89"/>
      <c r="J46" s="89"/>
      <c r="K46" s="62"/>
      <c r="L46" s="380"/>
      <c r="M46" s="62"/>
      <c r="N46" s="63"/>
      <c r="O46" s="64"/>
      <c r="P46" s="62"/>
      <c r="Q46" s="63"/>
      <c r="R46" s="63"/>
      <c r="S46" s="62"/>
      <c r="T46" s="62"/>
      <c r="U46" s="62"/>
      <c r="V46" s="64"/>
      <c r="W46" s="62"/>
      <c r="X46" s="44" t="s">
        <v>1073</v>
      </c>
      <c r="Y46" s="85" t="s">
        <v>902</v>
      </c>
      <c r="Z46" s="46">
        <v>42286</v>
      </c>
      <c r="AA46" s="55">
        <v>11807</v>
      </c>
      <c r="AB46" s="85" t="s">
        <v>893</v>
      </c>
      <c r="AC46" s="46">
        <v>42290</v>
      </c>
      <c r="AD46" s="46">
        <v>42379</v>
      </c>
      <c r="AE46" s="56"/>
      <c r="AF46" s="56"/>
      <c r="AG46" s="41"/>
      <c r="AH46" s="60"/>
      <c r="AI46" s="41"/>
      <c r="AJ46" s="56"/>
      <c r="AK46" s="41"/>
      <c r="AL46" s="64">
        <f>O46-AH46+AG46</f>
        <v>0</v>
      </c>
      <c r="AM46" s="64"/>
      <c r="AN46" s="64"/>
      <c r="AO46" s="64"/>
      <c r="AP46" s="61"/>
      <c r="AQ46" s="61"/>
      <c r="AR46" s="61"/>
      <c r="AS46" s="61"/>
      <c r="AT46" s="61"/>
      <c r="AU46" s="61"/>
      <c r="AV46" s="62"/>
      <c r="AW46" s="62"/>
      <c r="AX46" s="62"/>
      <c r="AY46" s="63"/>
      <c r="AZ46" s="62"/>
      <c r="BA46" s="63"/>
      <c r="BB46" s="62"/>
      <c r="BC46" s="62"/>
      <c r="BD46" s="42"/>
      <c r="BE46" s="42"/>
      <c r="BF46" s="43"/>
      <c r="BG46" s="62"/>
      <c r="BH46" s="63"/>
      <c r="BI46" s="62"/>
      <c r="BJ46" s="62"/>
      <c r="BK46" s="42"/>
      <c r="BL46" s="42"/>
      <c r="BM46" s="62"/>
    </row>
    <row r="47" spans="1:65" ht="25.5" x14ac:dyDescent="0.25">
      <c r="A47" s="311"/>
      <c r="B47" s="284"/>
      <c r="C47" s="62"/>
      <c r="D47" s="62"/>
      <c r="E47" s="62"/>
      <c r="F47" s="349"/>
      <c r="G47" s="62"/>
      <c r="H47" s="88"/>
      <c r="I47" s="89"/>
      <c r="J47" s="89"/>
      <c r="K47" s="62"/>
      <c r="L47" s="380"/>
      <c r="M47" s="62"/>
      <c r="N47" s="63"/>
      <c r="O47" s="64"/>
      <c r="P47" s="62"/>
      <c r="Q47" s="63"/>
      <c r="R47" s="63"/>
      <c r="S47" s="62"/>
      <c r="T47" s="62"/>
      <c r="U47" s="62"/>
      <c r="V47" s="64"/>
      <c r="W47" s="62"/>
      <c r="X47" s="44" t="s">
        <v>1073</v>
      </c>
      <c r="Y47" s="85" t="s">
        <v>902</v>
      </c>
      <c r="Z47" s="46" t="s">
        <v>903</v>
      </c>
      <c r="AA47" s="55">
        <v>11807</v>
      </c>
      <c r="AB47" s="85" t="s">
        <v>893</v>
      </c>
      <c r="AC47" s="46">
        <v>42380</v>
      </c>
      <c r="AD47" s="46">
        <v>42469</v>
      </c>
      <c r="AE47" s="56"/>
      <c r="AF47" s="56"/>
      <c r="AG47" s="41"/>
      <c r="AH47" s="60"/>
      <c r="AI47" s="41"/>
      <c r="AJ47" s="56"/>
      <c r="AK47" s="41"/>
      <c r="AL47" s="64"/>
      <c r="AM47" s="64"/>
      <c r="AN47" s="64"/>
      <c r="AO47" s="64"/>
      <c r="AP47" s="61"/>
      <c r="AQ47" s="61"/>
      <c r="AR47" s="61"/>
      <c r="AS47" s="61"/>
      <c r="AT47" s="61"/>
      <c r="AU47" s="61"/>
      <c r="AV47" s="62"/>
      <c r="AW47" s="62"/>
      <c r="AX47" s="62"/>
      <c r="AY47" s="63"/>
      <c r="AZ47" s="62"/>
      <c r="BA47" s="63"/>
      <c r="BB47" s="62"/>
      <c r="BC47" s="62"/>
      <c r="BD47" s="42"/>
      <c r="BE47" s="42"/>
      <c r="BF47" s="43"/>
      <c r="BG47" s="62"/>
      <c r="BH47" s="63"/>
      <c r="BI47" s="62"/>
      <c r="BJ47" s="62"/>
      <c r="BK47" s="42"/>
      <c r="BL47" s="42"/>
      <c r="BM47" s="62"/>
    </row>
    <row r="48" spans="1:65" ht="25.5" x14ac:dyDescent="0.25">
      <c r="A48" s="311"/>
      <c r="B48" s="284"/>
      <c r="C48" s="62"/>
      <c r="D48" s="62"/>
      <c r="E48" s="62"/>
      <c r="F48" s="349"/>
      <c r="G48" s="62"/>
      <c r="H48" s="88"/>
      <c r="I48" s="89"/>
      <c r="J48" s="89"/>
      <c r="K48" s="62"/>
      <c r="L48" s="380"/>
      <c r="M48" s="62"/>
      <c r="N48" s="63"/>
      <c r="O48" s="64"/>
      <c r="P48" s="62"/>
      <c r="Q48" s="63"/>
      <c r="R48" s="63"/>
      <c r="S48" s="62"/>
      <c r="T48" s="62"/>
      <c r="U48" s="62"/>
      <c r="V48" s="64"/>
      <c r="W48" s="62"/>
      <c r="X48" s="44" t="s">
        <v>1073</v>
      </c>
      <c r="Y48" s="85" t="s">
        <v>904</v>
      </c>
      <c r="Z48" s="46">
        <v>42468</v>
      </c>
      <c r="AA48" s="55">
        <v>11811</v>
      </c>
      <c r="AB48" s="85" t="s">
        <v>893</v>
      </c>
      <c r="AC48" s="46">
        <v>42104</v>
      </c>
      <c r="AD48" s="46">
        <v>42559</v>
      </c>
      <c r="AE48" s="56"/>
      <c r="AF48" s="56"/>
      <c r="AG48" s="41"/>
      <c r="AH48" s="60"/>
      <c r="AI48" s="41"/>
      <c r="AJ48" s="56"/>
      <c r="AK48" s="41"/>
      <c r="AL48" s="64">
        <f>O48-AH48+AG48</f>
        <v>0</v>
      </c>
      <c r="AM48" s="64"/>
      <c r="AN48" s="64"/>
      <c r="AO48" s="64"/>
      <c r="AP48" s="61"/>
      <c r="AQ48" s="61"/>
      <c r="AR48" s="61"/>
      <c r="AS48" s="61"/>
      <c r="AT48" s="61"/>
      <c r="AU48" s="61"/>
      <c r="AV48" s="62"/>
      <c r="AW48" s="62"/>
      <c r="AX48" s="62"/>
      <c r="AY48" s="63"/>
      <c r="AZ48" s="62"/>
      <c r="BA48" s="63"/>
      <c r="BB48" s="62"/>
      <c r="BC48" s="62"/>
      <c r="BD48" s="42"/>
      <c r="BE48" s="42"/>
      <c r="BF48" s="43"/>
      <c r="BG48" s="62"/>
      <c r="BH48" s="63"/>
      <c r="BI48" s="62"/>
      <c r="BJ48" s="62"/>
      <c r="BK48" s="42"/>
      <c r="BL48" s="42"/>
      <c r="BM48" s="62"/>
    </row>
    <row r="49" spans="1:65" ht="25.5" x14ac:dyDescent="0.25">
      <c r="A49" s="311"/>
      <c r="B49" s="284"/>
      <c r="C49" s="62"/>
      <c r="D49" s="62"/>
      <c r="E49" s="62"/>
      <c r="F49" s="349"/>
      <c r="G49" s="62"/>
      <c r="H49" s="88"/>
      <c r="I49" s="89"/>
      <c r="J49" s="89"/>
      <c r="K49" s="62"/>
      <c r="L49" s="380"/>
      <c r="M49" s="62"/>
      <c r="N49" s="63"/>
      <c r="O49" s="64"/>
      <c r="P49" s="62"/>
      <c r="Q49" s="63"/>
      <c r="R49" s="63"/>
      <c r="S49" s="62"/>
      <c r="T49" s="62"/>
      <c r="U49" s="62"/>
      <c r="V49" s="64"/>
      <c r="W49" s="62"/>
      <c r="X49" s="44" t="s">
        <v>1073</v>
      </c>
      <c r="Y49" s="85" t="s">
        <v>905</v>
      </c>
      <c r="Z49" s="46">
        <v>42559</v>
      </c>
      <c r="AA49" s="55">
        <v>11881</v>
      </c>
      <c r="AB49" s="85" t="s">
        <v>893</v>
      </c>
      <c r="AC49" s="46">
        <v>42560</v>
      </c>
      <c r="AD49" s="46">
        <v>42649</v>
      </c>
      <c r="AE49" s="56"/>
      <c r="AF49" s="56"/>
      <c r="AG49" s="41"/>
      <c r="AH49" s="60"/>
      <c r="AI49" s="41"/>
      <c r="AJ49" s="56"/>
      <c r="AK49" s="41"/>
      <c r="AL49" s="64"/>
      <c r="AM49" s="64"/>
      <c r="AN49" s="64"/>
      <c r="AO49" s="64"/>
      <c r="AP49" s="61"/>
      <c r="AQ49" s="61"/>
      <c r="AR49" s="61"/>
      <c r="AS49" s="61"/>
      <c r="AT49" s="61"/>
      <c r="AU49" s="61"/>
      <c r="AV49" s="62"/>
      <c r="AW49" s="62"/>
      <c r="AX49" s="62"/>
      <c r="AY49" s="63"/>
      <c r="AZ49" s="62"/>
      <c r="BA49" s="63"/>
      <c r="BB49" s="62"/>
      <c r="BC49" s="62"/>
      <c r="BD49" s="42"/>
      <c r="BE49" s="42"/>
      <c r="BF49" s="43"/>
      <c r="BG49" s="62"/>
      <c r="BH49" s="63"/>
      <c r="BI49" s="62"/>
      <c r="BJ49" s="62"/>
      <c r="BK49" s="42"/>
      <c r="BL49" s="42"/>
      <c r="BM49" s="62"/>
    </row>
    <row r="50" spans="1:65" ht="25.5" x14ac:dyDescent="0.25">
      <c r="A50" s="311"/>
      <c r="B50" s="284"/>
      <c r="C50" s="62"/>
      <c r="D50" s="62"/>
      <c r="E50" s="62"/>
      <c r="F50" s="349"/>
      <c r="G50" s="62"/>
      <c r="H50" s="88"/>
      <c r="I50" s="89"/>
      <c r="J50" s="89"/>
      <c r="K50" s="62"/>
      <c r="L50" s="380"/>
      <c r="M50" s="62"/>
      <c r="N50" s="63"/>
      <c r="O50" s="64"/>
      <c r="P50" s="62"/>
      <c r="Q50" s="63"/>
      <c r="R50" s="63"/>
      <c r="S50" s="62"/>
      <c r="T50" s="62"/>
      <c r="U50" s="62"/>
      <c r="V50" s="64"/>
      <c r="W50" s="62"/>
      <c r="X50" s="44" t="s">
        <v>1073</v>
      </c>
      <c r="Y50" s="85" t="s">
        <v>929</v>
      </c>
      <c r="Z50" s="46">
        <v>42559</v>
      </c>
      <c r="AA50" s="55">
        <v>11881</v>
      </c>
      <c r="AB50" s="85" t="s">
        <v>893</v>
      </c>
      <c r="AC50" s="46">
        <v>42560</v>
      </c>
      <c r="AD50" s="46">
        <v>42649</v>
      </c>
      <c r="AE50" s="56"/>
      <c r="AF50" s="56"/>
      <c r="AG50" s="41"/>
      <c r="AH50" s="60"/>
      <c r="AI50" s="41"/>
      <c r="AJ50" s="56"/>
      <c r="AK50" s="41"/>
      <c r="AL50" s="64">
        <f>O50-AH50+AG50</f>
        <v>0</v>
      </c>
      <c r="AM50" s="64"/>
      <c r="AN50" s="64"/>
      <c r="AO50" s="64"/>
      <c r="AP50" s="61"/>
      <c r="AQ50" s="61"/>
      <c r="AR50" s="61"/>
      <c r="AS50" s="61"/>
      <c r="AT50" s="61"/>
      <c r="AU50" s="61"/>
      <c r="AV50" s="62"/>
      <c r="AW50" s="62"/>
      <c r="AX50" s="62"/>
      <c r="AY50" s="63"/>
      <c r="AZ50" s="62"/>
      <c r="BA50" s="63"/>
      <c r="BB50" s="62"/>
      <c r="BC50" s="62"/>
      <c r="BD50" s="42"/>
      <c r="BE50" s="42"/>
      <c r="BF50" s="43"/>
      <c r="BG50" s="62"/>
      <c r="BH50" s="63"/>
      <c r="BI50" s="62"/>
      <c r="BJ50" s="62"/>
      <c r="BK50" s="42"/>
      <c r="BL50" s="42"/>
      <c r="BM50" s="62"/>
    </row>
    <row r="51" spans="1:65" ht="25.5" x14ac:dyDescent="0.25">
      <c r="A51" s="311"/>
      <c r="B51" s="284"/>
      <c r="C51" s="62"/>
      <c r="D51" s="62"/>
      <c r="E51" s="62"/>
      <c r="F51" s="349"/>
      <c r="G51" s="62"/>
      <c r="H51" s="88"/>
      <c r="I51" s="89"/>
      <c r="J51" s="89"/>
      <c r="K51" s="62"/>
      <c r="L51" s="380"/>
      <c r="M51" s="62"/>
      <c r="N51" s="63"/>
      <c r="O51" s="64"/>
      <c r="P51" s="62"/>
      <c r="Q51" s="63"/>
      <c r="R51" s="63"/>
      <c r="S51" s="62"/>
      <c r="T51" s="62"/>
      <c r="U51" s="62"/>
      <c r="V51" s="64"/>
      <c r="W51" s="62"/>
      <c r="X51" s="44" t="s">
        <v>1073</v>
      </c>
      <c r="Y51" s="85" t="s">
        <v>930</v>
      </c>
      <c r="Z51" s="46">
        <v>42649</v>
      </c>
      <c r="AA51" s="55">
        <v>11911</v>
      </c>
      <c r="AB51" s="85" t="s">
        <v>893</v>
      </c>
      <c r="AC51" s="46">
        <v>42650</v>
      </c>
      <c r="AD51" s="46">
        <v>42709</v>
      </c>
      <c r="AE51" s="56"/>
      <c r="AF51" s="56"/>
      <c r="AG51" s="41"/>
      <c r="AH51" s="60"/>
      <c r="AI51" s="41"/>
      <c r="AJ51" s="56"/>
      <c r="AK51" s="41"/>
      <c r="AL51" s="64"/>
      <c r="AM51" s="64"/>
      <c r="AN51" s="64"/>
      <c r="AO51" s="64"/>
      <c r="AP51" s="61"/>
      <c r="AQ51" s="61"/>
      <c r="AR51" s="61"/>
      <c r="AS51" s="61"/>
      <c r="AT51" s="61"/>
      <c r="AU51" s="61"/>
      <c r="AV51" s="62"/>
      <c r="AW51" s="62"/>
      <c r="AX51" s="62"/>
      <c r="AY51" s="63"/>
      <c r="AZ51" s="62"/>
      <c r="BA51" s="63"/>
      <c r="BB51" s="62"/>
      <c r="BC51" s="62"/>
      <c r="BD51" s="42"/>
      <c r="BE51" s="42"/>
      <c r="BF51" s="43"/>
      <c r="BG51" s="62"/>
      <c r="BH51" s="63"/>
      <c r="BI51" s="62"/>
      <c r="BJ51" s="62"/>
      <c r="BK51" s="42"/>
      <c r="BL51" s="42"/>
      <c r="BM51" s="62"/>
    </row>
    <row r="52" spans="1:65" ht="25.5" x14ac:dyDescent="0.25">
      <c r="A52" s="312"/>
      <c r="B52" s="285"/>
      <c r="C52" s="66"/>
      <c r="D52" s="66"/>
      <c r="E52" s="66"/>
      <c r="F52" s="350"/>
      <c r="G52" s="66"/>
      <c r="H52" s="47"/>
      <c r="I52" s="48"/>
      <c r="J52" s="48"/>
      <c r="K52" s="66"/>
      <c r="L52" s="381"/>
      <c r="M52" s="66"/>
      <c r="N52" s="67"/>
      <c r="O52" s="68"/>
      <c r="P52" s="66"/>
      <c r="Q52" s="67"/>
      <c r="R52" s="67"/>
      <c r="S52" s="66"/>
      <c r="T52" s="66"/>
      <c r="U52" s="66"/>
      <c r="V52" s="68"/>
      <c r="W52" s="66"/>
      <c r="X52" s="44" t="s">
        <v>1073</v>
      </c>
      <c r="Y52" s="85" t="s">
        <v>1005</v>
      </c>
      <c r="Z52" s="46">
        <v>42706</v>
      </c>
      <c r="AA52" s="55">
        <v>11975</v>
      </c>
      <c r="AB52" s="85" t="s">
        <v>893</v>
      </c>
      <c r="AC52" s="46">
        <v>42710</v>
      </c>
      <c r="AD52" s="46">
        <v>42769</v>
      </c>
      <c r="AE52" s="56"/>
      <c r="AF52" s="56"/>
      <c r="AG52" s="41"/>
      <c r="AH52" s="60"/>
      <c r="AI52" s="41"/>
      <c r="AJ52" s="56"/>
      <c r="AK52" s="41"/>
      <c r="AL52" s="68"/>
      <c r="AM52" s="68"/>
      <c r="AN52" s="68"/>
      <c r="AO52" s="68"/>
      <c r="AP52" s="61"/>
      <c r="AQ52" s="61"/>
      <c r="AR52" s="61"/>
      <c r="AS52" s="61"/>
      <c r="AT52" s="61"/>
      <c r="AU52" s="61"/>
      <c r="AV52" s="66"/>
      <c r="AW52" s="66"/>
      <c r="AX52" s="66"/>
      <c r="AY52" s="67"/>
      <c r="AZ52" s="66"/>
      <c r="BA52" s="67"/>
      <c r="BB52" s="66"/>
      <c r="BC52" s="66"/>
      <c r="BD52" s="42"/>
      <c r="BE52" s="42"/>
      <c r="BF52" s="43"/>
      <c r="BG52" s="66"/>
      <c r="BH52" s="67"/>
      <c r="BI52" s="66"/>
      <c r="BJ52" s="66"/>
      <c r="BK52" s="42"/>
      <c r="BL52" s="42"/>
      <c r="BM52" s="66"/>
    </row>
    <row r="53" spans="1:65" x14ac:dyDescent="0.25">
      <c r="A53" s="317">
        <v>6</v>
      </c>
      <c r="B53" s="290" t="s">
        <v>245</v>
      </c>
      <c r="C53" s="57" t="s">
        <v>246</v>
      </c>
      <c r="D53" s="57" t="s">
        <v>1246</v>
      </c>
      <c r="E53" s="57" t="s">
        <v>143</v>
      </c>
      <c r="F53" s="351" t="s">
        <v>26</v>
      </c>
      <c r="G53" s="57">
        <v>11275</v>
      </c>
      <c r="H53" s="57"/>
      <c r="I53" s="58"/>
      <c r="J53" s="58"/>
      <c r="K53" s="57" t="s">
        <v>27</v>
      </c>
      <c r="L53" s="385" t="s">
        <v>28</v>
      </c>
      <c r="M53" s="57" t="s">
        <v>247</v>
      </c>
      <c r="N53" s="58">
        <v>41803</v>
      </c>
      <c r="O53" s="59">
        <v>413803.9</v>
      </c>
      <c r="P53" s="57">
        <v>11329</v>
      </c>
      <c r="Q53" s="58">
        <v>41807</v>
      </c>
      <c r="R53" s="58">
        <v>42171</v>
      </c>
      <c r="S53" s="57">
        <v>19</v>
      </c>
      <c r="T53" s="57"/>
      <c r="U53" s="57"/>
      <c r="V53" s="59"/>
      <c r="W53" s="57">
        <v>33903900</v>
      </c>
      <c r="X53" s="44"/>
      <c r="Y53" s="44"/>
      <c r="Z53" s="46"/>
      <c r="AA53" s="55"/>
      <c r="AB53" s="53"/>
      <c r="AC53" s="70">
        <v>41807</v>
      </c>
      <c r="AD53" s="70">
        <v>42171</v>
      </c>
      <c r="AE53" s="56">
        <f>AG53/O53</f>
        <v>0.22637099360349189</v>
      </c>
      <c r="AF53" s="56">
        <v>0</v>
      </c>
      <c r="AG53" s="41">
        <f>SUM(AG54:AG60)</f>
        <v>93673.2</v>
      </c>
      <c r="AH53" s="60"/>
      <c r="AI53" s="41"/>
      <c r="AJ53" s="56">
        <f>AK53/O53</f>
        <v>0.47245615616479208</v>
      </c>
      <c r="AK53" s="41">
        <f>SUM(AK54:AK60)</f>
        <v>195504.2</v>
      </c>
      <c r="AL53" s="59">
        <f>O53-AH53+AG53+AG56+AG58+AK53</f>
        <v>702981.3</v>
      </c>
      <c r="AM53" s="59">
        <v>1726915.73</v>
      </c>
      <c r="AN53" s="59">
        <v>344794.32</v>
      </c>
      <c r="AO53" s="59">
        <f t="shared" ref="AO53" si="6">AM53+AN53</f>
        <v>2071710.05</v>
      </c>
      <c r="AP53" s="61"/>
      <c r="AQ53" s="61"/>
      <c r="AR53" s="61"/>
      <c r="AS53" s="61"/>
      <c r="AT53" s="61"/>
      <c r="AU53" s="61"/>
      <c r="AV53" s="57"/>
      <c r="AW53" s="57"/>
      <c r="AX53" s="57"/>
      <c r="AY53" s="58"/>
      <c r="AZ53" s="57"/>
      <c r="BA53" s="58"/>
      <c r="BB53" s="57"/>
      <c r="BC53" s="57"/>
      <c r="BD53" s="42">
        <v>41807</v>
      </c>
      <c r="BE53" s="42">
        <v>42171</v>
      </c>
      <c r="BF53" s="43"/>
      <c r="BG53" s="57"/>
      <c r="BH53" s="58">
        <v>41807</v>
      </c>
      <c r="BI53" s="57"/>
      <c r="BJ53" s="57" t="s">
        <v>233</v>
      </c>
      <c r="BK53" s="42"/>
      <c r="BL53" s="42"/>
      <c r="BM53" s="57"/>
    </row>
    <row r="54" spans="1:65" ht="38.25" x14ac:dyDescent="0.25">
      <c r="A54" s="311"/>
      <c r="B54" s="284"/>
      <c r="C54" s="62"/>
      <c r="D54" s="62"/>
      <c r="E54" s="62"/>
      <c r="F54" s="349"/>
      <c r="G54" s="62"/>
      <c r="H54" s="62"/>
      <c r="I54" s="63"/>
      <c r="J54" s="63"/>
      <c r="K54" s="62"/>
      <c r="L54" s="380"/>
      <c r="M54" s="62"/>
      <c r="N54" s="63"/>
      <c r="O54" s="64"/>
      <c r="P54" s="62"/>
      <c r="Q54" s="63"/>
      <c r="R54" s="63"/>
      <c r="S54" s="62"/>
      <c r="T54" s="62"/>
      <c r="U54" s="62"/>
      <c r="V54" s="64"/>
      <c r="W54" s="62"/>
      <c r="X54" s="44" t="s">
        <v>1073</v>
      </c>
      <c r="Y54" s="44" t="s">
        <v>400</v>
      </c>
      <c r="Z54" s="46">
        <v>42163</v>
      </c>
      <c r="AA54" s="55">
        <v>11579</v>
      </c>
      <c r="AB54" s="97" t="s">
        <v>649</v>
      </c>
      <c r="AC54" s="70">
        <v>42172</v>
      </c>
      <c r="AD54" s="70">
        <v>42536</v>
      </c>
      <c r="AE54" s="56"/>
      <c r="AF54" s="56"/>
      <c r="AG54" s="41"/>
      <c r="AH54" s="60"/>
      <c r="AI54" s="41"/>
      <c r="AJ54" s="56"/>
      <c r="AK54" s="41"/>
      <c r="AL54" s="64"/>
      <c r="AM54" s="64"/>
      <c r="AN54" s="64"/>
      <c r="AO54" s="64"/>
      <c r="AP54" s="61"/>
      <c r="AQ54" s="61"/>
      <c r="AR54" s="61"/>
      <c r="AS54" s="61"/>
      <c r="AT54" s="61"/>
      <c r="AU54" s="61"/>
      <c r="AV54" s="62"/>
      <c r="AW54" s="62"/>
      <c r="AX54" s="62"/>
      <c r="AY54" s="63"/>
      <c r="AZ54" s="62"/>
      <c r="BA54" s="63"/>
      <c r="BB54" s="62"/>
      <c r="BC54" s="62"/>
      <c r="BD54" s="70">
        <v>42172</v>
      </c>
      <c r="BE54" s="70">
        <v>42536</v>
      </c>
      <c r="BF54" s="43"/>
      <c r="BG54" s="62"/>
      <c r="BH54" s="63"/>
      <c r="BI54" s="62"/>
      <c r="BJ54" s="62"/>
      <c r="BK54" s="42"/>
      <c r="BL54" s="42"/>
      <c r="BM54" s="62"/>
    </row>
    <row r="55" spans="1:65" ht="38.25" x14ac:dyDescent="0.25">
      <c r="A55" s="311"/>
      <c r="B55" s="284"/>
      <c r="C55" s="62"/>
      <c r="D55" s="62"/>
      <c r="E55" s="62"/>
      <c r="F55" s="349"/>
      <c r="G55" s="62"/>
      <c r="H55" s="62"/>
      <c r="I55" s="63"/>
      <c r="J55" s="63"/>
      <c r="K55" s="62"/>
      <c r="L55" s="380"/>
      <c r="M55" s="62"/>
      <c r="N55" s="63"/>
      <c r="O55" s="64"/>
      <c r="P55" s="62"/>
      <c r="Q55" s="63"/>
      <c r="R55" s="63"/>
      <c r="S55" s="62"/>
      <c r="T55" s="62"/>
      <c r="U55" s="62"/>
      <c r="V55" s="64"/>
      <c r="W55" s="62"/>
      <c r="X55" s="44" t="s">
        <v>1075</v>
      </c>
      <c r="Y55" s="44" t="s">
        <v>728</v>
      </c>
      <c r="Z55" s="46">
        <v>42524</v>
      </c>
      <c r="AA55" s="55">
        <v>11831</v>
      </c>
      <c r="AB55" s="81" t="s">
        <v>729</v>
      </c>
      <c r="AC55" s="70"/>
      <c r="AD55" s="70"/>
      <c r="AE55" s="56"/>
      <c r="AF55" s="56"/>
      <c r="AG55" s="41">
        <v>93673.2</v>
      </c>
      <c r="AH55" s="60"/>
      <c r="AI55" s="41"/>
      <c r="AJ55" s="56"/>
      <c r="AK55" s="41"/>
      <c r="AL55" s="64"/>
      <c r="AM55" s="64"/>
      <c r="AN55" s="64"/>
      <c r="AO55" s="64"/>
      <c r="AP55" s="61"/>
      <c r="AQ55" s="61"/>
      <c r="AR55" s="61"/>
      <c r="AS55" s="61"/>
      <c r="AT55" s="61"/>
      <c r="AU55" s="61"/>
      <c r="AV55" s="62"/>
      <c r="AW55" s="62"/>
      <c r="AX55" s="62"/>
      <c r="AY55" s="63"/>
      <c r="AZ55" s="62"/>
      <c r="BA55" s="63"/>
      <c r="BB55" s="62"/>
      <c r="BC55" s="62"/>
      <c r="BD55" s="70"/>
      <c r="BE55" s="70"/>
      <c r="BF55" s="43"/>
      <c r="BG55" s="62"/>
      <c r="BH55" s="63"/>
      <c r="BI55" s="62"/>
      <c r="BJ55" s="62"/>
      <c r="BK55" s="42"/>
      <c r="BL55" s="42"/>
      <c r="BM55" s="62"/>
    </row>
    <row r="56" spans="1:65" ht="25.5" x14ac:dyDescent="0.25">
      <c r="A56" s="311"/>
      <c r="B56" s="284"/>
      <c r="C56" s="62"/>
      <c r="D56" s="62"/>
      <c r="E56" s="62"/>
      <c r="F56" s="349"/>
      <c r="G56" s="62"/>
      <c r="H56" s="62"/>
      <c r="I56" s="63"/>
      <c r="J56" s="63"/>
      <c r="K56" s="62"/>
      <c r="L56" s="380"/>
      <c r="M56" s="62"/>
      <c r="N56" s="63"/>
      <c r="O56" s="64"/>
      <c r="P56" s="62"/>
      <c r="Q56" s="63"/>
      <c r="R56" s="63"/>
      <c r="S56" s="62"/>
      <c r="T56" s="62"/>
      <c r="U56" s="62"/>
      <c r="V56" s="64"/>
      <c r="W56" s="62"/>
      <c r="X56" s="44" t="s">
        <v>730</v>
      </c>
      <c r="Y56" s="44"/>
      <c r="Z56" s="46"/>
      <c r="AA56" s="55"/>
      <c r="AB56" s="81" t="s">
        <v>1097</v>
      </c>
      <c r="AC56" s="70"/>
      <c r="AD56" s="70"/>
      <c r="AE56" s="56"/>
      <c r="AF56" s="56"/>
      <c r="AG56" s="27"/>
      <c r="AH56" s="60"/>
      <c r="AI56" s="46">
        <v>42524</v>
      </c>
      <c r="AJ56" s="56">
        <f>AK56/O53</f>
        <v>6.8105109690846308E-2</v>
      </c>
      <c r="AK56" s="27">
        <v>28182.16</v>
      </c>
      <c r="AL56" s="64"/>
      <c r="AM56" s="64"/>
      <c r="AN56" s="64"/>
      <c r="AO56" s="64"/>
      <c r="AP56" s="61"/>
      <c r="AQ56" s="61"/>
      <c r="AR56" s="61"/>
      <c r="AS56" s="61"/>
      <c r="AT56" s="61"/>
      <c r="AU56" s="61"/>
      <c r="AV56" s="62"/>
      <c r="AW56" s="62"/>
      <c r="AX56" s="62"/>
      <c r="AY56" s="63"/>
      <c r="AZ56" s="62"/>
      <c r="BA56" s="63"/>
      <c r="BB56" s="62"/>
      <c r="BC56" s="62"/>
      <c r="BD56" s="70"/>
      <c r="BE56" s="70"/>
      <c r="BF56" s="43"/>
      <c r="BG56" s="62"/>
      <c r="BH56" s="63"/>
      <c r="BI56" s="62"/>
      <c r="BJ56" s="62"/>
      <c r="BK56" s="42"/>
      <c r="BL56" s="42"/>
      <c r="BM56" s="62"/>
    </row>
    <row r="57" spans="1:65" ht="25.5" x14ac:dyDescent="0.25">
      <c r="A57" s="311"/>
      <c r="B57" s="284"/>
      <c r="C57" s="62"/>
      <c r="D57" s="62"/>
      <c r="E57" s="62"/>
      <c r="F57" s="349"/>
      <c r="G57" s="62"/>
      <c r="H57" s="62"/>
      <c r="I57" s="63"/>
      <c r="J57" s="63"/>
      <c r="K57" s="62"/>
      <c r="L57" s="380"/>
      <c r="M57" s="62"/>
      <c r="N57" s="63"/>
      <c r="O57" s="64"/>
      <c r="P57" s="62"/>
      <c r="Q57" s="63"/>
      <c r="R57" s="63"/>
      <c r="S57" s="62"/>
      <c r="T57" s="62"/>
      <c r="U57" s="62"/>
      <c r="V57" s="64"/>
      <c r="W57" s="62"/>
      <c r="X57" s="44" t="s">
        <v>1073</v>
      </c>
      <c r="Y57" s="44" t="s">
        <v>731</v>
      </c>
      <c r="Z57" s="46">
        <v>42536</v>
      </c>
      <c r="AA57" s="55"/>
      <c r="AB57" s="81" t="s">
        <v>732</v>
      </c>
      <c r="AC57" s="70">
        <v>42537</v>
      </c>
      <c r="AD57" s="70">
        <v>42901</v>
      </c>
      <c r="AE57" s="56"/>
      <c r="AF57" s="56"/>
      <c r="AG57" s="41"/>
      <c r="AH57" s="60"/>
      <c r="AI57" s="41"/>
      <c r="AJ57" s="56"/>
      <c r="AK57" s="41"/>
      <c r="AL57" s="64"/>
      <c r="AM57" s="64"/>
      <c r="AN57" s="64"/>
      <c r="AO57" s="64"/>
      <c r="AP57" s="61"/>
      <c r="AQ57" s="61"/>
      <c r="AR57" s="61"/>
      <c r="AS57" s="61"/>
      <c r="AT57" s="61"/>
      <c r="AU57" s="61"/>
      <c r="AV57" s="62"/>
      <c r="AW57" s="62"/>
      <c r="AX57" s="62"/>
      <c r="AY57" s="63"/>
      <c r="AZ57" s="62"/>
      <c r="BA57" s="63"/>
      <c r="BB57" s="62"/>
      <c r="BC57" s="62"/>
      <c r="BD57" s="70">
        <v>42537</v>
      </c>
      <c r="BE57" s="70">
        <v>42901</v>
      </c>
      <c r="BF57" s="43"/>
      <c r="BG57" s="62"/>
      <c r="BH57" s="63"/>
      <c r="BI57" s="62"/>
      <c r="BJ57" s="62"/>
      <c r="BK57" s="42"/>
      <c r="BL57" s="42"/>
      <c r="BM57" s="62"/>
    </row>
    <row r="58" spans="1:65" ht="25.5" x14ac:dyDescent="0.25">
      <c r="A58" s="311"/>
      <c r="B58" s="284"/>
      <c r="C58" s="62"/>
      <c r="D58" s="62"/>
      <c r="E58" s="62"/>
      <c r="F58" s="349"/>
      <c r="G58" s="62"/>
      <c r="H58" s="62"/>
      <c r="I58" s="63"/>
      <c r="J58" s="63"/>
      <c r="K58" s="62"/>
      <c r="L58" s="380"/>
      <c r="M58" s="62"/>
      <c r="N58" s="63"/>
      <c r="O58" s="64"/>
      <c r="P58" s="62"/>
      <c r="Q58" s="63"/>
      <c r="R58" s="63"/>
      <c r="S58" s="62"/>
      <c r="T58" s="62"/>
      <c r="U58" s="62"/>
      <c r="V58" s="64"/>
      <c r="W58" s="62"/>
      <c r="X58" s="44" t="s">
        <v>833</v>
      </c>
      <c r="Y58" s="44"/>
      <c r="Z58" s="46"/>
      <c r="AA58" s="55"/>
      <c r="AB58" s="81" t="s">
        <v>1097</v>
      </c>
      <c r="AC58" s="70"/>
      <c r="AD58" s="70"/>
      <c r="AE58" s="56"/>
      <c r="AF58" s="56"/>
      <c r="AG58" s="41"/>
      <c r="AH58" s="60"/>
      <c r="AI58" s="46">
        <v>42577</v>
      </c>
      <c r="AJ58" s="56">
        <f>AK58/O53</f>
        <v>0.16864253816844163</v>
      </c>
      <c r="AK58" s="41">
        <v>69784.94</v>
      </c>
      <c r="AL58" s="64"/>
      <c r="AM58" s="64"/>
      <c r="AN58" s="64"/>
      <c r="AO58" s="64"/>
      <c r="AP58" s="61"/>
      <c r="AQ58" s="61"/>
      <c r="AR58" s="61"/>
      <c r="AS58" s="61"/>
      <c r="AT58" s="61"/>
      <c r="AU58" s="61"/>
      <c r="AV58" s="62"/>
      <c r="AW58" s="62"/>
      <c r="AX58" s="62"/>
      <c r="AY58" s="63"/>
      <c r="AZ58" s="62"/>
      <c r="BA58" s="63"/>
      <c r="BB58" s="62"/>
      <c r="BC58" s="62"/>
      <c r="BD58" s="70"/>
      <c r="BE58" s="70"/>
      <c r="BF58" s="43"/>
      <c r="BG58" s="62"/>
      <c r="BH58" s="63"/>
      <c r="BI58" s="62"/>
      <c r="BJ58" s="62"/>
      <c r="BK58" s="42"/>
      <c r="BL58" s="42"/>
      <c r="BM58" s="62"/>
    </row>
    <row r="59" spans="1:65" ht="25.5" x14ac:dyDescent="0.25">
      <c r="A59" s="311"/>
      <c r="B59" s="284"/>
      <c r="C59" s="62"/>
      <c r="D59" s="62"/>
      <c r="E59" s="62"/>
      <c r="F59" s="349"/>
      <c r="G59" s="62"/>
      <c r="H59" s="62"/>
      <c r="I59" s="63"/>
      <c r="J59" s="63"/>
      <c r="K59" s="62"/>
      <c r="L59" s="380"/>
      <c r="M59" s="62"/>
      <c r="N59" s="63"/>
      <c r="O59" s="64"/>
      <c r="P59" s="62"/>
      <c r="Q59" s="63"/>
      <c r="R59" s="63"/>
      <c r="S59" s="62"/>
      <c r="T59" s="62"/>
      <c r="U59" s="62"/>
      <c r="V59" s="64"/>
      <c r="W59" s="62"/>
      <c r="X59" s="44" t="s">
        <v>1073</v>
      </c>
      <c r="Y59" s="44" t="s">
        <v>1418</v>
      </c>
      <c r="Z59" s="46">
        <v>42899</v>
      </c>
      <c r="AA59" s="55">
        <v>12090</v>
      </c>
      <c r="AB59" s="81" t="s">
        <v>732</v>
      </c>
      <c r="AC59" s="70">
        <v>42902</v>
      </c>
      <c r="AD59" s="70">
        <v>43266</v>
      </c>
      <c r="AE59" s="56"/>
      <c r="AF59" s="56"/>
      <c r="AG59" s="60"/>
      <c r="AH59" s="60"/>
      <c r="AI59" s="46"/>
      <c r="AJ59" s="56"/>
      <c r="AK59" s="41"/>
      <c r="AL59" s="64"/>
      <c r="AM59" s="64"/>
      <c r="AN59" s="64"/>
      <c r="AO59" s="64"/>
      <c r="AP59" s="61"/>
      <c r="AQ59" s="61"/>
      <c r="AR59" s="61"/>
      <c r="AS59" s="61"/>
      <c r="AT59" s="61"/>
      <c r="AU59" s="61"/>
      <c r="AV59" s="62"/>
      <c r="AW59" s="62"/>
      <c r="AX59" s="62"/>
      <c r="AY59" s="63"/>
      <c r="AZ59" s="62"/>
      <c r="BA59" s="63"/>
      <c r="BB59" s="62"/>
      <c r="BC59" s="62"/>
      <c r="BD59" s="70"/>
      <c r="BE59" s="70"/>
      <c r="BF59" s="43"/>
      <c r="BG59" s="62"/>
      <c r="BH59" s="63"/>
      <c r="BI59" s="62"/>
      <c r="BJ59" s="62"/>
      <c r="BK59" s="42"/>
      <c r="BL59" s="42"/>
      <c r="BM59" s="62"/>
    </row>
    <row r="60" spans="1:65" ht="25.5" x14ac:dyDescent="0.25">
      <c r="A60" s="312"/>
      <c r="B60" s="285"/>
      <c r="C60" s="66"/>
      <c r="D60" s="66"/>
      <c r="E60" s="66"/>
      <c r="F60" s="350"/>
      <c r="G60" s="66"/>
      <c r="H60" s="66"/>
      <c r="I60" s="67"/>
      <c r="J60" s="67"/>
      <c r="K60" s="66"/>
      <c r="L60" s="381"/>
      <c r="M60" s="66"/>
      <c r="N60" s="67"/>
      <c r="O60" s="68"/>
      <c r="P60" s="66"/>
      <c r="Q60" s="67"/>
      <c r="R60" s="67"/>
      <c r="S60" s="66"/>
      <c r="T60" s="66"/>
      <c r="U60" s="66"/>
      <c r="V60" s="68"/>
      <c r="W60" s="66"/>
      <c r="X60" s="44" t="s">
        <v>1533</v>
      </c>
      <c r="Y60" s="44"/>
      <c r="Z60" s="46"/>
      <c r="AA60" s="55"/>
      <c r="AB60" s="81" t="s">
        <v>1097</v>
      </c>
      <c r="AC60" s="70"/>
      <c r="AD60" s="70"/>
      <c r="AE60" s="56"/>
      <c r="AF60" s="56"/>
      <c r="AG60" s="60"/>
      <c r="AH60" s="60"/>
      <c r="AI60" s="46">
        <v>42948</v>
      </c>
      <c r="AJ60" s="56">
        <f>AK60/O53</f>
        <v>0.23570850830550413</v>
      </c>
      <c r="AK60" s="41">
        <v>97537.1</v>
      </c>
      <c r="AL60" s="68"/>
      <c r="AM60" s="68"/>
      <c r="AN60" s="68"/>
      <c r="AO60" s="68"/>
      <c r="AP60" s="61"/>
      <c r="AQ60" s="61"/>
      <c r="AR60" s="61"/>
      <c r="AS60" s="61"/>
      <c r="AT60" s="61"/>
      <c r="AU60" s="61"/>
      <c r="AV60" s="66"/>
      <c r="AW60" s="66"/>
      <c r="AX60" s="66"/>
      <c r="AY60" s="67"/>
      <c r="AZ60" s="66"/>
      <c r="BA60" s="67"/>
      <c r="BB60" s="66"/>
      <c r="BC60" s="66"/>
      <c r="BD60" s="70"/>
      <c r="BE60" s="70"/>
      <c r="BF60" s="43"/>
      <c r="BG60" s="66"/>
      <c r="BH60" s="67"/>
      <c r="BI60" s="66"/>
      <c r="BJ60" s="66"/>
      <c r="BK60" s="42"/>
      <c r="BL60" s="42"/>
      <c r="BM60" s="66"/>
    </row>
    <row r="61" spans="1:65" x14ac:dyDescent="0.25">
      <c r="A61" s="318">
        <v>7</v>
      </c>
      <c r="B61" s="291" t="s">
        <v>324</v>
      </c>
      <c r="C61" s="59" t="s">
        <v>322</v>
      </c>
      <c r="D61" s="59" t="s">
        <v>1246</v>
      </c>
      <c r="E61" s="59" t="s">
        <v>143</v>
      </c>
      <c r="F61" s="352" t="s">
        <v>285</v>
      </c>
      <c r="G61" s="59">
        <v>11418</v>
      </c>
      <c r="H61" s="57"/>
      <c r="I61" s="58"/>
      <c r="J61" s="58"/>
      <c r="K61" s="59" t="s">
        <v>286</v>
      </c>
      <c r="L61" s="386" t="s">
        <v>17</v>
      </c>
      <c r="M61" s="59" t="s">
        <v>235</v>
      </c>
      <c r="N61" s="98">
        <v>42034</v>
      </c>
      <c r="O61" s="59">
        <v>264992.45</v>
      </c>
      <c r="P61" s="59">
        <v>11490</v>
      </c>
      <c r="Q61" s="98">
        <v>42090</v>
      </c>
      <c r="R61" s="98">
        <v>42269</v>
      </c>
      <c r="S61" s="59" t="s">
        <v>18</v>
      </c>
      <c r="T61" s="59" t="s">
        <v>1221</v>
      </c>
      <c r="U61" s="59" t="s">
        <v>1214</v>
      </c>
      <c r="V61" s="59">
        <v>13406.25</v>
      </c>
      <c r="W61" s="59">
        <v>44905100</v>
      </c>
      <c r="X61" s="44"/>
      <c r="Y61" s="44"/>
      <c r="Z61" s="46"/>
      <c r="AA61" s="55"/>
      <c r="AB61" s="53"/>
      <c r="AC61" s="70">
        <v>42090</v>
      </c>
      <c r="AD61" s="70">
        <v>42269</v>
      </c>
      <c r="AE61" s="56">
        <f>AG61/O61</f>
        <v>0.27407728031496748</v>
      </c>
      <c r="AF61" s="56">
        <f>AH61/O61</f>
        <v>1.0427466895754953E-2</v>
      </c>
      <c r="AG61" s="41">
        <f>SUM(AG62:AG71)</f>
        <v>72628.41</v>
      </c>
      <c r="AH61" s="41">
        <f>SUM(AH62:AH71)</f>
        <v>2763.2</v>
      </c>
      <c r="AI61" s="41"/>
      <c r="AJ61" s="56">
        <f>SUM(AJ62:AJ71)</f>
        <v>7.1608643944384071E-2</v>
      </c>
      <c r="AK61" s="41">
        <f>SUM(AK62:AK71)</f>
        <v>18975.75</v>
      </c>
      <c r="AL61" s="59">
        <f>O61-AH61+AG61+AK61</f>
        <v>353833.41000000003</v>
      </c>
      <c r="AM61" s="59">
        <v>334857.66000000003</v>
      </c>
      <c r="AN61" s="59">
        <v>0</v>
      </c>
      <c r="AO61" s="59">
        <f>AM61+AN61</f>
        <v>334857.66000000003</v>
      </c>
      <c r="AP61" s="61"/>
      <c r="AQ61" s="61"/>
      <c r="AR61" s="61"/>
      <c r="AS61" s="61"/>
      <c r="AT61" s="61"/>
      <c r="AU61" s="61"/>
      <c r="AV61" s="59"/>
      <c r="AW61" s="59"/>
      <c r="AX61" s="59"/>
      <c r="AY61" s="98"/>
      <c r="AZ61" s="59"/>
      <c r="BA61" s="98"/>
      <c r="BB61" s="59" t="s">
        <v>340</v>
      </c>
      <c r="BC61" s="59" t="s">
        <v>341</v>
      </c>
      <c r="BD61" s="46">
        <v>42090</v>
      </c>
      <c r="BE61" s="42">
        <v>42239</v>
      </c>
      <c r="BF61" s="43"/>
      <c r="BG61" s="59"/>
      <c r="BH61" s="98">
        <v>42090</v>
      </c>
      <c r="BI61" s="59"/>
      <c r="BJ61" s="59" t="s">
        <v>233</v>
      </c>
      <c r="BK61" s="42"/>
      <c r="BL61" s="42"/>
      <c r="BM61" s="59"/>
    </row>
    <row r="62" spans="1:65" ht="25.5" x14ac:dyDescent="0.25">
      <c r="A62" s="319"/>
      <c r="B62" s="292"/>
      <c r="C62" s="64"/>
      <c r="D62" s="64"/>
      <c r="E62" s="64"/>
      <c r="F62" s="353"/>
      <c r="G62" s="64"/>
      <c r="H62" s="62"/>
      <c r="I62" s="63"/>
      <c r="J62" s="63"/>
      <c r="K62" s="64"/>
      <c r="L62" s="387"/>
      <c r="M62" s="64"/>
      <c r="N62" s="99"/>
      <c r="O62" s="64"/>
      <c r="P62" s="64"/>
      <c r="Q62" s="99"/>
      <c r="R62" s="99"/>
      <c r="S62" s="64"/>
      <c r="T62" s="64"/>
      <c r="U62" s="64"/>
      <c r="V62" s="64"/>
      <c r="W62" s="64"/>
      <c r="X62" s="44" t="s">
        <v>1075</v>
      </c>
      <c r="Y62" s="44" t="s">
        <v>321</v>
      </c>
      <c r="Z62" s="46">
        <v>42116</v>
      </c>
      <c r="AA62" s="55">
        <v>11539</v>
      </c>
      <c r="AB62" s="81" t="s">
        <v>650</v>
      </c>
      <c r="AC62" s="70"/>
      <c r="AD62" s="70"/>
      <c r="AE62" s="56"/>
      <c r="AF62" s="56"/>
      <c r="AG62" s="41">
        <v>5661.35</v>
      </c>
      <c r="AH62" s="60">
        <v>0</v>
      </c>
      <c r="AI62" s="41"/>
      <c r="AJ62" s="56"/>
      <c r="AK62" s="41"/>
      <c r="AL62" s="64"/>
      <c r="AM62" s="64"/>
      <c r="AN62" s="64"/>
      <c r="AO62" s="64"/>
      <c r="AP62" s="61"/>
      <c r="AQ62" s="61"/>
      <c r="AR62" s="61"/>
      <c r="AS62" s="61"/>
      <c r="AT62" s="61"/>
      <c r="AU62" s="61"/>
      <c r="AV62" s="64"/>
      <c r="AW62" s="64"/>
      <c r="AX62" s="64"/>
      <c r="AY62" s="99"/>
      <c r="AZ62" s="64"/>
      <c r="BA62" s="99"/>
      <c r="BB62" s="64"/>
      <c r="BC62" s="64"/>
      <c r="BD62" s="42"/>
      <c r="BE62" s="42"/>
      <c r="BF62" s="43"/>
      <c r="BG62" s="64"/>
      <c r="BH62" s="99"/>
      <c r="BI62" s="64"/>
      <c r="BJ62" s="64"/>
      <c r="BK62" s="42"/>
      <c r="BL62" s="42"/>
      <c r="BM62" s="64"/>
    </row>
    <row r="63" spans="1:65" ht="25.5" x14ac:dyDescent="0.25">
      <c r="A63" s="319"/>
      <c r="B63" s="292"/>
      <c r="C63" s="64"/>
      <c r="D63" s="64"/>
      <c r="E63" s="64"/>
      <c r="F63" s="353"/>
      <c r="G63" s="64"/>
      <c r="H63" s="62"/>
      <c r="I63" s="63"/>
      <c r="J63" s="63"/>
      <c r="K63" s="64"/>
      <c r="L63" s="387"/>
      <c r="M63" s="64"/>
      <c r="N63" s="99"/>
      <c r="O63" s="64"/>
      <c r="P63" s="64"/>
      <c r="Q63" s="99"/>
      <c r="R63" s="99"/>
      <c r="S63" s="64"/>
      <c r="T63" s="64"/>
      <c r="U63" s="64"/>
      <c r="V63" s="64"/>
      <c r="W63" s="64"/>
      <c r="X63" s="44" t="s">
        <v>438</v>
      </c>
      <c r="Y63" s="44"/>
      <c r="Z63" s="46"/>
      <c r="AA63" s="55"/>
      <c r="AB63" s="53" t="s">
        <v>388</v>
      </c>
      <c r="AC63" s="70"/>
      <c r="AD63" s="70"/>
      <c r="AE63" s="56"/>
      <c r="AF63" s="56"/>
      <c r="AG63" s="41"/>
      <c r="AH63" s="60"/>
      <c r="AI63" s="70">
        <v>42195</v>
      </c>
      <c r="AJ63" s="56">
        <f>AK63/O61</f>
        <v>7.1608643944384071E-2</v>
      </c>
      <c r="AK63" s="41">
        <v>18975.75</v>
      </c>
      <c r="AL63" s="64"/>
      <c r="AM63" s="64"/>
      <c r="AN63" s="64"/>
      <c r="AO63" s="64"/>
      <c r="AP63" s="61"/>
      <c r="AQ63" s="61"/>
      <c r="AR63" s="61"/>
      <c r="AS63" s="61"/>
      <c r="AT63" s="61"/>
      <c r="AU63" s="61"/>
      <c r="AV63" s="64"/>
      <c r="AW63" s="64"/>
      <c r="AX63" s="64"/>
      <c r="AY63" s="99"/>
      <c r="AZ63" s="64"/>
      <c r="BA63" s="99"/>
      <c r="BB63" s="64"/>
      <c r="BC63" s="64"/>
      <c r="BD63" s="42"/>
      <c r="BE63" s="42"/>
      <c r="BF63" s="43"/>
      <c r="BG63" s="64"/>
      <c r="BH63" s="99"/>
      <c r="BI63" s="64"/>
      <c r="BJ63" s="64"/>
      <c r="BK63" s="42"/>
      <c r="BL63" s="42"/>
      <c r="BM63" s="64"/>
    </row>
    <row r="64" spans="1:65" ht="25.5" x14ac:dyDescent="0.25">
      <c r="A64" s="319"/>
      <c r="B64" s="292"/>
      <c r="C64" s="64"/>
      <c r="D64" s="64"/>
      <c r="E64" s="64"/>
      <c r="F64" s="353"/>
      <c r="G64" s="64"/>
      <c r="H64" s="62"/>
      <c r="I64" s="63"/>
      <c r="J64" s="63"/>
      <c r="K64" s="64"/>
      <c r="L64" s="387"/>
      <c r="M64" s="64"/>
      <c r="N64" s="99"/>
      <c r="O64" s="64"/>
      <c r="P64" s="64"/>
      <c r="Q64" s="99"/>
      <c r="R64" s="99"/>
      <c r="S64" s="64"/>
      <c r="T64" s="64"/>
      <c r="U64" s="64"/>
      <c r="V64" s="64"/>
      <c r="W64" s="64"/>
      <c r="X64" s="44" t="s">
        <v>1073</v>
      </c>
      <c r="Y64" s="44" t="s">
        <v>458</v>
      </c>
      <c r="Z64" s="46" t="s">
        <v>460</v>
      </c>
      <c r="AA64" s="55">
        <v>11645</v>
      </c>
      <c r="AB64" s="81" t="s">
        <v>651</v>
      </c>
      <c r="AC64" s="70">
        <v>42270</v>
      </c>
      <c r="AD64" s="70">
        <v>42083</v>
      </c>
      <c r="AE64" s="56"/>
      <c r="AF64" s="56"/>
      <c r="AG64" s="41"/>
      <c r="AH64" s="60"/>
      <c r="AI64" s="41"/>
      <c r="AJ64" s="56"/>
      <c r="AK64" s="41"/>
      <c r="AL64" s="64"/>
      <c r="AM64" s="64"/>
      <c r="AN64" s="64"/>
      <c r="AO64" s="64"/>
      <c r="AP64" s="61"/>
      <c r="AQ64" s="61"/>
      <c r="AR64" s="61"/>
      <c r="AS64" s="61"/>
      <c r="AT64" s="61"/>
      <c r="AU64" s="61"/>
      <c r="AV64" s="64"/>
      <c r="AW64" s="64"/>
      <c r="AX64" s="64"/>
      <c r="AY64" s="99"/>
      <c r="AZ64" s="64"/>
      <c r="BA64" s="99"/>
      <c r="BB64" s="64"/>
      <c r="BC64" s="64"/>
      <c r="BD64" s="42">
        <v>42240</v>
      </c>
      <c r="BE64" s="42">
        <v>42389</v>
      </c>
      <c r="BF64" s="43"/>
      <c r="BG64" s="64"/>
      <c r="BH64" s="99"/>
      <c r="BI64" s="64"/>
      <c r="BJ64" s="64"/>
      <c r="BK64" s="42"/>
      <c r="BL64" s="42"/>
      <c r="BM64" s="64"/>
    </row>
    <row r="65" spans="1:65" ht="38.25" x14ac:dyDescent="0.25">
      <c r="A65" s="319"/>
      <c r="B65" s="292"/>
      <c r="C65" s="64"/>
      <c r="D65" s="64"/>
      <c r="E65" s="64"/>
      <c r="F65" s="353"/>
      <c r="G65" s="64"/>
      <c r="H65" s="62"/>
      <c r="I65" s="63"/>
      <c r="J65" s="63"/>
      <c r="K65" s="64"/>
      <c r="L65" s="387"/>
      <c r="M65" s="64"/>
      <c r="N65" s="99"/>
      <c r="O65" s="64"/>
      <c r="P65" s="64"/>
      <c r="Q65" s="99"/>
      <c r="R65" s="99"/>
      <c r="S65" s="64"/>
      <c r="T65" s="64"/>
      <c r="U65" s="64"/>
      <c r="V65" s="64"/>
      <c r="W65" s="64"/>
      <c r="X65" s="44" t="s">
        <v>1075</v>
      </c>
      <c r="Y65" s="44" t="s">
        <v>459</v>
      </c>
      <c r="Z65" s="46">
        <v>42268</v>
      </c>
      <c r="AA65" s="55">
        <v>11648</v>
      </c>
      <c r="AB65" s="81" t="s">
        <v>649</v>
      </c>
      <c r="AC65" s="70"/>
      <c r="AD65" s="70"/>
      <c r="AE65" s="56"/>
      <c r="AF65" s="56"/>
      <c r="AG65" s="41"/>
      <c r="AH65" s="60">
        <v>2763.2</v>
      </c>
      <c r="AI65" s="41"/>
      <c r="AJ65" s="56"/>
      <c r="AK65" s="41"/>
      <c r="AL65" s="64"/>
      <c r="AM65" s="64"/>
      <c r="AN65" s="64"/>
      <c r="AO65" s="64"/>
      <c r="AP65" s="61"/>
      <c r="AQ65" s="61"/>
      <c r="AR65" s="61"/>
      <c r="AS65" s="61"/>
      <c r="AT65" s="61"/>
      <c r="AU65" s="61"/>
      <c r="AV65" s="64"/>
      <c r="AW65" s="64"/>
      <c r="AX65" s="64"/>
      <c r="AY65" s="99"/>
      <c r="AZ65" s="64"/>
      <c r="BA65" s="99"/>
      <c r="BB65" s="64"/>
      <c r="BC65" s="64"/>
      <c r="BD65" s="42"/>
      <c r="BE65" s="42"/>
      <c r="BF65" s="43"/>
      <c r="BG65" s="64"/>
      <c r="BH65" s="99"/>
      <c r="BI65" s="64"/>
      <c r="BJ65" s="64"/>
      <c r="BK65" s="42"/>
      <c r="BL65" s="42"/>
      <c r="BM65" s="64"/>
    </row>
    <row r="66" spans="1:65" ht="25.5" x14ac:dyDescent="0.25">
      <c r="A66" s="319"/>
      <c r="B66" s="292"/>
      <c r="C66" s="64"/>
      <c r="D66" s="64"/>
      <c r="E66" s="64"/>
      <c r="F66" s="353"/>
      <c r="G66" s="64"/>
      <c r="H66" s="62"/>
      <c r="I66" s="63"/>
      <c r="J66" s="63"/>
      <c r="K66" s="64"/>
      <c r="L66" s="387"/>
      <c r="M66" s="64"/>
      <c r="N66" s="99"/>
      <c r="O66" s="64"/>
      <c r="P66" s="64"/>
      <c r="Q66" s="99"/>
      <c r="R66" s="99"/>
      <c r="S66" s="64"/>
      <c r="T66" s="64"/>
      <c r="U66" s="64"/>
      <c r="V66" s="64"/>
      <c r="W66" s="64"/>
      <c r="X66" s="44" t="s">
        <v>1073</v>
      </c>
      <c r="Y66" s="44" t="s">
        <v>848</v>
      </c>
      <c r="Z66" s="46">
        <v>42384</v>
      </c>
      <c r="AA66" s="55">
        <v>11724</v>
      </c>
      <c r="AB66" s="100" t="s">
        <v>629</v>
      </c>
      <c r="AC66" s="70">
        <v>42450</v>
      </c>
      <c r="AD66" s="70">
        <v>42539</v>
      </c>
      <c r="AE66" s="56"/>
      <c r="AF66" s="56"/>
      <c r="AG66" s="41"/>
      <c r="AH66" s="60"/>
      <c r="AI66" s="41"/>
      <c r="AJ66" s="56"/>
      <c r="AK66" s="41"/>
      <c r="AL66" s="64"/>
      <c r="AM66" s="64"/>
      <c r="AN66" s="64"/>
      <c r="AO66" s="64"/>
      <c r="AP66" s="61"/>
      <c r="AQ66" s="61"/>
      <c r="AR66" s="61"/>
      <c r="AS66" s="61"/>
      <c r="AT66" s="61"/>
      <c r="AU66" s="61"/>
      <c r="AV66" s="64"/>
      <c r="AW66" s="64"/>
      <c r="AX66" s="64"/>
      <c r="AY66" s="99"/>
      <c r="AZ66" s="64"/>
      <c r="BA66" s="99"/>
      <c r="BB66" s="64"/>
      <c r="BC66" s="64"/>
      <c r="BD66" s="42">
        <v>42390</v>
      </c>
      <c r="BE66" s="42">
        <v>42539</v>
      </c>
      <c r="BF66" s="43"/>
      <c r="BG66" s="64"/>
      <c r="BH66" s="99"/>
      <c r="BI66" s="64"/>
      <c r="BJ66" s="64"/>
      <c r="BK66" s="42"/>
      <c r="BL66" s="42"/>
      <c r="BM66" s="64"/>
    </row>
    <row r="67" spans="1:65" ht="25.5" x14ac:dyDescent="0.25">
      <c r="A67" s="319"/>
      <c r="B67" s="292"/>
      <c r="C67" s="64"/>
      <c r="D67" s="64"/>
      <c r="E67" s="64"/>
      <c r="F67" s="353"/>
      <c r="G67" s="64"/>
      <c r="H67" s="62"/>
      <c r="I67" s="63"/>
      <c r="J67" s="63"/>
      <c r="K67" s="64"/>
      <c r="L67" s="387"/>
      <c r="M67" s="64"/>
      <c r="N67" s="99"/>
      <c r="O67" s="64"/>
      <c r="P67" s="64"/>
      <c r="Q67" s="99"/>
      <c r="R67" s="99"/>
      <c r="S67" s="64"/>
      <c r="T67" s="64"/>
      <c r="U67" s="64"/>
      <c r="V67" s="64"/>
      <c r="W67" s="64"/>
      <c r="X67" s="44" t="s">
        <v>1073</v>
      </c>
      <c r="Y67" s="44" t="s">
        <v>830</v>
      </c>
      <c r="Z67" s="46">
        <v>42537</v>
      </c>
      <c r="AA67" s="55">
        <v>11860</v>
      </c>
      <c r="AB67" s="100" t="s">
        <v>629</v>
      </c>
      <c r="AC67" s="70">
        <v>42540</v>
      </c>
      <c r="AD67" s="70">
        <v>42659</v>
      </c>
      <c r="AE67" s="56"/>
      <c r="AF67" s="56"/>
      <c r="AG67" s="41"/>
      <c r="AH67" s="60"/>
      <c r="AI67" s="41"/>
      <c r="AJ67" s="56"/>
      <c r="AK67" s="41"/>
      <c r="AL67" s="64"/>
      <c r="AM67" s="64"/>
      <c r="AN67" s="64"/>
      <c r="AO67" s="64"/>
      <c r="AP67" s="61"/>
      <c r="AQ67" s="61"/>
      <c r="AR67" s="61"/>
      <c r="AS67" s="61"/>
      <c r="AT67" s="61"/>
      <c r="AU67" s="61"/>
      <c r="AV67" s="64"/>
      <c r="AW67" s="64"/>
      <c r="AX67" s="64"/>
      <c r="AY67" s="99"/>
      <c r="AZ67" s="64"/>
      <c r="BA67" s="99"/>
      <c r="BB67" s="64"/>
      <c r="BC67" s="64"/>
      <c r="BD67" s="42">
        <v>42540</v>
      </c>
      <c r="BE67" s="42">
        <v>42629</v>
      </c>
      <c r="BF67" s="43"/>
      <c r="BG67" s="64"/>
      <c r="BH67" s="99"/>
      <c r="BI67" s="64"/>
      <c r="BJ67" s="64"/>
      <c r="BK67" s="42"/>
      <c r="BL67" s="42"/>
      <c r="BM67" s="64"/>
    </row>
    <row r="68" spans="1:65" ht="25.5" x14ac:dyDescent="0.25">
      <c r="A68" s="319"/>
      <c r="B68" s="292"/>
      <c r="C68" s="64"/>
      <c r="D68" s="64"/>
      <c r="E68" s="64"/>
      <c r="F68" s="353"/>
      <c r="G68" s="64"/>
      <c r="H68" s="62"/>
      <c r="I68" s="63"/>
      <c r="J68" s="63"/>
      <c r="K68" s="64"/>
      <c r="L68" s="387"/>
      <c r="M68" s="64"/>
      <c r="N68" s="99"/>
      <c r="O68" s="64"/>
      <c r="P68" s="64"/>
      <c r="Q68" s="99"/>
      <c r="R68" s="99"/>
      <c r="S68" s="64"/>
      <c r="T68" s="64"/>
      <c r="U68" s="64"/>
      <c r="V68" s="64"/>
      <c r="W68" s="64"/>
      <c r="X68" s="44" t="s">
        <v>1073</v>
      </c>
      <c r="Y68" s="44" t="s">
        <v>917</v>
      </c>
      <c r="Z68" s="46">
        <v>42628</v>
      </c>
      <c r="AA68" s="55">
        <v>11901</v>
      </c>
      <c r="AB68" s="100" t="s">
        <v>627</v>
      </c>
      <c r="AC68" s="70">
        <v>42660</v>
      </c>
      <c r="AD68" s="70">
        <v>42749</v>
      </c>
      <c r="AE68" s="56"/>
      <c r="AF68" s="56"/>
      <c r="AG68" s="41"/>
      <c r="AH68" s="60"/>
      <c r="AI68" s="41"/>
      <c r="AJ68" s="56"/>
      <c r="AK68" s="41"/>
      <c r="AL68" s="64"/>
      <c r="AM68" s="64"/>
      <c r="AN68" s="64"/>
      <c r="AO68" s="64"/>
      <c r="AP68" s="61"/>
      <c r="AQ68" s="61"/>
      <c r="AR68" s="61"/>
      <c r="AS68" s="61"/>
      <c r="AT68" s="61"/>
      <c r="AU68" s="61"/>
      <c r="AV68" s="64"/>
      <c r="AW68" s="64"/>
      <c r="AX68" s="64"/>
      <c r="AY68" s="99"/>
      <c r="AZ68" s="64"/>
      <c r="BA68" s="99"/>
      <c r="BB68" s="64"/>
      <c r="BC68" s="64"/>
      <c r="BD68" s="42">
        <v>42630</v>
      </c>
      <c r="BE68" s="42">
        <v>42719</v>
      </c>
      <c r="BF68" s="43"/>
      <c r="BG68" s="64"/>
      <c r="BH68" s="99"/>
      <c r="BI68" s="64"/>
      <c r="BJ68" s="64"/>
      <c r="BK68" s="42"/>
      <c r="BL68" s="42"/>
      <c r="BM68" s="64"/>
    </row>
    <row r="69" spans="1:65" ht="25.5" x14ac:dyDescent="0.25">
      <c r="A69" s="319"/>
      <c r="B69" s="292"/>
      <c r="C69" s="64"/>
      <c r="D69" s="64"/>
      <c r="E69" s="64"/>
      <c r="F69" s="353"/>
      <c r="G69" s="64"/>
      <c r="H69" s="62"/>
      <c r="I69" s="63"/>
      <c r="J69" s="63"/>
      <c r="K69" s="64"/>
      <c r="L69" s="387"/>
      <c r="M69" s="64"/>
      <c r="N69" s="99"/>
      <c r="O69" s="64"/>
      <c r="P69" s="64"/>
      <c r="Q69" s="99"/>
      <c r="R69" s="99"/>
      <c r="S69" s="64"/>
      <c r="T69" s="64"/>
      <c r="U69" s="64"/>
      <c r="V69" s="64"/>
      <c r="W69" s="64"/>
      <c r="X69" s="44" t="s">
        <v>1073</v>
      </c>
      <c r="Y69" s="44" t="s">
        <v>1433</v>
      </c>
      <c r="Z69" s="46">
        <v>42720</v>
      </c>
      <c r="AA69" s="55">
        <v>12036</v>
      </c>
      <c r="AB69" s="100" t="s">
        <v>627</v>
      </c>
      <c r="AC69" s="70">
        <v>42750</v>
      </c>
      <c r="AD69" s="70">
        <v>42839</v>
      </c>
      <c r="AE69" s="56"/>
      <c r="AF69" s="56"/>
      <c r="AG69" s="41"/>
      <c r="AH69" s="60"/>
      <c r="AI69" s="41"/>
      <c r="AJ69" s="56"/>
      <c r="AK69" s="41"/>
      <c r="AL69" s="64"/>
      <c r="AM69" s="64"/>
      <c r="AN69" s="64"/>
      <c r="AO69" s="64"/>
      <c r="AP69" s="61"/>
      <c r="AQ69" s="61"/>
      <c r="AR69" s="61"/>
      <c r="AS69" s="61"/>
      <c r="AT69" s="61"/>
      <c r="AU69" s="61"/>
      <c r="AV69" s="64"/>
      <c r="AW69" s="64"/>
      <c r="AX69" s="64"/>
      <c r="AY69" s="99"/>
      <c r="AZ69" s="64"/>
      <c r="BA69" s="99"/>
      <c r="BB69" s="64"/>
      <c r="BC69" s="64"/>
      <c r="BD69" s="42">
        <v>42720</v>
      </c>
      <c r="BE69" s="42">
        <v>42809</v>
      </c>
      <c r="BF69" s="43"/>
      <c r="BG69" s="64"/>
      <c r="BH69" s="99"/>
      <c r="BI69" s="64"/>
      <c r="BJ69" s="64"/>
      <c r="BK69" s="42"/>
      <c r="BL69" s="42"/>
      <c r="BM69" s="64"/>
    </row>
    <row r="70" spans="1:65" ht="25.5" x14ac:dyDescent="0.25">
      <c r="A70" s="319"/>
      <c r="B70" s="292"/>
      <c r="C70" s="64"/>
      <c r="D70" s="64"/>
      <c r="E70" s="64"/>
      <c r="F70" s="353"/>
      <c r="G70" s="64"/>
      <c r="H70" s="62"/>
      <c r="I70" s="63"/>
      <c r="J70" s="63"/>
      <c r="K70" s="64"/>
      <c r="L70" s="387"/>
      <c r="M70" s="64"/>
      <c r="N70" s="99"/>
      <c r="O70" s="64"/>
      <c r="P70" s="64"/>
      <c r="Q70" s="99"/>
      <c r="R70" s="99"/>
      <c r="S70" s="64"/>
      <c r="T70" s="64"/>
      <c r="U70" s="64"/>
      <c r="V70" s="64"/>
      <c r="W70" s="64"/>
      <c r="X70" s="44" t="s">
        <v>1073</v>
      </c>
      <c r="Y70" s="44" t="s">
        <v>1578</v>
      </c>
      <c r="Z70" s="46">
        <v>42720</v>
      </c>
      <c r="AA70" s="55">
        <v>12036</v>
      </c>
      <c r="AB70" s="100" t="s">
        <v>627</v>
      </c>
      <c r="AC70" s="70">
        <v>42840</v>
      </c>
      <c r="AD70" s="70">
        <v>42959</v>
      </c>
      <c r="AE70" s="56"/>
      <c r="AF70" s="56"/>
      <c r="AG70" s="41"/>
      <c r="AH70" s="60"/>
      <c r="AI70" s="41"/>
      <c r="AJ70" s="56"/>
      <c r="AK70" s="41"/>
      <c r="AL70" s="64"/>
      <c r="AM70" s="64"/>
      <c r="AN70" s="64"/>
      <c r="AO70" s="64"/>
      <c r="AP70" s="61"/>
      <c r="AQ70" s="61"/>
      <c r="AR70" s="61"/>
      <c r="AS70" s="61"/>
      <c r="AT70" s="61"/>
      <c r="AU70" s="61"/>
      <c r="AV70" s="64"/>
      <c r="AW70" s="64"/>
      <c r="AX70" s="64"/>
      <c r="AY70" s="99"/>
      <c r="AZ70" s="64"/>
      <c r="BA70" s="99"/>
      <c r="BB70" s="64"/>
      <c r="BC70" s="64"/>
      <c r="BD70" s="42">
        <v>42810</v>
      </c>
      <c r="BE70" s="42">
        <v>42929</v>
      </c>
      <c r="BF70" s="43"/>
      <c r="BG70" s="64"/>
      <c r="BH70" s="99"/>
      <c r="BI70" s="64"/>
      <c r="BJ70" s="64"/>
      <c r="BK70" s="42"/>
      <c r="BL70" s="42"/>
      <c r="BM70" s="64"/>
    </row>
    <row r="71" spans="1:65" ht="25.5" x14ac:dyDescent="0.25">
      <c r="A71" s="320"/>
      <c r="B71" s="293"/>
      <c r="C71" s="68"/>
      <c r="D71" s="68"/>
      <c r="E71" s="68"/>
      <c r="F71" s="354"/>
      <c r="G71" s="68"/>
      <c r="H71" s="66"/>
      <c r="I71" s="67"/>
      <c r="J71" s="67"/>
      <c r="K71" s="68"/>
      <c r="L71" s="388"/>
      <c r="M71" s="68"/>
      <c r="N71" s="101"/>
      <c r="O71" s="68"/>
      <c r="P71" s="68"/>
      <c r="Q71" s="101"/>
      <c r="R71" s="101"/>
      <c r="S71" s="68"/>
      <c r="T71" s="68"/>
      <c r="U71" s="68"/>
      <c r="V71" s="68"/>
      <c r="W71" s="68"/>
      <c r="X71" s="44" t="s">
        <v>1073</v>
      </c>
      <c r="Y71" s="44" t="s">
        <v>1579</v>
      </c>
      <c r="Z71" s="46">
        <v>42720</v>
      </c>
      <c r="AA71" s="55">
        <v>12036</v>
      </c>
      <c r="AB71" s="100" t="s">
        <v>627</v>
      </c>
      <c r="AC71" s="70"/>
      <c r="AD71" s="70"/>
      <c r="AE71" s="56"/>
      <c r="AF71" s="56"/>
      <c r="AG71" s="41">
        <v>66967.06</v>
      </c>
      <c r="AH71" s="60"/>
      <c r="AI71" s="41"/>
      <c r="AJ71" s="56"/>
      <c r="AK71" s="41"/>
      <c r="AL71" s="68"/>
      <c r="AM71" s="68"/>
      <c r="AN71" s="68"/>
      <c r="AO71" s="68"/>
      <c r="AP71" s="61"/>
      <c r="AQ71" s="61"/>
      <c r="AR71" s="61"/>
      <c r="AS71" s="61"/>
      <c r="AT71" s="61"/>
      <c r="AU71" s="61"/>
      <c r="AV71" s="68"/>
      <c r="AW71" s="68"/>
      <c r="AX71" s="68"/>
      <c r="AY71" s="101"/>
      <c r="AZ71" s="68"/>
      <c r="BA71" s="101"/>
      <c r="BB71" s="68"/>
      <c r="BC71" s="68"/>
      <c r="BD71" s="42">
        <v>42930</v>
      </c>
      <c r="BE71" s="42">
        <v>42959</v>
      </c>
      <c r="BF71" s="43"/>
      <c r="BG71" s="68"/>
      <c r="BH71" s="101"/>
      <c r="BI71" s="68"/>
      <c r="BJ71" s="68"/>
      <c r="BK71" s="42"/>
      <c r="BL71" s="42"/>
      <c r="BM71" s="68"/>
    </row>
    <row r="72" spans="1:65" x14ac:dyDescent="0.25">
      <c r="A72" s="318">
        <v>8</v>
      </c>
      <c r="B72" s="294"/>
      <c r="C72" s="102" t="s">
        <v>303</v>
      </c>
      <c r="D72" s="102" t="s">
        <v>1246</v>
      </c>
      <c r="E72" s="102"/>
      <c r="F72" s="355" t="s">
        <v>643</v>
      </c>
      <c r="G72" s="102" t="s">
        <v>381</v>
      </c>
      <c r="H72" s="102"/>
      <c r="I72" s="98"/>
      <c r="J72" s="98"/>
      <c r="K72" s="102" t="s">
        <v>574</v>
      </c>
      <c r="L72" s="389" t="s">
        <v>644</v>
      </c>
      <c r="M72" s="102" t="s">
        <v>561</v>
      </c>
      <c r="N72" s="98">
        <v>42101</v>
      </c>
      <c r="O72" s="59">
        <v>639883.96</v>
      </c>
      <c r="P72" s="102" t="s">
        <v>678</v>
      </c>
      <c r="Q72" s="98">
        <v>42101</v>
      </c>
      <c r="R72" s="98"/>
      <c r="S72" s="102" t="s">
        <v>295</v>
      </c>
      <c r="T72" s="102"/>
      <c r="U72" s="102"/>
      <c r="V72" s="59"/>
      <c r="W72" s="102" t="s">
        <v>297</v>
      </c>
      <c r="X72" s="103"/>
      <c r="Y72" s="44"/>
      <c r="Z72" s="46"/>
      <c r="AA72" s="55"/>
      <c r="AB72" s="65"/>
      <c r="AC72" s="70"/>
      <c r="AD72" s="70"/>
      <c r="AE72" s="56">
        <f>AF72/N72</f>
        <v>5.9381012327498158E-6</v>
      </c>
      <c r="AF72" s="56">
        <f>AG72/O72</f>
        <v>0.25</v>
      </c>
      <c r="AG72" s="41">
        <f>SUM(AG73:AG75)</f>
        <v>159970.99</v>
      </c>
      <c r="AH72" s="41">
        <f>SUM(AH73:AH75)</f>
        <v>0</v>
      </c>
      <c r="AI72" s="41"/>
      <c r="AJ72" s="56"/>
      <c r="AK72" s="41"/>
      <c r="AL72" s="59">
        <f>O72-AH72+AG72</f>
        <v>799854.95</v>
      </c>
      <c r="AM72" s="59">
        <v>1946857.9100000001</v>
      </c>
      <c r="AN72" s="59">
        <v>480325.22</v>
      </c>
      <c r="AO72" s="59">
        <f t="shared" ref="AO72" si="7">AM72+AN72</f>
        <v>2427183.13</v>
      </c>
      <c r="AP72" s="61"/>
      <c r="AQ72" s="61"/>
      <c r="AR72" s="61"/>
      <c r="AS72" s="61"/>
      <c r="AT72" s="61"/>
      <c r="AU72" s="61"/>
      <c r="AV72" s="102"/>
      <c r="AW72" s="102"/>
      <c r="AX72" s="102"/>
      <c r="AY72" s="98"/>
      <c r="AZ72" s="102"/>
      <c r="BA72" s="98"/>
      <c r="BB72" s="102"/>
      <c r="BC72" s="102"/>
      <c r="BD72" s="46">
        <v>42107</v>
      </c>
      <c r="BE72" s="42">
        <v>42525</v>
      </c>
      <c r="BF72" s="43"/>
      <c r="BG72" s="102"/>
      <c r="BH72" s="98">
        <v>42107</v>
      </c>
      <c r="BI72" s="102"/>
      <c r="BJ72" s="102"/>
      <c r="BK72" s="42"/>
      <c r="BL72" s="42"/>
      <c r="BM72" s="102"/>
    </row>
    <row r="73" spans="1:65" ht="25.5" x14ac:dyDescent="0.25">
      <c r="A73" s="319"/>
      <c r="B73" s="295"/>
      <c r="C73" s="104"/>
      <c r="D73" s="104"/>
      <c r="E73" s="104"/>
      <c r="F73" s="356"/>
      <c r="G73" s="104"/>
      <c r="H73" s="104"/>
      <c r="I73" s="99"/>
      <c r="J73" s="99"/>
      <c r="K73" s="104"/>
      <c r="L73" s="390"/>
      <c r="M73" s="104"/>
      <c r="N73" s="99"/>
      <c r="O73" s="64"/>
      <c r="P73" s="104"/>
      <c r="Q73" s="99"/>
      <c r="R73" s="99"/>
      <c r="S73" s="104"/>
      <c r="T73" s="104"/>
      <c r="U73" s="104"/>
      <c r="V73" s="64"/>
      <c r="W73" s="104"/>
      <c r="X73" s="103" t="s">
        <v>1073</v>
      </c>
      <c r="Y73" s="44" t="s">
        <v>1164</v>
      </c>
      <c r="Z73" s="46">
        <v>42465</v>
      </c>
      <c r="AA73" s="55">
        <v>11808</v>
      </c>
      <c r="AB73" s="65" t="s">
        <v>942</v>
      </c>
      <c r="AC73" s="70">
        <v>42467</v>
      </c>
      <c r="AD73" s="70">
        <v>42831</v>
      </c>
      <c r="AE73" s="56"/>
      <c r="AF73" s="56"/>
      <c r="AG73" s="41"/>
      <c r="AH73" s="60"/>
      <c r="AI73" s="41"/>
      <c r="AJ73" s="56"/>
      <c r="AK73" s="41"/>
      <c r="AL73" s="64"/>
      <c r="AM73" s="64"/>
      <c r="AN73" s="64"/>
      <c r="AO73" s="64"/>
      <c r="AP73" s="61"/>
      <c r="AQ73" s="61"/>
      <c r="AR73" s="61"/>
      <c r="AS73" s="61"/>
      <c r="AT73" s="61"/>
      <c r="AU73" s="61"/>
      <c r="AV73" s="104"/>
      <c r="AW73" s="104"/>
      <c r="AX73" s="104"/>
      <c r="AY73" s="99"/>
      <c r="AZ73" s="104"/>
      <c r="BA73" s="99"/>
      <c r="BB73" s="104"/>
      <c r="BC73" s="104"/>
      <c r="BD73" s="46"/>
      <c r="BE73" s="42"/>
      <c r="BF73" s="43"/>
      <c r="BG73" s="104"/>
      <c r="BH73" s="99"/>
      <c r="BI73" s="104"/>
      <c r="BJ73" s="104"/>
      <c r="BK73" s="42"/>
      <c r="BL73" s="42"/>
      <c r="BM73" s="104"/>
    </row>
    <row r="74" spans="1:65" ht="38.25" x14ac:dyDescent="0.25">
      <c r="A74" s="319"/>
      <c r="B74" s="295"/>
      <c r="C74" s="104"/>
      <c r="D74" s="104"/>
      <c r="E74" s="104"/>
      <c r="F74" s="356"/>
      <c r="G74" s="104"/>
      <c r="H74" s="104"/>
      <c r="I74" s="99"/>
      <c r="J74" s="99"/>
      <c r="K74" s="104"/>
      <c r="L74" s="390"/>
      <c r="M74" s="104"/>
      <c r="N74" s="99"/>
      <c r="O74" s="64"/>
      <c r="P74" s="104"/>
      <c r="Q74" s="99"/>
      <c r="R74" s="99"/>
      <c r="S74" s="104"/>
      <c r="T74" s="104"/>
      <c r="U74" s="104"/>
      <c r="V74" s="64"/>
      <c r="W74" s="104"/>
      <c r="X74" s="103" t="s">
        <v>1075</v>
      </c>
      <c r="Y74" s="44" t="s">
        <v>1165</v>
      </c>
      <c r="Z74" s="46">
        <v>42800</v>
      </c>
      <c r="AA74" s="55">
        <v>12037</v>
      </c>
      <c r="AB74" s="65" t="s">
        <v>953</v>
      </c>
      <c r="AC74" s="70"/>
      <c r="AD74" s="70"/>
      <c r="AE74" s="56"/>
      <c r="AF74" s="56"/>
      <c r="AG74" s="41">
        <v>159970.99</v>
      </c>
      <c r="AH74" s="60"/>
      <c r="AI74" s="41"/>
      <c r="AJ74" s="56"/>
      <c r="AK74" s="41"/>
      <c r="AL74" s="64"/>
      <c r="AM74" s="64"/>
      <c r="AN74" s="64"/>
      <c r="AO74" s="64"/>
      <c r="AP74" s="61"/>
      <c r="AQ74" s="61"/>
      <c r="AR74" s="61"/>
      <c r="AS74" s="61"/>
      <c r="AT74" s="61"/>
      <c r="AU74" s="61"/>
      <c r="AV74" s="104"/>
      <c r="AW74" s="104"/>
      <c r="AX74" s="104"/>
      <c r="AY74" s="99"/>
      <c r="AZ74" s="104"/>
      <c r="BA74" s="99"/>
      <c r="BB74" s="104"/>
      <c r="BC74" s="104"/>
      <c r="BD74" s="46"/>
      <c r="BE74" s="42"/>
      <c r="BF74" s="43"/>
      <c r="BG74" s="104"/>
      <c r="BH74" s="99"/>
      <c r="BI74" s="104"/>
      <c r="BJ74" s="104"/>
      <c r="BK74" s="42"/>
      <c r="BL74" s="42"/>
      <c r="BM74" s="104"/>
    </row>
    <row r="75" spans="1:65" ht="25.5" x14ac:dyDescent="0.25">
      <c r="A75" s="319"/>
      <c r="B75" s="295"/>
      <c r="C75" s="104"/>
      <c r="D75" s="104"/>
      <c r="E75" s="104"/>
      <c r="F75" s="356"/>
      <c r="G75" s="104"/>
      <c r="H75" s="104"/>
      <c r="I75" s="99"/>
      <c r="J75" s="99"/>
      <c r="K75" s="104"/>
      <c r="L75" s="390"/>
      <c r="M75" s="104"/>
      <c r="N75" s="99"/>
      <c r="O75" s="64"/>
      <c r="P75" s="104"/>
      <c r="Q75" s="99"/>
      <c r="R75" s="99"/>
      <c r="S75" s="104"/>
      <c r="T75" s="104"/>
      <c r="U75" s="104"/>
      <c r="V75" s="64"/>
      <c r="W75" s="104"/>
      <c r="X75" s="103" t="s">
        <v>1073</v>
      </c>
      <c r="Y75" s="44" t="s">
        <v>1200</v>
      </c>
      <c r="Z75" s="46">
        <v>42831</v>
      </c>
      <c r="AA75" s="55">
        <v>12037</v>
      </c>
      <c r="AB75" s="65" t="s">
        <v>942</v>
      </c>
      <c r="AC75" s="70">
        <v>42832</v>
      </c>
      <c r="AD75" s="70">
        <v>43196</v>
      </c>
      <c r="AE75" s="56"/>
      <c r="AF75" s="56"/>
      <c r="AG75" s="41"/>
      <c r="AH75" s="60"/>
      <c r="AI75" s="41"/>
      <c r="AJ75" s="56"/>
      <c r="AK75" s="41"/>
      <c r="AL75" s="64"/>
      <c r="AM75" s="64"/>
      <c r="AN75" s="64"/>
      <c r="AO75" s="64"/>
      <c r="AP75" s="61"/>
      <c r="AQ75" s="61"/>
      <c r="AR75" s="61"/>
      <c r="AS75" s="61"/>
      <c r="AT75" s="61"/>
      <c r="AU75" s="61"/>
      <c r="AV75" s="104"/>
      <c r="AW75" s="104"/>
      <c r="AX75" s="104"/>
      <c r="AY75" s="99"/>
      <c r="AZ75" s="104"/>
      <c r="BA75" s="99"/>
      <c r="BB75" s="104"/>
      <c r="BC75" s="104"/>
      <c r="BD75" s="70">
        <v>42832</v>
      </c>
      <c r="BE75" s="70">
        <v>43196</v>
      </c>
      <c r="BF75" s="43"/>
      <c r="BG75" s="104"/>
      <c r="BH75" s="99"/>
      <c r="BI75" s="104"/>
      <c r="BJ75" s="104"/>
      <c r="BK75" s="42"/>
      <c r="BL75" s="42"/>
      <c r="BM75" s="104"/>
    </row>
    <row r="76" spans="1:65" ht="25.5" x14ac:dyDescent="0.25">
      <c r="A76" s="320"/>
      <c r="B76" s="296"/>
      <c r="C76" s="105"/>
      <c r="D76" s="105"/>
      <c r="E76" s="105"/>
      <c r="F76" s="357"/>
      <c r="G76" s="105"/>
      <c r="H76" s="105"/>
      <c r="I76" s="101"/>
      <c r="J76" s="101"/>
      <c r="K76" s="105"/>
      <c r="L76" s="391"/>
      <c r="M76" s="105"/>
      <c r="N76" s="101"/>
      <c r="O76" s="68"/>
      <c r="P76" s="105"/>
      <c r="Q76" s="101"/>
      <c r="R76" s="101"/>
      <c r="S76" s="105"/>
      <c r="T76" s="105"/>
      <c r="U76" s="105"/>
      <c r="V76" s="68"/>
      <c r="W76" s="105"/>
      <c r="X76" s="103" t="s">
        <v>1073</v>
      </c>
      <c r="Y76" s="44" t="s">
        <v>1927</v>
      </c>
      <c r="Z76" s="46">
        <v>43196</v>
      </c>
      <c r="AA76" s="55">
        <v>12280</v>
      </c>
      <c r="AB76" s="65" t="s">
        <v>942</v>
      </c>
      <c r="AC76" s="70">
        <v>43197</v>
      </c>
      <c r="AD76" s="70">
        <v>43561</v>
      </c>
      <c r="AE76" s="56"/>
      <c r="AF76" s="56"/>
      <c r="AG76" s="41"/>
      <c r="AH76" s="60"/>
      <c r="AI76" s="41"/>
      <c r="AJ76" s="56"/>
      <c r="AK76" s="41"/>
      <c r="AL76" s="68"/>
      <c r="AM76" s="68"/>
      <c r="AN76" s="68"/>
      <c r="AO76" s="68"/>
      <c r="AP76" s="61"/>
      <c r="AQ76" s="61"/>
      <c r="AR76" s="61"/>
      <c r="AS76" s="61"/>
      <c r="AT76" s="61"/>
      <c r="AU76" s="61"/>
      <c r="AV76" s="105"/>
      <c r="AW76" s="105"/>
      <c r="AX76" s="105"/>
      <c r="AY76" s="101"/>
      <c r="AZ76" s="105"/>
      <c r="BA76" s="101"/>
      <c r="BB76" s="105"/>
      <c r="BC76" s="105"/>
      <c r="BD76" s="70">
        <v>43197</v>
      </c>
      <c r="BE76" s="70">
        <v>43561</v>
      </c>
      <c r="BF76" s="43"/>
      <c r="BG76" s="105"/>
      <c r="BH76" s="101"/>
      <c r="BI76" s="105"/>
      <c r="BJ76" s="105"/>
      <c r="BK76" s="42"/>
      <c r="BL76" s="42"/>
      <c r="BM76" s="105"/>
    </row>
    <row r="77" spans="1:65" x14ac:dyDescent="0.25">
      <c r="A77" s="317">
        <v>9</v>
      </c>
      <c r="B77" s="290" t="s">
        <v>323</v>
      </c>
      <c r="C77" s="57" t="s">
        <v>25</v>
      </c>
      <c r="D77" s="57" t="s">
        <v>1246</v>
      </c>
      <c r="E77" s="57" t="s">
        <v>143</v>
      </c>
      <c r="F77" s="351" t="s">
        <v>291</v>
      </c>
      <c r="G77" s="57">
        <v>11456</v>
      </c>
      <c r="H77" s="57"/>
      <c r="I77" s="58"/>
      <c r="J77" s="58"/>
      <c r="K77" s="57" t="s">
        <v>289</v>
      </c>
      <c r="L77" s="385" t="s">
        <v>17</v>
      </c>
      <c r="M77" s="57" t="s">
        <v>235</v>
      </c>
      <c r="N77" s="58">
        <v>42108</v>
      </c>
      <c r="O77" s="59">
        <v>282325.19</v>
      </c>
      <c r="P77" s="57" t="s">
        <v>679</v>
      </c>
      <c r="Q77" s="58">
        <v>42108</v>
      </c>
      <c r="R77" s="58">
        <v>42319</v>
      </c>
      <c r="S77" s="57" t="s">
        <v>18</v>
      </c>
      <c r="T77" s="57" t="s">
        <v>1219</v>
      </c>
      <c r="U77" s="57" t="s">
        <v>1214</v>
      </c>
      <c r="V77" s="59">
        <v>36562.5</v>
      </c>
      <c r="W77" s="57">
        <v>44905100</v>
      </c>
      <c r="X77" s="44"/>
      <c r="Y77" s="44"/>
      <c r="Z77" s="46"/>
      <c r="AA77" s="55"/>
      <c r="AB77" s="53"/>
      <c r="AC77" s="70"/>
      <c r="AD77" s="70"/>
      <c r="AE77" s="56">
        <f>AG77/O77</f>
        <v>0.14331721515887405</v>
      </c>
      <c r="AF77" s="56">
        <f>AH77/O77</f>
        <v>5.55756997808095E-2</v>
      </c>
      <c r="AG77" s="60">
        <f>SUM(AG78:AG89)</f>
        <v>40462.06</v>
      </c>
      <c r="AH77" s="60">
        <f>SUM(AH78:AH89)</f>
        <v>15690.42</v>
      </c>
      <c r="AI77" s="41"/>
      <c r="AJ77" s="56"/>
      <c r="AK77" s="41"/>
      <c r="AL77" s="59">
        <f>O77-AH77+AG77</f>
        <v>307096.83</v>
      </c>
      <c r="AM77" s="59">
        <v>251039.11</v>
      </c>
      <c r="AN77" s="59">
        <v>30000</v>
      </c>
      <c r="AO77" s="59">
        <f>AM77+AN77</f>
        <v>281039.11</v>
      </c>
      <c r="AP77" s="61"/>
      <c r="AQ77" s="61"/>
      <c r="AR77" s="61"/>
      <c r="AS77" s="61"/>
      <c r="AT77" s="61"/>
      <c r="AU77" s="61"/>
      <c r="AV77" s="57"/>
      <c r="AW77" s="57"/>
      <c r="AX77" s="57"/>
      <c r="AY77" s="58"/>
      <c r="AZ77" s="57"/>
      <c r="BA77" s="58"/>
      <c r="BB77" s="57" t="s">
        <v>340</v>
      </c>
      <c r="BC77" s="57" t="s">
        <v>341</v>
      </c>
      <c r="BD77" s="46">
        <v>42170</v>
      </c>
      <c r="BE77" s="42">
        <v>42289</v>
      </c>
      <c r="BF77" s="43"/>
      <c r="BG77" s="57"/>
      <c r="BH77" s="58">
        <v>42170</v>
      </c>
      <c r="BI77" s="57"/>
      <c r="BJ77" s="57" t="s">
        <v>233</v>
      </c>
      <c r="BK77" s="42"/>
      <c r="BL77" s="42"/>
      <c r="BM77" s="57"/>
    </row>
    <row r="78" spans="1:65" ht="38.25" x14ac:dyDescent="0.25">
      <c r="A78" s="311"/>
      <c r="B78" s="284"/>
      <c r="C78" s="62"/>
      <c r="D78" s="62"/>
      <c r="E78" s="62"/>
      <c r="F78" s="349"/>
      <c r="G78" s="62"/>
      <c r="H78" s="62"/>
      <c r="I78" s="63"/>
      <c r="J78" s="63"/>
      <c r="K78" s="62"/>
      <c r="L78" s="380"/>
      <c r="M78" s="62"/>
      <c r="N78" s="63"/>
      <c r="O78" s="64"/>
      <c r="P78" s="62"/>
      <c r="Q78" s="63"/>
      <c r="R78" s="63"/>
      <c r="S78" s="62"/>
      <c r="T78" s="62"/>
      <c r="U78" s="62"/>
      <c r="V78" s="64"/>
      <c r="W78" s="62"/>
      <c r="X78" s="44" t="s">
        <v>1075</v>
      </c>
      <c r="Y78" s="44" t="s">
        <v>409</v>
      </c>
      <c r="Z78" s="46">
        <v>42180</v>
      </c>
      <c r="AA78" s="55" t="s">
        <v>411</v>
      </c>
      <c r="AB78" s="44" t="s">
        <v>700</v>
      </c>
      <c r="AC78" s="70"/>
      <c r="AD78" s="70"/>
      <c r="AE78" s="56"/>
      <c r="AF78" s="56"/>
      <c r="AG78" s="41"/>
      <c r="AH78" s="60">
        <v>15690.42</v>
      </c>
      <c r="AI78" s="41"/>
      <c r="AJ78" s="56"/>
      <c r="AK78" s="41"/>
      <c r="AL78" s="64"/>
      <c r="AM78" s="64"/>
      <c r="AN78" s="64"/>
      <c r="AO78" s="64"/>
      <c r="AP78" s="61"/>
      <c r="AQ78" s="61"/>
      <c r="AR78" s="61"/>
      <c r="AS78" s="61"/>
      <c r="AT78" s="61"/>
      <c r="AU78" s="61"/>
      <c r="AV78" s="62"/>
      <c r="AW78" s="62"/>
      <c r="AX78" s="62"/>
      <c r="AY78" s="63"/>
      <c r="AZ78" s="62"/>
      <c r="BA78" s="63"/>
      <c r="BB78" s="62"/>
      <c r="BC78" s="62"/>
      <c r="BD78" s="46"/>
      <c r="BE78" s="42"/>
      <c r="BF78" s="43"/>
      <c r="BG78" s="62"/>
      <c r="BH78" s="63"/>
      <c r="BI78" s="62"/>
      <c r="BJ78" s="62"/>
      <c r="BK78" s="42"/>
      <c r="BL78" s="42"/>
      <c r="BM78" s="62"/>
    </row>
    <row r="79" spans="1:65" ht="38.25" x14ac:dyDescent="0.25">
      <c r="A79" s="311"/>
      <c r="B79" s="284"/>
      <c r="C79" s="62"/>
      <c r="D79" s="62"/>
      <c r="E79" s="62"/>
      <c r="F79" s="349"/>
      <c r="G79" s="62"/>
      <c r="H79" s="62"/>
      <c r="I79" s="63"/>
      <c r="J79" s="63"/>
      <c r="K79" s="62"/>
      <c r="L79" s="380"/>
      <c r="M79" s="62"/>
      <c r="N79" s="63"/>
      <c r="O79" s="64"/>
      <c r="P79" s="62"/>
      <c r="Q79" s="63"/>
      <c r="R79" s="63"/>
      <c r="S79" s="62"/>
      <c r="T79" s="62"/>
      <c r="U79" s="62"/>
      <c r="V79" s="64"/>
      <c r="W79" s="62"/>
      <c r="X79" s="44" t="s">
        <v>1073</v>
      </c>
      <c r="Y79" s="44" t="s">
        <v>475</v>
      </c>
      <c r="Z79" s="46">
        <v>42286</v>
      </c>
      <c r="AA79" s="55">
        <v>11671</v>
      </c>
      <c r="AB79" s="44" t="s">
        <v>701</v>
      </c>
      <c r="AC79" s="70">
        <v>42320</v>
      </c>
      <c r="AD79" s="70">
        <v>42379</v>
      </c>
      <c r="AE79" s="56"/>
      <c r="AF79" s="56"/>
      <c r="AG79" s="41"/>
      <c r="AH79" s="60"/>
      <c r="AI79" s="41"/>
      <c r="AJ79" s="56"/>
      <c r="AK79" s="41"/>
      <c r="AL79" s="64"/>
      <c r="AM79" s="64"/>
      <c r="AN79" s="64"/>
      <c r="AO79" s="64"/>
      <c r="AP79" s="61"/>
      <c r="AQ79" s="61"/>
      <c r="AR79" s="61"/>
      <c r="AS79" s="61"/>
      <c r="AT79" s="61"/>
      <c r="AU79" s="61"/>
      <c r="AV79" s="62"/>
      <c r="AW79" s="62"/>
      <c r="AX79" s="62"/>
      <c r="AY79" s="63"/>
      <c r="AZ79" s="62"/>
      <c r="BA79" s="63"/>
      <c r="BB79" s="62"/>
      <c r="BC79" s="62"/>
      <c r="BD79" s="46">
        <v>42290</v>
      </c>
      <c r="BE79" s="42">
        <v>42379</v>
      </c>
      <c r="BF79" s="43"/>
      <c r="BG79" s="62"/>
      <c r="BH79" s="63"/>
      <c r="BI79" s="62"/>
      <c r="BJ79" s="62"/>
      <c r="BK79" s="42"/>
      <c r="BL79" s="42"/>
      <c r="BM79" s="62"/>
    </row>
    <row r="80" spans="1:65" ht="25.5" x14ac:dyDescent="0.25">
      <c r="A80" s="311"/>
      <c r="B80" s="284"/>
      <c r="C80" s="62"/>
      <c r="D80" s="62"/>
      <c r="E80" s="62"/>
      <c r="F80" s="349"/>
      <c r="G80" s="62"/>
      <c r="H80" s="62"/>
      <c r="I80" s="63"/>
      <c r="J80" s="63"/>
      <c r="K80" s="62"/>
      <c r="L80" s="380"/>
      <c r="M80" s="62"/>
      <c r="N80" s="63"/>
      <c r="O80" s="64"/>
      <c r="P80" s="62"/>
      <c r="Q80" s="63"/>
      <c r="R80" s="63"/>
      <c r="S80" s="62"/>
      <c r="T80" s="62"/>
      <c r="U80" s="62"/>
      <c r="V80" s="64"/>
      <c r="W80" s="62"/>
      <c r="X80" s="44" t="s">
        <v>1073</v>
      </c>
      <c r="Y80" s="44" t="s">
        <v>510</v>
      </c>
      <c r="Z80" s="46">
        <v>42377</v>
      </c>
      <c r="AA80" s="55">
        <v>11750</v>
      </c>
      <c r="AB80" s="44" t="s">
        <v>629</v>
      </c>
      <c r="AC80" s="70">
        <v>42380</v>
      </c>
      <c r="AD80" s="70">
        <v>42529</v>
      </c>
      <c r="AE80" s="56"/>
      <c r="AF80" s="56"/>
      <c r="AG80" s="41"/>
      <c r="AH80" s="60"/>
      <c r="AI80" s="41"/>
      <c r="AJ80" s="56"/>
      <c r="AK80" s="41"/>
      <c r="AL80" s="64"/>
      <c r="AM80" s="64"/>
      <c r="AN80" s="64"/>
      <c r="AO80" s="64"/>
      <c r="AP80" s="61"/>
      <c r="AQ80" s="61"/>
      <c r="AR80" s="61"/>
      <c r="AS80" s="61"/>
      <c r="AT80" s="61"/>
      <c r="AU80" s="61"/>
      <c r="AV80" s="62"/>
      <c r="AW80" s="62"/>
      <c r="AX80" s="62"/>
      <c r="AY80" s="63"/>
      <c r="AZ80" s="62"/>
      <c r="BA80" s="63"/>
      <c r="BB80" s="62"/>
      <c r="BC80" s="62"/>
      <c r="BD80" s="46">
        <v>42380</v>
      </c>
      <c r="BE80" s="42">
        <v>42499</v>
      </c>
      <c r="BF80" s="43"/>
      <c r="BG80" s="62"/>
      <c r="BH80" s="63"/>
      <c r="BI80" s="62"/>
      <c r="BJ80" s="62"/>
      <c r="BK80" s="42"/>
      <c r="BL80" s="42"/>
      <c r="BM80" s="62"/>
    </row>
    <row r="81" spans="1:65" ht="25.5" x14ac:dyDescent="0.25">
      <c r="A81" s="311"/>
      <c r="B81" s="284"/>
      <c r="C81" s="62"/>
      <c r="D81" s="62"/>
      <c r="E81" s="62"/>
      <c r="F81" s="349"/>
      <c r="G81" s="62"/>
      <c r="H81" s="62"/>
      <c r="I81" s="63"/>
      <c r="J81" s="63"/>
      <c r="K81" s="62"/>
      <c r="L81" s="380"/>
      <c r="M81" s="62"/>
      <c r="N81" s="63"/>
      <c r="O81" s="64"/>
      <c r="P81" s="62"/>
      <c r="Q81" s="63"/>
      <c r="R81" s="63"/>
      <c r="S81" s="62"/>
      <c r="T81" s="62"/>
      <c r="U81" s="62"/>
      <c r="V81" s="64"/>
      <c r="W81" s="62"/>
      <c r="X81" s="44" t="s">
        <v>1073</v>
      </c>
      <c r="Y81" s="44" t="s">
        <v>779</v>
      </c>
      <c r="Z81" s="46">
        <v>42496</v>
      </c>
      <c r="AA81" s="55">
        <v>11832</v>
      </c>
      <c r="AB81" s="81" t="s">
        <v>847</v>
      </c>
      <c r="AC81" s="70">
        <v>42530</v>
      </c>
      <c r="AD81" s="70">
        <v>42577</v>
      </c>
      <c r="AE81" s="56"/>
      <c r="AF81" s="56"/>
      <c r="AG81" s="41"/>
      <c r="AH81" s="60"/>
      <c r="AI81" s="41"/>
      <c r="AJ81" s="56"/>
      <c r="AK81" s="41"/>
      <c r="AL81" s="64"/>
      <c r="AM81" s="64"/>
      <c r="AN81" s="64"/>
      <c r="AO81" s="64"/>
      <c r="AP81" s="61"/>
      <c r="AQ81" s="61"/>
      <c r="AR81" s="61"/>
      <c r="AS81" s="61"/>
      <c r="AT81" s="61"/>
      <c r="AU81" s="61"/>
      <c r="AV81" s="62"/>
      <c r="AW81" s="62"/>
      <c r="AX81" s="62"/>
      <c r="AY81" s="63"/>
      <c r="AZ81" s="62"/>
      <c r="BA81" s="63"/>
      <c r="BB81" s="62"/>
      <c r="BC81" s="62"/>
      <c r="BD81" s="46">
        <v>42500</v>
      </c>
      <c r="BE81" s="42">
        <v>42559</v>
      </c>
      <c r="BF81" s="43"/>
      <c r="BG81" s="62"/>
      <c r="BH81" s="63"/>
      <c r="BI81" s="62"/>
      <c r="BJ81" s="62"/>
      <c r="BK81" s="42"/>
      <c r="BL81" s="42"/>
      <c r="BM81" s="62"/>
    </row>
    <row r="82" spans="1:65" ht="25.5" x14ac:dyDescent="0.25">
      <c r="A82" s="311"/>
      <c r="B82" s="284"/>
      <c r="C82" s="62"/>
      <c r="D82" s="62"/>
      <c r="E82" s="62"/>
      <c r="F82" s="349"/>
      <c r="G82" s="62"/>
      <c r="H82" s="62"/>
      <c r="I82" s="63"/>
      <c r="J82" s="63"/>
      <c r="K82" s="62"/>
      <c r="L82" s="380"/>
      <c r="M82" s="62"/>
      <c r="N82" s="63"/>
      <c r="O82" s="64"/>
      <c r="P82" s="62"/>
      <c r="Q82" s="63"/>
      <c r="R82" s="63"/>
      <c r="S82" s="62"/>
      <c r="T82" s="62"/>
      <c r="U82" s="62"/>
      <c r="V82" s="64"/>
      <c r="W82" s="62"/>
      <c r="X82" s="44" t="s">
        <v>1073</v>
      </c>
      <c r="Y82" s="44" t="s">
        <v>829</v>
      </c>
      <c r="Z82" s="46">
        <v>42558</v>
      </c>
      <c r="AA82" s="55">
        <v>11861</v>
      </c>
      <c r="AB82" s="81" t="s">
        <v>847</v>
      </c>
      <c r="AC82" s="70">
        <v>42578</v>
      </c>
      <c r="AD82" s="70">
        <v>42667</v>
      </c>
      <c r="AE82" s="56"/>
      <c r="AF82" s="56"/>
      <c r="AG82" s="41"/>
      <c r="AH82" s="60"/>
      <c r="AI82" s="41"/>
      <c r="AJ82" s="56"/>
      <c r="AK82" s="41"/>
      <c r="AL82" s="64"/>
      <c r="AM82" s="64"/>
      <c r="AN82" s="64"/>
      <c r="AO82" s="64"/>
      <c r="AP82" s="61"/>
      <c r="AQ82" s="61"/>
      <c r="AR82" s="61"/>
      <c r="AS82" s="61"/>
      <c r="AT82" s="61"/>
      <c r="AU82" s="61"/>
      <c r="AV82" s="62"/>
      <c r="AW82" s="62"/>
      <c r="AX82" s="62"/>
      <c r="AY82" s="63"/>
      <c r="AZ82" s="62"/>
      <c r="BA82" s="63"/>
      <c r="BB82" s="62"/>
      <c r="BC82" s="62"/>
      <c r="BD82" s="46">
        <v>42560</v>
      </c>
      <c r="BE82" s="42">
        <v>42619</v>
      </c>
      <c r="BF82" s="43"/>
      <c r="BG82" s="62"/>
      <c r="BH82" s="63"/>
      <c r="BI82" s="62"/>
      <c r="BJ82" s="62"/>
      <c r="BK82" s="42"/>
      <c r="BL82" s="42"/>
      <c r="BM82" s="62"/>
    </row>
    <row r="83" spans="1:65" ht="25.5" x14ac:dyDescent="0.25">
      <c r="A83" s="311"/>
      <c r="B83" s="284"/>
      <c r="C83" s="62"/>
      <c r="D83" s="62"/>
      <c r="E83" s="62"/>
      <c r="F83" s="349"/>
      <c r="G83" s="62"/>
      <c r="H83" s="62"/>
      <c r="I83" s="63"/>
      <c r="J83" s="63"/>
      <c r="K83" s="62"/>
      <c r="L83" s="380"/>
      <c r="M83" s="62"/>
      <c r="N83" s="63"/>
      <c r="O83" s="64"/>
      <c r="P83" s="62"/>
      <c r="Q83" s="63"/>
      <c r="R83" s="63"/>
      <c r="S83" s="62"/>
      <c r="T83" s="62"/>
      <c r="U83" s="62"/>
      <c r="V83" s="64"/>
      <c r="W83" s="62"/>
      <c r="X83" s="44" t="s">
        <v>1073</v>
      </c>
      <c r="Y83" s="44" t="s">
        <v>921</v>
      </c>
      <c r="Z83" s="46">
        <v>42618</v>
      </c>
      <c r="AA83" s="55">
        <v>11899</v>
      </c>
      <c r="AB83" s="81" t="s">
        <v>847</v>
      </c>
      <c r="AC83" s="70">
        <v>42668</v>
      </c>
      <c r="AD83" s="70">
        <v>42757</v>
      </c>
      <c r="AE83" s="56"/>
      <c r="AF83" s="56"/>
      <c r="AG83" s="41"/>
      <c r="AH83" s="60"/>
      <c r="AI83" s="41"/>
      <c r="AJ83" s="56"/>
      <c r="AK83" s="41"/>
      <c r="AL83" s="64"/>
      <c r="AM83" s="64"/>
      <c r="AN83" s="64"/>
      <c r="AO83" s="64"/>
      <c r="AP83" s="61"/>
      <c r="AQ83" s="61"/>
      <c r="AR83" s="61"/>
      <c r="AS83" s="61"/>
      <c r="AT83" s="61"/>
      <c r="AU83" s="61"/>
      <c r="AV83" s="62"/>
      <c r="AW83" s="62"/>
      <c r="AX83" s="62"/>
      <c r="AY83" s="63"/>
      <c r="AZ83" s="62"/>
      <c r="BA83" s="63"/>
      <c r="BB83" s="62"/>
      <c r="BC83" s="62"/>
      <c r="BD83" s="46">
        <v>42620</v>
      </c>
      <c r="BE83" s="42">
        <v>42679</v>
      </c>
      <c r="BF83" s="43"/>
      <c r="BG83" s="62"/>
      <c r="BH83" s="63"/>
      <c r="BI83" s="62"/>
      <c r="BJ83" s="62"/>
      <c r="BK83" s="42"/>
      <c r="BL83" s="42"/>
      <c r="BM83" s="62"/>
    </row>
    <row r="84" spans="1:65" ht="25.5" x14ac:dyDescent="0.25">
      <c r="A84" s="311"/>
      <c r="B84" s="284"/>
      <c r="C84" s="62"/>
      <c r="D84" s="62"/>
      <c r="E84" s="62"/>
      <c r="F84" s="349"/>
      <c r="G84" s="62"/>
      <c r="H84" s="62"/>
      <c r="I84" s="63"/>
      <c r="J84" s="63"/>
      <c r="K84" s="62"/>
      <c r="L84" s="380"/>
      <c r="M84" s="62"/>
      <c r="N84" s="63"/>
      <c r="O84" s="64"/>
      <c r="P84" s="62"/>
      <c r="Q84" s="63"/>
      <c r="R84" s="63"/>
      <c r="S84" s="62"/>
      <c r="T84" s="62"/>
      <c r="U84" s="62"/>
      <c r="V84" s="64"/>
      <c r="W84" s="62"/>
      <c r="X84" s="44" t="s">
        <v>1073</v>
      </c>
      <c r="Y84" s="44" t="s">
        <v>956</v>
      </c>
      <c r="Z84" s="46">
        <v>42678</v>
      </c>
      <c r="AA84" s="55">
        <v>11946</v>
      </c>
      <c r="AB84" s="81" t="s">
        <v>847</v>
      </c>
      <c r="AC84" s="70">
        <v>42758</v>
      </c>
      <c r="AD84" s="70">
        <v>42847</v>
      </c>
      <c r="AE84" s="56"/>
      <c r="AF84" s="56"/>
      <c r="AG84" s="41"/>
      <c r="AH84" s="60"/>
      <c r="AI84" s="41"/>
      <c r="AJ84" s="56"/>
      <c r="AK84" s="41"/>
      <c r="AL84" s="64"/>
      <c r="AM84" s="64"/>
      <c r="AN84" s="64"/>
      <c r="AO84" s="64"/>
      <c r="AP84" s="61"/>
      <c r="AQ84" s="61"/>
      <c r="AR84" s="61"/>
      <c r="AS84" s="61"/>
      <c r="AT84" s="61"/>
      <c r="AU84" s="61"/>
      <c r="AV84" s="62"/>
      <c r="AW84" s="62"/>
      <c r="AX84" s="62"/>
      <c r="AY84" s="63"/>
      <c r="AZ84" s="62"/>
      <c r="BA84" s="63"/>
      <c r="BB84" s="62"/>
      <c r="BC84" s="62"/>
      <c r="BD84" s="46">
        <v>42680</v>
      </c>
      <c r="BE84" s="42">
        <v>42739</v>
      </c>
      <c r="BF84" s="43"/>
      <c r="BG84" s="62"/>
      <c r="BH84" s="63"/>
      <c r="BI84" s="62"/>
      <c r="BJ84" s="62"/>
      <c r="BK84" s="42"/>
      <c r="BL84" s="42"/>
      <c r="BM84" s="62"/>
    </row>
    <row r="85" spans="1:65" ht="25.5" x14ac:dyDescent="0.25">
      <c r="A85" s="311"/>
      <c r="B85" s="284"/>
      <c r="C85" s="62"/>
      <c r="D85" s="62"/>
      <c r="E85" s="62"/>
      <c r="F85" s="349"/>
      <c r="G85" s="62"/>
      <c r="H85" s="62"/>
      <c r="I85" s="63"/>
      <c r="J85" s="63"/>
      <c r="K85" s="62"/>
      <c r="L85" s="380"/>
      <c r="M85" s="62"/>
      <c r="N85" s="63"/>
      <c r="O85" s="64"/>
      <c r="P85" s="62"/>
      <c r="Q85" s="63"/>
      <c r="R85" s="63"/>
      <c r="S85" s="62"/>
      <c r="T85" s="62"/>
      <c r="U85" s="62"/>
      <c r="V85" s="64"/>
      <c r="W85" s="62"/>
      <c r="X85" s="44" t="s">
        <v>1073</v>
      </c>
      <c r="Y85" s="44" t="s">
        <v>1568</v>
      </c>
      <c r="Z85" s="46">
        <v>42738</v>
      </c>
      <c r="AA85" s="55">
        <v>12135</v>
      </c>
      <c r="AB85" s="81" t="s">
        <v>847</v>
      </c>
      <c r="AC85" s="70">
        <v>42848</v>
      </c>
      <c r="AD85" s="70">
        <v>42997</v>
      </c>
      <c r="AE85" s="56"/>
      <c r="AF85" s="56"/>
      <c r="AG85" s="41"/>
      <c r="AH85" s="60"/>
      <c r="AI85" s="41"/>
      <c r="AJ85" s="56"/>
      <c r="AK85" s="41"/>
      <c r="AL85" s="64"/>
      <c r="AM85" s="64"/>
      <c r="AN85" s="64"/>
      <c r="AO85" s="64"/>
      <c r="AP85" s="61"/>
      <c r="AQ85" s="61"/>
      <c r="AR85" s="61"/>
      <c r="AS85" s="61"/>
      <c r="AT85" s="61"/>
      <c r="AU85" s="61"/>
      <c r="AV85" s="62"/>
      <c r="AW85" s="62"/>
      <c r="AX85" s="62"/>
      <c r="AY85" s="63"/>
      <c r="AZ85" s="62"/>
      <c r="BA85" s="63"/>
      <c r="BB85" s="62"/>
      <c r="BC85" s="62"/>
      <c r="BD85" s="46">
        <v>42740</v>
      </c>
      <c r="BE85" s="42">
        <v>42859</v>
      </c>
      <c r="BF85" s="43"/>
      <c r="BG85" s="62"/>
      <c r="BH85" s="63"/>
      <c r="BI85" s="62"/>
      <c r="BJ85" s="62"/>
      <c r="BK85" s="42"/>
      <c r="BL85" s="42"/>
      <c r="BM85" s="62"/>
    </row>
    <row r="86" spans="1:65" ht="25.5" x14ac:dyDescent="0.25">
      <c r="A86" s="311"/>
      <c r="B86" s="284"/>
      <c r="C86" s="62"/>
      <c r="D86" s="62"/>
      <c r="E86" s="62"/>
      <c r="F86" s="349"/>
      <c r="G86" s="62"/>
      <c r="H86" s="62"/>
      <c r="I86" s="63"/>
      <c r="J86" s="63"/>
      <c r="K86" s="62"/>
      <c r="L86" s="380"/>
      <c r="M86" s="62"/>
      <c r="N86" s="63"/>
      <c r="O86" s="64"/>
      <c r="P86" s="62"/>
      <c r="Q86" s="63"/>
      <c r="R86" s="63"/>
      <c r="S86" s="62"/>
      <c r="T86" s="62"/>
      <c r="U86" s="62"/>
      <c r="V86" s="64"/>
      <c r="W86" s="62"/>
      <c r="X86" s="44" t="s">
        <v>1073</v>
      </c>
      <c r="Y86" s="44" t="s">
        <v>1569</v>
      </c>
      <c r="Z86" s="46">
        <v>42859</v>
      </c>
      <c r="AA86" s="55">
        <v>12136</v>
      </c>
      <c r="AB86" s="81" t="s">
        <v>847</v>
      </c>
      <c r="AC86" s="70"/>
      <c r="AD86" s="70"/>
      <c r="AE86" s="56"/>
      <c r="AF86" s="56"/>
      <c r="AG86" s="41"/>
      <c r="AH86" s="60"/>
      <c r="AI86" s="41"/>
      <c r="AJ86" s="56"/>
      <c r="AK86" s="41"/>
      <c r="AL86" s="64"/>
      <c r="AM86" s="64"/>
      <c r="AN86" s="64"/>
      <c r="AO86" s="64"/>
      <c r="AP86" s="61"/>
      <c r="AQ86" s="61"/>
      <c r="AR86" s="61"/>
      <c r="AS86" s="61"/>
      <c r="AT86" s="61"/>
      <c r="AU86" s="61"/>
      <c r="AV86" s="62"/>
      <c r="AW86" s="62"/>
      <c r="AX86" s="62"/>
      <c r="AY86" s="63"/>
      <c r="AZ86" s="62"/>
      <c r="BA86" s="63"/>
      <c r="BB86" s="62"/>
      <c r="BC86" s="62"/>
      <c r="BD86" s="46">
        <v>42860</v>
      </c>
      <c r="BE86" s="42">
        <v>42979</v>
      </c>
      <c r="BF86" s="43"/>
      <c r="BG86" s="62"/>
      <c r="BH86" s="63"/>
      <c r="BI86" s="62"/>
      <c r="BJ86" s="62"/>
      <c r="BK86" s="42"/>
      <c r="BL86" s="42"/>
      <c r="BM86" s="62"/>
    </row>
    <row r="87" spans="1:65" ht="25.5" x14ac:dyDescent="0.25">
      <c r="A87" s="311"/>
      <c r="B87" s="284"/>
      <c r="C87" s="62"/>
      <c r="D87" s="62"/>
      <c r="E87" s="62"/>
      <c r="F87" s="349"/>
      <c r="G87" s="62"/>
      <c r="H87" s="62"/>
      <c r="I87" s="63"/>
      <c r="J87" s="63"/>
      <c r="K87" s="62"/>
      <c r="L87" s="380"/>
      <c r="M87" s="62"/>
      <c r="N87" s="63"/>
      <c r="O87" s="64"/>
      <c r="P87" s="62"/>
      <c r="Q87" s="63"/>
      <c r="R87" s="63"/>
      <c r="S87" s="62"/>
      <c r="T87" s="62"/>
      <c r="U87" s="62"/>
      <c r="V87" s="64"/>
      <c r="W87" s="62"/>
      <c r="X87" s="44" t="s">
        <v>1073</v>
      </c>
      <c r="Y87" s="44" t="s">
        <v>1580</v>
      </c>
      <c r="Z87" s="46">
        <v>42977</v>
      </c>
      <c r="AA87" s="55">
        <v>12151</v>
      </c>
      <c r="AB87" s="81" t="s">
        <v>847</v>
      </c>
      <c r="AC87" s="70">
        <v>42998</v>
      </c>
      <c r="AD87" s="70">
        <v>43146</v>
      </c>
      <c r="AE87" s="56"/>
      <c r="AF87" s="56"/>
      <c r="AG87" s="41"/>
      <c r="AH87" s="60"/>
      <c r="AI87" s="41"/>
      <c r="AJ87" s="56"/>
      <c r="AK87" s="41"/>
      <c r="AL87" s="64"/>
      <c r="AM87" s="64"/>
      <c r="AN87" s="64"/>
      <c r="AO87" s="64"/>
      <c r="AP87" s="61"/>
      <c r="AQ87" s="61"/>
      <c r="AR87" s="61"/>
      <c r="AS87" s="61"/>
      <c r="AT87" s="61"/>
      <c r="AU87" s="61"/>
      <c r="AV87" s="62"/>
      <c r="AW87" s="62"/>
      <c r="AX87" s="62"/>
      <c r="AY87" s="63"/>
      <c r="AZ87" s="62"/>
      <c r="BA87" s="63"/>
      <c r="BB87" s="62"/>
      <c r="BC87" s="62"/>
      <c r="BD87" s="46">
        <v>42980</v>
      </c>
      <c r="BE87" s="42">
        <v>43099</v>
      </c>
      <c r="BF87" s="43"/>
      <c r="BG87" s="62"/>
      <c r="BH87" s="63"/>
      <c r="BI87" s="62"/>
      <c r="BJ87" s="62"/>
      <c r="BK87" s="42"/>
      <c r="BL87" s="42"/>
      <c r="BM87" s="62"/>
    </row>
    <row r="88" spans="1:65" ht="25.5" x14ac:dyDescent="0.25">
      <c r="A88" s="311"/>
      <c r="B88" s="284"/>
      <c r="C88" s="62"/>
      <c r="D88" s="62"/>
      <c r="E88" s="62"/>
      <c r="F88" s="349"/>
      <c r="G88" s="62"/>
      <c r="H88" s="62"/>
      <c r="I88" s="63"/>
      <c r="J88" s="63"/>
      <c r="K88" s="62"/>
      <c r="L88" s="380"/>
      <c r="M88" s="62"/>
      <c r="N88" s="63"/>
      <c r="O88" s="64"/>
      <c r="P88" s="62"/>
      <c r="Q88" s="63"/>
      <c r="R88" s="63"/>
      <c r="S88" s="62"/>
      <c r="T88" s="62"/>
      <c r="U88" s="62"/>
      <c r="V88" s="64"/>
      <c r="W88" s="62"/>
      <c r="X88" s="44" t="s">
        <v>1073</v>
      </c>
      <c r="Y88" s="44" t="s">
        <v>1791</v>
      </c>
      <c r="Z88" s="46">
        <v>43097</v>
      </c>
      <c r="AA88" s="55">
        <v>12246</v>
      </c>
      <c r="AB88" s="81" t="s">
        <v>847</v>
      </c>
      <c r="AC88" s="70">
        <v>43147</v>
      </c>
      <c r="AD88" s="70">
        <v>43189</v>
      </c>
      <c r="AE88" s="56"/>
      <c r="AF88" s="56"/>
      <c r="AG88" s="60"/>
      <c r="AH88" s="60"/>
      <c r="AI88" s="41"/>
      <c r="AJ88" s="56"/>
      <c r="AK88" s="41"/>
      <c r="AL88" s="64"/>
      <c r="AM88" s="64"/>
      <c r="AN88" s="64"/>
      <c r="AO88" s="64"/>
      <c r="AP88" s="61"/>
      <c r="AQ88" s="61"/>
      <c r="AR88" s="61"/>
      <c r="AS88" s="61"/>
      <c r="AT88" s="61"/>
      <c r="AU88" s="61"/>
      <c r="AV88" s="62"/>
      <c r="AW88" s="62"/>
      <c r="AX88" s="62"/>
      <c r="AY88" s="63"/>
      <c r="AZ88" s="62"/>
      <c r="BA88" s="63"/>
      <c r="BB88" s="62"/>
      <c r="BC88" s="62"/>
      <c r="BD88" s="46">
        <v>43100</v>
      </c>
      <c r="BE88" s="42">
        <v>43189</v>
      </c>
      <c r="BF88" s="43"/>
      <c r="BG88" s="62"/>
      <c r="BH88" s="63"/>
      <c r="BI88" s="62"/>
      <c r="BJ88" s="62"/>
      <c r="BK88" s="42"/>
      <c r="BL88" s="42"/>
      <c r="BM88" s="62"/>
    </row>
    <row r="89" spans="1:65" ht="38.25" x14ac:dyDescent="0.25">
      <c r="A89" s="312"/>
      <c r="B89" s="285"/>
      <c r="C89" s="66"/>
      <c r="D89" s="66"/>
      <c r="E89" s="66"/>
      <c r="F89" s="350"/>
      <c r="G89" s="66"/>
      <c r="H89" s="66"/>
      <c r="I89" s="67"/>
      <c r="J89" s="67"/>
      <c r="K89" s="66"/>
      <c r="L89" s="381"/>
      <c r="M89" s="66"/>
      <c r="N89" s="67"/>
      <c r="O89" s="68"/>
      <c r="P89" s="66"/>
      <c r="Q89" s="67"/>
      <c r="R89" s="67"/>
      <c r="S89" s="66"/>
      <c r="T89" s="66"/>
      <c r="U89" s="66"/>
      <c r="V89" s="68"/>
      <c r="W89" s="66"/>
      <c r="X89" s="44" t="s">
        <v>1075</v>
      </c>
      <c r="Y89" s="44" t="s">
        <v>1796</v>
      </c>
      <c r="Z89" s="46">
        <v>43154</v>
      </c>
      <c r="AA89" s="55">
        <v>12257</v>
      </c>
      <c r="AB89" s="81" t="s">
        <v>649</v>
      </c>
      <c r="AC89" s="70"/>
      <c r="AD89" s="70"/>
      <c r="AE89" s="56"/>
      <c r="AF89" s="56"/>
      <c r="AG89" s="60">
        <v>40462.06</v>
      </c>
      <c r="AH89" s="60"/>
      <c r="AI89" s="41"/>
      <c r="AJ89" s="56"/>
      <c r="AK89" s="41"/>
      <c r="AL89" s="68"/>
      <c r="AM89" s="68"/>
      <c r="AN89" s="68"/>
      <c r="AO89" s="68"/>
      <c r="AP89" s="61"/>
      <c r="AQ89" s="61"/>
      <c r="AR89" s="61"/>
      <c r="AS89" s="61"/>
      <c r="AT89" s="61"/>
      <c r="AU89" s="61"/>
      <c r="AV89" s="66"/>
      <c r="AW89" s="66"/>
      <c r="AX89" s="66"/>
      <c r="AY89" s="67"/>
      <c r="AZ89" s="66"/>
      <c r="BA89" s="67"/>
      <c r="BB89" s="66"/>
      <c r="BC89" s="66"/>
      <c r="BD89" s="46"/>
      <c r="BE89" s="42"/>
      <c r="BF89" s="43"/>
      <c r="BG89" s="66"/>
      <c r="BH89" s="67"/>
      <c r="BI89" s="66"/>
      <c r="BJ89" s="66"/>
      <c r="BK89" s="42"/>
      <c r="BL89" s="42"/>
      <c r="BM89" s="66"/>
    </row>
    <row r="90" spans="1:65" x14ac:dyDescent="0.25">
      <c r="A90" s="317">
        <v>10</v>
      </c>
      <c r="B90" s="290" t="s">
        <v>361</v>
      </c>
      <c r="C90" s="57" t="s">
        <v>287</v>
      </c>
      <c r="D90" s="57" t="s">
        <v>1246</v>
      </c>
      <c r="E90" s="57" t="s">
        <v>143</v>
      </c>
      <c r="F90" s="351" t="s">
        <v>362</v>
      </c>
      <c r="G90" s="57">
        <v>11528</v>
      </c>
      <c r="H90" s="57"/>
      <c r="I90" s="57"/>
      <c r="J90" s="57"/>
      <c r="K90" s="57" t="s">
        <v>366</v>
      </c>
      <c r="L90" s="385" t="s">
        <v>364</v>
      </c>
      <c r="M90" s="57" t="s">
        <v>365</v>
      </c>
      <c r="N90" s="57" t="s">
        <v>363</v>
      </c>
      <c r="O90" s="57">
        <v>654858.88</v>
      </c>
      <c r="P90" s="57">
        <v>11550</v>
      </c>
      <c r="Q90" s="57">
        <v>42122</v>
      </c>
      <c r="R90" s="57">
        <v>42305</v>
      </c>
      <c r="S90" s="57" t="s">
        <v>18</v>
      </c>
      <c r="T90" s="57" t="s">
        <v>1218</v>
      </c>
      <c r="U90" s="57" t="s">
        <v>1214</v>
      </c>
      <c r="V90" s="59">
        <v>48750</v>
      </c>
      <c r="W90" s="57">
        <v>44905100</v>
      </c>
      <c r="X90" s="44"/>
      <c r="Y90" s="44"/>
      <c r="Z90" s="46"/>
      <c r="AA90" s="55"/>
      <c r="AB90" s="53"/>
      <c r="AC90" s="70"/>
      <c r="AD90" s="70"/>
      <c r="AE90" s="56">
        <v>0</v>
      </c>
      <c r="AF90" s="56">
        <f>AH90/O90</f>
        <v>8.011051174872974E-2</v>
      </c>
      <c r="AG90" s="60">
        <f>SUM(AG91:AG99)</f>
        <v>0</v>
      </c>
      <c r="AH90" s="60">
        <f>SUM(AH91:AH99)</f>
        <v>52461.08</v>
      </c>
      <c r="AI90" s="60">
        <f t="shared" ref="AI90" si="8">SUM(AI91:AI99)</f>
        <v>0</v>
      </c>
      <c r="AJ90" s="106">
        <f>AK90/O90</f>
        <v>3.5816602196796964E-2</v>
      </c>
      <c r="AK90" s="60">
        <f>SUM(AK91:AK100)</f>
        <v>23454.82</v>
      </c>
      <c r="AL90" s="59">
        <f>O90-AH90+AG90+AK90</f>
        <v>625852.62</v>
      </c>
      <c r="AM90" s="59">
        <v>601658.31999999995</v>
      </c>
      <c r="AN90" s="59">
        <v>24194.3</v>
      </c>
      <c r="AO90" s="59">
        <f>AM90+AN90</f>
        <v>625852.62</v>
      </c>
      <c r="AP90" s="61"/>
      <c r="AQ90" s="61"/>
      <c r="AR90" s="61"/>
      <c r="AS90" s="61"/>
      <c r="AT90" s="61"/>
      <c r="AU90" s="61"/>
      <c r="AV90" s="57"/>
      <c r="AW90" s="57"/>
      <c r="AX90" s="57"/>
      <c r="AY90" s="58"/>
      <c r="AZ90" s="57"/>
      <c r="BA90" s="58"/>
      <c r="BB90" s="57" t="s">
        <v>340</v>
      </c>
      <c r="BC90" s="57" t="s">
        <v>341</v>
      </c>
      <c r="BD90" s="46">
        <v>42156</v>
      </c>
      <c r="BE90" s="42">
        <v>42275</v>
      </c>
      <c r="BF90" s="43"/>
      <c r="BG90" s="57"/>
      <c r="BH90" s="58">
        <v>42156</v>
      </c>
      <c r="BI90" s="57"/>
      <c r="BJ90" s="57" t="s">
        <v>233</v>
      </c>
      <c r="BK90" s="42">
        <v>42228</v>
      </c>
      <c r="BL90" s="42">
        <v>42387</v>
      </c>
      <c r="BM90" s="57"/>
    </row>
    <row r="91" spans="1:65" ht="25.5" x14ac:dyDescent="0.25">
      <c r="A91" s="311"/>
      <c r="B91" s="284"/>
      <c r="C91" s="62"/>
      <c r="D91" s="62"/>
      <c r="E91" s="62"/>
      <c r="F91" s="349"/>
      <c r="G91" s="62"/>
      <c r="H91" s="62"/>
      <c r="I91" s="62"/>
      <c r="J91" s="62"/>
      <c r="K91" s="62"/>
      <c r="L91" s="380"/>
      <c r="M91" s="62"/>
      <c r="N91" s="62"/>
      <c r="O91" s="62"/>
      <c r="P91" s="62"/>
      <c r="Q91" s="62"/>
      <c r="R91" s="62"/>
      <c r="S91" s="62"/>
      <c r="T91" s="62"/>
      <c r="U91" s="62"/>
      <c r="V91" s="64"/>
      <c r="W91" s="62"/>
      <c r="X91" s="44" t="s">
        <v>1075</v>
      </c>
      <c r="Y91" s="44" t="s">
        <v>416</v>
      </c>
      <c r="Z91" s="46">
        <v>42152</v>
      </c>
      <c r="AA91" s="55">
        <v>11566</v>
      </c>
      <c r="AB91" s="65" t="s">
        <v>631</v>
      </c>
      <c r="AC91" s="70"/>
      <c r="AD91" s="70"/>
      <c r="AE91" s="56"/>
      <c r="AF91" s="56"/>
      <c r="AG91" s="41"/>
      <c r="AH91" s="60">
        <v>42783.32</v>
      </c>
      <c r="AI91" s="41"/>
      <c r="AJ91" s="56"/>
      <c r="AK91" s="41"/>
      <c r="AL91" s="64"/>
      <c r="AM91" s="64"/>
      <c r="AN91" s="64"/>
      <c r="AO91" s="64"/>
      <c r="AP91" s="61"/>
      <c r="AQ91" s="61"/>
      <c r="AR91" s="61"/>
      <c r="AS91" s="61"/>
      <c r="AT91" s="61"/>
      <c r="AU91" s="61"/>
      <c r="AV91" s="62"/>
      <c r="AW91" s="62"/>
      <c r="AX91" s="62"/>
      <c r="AY91" s="63"/>
      <c r="AZ91" s="62"/>
      <c r="BA91" s="63"/>
      <c r="BB91" s="62"/>
      <c r="BC91" s="62"/>
      <c r="BD91" s="46"/>
      <c r="BE91" s="42"/>
      <c r="BF91" s="43"/>
      <c r="BG91" s="62"/>
      <c r="BH91" s="63"/>
      <c r="BI91" s="62"/>
      <c r="BJ91" s="62"/>
      <c r="BK91" s="42">
        <v>42621</v>
      </c>
      <c r="BL91" s="42"/>
      <c r="BM91" s="62"/>
    </row>
    <row r="92" spans="1:65" ht="25.5" x14ac:dyDescent="0.25">
      <c r="A92" s="311"/>
      <c r="B92" s="284"/>
      <c r="C92" s="62"/>
      <c r="D92" s="62"/>
      <c r="E92" s="62"/>
      <c r="F92" s="349"/>
      <c r="G92" s="62"/>
      <c r="H92" s="62"/>
      <c r="I92" s="62"/>
      <c r="J92" s="62"/>
      <c r="K92" s="62"/>
      <c r="L92" s="380"/>
      <c r="M92" s="62"/>
      <c r="N92" s="62"/>
      <c r="O92" s="62"/>
      <c r="P92" s="62"/>
      <c r="Q92" s="62"/>
      <c r="R92" s="62"/>
      <c r="S92" s="62"/>
      <c r="T92" s="62"/>
      <c r="U92" s="62"/>
      <c r="V92" s="64"/>
      <c r="W92" s="62"/>
      <c r="X92" s="44" t="s">
        <v>1073</v>
      </c>
      <c r="Y92" s="44" t="s">
        <v>471</v>
      </c>
      <c r="Z92" s="46">
        <v>42300</v>
      </c>
      <c r="AA92" s="55">
        <v>11682</v>
      </c>
      <c r="AB92" s="65" t="s">
        <v>631</v>
      </c>
      <c r="AC92" s="70">
        <v>42306</v>
      </c>
      <c r="AD92" s="70">
        <v>42455</v>
      </c>
      <c r="AE92" s="56"/>
      <c r="AF92" s="56"/>
      <c r="AG92" s="41"/>
      <c r="AH92" s="60"/>
      <c r="AI92" s="41"/>
      <c r="AJ92" s="56"/>
      <c r="AK92" s="41"/>
      <c r="AL92" s="64"/>
      <c r="AM92" s="64"/>
      <c r="AN92" s="64"/>
      <c r="AO92" s="64"/>
      <c r="AP92" s="61"/>
      <c r="AQ92" s="61"/>
      <c r="AR92" s="61"/>
      <c r="AS92" s="61"/>
      <c r="AT92" s="61"/>
      <c r="AU92" s="61"/>
      <c r="AV92" s="62"/>
      <c r="AW92" s="62"/>
      <c r="AX92" s="62"/>
      <c r="AY92" s="63"/>
      <c r="AZ92" s="62"/>
      <c r="BA92" s="63"/>
      <c r="BB92" s="62"/>
      <c r="BC92" s="62"/>
      <c r="BD92" s="46"/>
      <c r="BE92" s="42"/>
      <c r="BF92" s="43"/>
      <c r="BG92" s="62"/>
      <c r="BH92" s="63"/>
      <c r="BI92" s="62"/>
      <c r="BJ92" s="62"/>
      <c r="BK92" s="42"/>
      <c r="BL92" s="42"/>
      <c r="BM92" s="62"/>
    </row>
    <row r="93" spans="1:65" ht="25.5" x14ac:dyDescent="0.25">
      <c r="A93" s="311"/>
      <c r="B93" s="284"/>
      <c r="C93" s="62"/>
      <c r="D93" s="62"/>
      <c r="E93" s="62"/>
      <c r="F93" s="349"/>
      <c r="G93" s="62"/>
      <c r="H93" s="62"/>
      <c r="I93" s="62"/>
      <c r="J93" s="62"/>
      <c r="K93" s="62"/>
      <c r="L93" s="380"/>
      <c r="M93" s="62"/>
      <c r="N93" s="62"/>
      <c r="O93" s="62"/>
      <c r="P93" s="62"/>
      <c r="Q93" s="62"/>
      <c r="R93" s="62"/>
      <c r="S93" s="62"/>
      <c r="T93" s="62"/>
      <c r="U93" s="62"/>
      <c r="V93" s="64"/>
      <c r="W93" s="62"/>
      <c r="X93" s="44" t="s">
        <v>1073</v>
      </c>
      <c r="Y93" s="44" t="s">
        <v>558</v>
      </c>
      <c r="Z93" s="46">
        <v>42433</v>
      </c>
      <c r="AA93" s="55">
        <v>11774</v>
      </c>
      <c r="AB93" s="65" t="s">
        <v>632</v>
      </c>
      <c r="AC93" s="70">
        <v>42456</v>
      </c>
      <c r="AD93" s="70">
        <v>42605</v>
      </c>
      <c r="AE93" s="56"/>
      <c r="AF93" s="56"/>
      <c r="AG93" s="41"/>
      <c r="AH93" s="60"/>
      <c r="AI93" s="41"/>
      <c r="AJ93" s="56"/>
      <c r="AK93" s="41"/>
      <c r="AL93" s="64"/>
      <c r="AM93" s="64"/>
      <c r="AN93" s="64"/>
      <c r="AO93" s="64"/>
      <c r="AP93" s="61"/>
      <c r="AQ93" s="61"/>
      <c r="AR93" s="61"/>
      <c r="AS93" s="61"/>
      <c r="AT93" s="61"/>
      <c r="AU93" s="61"/>
      <c r="AV93" s="62"/>
      <c r="AW93" s="62"/>
      <c r="AX93" s="62"/>
      <c r="AY93" s="63"/>
      <c r="AZ93" s="62"/>
      <c r="BA93" s="63"/>
      <c r="BB93" s="62"/>
      <c r="BC93" s="62"/>
      <c r="BD93" s="46">
        <v>42434</v>
      </c>
      <c r="BE93" s="42">
        <v>42553</v>
      </c>
      <c r="BF93" s="43"/>
      <c r="BG93" s="62"/>
      <c r="BH93" s="63"/>
      <c r="BI93" s="62"/>
      <c r="BJ93" s="62"/>
      <c r="BK93" s="42"/>
      <c r="BL93" s="42"/>
      <c r="BM93" s="62"/>
    </row>
    <row r="94" spans="1:65" ht="25.5" x14ac:dyDescent="0.25">
      <c r="A94" s="311"/>
      <c r="B94" s="284"/>
      <c r="C94" s="62"/>
      <c r="D94" s="62"/>
      <c r="E94" s="62"/>
      <c r="F94" s="349"/>
      <c r="G94" s="62"/>
      <c r="H94" s="62"/>
      <c r="I94" s="62"/>
      <c r="J94" s="62"/>
      <c r="K94" s="62"/>
      <c r="L94" s="380"/>
      <c r="M94" s="62"/>
      <c r="N94" s="62"/>
      <c r="O94" s="62"/>
      <c r="P94" s="62"/>
      <c r="Q94" s="62"/>
      <c r="R94" s="62"/>
      <c r="S94" s="62"/>
      <c r="T94" s="62"/>
      <c r="U94" s="62"/>
      <c r="V94" s="64"/>
      <c r="W94" s="62"/>
      <c r="X94" s="44" t="s">
        <v>1073</v>
      </c>
      <c r="Y94" s="44" t="s">
        <v>826</v>
      </c>
      <c r="Z94" s="46">
        <v>42550</v>
      </c>
      <c r="AA94" s="55">
        <v>11855</v>
      </c>
      <c r="AB94" s="65" t="s">
        <v>632</v>
      </c>
      <c r="AC94" s="70">
        <v>42606</v>
      </c>
      <c r="AD94" s="70">
        <v>42725</v>
      </c>
      <c r="AE94" s="56"/>
      <c r="AF94" s="56"/>
      <c r="AG94" s="41"/>
      <c r="AH94" s="60"/>
      <c r="AI94" s="41"/>
      <c r="AJ94" s="56"/>
      <c r="AK94" s="41"/>
      <c r="AL94" s="64"/>
      <c r="AM94" s="64"/>
      <c r="AN94" s="64"/>
      <c r="AO94" s="64"/>
      <c r="AP94" s="61"/>
      <c r="AQ94" s="61"/>
      <c r="AR94" s="61"/>
      <c r="AS94" s="61"/>
      <c r="AT94" s="61"/>
      <c r="AU94" s="61"/>
      <c r="AV94" s="62"/>
      <c r="AW94" s="62"/>
      <c r="AX94" s="62"/>
      <c r="AY94" s="63"/>
      <c r="AZ94" s="62"/>
      <c r="BA94" s="63"/>
      <c r="BB94" s="62"/>
      <c r="BC94" s="62"/>
      <c r="BD94" s="46">
        <v>42554</v>
      </c>
      <c r="BE94" s="42">
        <v>42673</v>
      </c>
      <c r="BF94" s="43"/>
      <c r="BG94" s="62"/>
      <c r="BH94" s="63"/>
      <c r="BI94" s="62"/>
      <c r="BJ94" s="62"/>
      <c r="BK94" s="42"/>
      <c r="BL94" s="42"/>
      <c r="BM94" s="62"/>
    </row>
    <row r="95" spans="1:65" ht="25.5" x14ac:dyDescent="0.25">
      <c r="A95" s="311"/>
      <c r="B95" s="284"/>
      <c r="C95" s="62"/>
      <c r="D95" s="62"/>
      <c r="E95" s="62"/>
      <c r="F95" s="349"/>
      <c r="G95" s="62"/>
      <c r="H95" s="62"/>
      <c r="I95" s="62"/>
      <c r="J95" s="62"/>
      <c r="K95" s="62"/>
      <c r="L95" s="380"/>
      <c r="M95" s="62"/>
      <c r="N95" s="62"/>
      <c r="O95" s="62"/>
      <c r="P95" s="62"/>
      <c r="Q95" s="62"/>
      <c r="R95" s="62"/>
      <c r="S95" s="62"/>
      <c r="T95" s="62"/>
      <c r="U95" s="62"/>
      <c r="V95" s="64"/>
      <c r="W95" s="62"/>
      <c r="X95" s="44" t="s">
        <v>1073</v>
      </c>
      <c r="Y95" s="44" t="s">
        <v>1432</v>
      </c>
      <c r="Z95" s="46">
        <v>42725</v>
      </c>
      <c r="AA95" s="55">
        <v>12068</v>
      </c>
      <c r="AB95" s="65" t="s">
        <v>632</v>
      </c>
      <c r="AC95" s="70">
        <v>42726</v>
      </c>
      <c r="AD95" s="70">
        <v>42875</v>
      </c>
      <c r="AE95" s="56"/>
      <c r="AF95" s="56"/>
      <c r="AG95" s="41"/>
      <c r="AH95" s="60"/>
      <c r="AI95" s="41"/>
      <c r="AJ95" s="56"/>
      <c r="AK95" s="41"/>
      <c r="AL95" s="64"/>
      <c r="AM95" s="64"/>
      <c r="AN95" s="64"/>
      <c r="AO95" s="64"/>
      <c r="AP95" s="61"/>
      <c r="AQ95" s="61"/>
      <c r="AR95" s="61"/>
      <c r="AS95" s="61"/>
      <c r="AT95" s="61"/>
      <c r="AU95" s="61"/>
      <c r="AV95" s="62"/>
      <c r="AW95" s="62"/>
      <c r="AX95" s="62"/>
      <c r="AY95" s="63"/>
      <c r="AZ95" s="62"/>
      <c r="BA95" s="63"/>
      <c r="BB95" s="62"/>
      <c r="BC95" s="62"/>
      <c r="BD95" s="46"/>
      <c r="BE95" s="42"/>
      <c r="BF95" s="43"/>
      <c r="BG95" s="62"/>
      <c r="BH95" s="63"/>
      <c r="BI95" s="62"/>
      <c r="BJ95" s="62"/>
      <c r="BK95" s="42"/>
      <c r="BL95" s="42"/>
      <c r="BM95" s="62"/>
    </row>
    <row r="96" spans="1:65" ht="25.5" x14ac:dyDescent="0.25">
      <c r="A96" s="311"/>
      <c r="B96" s="284"/>
      <c r="C96" s="62"/>
      <c r="D96" s="62"/>
      <c r="E96" s="62"/>
      <c r="F96" s="349"/>
      <c r="G96" s="62"/>
      <c r="H96" s="62"/>
      <c r="I96" s="62"/>
      <c r="J96" s="62"/>
      <c r="K96" s="62"/>
      <c r="L96" s="380"/>
      <c r="M96" s="62"/>
      <c r="N96" s="62"/>
      <c r="O96" s="62"/>
      <c r="P96" s="62"/>
      <c r="Q96" s="62"/>
      <c r="R96" s="62"/>
      <c r="S96" s="62"/>
      <c r="T96" s="62"/>
      <c r="U96" s="62"/>
      <c r="V96" s="64"/>
      <c r="W96" s="62"/>
      <c r="X96" s="44" t="s">
        <v>1073</v>
      </c>
      <c r="Y96" s="44" t="s">
        <v>1581</v>
      </c>
      <c r="Z96" s="46">
        <v>42725</v>
      </c>
      <c r="AA96" s="55">
        <v>12068</v>
      </c>
      <c r="AB96" s="65" t="s">
        <v>632</v>
      </c>
      <c r="AC96" s="70">
        <v>42876</v>
      </c>
      <c r="AD96" s="70">
        <v>43025</v>
      </c>
      <c r="AE96" s="56"/>
      <c r="AF96" s="56"/>
      <c r="AG96" s="41"/>
      <c r="AH96" s="60"/>
      <c r="AI96" s="41"/>
      <c r="AJ96" s="56"/>
      <c r="AK96" s="41"/>
      <c r="AL96" s="64"/>
      <c r="AM96" s="64"/>
      <c r="AN96" s="64"/>
      <c r="AO96" s="64"/>
      <c r="AP96" s="61"/>
      <c r="AQ96" s="61"/>
      <c r="AR96" s="61"/>
      <c r="AS96" s="61"/>
      <c r="AT96" s="61"/>
      <c r="AU96" s="61"/>
      <c r="AV96" s="62"/>
      <c r="AW96" s="62"/>
      <c r="AX96" s="62"/>
      <c r="AY96" s="63"/>
      <c r="AZ96" s="62"/>
      <c r="BA96" s="63"/>
      <c r="BB96" s="62"/>
      <c r="BC96" s="62"/>
      <c r="BD96" s="46">
        <v>42804</v>
      </c>
      <c r="BE96" s="42">
        <v>42923</v>
      </c>
      <c r="BF96" s="43"/>
      <c r="BG96" s="62"/>
      <c r="BH96" s="63"/>
      <c r="BI96" s="62"/>
      <c r="BJ96" s="62"/>
      <c r="BK96" s="42"/>
      <c r="BL96" s="42"/>
      <c r="BM96" s="62"/>
    </row>
    <row r="97" spans="1:65" ht="25.5" x14ac:dyDescent="0.25">
      <c r="A97" s="311"/>
      <c r="B97" s="284"/>
      <c r="C97" s="62"/>
      <c r="D97" s="62"/>
      <c r="E97" s="62"/>
      <c r="F97" s="349"/>
      <c r="G97" s="62"/>
      <c r="H97" s="62"/>
      <c r="I97" s="62"/>
      <c r="J97" s="62"/>
      <c r="K97" s="62"/>
      <c r="L97" s="380"/>
      <c r="M97" s="62"/>
      <c r="N97" s="62"/>
      <c r="O97" s="62"/>
      <c r="P97" s="62"/>
      <c r="Q97" s="62"/>
      <c r="R97" s="62"/>
      <c r="S97" s="62"/>
      <c r="T97" s="62"/>
      <c r="U97" s="62"/>
      <c r="V97" s="64"/>
      <c r="W97" s="62"/>
      <c r="X97" s="44" t="s">
        <v>1073</v>
      </c>
      <c r="Y97" s="44" t="s">
        <v>1582</v>
      </c>
      <c r="Z97" s="46">
        <v>42725</v>
      </c>
      <c r="AA97" s="55">
        <v>12068</v>
      </c>
      <c r="AB97" s="65" t="s">
        <v>632</v>
      </c>
      <c r="AC97" s="70">
        <v>43026</v>
      </c>
      <c r="AD97" s="70">
        <v>43145</v>
      </c>
      <c r="AE97" s="56"/>
      <c r="AF97" s="56"/>
      <c r="AG97" s="41"/>
      <c r="AH97" s="60"/>
      <c r="AI97" s="41"/>
      <c r="AJ97" s="56"/>
      <c r="AK97" s="41"/>
      <c r="AL97" s="64"/>
      <c r="AM97" s="64"/>
      <c r="AN97" s="64"/>
      <c r="AO97" s="64"/>
      <c r="AP97" s="61"/>
      <c r="AQ97" s="61"/>
      <c r="AR97" s="61"/>
      <c r="AS97" s="61"/>
      <c r="AT97" s="61"/>
      <c r="AU97" s="61"/>
      <c r="AV97" s="62"/>
      <c r="AW97" s="62"/>
      <c r="AX97" s="62"/>
      <c r="AY97" s="63"/>
      <c r="AZ97" s="62"/>
      <c r="BA97" s="63"/>
      <c r="BB97" s="62"/>
      <c r="BC97" s="62"/>
      <c r="BD97" s="46">
        <v>42924</v>
      </c>
      <c r="BE97" s="42">
        <v>43043</v>
      </c>
      <c r="BF97" s="43"/>
      <c r="BG97" s="62"/>
      <c r="BH97" s="63"/>
      <c r="BI97" s="62"/>
      <c r="BJ97" s="62"/>
      <c r="BK97" s="42"/>
      <c r="BL97" s="42"/>
      <c r="BM97" s="62"/>
    </row>
    <row r="98" spans="1:65" ht="25.5" x14ac:dyDescent="0.25">
      <c r="A98" s="311"/>
      <c r="B98" s="284"/>
      <c r="C98" s="62"/>
      <c r="D98" s="62"/>
      <c r="E98" s="62"/>
      <c r="F98" s="349"/>
      <c r="G98" s="62"/>
      <c r="H98" s="62"/>
      <c r="I98" s="62"/>
      <c r="J98" s="62"/>
      <c r="K98" s="62"/>
      <c r="L98" s="380"/>
      <c r="M98" s="62"/>
      <c r="N98" s="62"/>
      <c r="O98" s="62"/>
      <c r="P98" s="62"/>
      <c r="Q98" s="62"/>
      <c r="R98" s="62"/>
      <c r="S98" s="62"/>
      <c r="T98" s="62"/>
      <c r="U98" s="62"/>
      <c r="V98" s="64"/>
      <c r="W98" s="62"/>
      <c r="X98" s="44" t="s">
        <v>1073</v>
      </c>
      <c r="Y98" s="44" t="s">
        <v>1608</v>
      </c>
      <c r="Z98" s="46">
        <v>43042</v>
      </c>
      <c r="AA98" s="55">
        <v>12179</v>
      </c>
      <c r="AB98" s="65" t="s">
        <v>632</v>
      </c>
      <c r="AC98" s="70"/>
      <c r="AD98" s="70"/>
      <c r="AE98" s="56"/>
      <c r="AF98" s="56"/>
      <c r="AG98" s="41"/>
      <c r="AH98" s="60"/>
      <c r="AI98" s="41"/>
      <c r="AJ98" s="56"/>
      <c r="AK98" s="41"/>
      <c r="AL98" s="64"/>
      <c r="AM98" s="64"/>
      <c r="AN98" s="64"/>
      <c r="AO98" s="64"/>
      <c r="AP98" s="61"/>
      <c r="AQ98" s="61"/>
      <c r="AR98" s="61"/>
      <c r="AS98" s="61"/>
      <c r="AT98" s="61"/>
      <c r="AU98" s="61"/>
      <c r="AV98" s="62"/>
      <c r="AW98" s="62"/>
      <c r="AX98" s="62"/>
      <c r="AY98" s="63"/>
      <c r="AZ98" s="62"/>
      <c r="BA98" s="63"/>
      <c r="BB98" s="62"/>
      <c r="BC98" s="62"/>
      <c r="BD98" s="46">
        <v>43044</v>
      </c>
      <c r="BE98" s="42">
        <v>43103</v>
      </c>
      <c r="BF98" s="43"/>
      <c r="BG98" s="62"/>
      <c r="BH98" s="63"/>
      <c r="BI98" s="62"/>
      <c r="BJ98" s="62"/>
      <c r="BK98" s="42"/>
      <c r="BL98" s="42"/>
      <c r="BM98" s="62"/>
    </row>
    <row r="99" spans="1:65" ht="38.25" x14ac:dyDescent="0.25">
      <c r="A99" s="311"/>
      <c r="B99" s="284"/>
      <c r="C99" s="62"/>
      <c r="D99" s="62"/>
      <c r="E99" s="62"/>
      <c r="F99" s="349"/>
      <c r="G99" s="62"/>
      <c r="H99" s="62"/>
      <c r="I99" s="62"/>
      <c r="J99" s="62"/>
      <c r="K99" s="62"/>
      <c r="L99" s="380"/>
      <c r="M99" s="62"/>
      <c r="N99" s="62"/>
      <c r="O99" s="62"/>
      <c r="P99" s="62"/>
      <c r="Q99" s="62"/>
      <c r="R99" s="62"/>
      <c r="S99" s="62"/>
      <c r="T99" s="62"/>
      <c r="U99" s="62"/>
      <c r="V99" s="64"/>
      <c r="W99" s="62"/>
      <c r="X99" s="44" t="s">
        <v>1073</v>
      </c>
      <c r="Y99" s="44" t="s">
        <v>1674</v>
      </c>
      <c r="Z99" s="46">
        <v>43075</v>
      </c>
      <c r="AA99" s="55">
        <v>12194</v>
      </c>
      <c r="AB99" s="65" t="s">
        <v>1675</v>
      </c>
      <c r="AC99" s="70"/>
      <c r="AD99" s="70"/>
      <c r="AE99" s="56"/>
      <c r="AF99" s="56"/>
      <c r="AG99" s="60"/>
      <c r="AH99" s="60">
        <v>9677.76</v>
      </c>
      <c r="AI99" s="41"/>
      <c r="AJ99" s="56"/>
      <c r="AK99" s="41"/>
      <c r="AL99" s="64"/>
      <c r="AM99" s="64"/>
      <c r="AN99" s="64"/>
      <c r="AO99" s="64"/>
      <c r="AP99" s="61"/>
      <c r="AQ99" s="61"/>
      <c r="AR99" s="61"/>
      <c r="AS99" s="61"/>
      <c r="AT99" s="61"/>
      <c r="AU99" s="61"/>
      <c r="AV99" s="62"/>
      <c r="AW99" s="62"/>
      <c r="AX99" s="62"/>
      <c r="AY99" s="63"/>
      <c r="AZ99" s="62"/>
      <c r="BA99" s="63"/>
      <c r="BB99" s="62"/>
      <c r="BC99" s="62"/>
      <c r="BD99" s="46"/>
      <c r="BE99" s="42"/>
      <c r="BF99" s="43"/>
      <c r="BG99" s="62"/>
      <c r="BH99" s="63"/>
      <c r="BI99" s="62"/>
      <c r="BJ99" s="62"/>
      <c r="BK99" s="42"/>
      <c r="BL99" s="42"/>
      <c r="BM99" s="62"/>
    </row>
    <row r="100" spans="1:65" x14ac:dyDescent="0.25">
      <c r="A100" s="312"/>
      <c r="B100" s="285"/>
      <c r="C100" s="66"/>
      <c r="D100" s="66"/>
      <c r="E100" s="66"/>
      <c r="F100" s="350"/>
      <c r="G100" s="66"/>
      <c r="H100" s="66"/>
      <c r="I100" s="66"/>
      <c r="J100" s="66"/>
      <c r="K100" s="66"/>
      <c r="L100" s="381"/>
      <c r="M100" s="66"/>
      <c r="N100" s="66"/>
      <c r="O100" s="66"/>
      <c r="P100" s="66"/>
      <c r="Q100" s="66"/>
      <c r="R100" s="66"/>
      <c r="S100" s="66"/>
      <c r="T100" s="66"/>
      <c r="U100" s="66"/>
      <c r="V100" s="68"/>
      <c r="W100" s="66"/>
      <c r="X100" s="44"/>
      <c r="Y100" s="44" t="s">
        <v>704</v>
      </c>
      <c r="Z100" s="46"/>
      <c r="AA100" s="55"/>
      <c r="AB100" s="65"/>
      <c r="AC100" s="70"/>
      <c r="AD100" s="70"/>
      <c r="AE100" s="56"/>
      <c r="AF100" s="56"/>
      <c r="AG100" s="60"/>
      <c r="AH100" s="60"/>
      <c r="AI100" s="70">
        <v>43146</v>
      </c>
      <c r="AJ100" s="56"/>
      <c r="AK100" s="41">
        <v>23454.82</v>
      </c>
      <c r="AL100" s="68"/>
      <c r="AM100" s="68"/>
      <c r="AN100" s="68"/>
      <c r="AO100" s="68"/>
      <c r="AP100" s="61"/>
      <c r="AQ100" s="61"/>
      <c r="AR100" s="61"/>
      <c r="AS100" s="61"/>
      <c r="AT100" s="61"/>
      <c r="AU100" s="61"/>
      <c r="AV100" s="66"/>
      <c r="AW100" s="66"/>
      <c r="AX100" s="66"/>
      <c r="AY100" s="67"/>
      <c r="AZ100" s="66"/>
      <c r="BA100" s="67"/>
      <c r="BB100" s="66"/>
      <c r="BC100" s="66"/>
      <c r="BD100" s="46"/>
      <c r="BE100" s="42"/>
      <c r="BF100" s="43"/>
      <c r="BG100" s="66"/>
      <c r="BH100" s="67"/>
      <c r="BI100" s="66"/>
      <c r="BJ100" s="66"/>
      <c r="BK100" s="42"/>
      <c r="BL100" s="42"/>
      <c r="BM100" s="66"/>
    </row>
    <row r="101" spans="1:65" x14ac:dyDescent="0.25">
      <c r="A101" s="317">
        <v>11</v>
      </c>
      <c r="B101" s="290" t="s">
        <v>394</v>
      </c>
      <c r="C101" s="57" t="s">
        <v>24</v>
      </c>
      <c r="D101" s="57" t="s">
        <v>1246</v>
      </c>
      <c r="E101" s="57" t="s">
        <v>143</v>
      </c>
      <c r="F101" s="351" t="s">
        <v>393</v>
      </c>
      <c r="G101" s="57">
        <v>11456</v>
      </c>
      <c r="H101" s="57"/>
      <c r="I101" s="58"/>
      <c r="J101" s="58"/>
      <c r="K101" s="57" t="s">
        <v>391</v>
      </c>
      <c r="L101" s="385" t="s">
        <v>392</v>
      </c>
      <c r="M101" s="57" t="s">
        <v>242</v>
      </c>
      <c r="N101" s="58">
        <v>42158</v>
      </c>
      <c r="O101" s="59">
        <v>616536</v>
      </c>
      <c r="P101" s="57">
        <v>11573</v>
      </c>
      <c r="Q101" s="58">
        <v>42158</v>
      </c>
      <c r="R101" s="58">
        <v>42307</v>
      </c>
      <c r="S101" s="57" t="s">
        <v>18</v>
      </c>
      <c r="T101" s="57" t="s">
        <v>1219</v>
      </c>
      <c r="U101" s="57" t="s">
        <v>1214</v>
      </c>
      <c r="V101" s="59">
        <v>24661.439999999999</v>
      </c>
      <c r="W101" s="57">
        <v>44905100</v>
      </c>
      <c r="X101" s="44"/>
      <c r="Y101" s="44"/>
      <c r="Z101" s="46"/>
      <c r="AA101" s="55"/>
      <c r="AB101" s="53"/>
      <c r="AC101" s="70"/>
      <c r="AD101" s="70"/>
      <c r="AE101" s="56">
        <f>AG101/O101</f>
        <v>8.503114173381604E-2</v>
      </c>
      <c r="AF101" s="56">
        <f t="shared" ref="AF101" si="9">AH101/O101</f>
        <v>0</v>
      </c>
      <c r="AG101" s="41">
        <f>SUM(AG102:AG105)</f>
        <v>52424.76</v>
      </c>
      <c r="AH101" s="60"/>
      <c r="AI101" s="41"/>
      <c r="AJ101" s="56">
        <f>AK101/O101</f>
        <v>5.5868529980406659E-2</v>
      </c>
      <c r="AK101" s="41">
        <f>SUM(AK102:AK106)</f>
        <v>34444.959999999999</v>
      </c>
      <c r="AL101" s="59">
        <f>O101-AH101+AG101+AK101</f>
        <v>703405.72</v>
      </c>
      <c r="AM101" s="59">
        <v>683220.28999999992</v>
      </c>
      <c r="AN101" s="59">
        <v>0</v>
      </c>
      <c r="AO101" s="59">
        <f t="shared" ref="AO101:AO121" si="10">AM101+AN101</f>
        <v>683220.28999999992</v>
      </c>
      <c r="AP101" s="61"/>
      <c r="AQ101" s="61"/>
      <c r="AR101" s="61"/>
      <c r="AS101" s="61"/>
      <c r="AT101" s="61"/>
      <c r="AU101" s="61"/>
      <c r="AV101" s="57"/>
      <c r="AW101" s="57"/>
      <c r="AX101" s="57"/>
      <c r="AY101" s="58"/>
      <c r="AZ101" s="57"/>
      <c r="BA101" s="58"/>
      <c r="BB101" s="57" t="s">
        <v>340</v>
      </c>
      <c r="BC101" s="57" t="s">
        <v>341</v>
      </c>
      <c r="BD101" s="46">
        <v>42158</v>
      </c>
      <c r="BE101" s="42">
        <v>42277</v>
      </c>
      <c r="BF101" s="43"/>
      <c r="BG101" s="57"/>
      <c r="BH101" s="58">
        <v>42158</v>
      </c>
      <c r="BI101" s="57"/>
      <c r="BJ101" s="57" t="s">
        <v>233</v>
      </c>
      <c r="BK101" s="42"/>
      <c r="BL101" s="42"/>
      <c r="BM101" s="57"/>
    </row>
    <row r="102" spans="1:65" ht="38.25" x14ac:dyDescent="0.25">
      <c r="A102" s="311"/>
      <c r="B102" s="284"/>
      <c r="C102" s="62"/>
      <c r="D102" s="62"/>
      <c r="E102" s="62"/>
      <c r="F102" s="349"/>
      <c r="G102" s="62"/>
      <c r="H102" s="62"/>
      <c r="I102" s="63"/>
      <c r="J102" s="63"/>
      <c r="K102" s="62"/>
      <c r="L102" s="380"/>
      <c r="M102" s="62"/>
      <c r="N102" s="63"/>
      <c r="O102" s="64"/>
      <c r="P102" s="62"/>
      <c r="Q102" s="63"/>
      <c r="R102" s="63"/>
      <c r="S102" s="62"/>
      <c r="T102" s="62"/>
      <c r="U102" s="62"/>
      <c r="V102" s="64"/>
      <c r="W102" s="62"/>
      <c r="X102" s="44" t="s">
        <v>1073</v>
      </c>
      <c r="Y102" s="44" t="s">
        <v>462</v>
      </c>
      <c r="Z102" s="46">
        <v>42269</v>
      </c>
      <c r="AA102" s="55">
        <v>11649</v>
      </c>
      <c r="AB102" s="97" t="s">
        <v>702</v>
      </c>
      <c r="AC102" s="70">
        <v>42308</v>
      </c>
      <c r="AD102" s="70">
        <v>42457</v>
      </c>
      <c r="AE102" s="56"/>
      <c r="AF102" s="56"/>
      <c r="AG102" s="41"/>
      <c r="AH102" s="60"/>
      <c r="AI102" s="41"/>
      <c r="AJ102" s="56"/>
      <c r="AK102" s="41"/>
      <c r="AL102" s="64"/>
      <c r="AM102" s="64"/>
      <c r="AN102" s="64"/>
      <c r="AO102" s="64"/>
      <c r="AP102" s="61"/>
      <c r="AQ102" s="61"/>
      <c r="AR102" s="61"/>
      <c r="AS102" s="61"/>
      <c r="AT102" s="61"/>
      <c r="AU102" s="61"/>
      <c r="AV102" s="62"/>
      <c r="AW102" s="62"/>
      <c r="AX102" s="62"/>
      <c r="AY102" s="63"/>
      <c r="AZ102" s="62"/>
      <c r="BA102" s="63"/>
      <c r="BB102" s="62"/>
      <c r="BC102" s="62"/>
      <c r="BD102" s="46">
        <v>42278</v>
      </c>
      <c r="BE102" s="42">
        <v>42397</v>
      </c>
      <c r="BF102" s="43"/>
      <c r="BG102" s="62"/>
      <c r="BH102" s="63"/>
      <c r="BI102" s="62"/>
      <c r="BJ102" s="62"/>
      <c r="BK102" s="42"/>
      <c r="BL102" s="42"/>
      <c r="BM102" s="62"/>
    </row>
    <row r="103" spans="1:65" ht="25.5" x14ac:dyDescent="0.25">
      <c r="A103" s="311"/>
      <c r="B103" s="284"/>
      <c r="C103" s="62"/>
      <c r="D103" s="62"/>
      <c r="E103" s="62"/>
      <c r="F103" s="349"/>
      <c r="G103" s="62"/>
      <c r="H103" s="62"/>
      <c r="I103" s="63"/>
      <c r="J103" s="63"/>
      <c r="K103" s="62"/>
      <c r="L103" s="380"/>
      <c r="M103" s="62"/>
      <c r="N103" s="63"/>
      <c r="O103" s="64"/>
      <c r="P103" s="62"/>
      <c r="Q103" s="63"/>
      <c r="R103" s="63"/>
      <c r="S103" s="62"/>
      <c r="T103" s="62"/>
      <c r="U103" s="62"/>
      <c r="V103" s="64"/>
      <c r="W103" s="62"/>
      <c r="X103" s="44" t="s">
        <v>1073</v>
      </c>
      <c r="Y103" s="44" t="s">
        <v>511</v>
      </c>
      <c r="Z103" s="46">
        <v>38732</v>
      </c>
      <c r="AA103" s="55" t="s">
        <v>686</v>
      </c>
      <c r="AB103" s="107" t="s">
        <v>629</v>
      </c>
      <c r="AC103" s="70">
        <v>42398</v>
      </c>
      <c r="AD103" s="70">
        <v>42576</v>
      </c>
      <c r="AE103" s="56"/>
      <c r="AF103" s="56"/>
      <c r="AG103" s="41"/>
      <c r="AH103" s="60"/>
      <c r="AI103" s="41"/>
      <c r="AJ103" s="56"/>
      <c r="AK103" s="41"/>
      <c r="AL103" s="64"/>
      <c r="AM103" s="64"/>
      <c r="AN103" s="64"/>
      <c r="AO103" s="64"/>
      <c r="AP103" s="61"/>
      <c r="AQ103" s="61"/>
      <c r="AR103" s="61"/>
      <c r="AS103" s="61"/>
      <c r="AT103" s="61"/>
      <c r="AU103" s="61"/>
      <c r="AV103" s="62"/>
      <c r="AW103" s="62"/>
      <c r="AX103" s="62"/>
      <c r="AY103" s="63"/>
      <c r="AZ103" s="62"/>
      <c r="BA103" s="63"/>
      <c r="BB103" s="62"/>
      <c r="BC103" s="62"/>
      <c r="BD103" s="46">
        <v>42398</v>
      </c>
      <c r="BE103" s="42">
        <v>42517</v>
      </c>
      <c r="BF103" s="43"/>
      <c r="BG103" s="62"/>
      <c r="BH103" s="63"/>
      <c r="BI103" s="62"/>
      <c r="BJ103" s="62"/>
      <c r="BK103" s="42"/>
      <c r="BL103" s="42"/>
      <c r="BM103" s="62"/>
    </row>
    <row r="104" spans="1:65" ht="25.5" x14ac:dyDescent="0.25">
      <c r="A104" s="311"/>
      <c r="B104" s="284"/>
      <c r="C104" s="62"/>
      <c r="D104" s="62"/>
      <c r="E104" s="62"/>
      <c r="F104" s="349"/>
      <c r="G104" s="62"/>
      <c r="H104" s="62"/>
      <c r="I104" s="63"/>
      <c r="J104" s="63"/>
      <c r="K104" s="62"/>
      <c r="L104" s="380"/>
      <c r="M104" s="62"/>
      <c r="N104" s="63"/>
      <c r="O104" s="64"/>
      <c r="P104" s="62"/>
      <c r="Q104" s="63"/>
      <c r="R104" s="63"/>
      <c r="S104" s="62"/>
      <c r="T104" s="62"/>
      <c r="U104" s="62"/>
      <c r="V104" s="64"/>
      <c r="W104" s="62"/>
      <c r="X104" s="44" t="s">
        <v>1073</v>
      </c>
      <c r="Y104" s="44" t="s">
        <v>846</v>
      </c>
      <c r="Z104" s="46">
        <v>42517</v>
      </c>
      <c r="AA104" s="55">
        <v>11832</v>
      </c>
      <c r="AB104" s="44" t="s">
        <v>847</v>
      </c>
      <c r="AC104" s="70">
        <v>42578</v>
      </c>
      <c r="AD104" s="70">
        <v>42727</v>
      </c>
      <c r="AE104" s="56"/>
      <c r="AF104" s="56"/>
      <c r="AG104" s="41"/>
      <c r="AH104" s="60"/>
      <c r="AI104" s="41"/>
      <c r="AJ104" s="56"/>
      <c r="AK104" s="41"/>
      <c r="AL104" s="64"/>
      <c r="AM104" s="64"/>
      <c r="AN104" s="64"/>
      <c r="AO104" s="64"/>
      <c r="AP104" s="61"/>
      <c r="AQ104" s="61"/>
      <c r="AR104" s="61"/>
      <c r="AS104" s="61"/>
      <c r="AT104" s="61"/>
      <c r="AU104" s="61"/>
      <c r="AV104" s="62"/>
      <c r="AW104" s="62"/>
      <c r="AX104" s="62"/>
      <c r="AY104" s="63"/>
      <c r="AZ104" s="62"/>
      <c r="BA104" s="63"/>
      <c r="BB104" s="62"/>
      <c r="BC104" s="62"/>
      <c r="BD104" s="46">
        <v>42518</v>
      </c>
      <c r="BE104" s="42">
        <v>42607</v>
      </c>
      <c r="BF104" s="43"/>
      <c r="BG104" s="62"/>
      <c r="BH104" s="63"/>
      <c r="BI104" s="62"/>
      <c r="BJ104" s="62"/>
      <c r="BK104" s="42"/>
      <c r="BL104" s="42"/>
      <c r="BM104" s="62"/>
    </row>
    <row r="105" spans="1:65" ht="38.25" x14ac:dyDescent="0.25">
      <c r="A105" s="311"/>
      <c r="B105" s="284"/>
      <c r="C105" s="62"/>
      <c r="D105" s="62"/>
      <c r="E105" s="62"/>
      <c r="F105" s="349"/>
      <c r="G105" s="62"/>
      <c r="H105" s="62"/>
      <c r="I105" s="63"/>
      <c r="J105" s="63"/>
      <c r="K105" s="62"/>
      <c r="L105" s="380"/>
      <c r="M105" s="62"/>
      <c r="N105" s="63"/>
      <c r="O105" s="64"/>
      <c r="P105" s="62"/>
      <c r="Q105" s="63"/>
      <c r="R105" s="63"/>
      <c r="S105" s="62"/>
      <c r="T105" s="62"/>
      <c r="U105" s="62"/>
      <c r="V105" s="64"/>
      <c r="W105" s="62"/>
      <c r="X105" s="44" t="s">
        <v>1075</v>
      </c>
      <c r="Y105" s="44" t="s">
        <v>856</v>
      </c>
      <c r="Z105" s="46">
        <v>42593</v>
      </c>
      <c r="AA105" s="55">
        <v>11868</v>
      </c>
      <c r="AB105" s="81" t="s">
        <v>1098</v>
      </c>
      <c r="AC105" s="70"/>
      <c r="AD105" s="70"/>
      <c r="AE105" s="56"/>
      <c r="AF105" s="56"/>
      <c r="AG105" s="41">
        <v>52424.76</v>
      </c>
      <c r="AH105" s="60"/>
      <c r="AI105" s="41"/>
      <c r="AJ105" s="56"/>
      <c r="AK105" s="41"/>
      <c r="AL105" s="64"/>
      <c r="AM105" s="64"/>
      <c r="AN105" s="64"/>
      <c r="AO105" s="64"/>
      <c r="AP105" s="61"/>
      <c r="AQ105" s="61"/>
      <c r="AR105" s="61"/>
      <c r="AS105" s="61"/>
      <c r="AT105" s="61"/>
      <c r="AU105" s="61"/>
      <c r="AV105" s="62"/>
      <c r="AW105" s="62"/>
      <c r="AX105" s="62"/>
      <c r="AY105" s="63"/>
      <c r="AZ105" s="62"/>
      <c r="BA105" s="63"/>
      <c r="BB105" s="62"/>
      <c r="BC105" s="62"/>
      <c r="BD105" s="46"/>
      <c r="BE105" s="42"/>
      <c r="BF105" s="43"/>
      <c r="BG105" s="62"/>
      <c r="BH105" s="63"/>
      <c r="BI105" s="62"/>
      <c r="BJ105" s="62"/>
      <c r="BK105" s="42"/>
      <c r="BL105" s="42"/>
      <c r="BM105" s="62"/>
    </row>
    <row r="106" spans="1:65" x14ac:dyDescent="0.25">
      <c r="A106" s="312"/>
      <c r="B106" s="285"/>
      <c r="C106" s="66"/>
      <c r="D106" s="66"/>
      <c r="E106" s="66"/>
      <c r="F106" s="350"/>
      <c r="G106" s="66"/>
      <c r="H106" s="66"/>
      <c r="I106" s="67"/>
      <c r="J106" s="67"/>
      <c r="K106" s="66"/>
      <c r="L106" s="381"/>
      <c r="M106" s="66"/>
      <c r="N106" s="67"/>
      <c r="O106" s="68"/>
      <c r="P106" s="66"/>
      <c r="Q106" s="67"/>
      <c r="R106" s="67"/>
      <c r="S106" s="66"/>
      <c r="T106" s="66"/>
      <c r="U106" s="66"/>
      <c r="V106" s="68"/>
      <c r="W106" s="66"/>
      <c r="X106" s="44"/>
      <c r="Y106" s="44" t="s">
        <v>704</v>
      </c>
      <c r="Z106" s="46"/>
      <c r="AA106" s="55"/>
      <c r="AB106" s="81"/>
      <c r="AC106" s="70"/>
      <c r="AD106" s="70"/>
      <c r="AE106" s="56"/>
      <c r="AF106" s="56"/>
      <c r="AG106" s="41"/>
      <c r="AH106" s="60"/>
      <c r="AI106" s="70">
        <v>42775</v>
      </c>
      <c r="AJ106" s="56">
        <f>AK106/O101</f>
        <v>5.5868529980406659E-2</v>
      </c>
      <c r="AK106" s="41">
        <v>34444.959999999999</v>
      </c>
      <c r="AL106" s="68"/>
      <c r="AM106" s="68"/>
      <c r="AN106" s="68"/>
      <c r="AO106" s="68"/>
      <c r="AP106" s="61"/>
      <c r="AQ106" s="61"/>
      <c r="AR106" s="61"/>
      <c r="AS106" s="61"/>
      <c r="AT106" s="61"/>
      <c r="AU106" s="61"/>
      <c r="AV106" s="66"/>
      <c r="AW106" s="66"/>
      <c r="AX106" s="66"/>
      <c r="AY106" s="67"/>
      <c r="AZ106" s="66"/>
      <c r="BA106" s="67"/>
      <c r="BB106" s="66"/>
      <c r="BC106" s="66"/>
      <c r="BD106" s="46"/>
      <c r="BE106" s="42"/>
      <c r="BF106" s="43"/>
      <c r="BG106" s="66"/>
      <c r="BH106" s="67"/>
      <c r="BI106" s="66"/>
      <c r="BJ106" s="66"/>
      <c r="BK106" s="42"/>
      <c r="BL106" s="42"/>
      <c r="BM106" s="66"/>
    </row>
    <row r="107" spans="1:65" x14ac:dyDescent="0.25">
      <c r="A107" s="317">
        <v>12</v>
      </c>
      <c r="B107" s="290" t="s">
        <v>396</v>
      </c>
      <c r="C107" s="57" t="s">
        <v>41</v>
      </c>
      <c r="D107" s="57" t="s">
        <v>1246</v>
      </c>
      <c r="E107" s="57" t="s">
        <v>143</v>
      </c>
      <c r="F107" s="351" t="s">
        <v>397</v>
      </c>
      <c r="G107" s="57">
        <v>11459</v>
      </c>
      <c r="H107" s="58"/>
      <c r="I107" s="58"/>
      <c r="J107" s="58"/>
      <c r="K107" s="57" t="s">
        <v>395</v>
      </c>
      <c r="L107" s="385" t="s">
        <v>392</v>
      </c>
      <c r="M107" s="57" t="s">
        <v>242</v>
      </c>
      <c r="N107" s="58">
        <v>42165</v>
      </c>
      <c r="O107" s="59">
        <v>738108.17</v>
      </c>
      <c r="P107" s="57">
        <v>11574</v>
      </c>
      <c r="Q107" s="58">
        <v>42165</v>
      </c>
      <c r="R107" s="58">
        <v>42284</v>
      </c>
      <c r="S107" s="57" t="s">
        <v>18</v>
      </c>
      <c r="T107" s="57" t="s">
        <v>1220</v>
      </c>
      <c r="U107" s="57" t="s">
        <v>1213</v>
      </c>
      <c r="V107" s="59">
        <v>57021.120000000003</v>
      </c>
      <c r="W107" s="57">
        <v>44905100</v>
      </c>
      <c r="X107" s="44"/>
      <c r="Y107" s="44"/>
      <c r="Z107" s="46"/>
      <c r="AA107" s="55"/>
      <c r="AB107" s="53"/>
      <c r="AC107" s="70"/>
      <c r="AD107" s="70"/>
      <c r="AE107" s="56">
        <f>AG107/O107</f>
        <v>0.18455113428699754</v>
      </c>
      <c r="AF107" s="56">
        <f>AH107/O107</f>
        <v>7.3821456277878617E-2</v>
      </c>
      <c r="AG107" s="41">
        <f>SUM(AG108:AG118)</f>
        <v>136218.70000000001</v>
      </c>
      <c r="AH107" s="41">
        <f>SUM(AH108:AH120)</f>
        <v>54488.22</v>
      </c>
      <c r="AI107" s="41"/>
      <c r="AJ107" s="56">
        <f>AK107/O107</f>
        <v>0.11471330821334765</v>
      </c>
      <c r="AK107" s="41">
        <f>SUM(AK108:AK118)</f>
        <v>84670.83</v>
      </c>
      <c r="AL107" s="59">
        <f>O107-AH107+AG107+AK107</f>
        <v>904509.4800000001</v>
      </c>
      <c r="AM107" s="59">
        <v>768189.94</v>
      </c>
      <c r="AN107" s="59">
        <v>134684.60999999999</v>
      </c>
      <c r="AO107" s="59">
        <f t="shared" si="10"/>
        <v>902874.54999999993</v>
      </c>
      <c r="AP107" s="61"/>
      <c r="AQ107" s="61"/>
      <c r="AR107" s="61"/>
      <c r="AS107" s="61"/>
      <c r="AT107" s="61"/>
      <c r="AU107" s="61"/>
      <c r="AV107" s="57"/>
      <c r="AW107" s="57"/>
      <c r="AX107" s="57"/>
      <c r="AY107" s="58"/>
      <c r="AZ107" s="57"/>
      <c r="BA107" s="58"/>
      <c r="BB107" s="57" t="s">
        <v>340</v>
      </c>
      <c r="BC107" s="57" t="s">
        <v>341</v>
      </c>
      <c r="BD107" s="46">
        <v>42165</v>
      </c>
      <c r="BE107" s="42">
        <v>42254</v>
      </c>
      <c r="BF107" s="43"/>
      <c r="BG107" s="57"/>
      <c r="BH107" s="58">
        <v>42165</v>
      </c>
      <c r="BI107" s="57"/>
      <c r="BJ107" s="57" t="s">
        <v>233</v>
      </c>
      <c r="BK107" s="42"/>
      <c r="BL107" s="42"/>
      <c r="BM107" s="57"/>
    </row>
    <row r="108" spans="1:65" ht="38.25" x14ac:dyDescent="0.25">
      <c r="A108" s="311"/>
      <c r="B108" s="284"/>
      <c r="C108" s="62"/>
      <c r="D108" s="62"/>
      <c r="E108" s="62"/>
      <c r="F108" s="349"/>
      <c r="G108" s="62"/>
      <c r="H108" s="63"/>
      <c r="I108" s="63"/>
      <c r="J108" s="63"/>
      <c r="K108" s="62"/>
      <c r="L108" s="380"/>
      <c r="M108" s="62"/>
      <c r="N108" s="63"/>
      <c r="O108" s="64"/>
      <c r="P108" s="62"/>
      <c r="Q108" s="63"/>
      <c r="R108" s="63"/>
      <c r="S108" s="62"/>
      <c r="T108" s="62"/>
      <c r="U108" s="62"/>
      <c r="V108" s="64"/>
      <c r="W108" s="62"/>
      <c r="X108" s="44" t="s">
        <v>1076</v>
      </c>
      <c r="Y108" s="44" t="s">
        <v>466</v>
      </c>
      <c r="Z108" s="46">
        <v>42251</v>
      </c>
      <c r="AA108" s="55" t="s">
        <v>825</v>
      </c>
      <c r="AB108" s="44" t="s">
        <v>703</v>
      </c>
      <c r="AC108" s="70">
        <v>42255</v>
      </c>
      <c r="AD108" s="70">
        <v>42344</v>
      </c>
      <c r="AE108" s="56"/>
      <c r="AF108" s="56"/>
      <c r="AG108" s="41"/>
      <c r="AH108" s="60">
        <v>41166.629999999997</v>
      </c>
      <c r="AI108" s="41"/>
      <c r="AJ108" s="56"/>
      <c r="AK108" s="41"/>
      <c r="AL108" s="64"/>
      <c r="AM108" s="64"/>
      <c r="AN108" s="64"/>
      <c r="AO108" s="64"/>
      <c r="AP108" s="61"/>
      <c r="AQ108" s="61"/>
      <c r="AR108" s="61"/>
      <c r="AS108" s="61"/>
      <c r="AT108" s="61"/>
      <c r="AU108" s="61"/>
      <c r="AV108" s="62"/>
      <c r="AW108" s="62"/>
      <c r="AX108" s="62"/>
      <c r="AY108" s="63"/>
      <c r="AZ108" s="62"/>
      <c r="BA108" s="63"/>
      <c r="BB108" s="62"/>
      <c r="BC108" s="62"/>
      <c r="BD108" s="46">
        <v>42255</v>
      </c>
      <c r="BE108" s="42">
        <v>42344</v>
      </c>
      <c r="BF108" s="43"/>
      <c r="BG108" s="62"/>
      <c r="BH108" s="63"/>
      <c r="BI108" s="62"/>
      <c r="BJ108" s="62"/>
      <c r="BK108" s="42"/>
      <c r="BL108" s="42"/>
      <c r="BM108" s="62"/>
    </row>
    <row r="109" spans="1:65" ht="38.25" x14ac:dyDescent="0.25">
      <c r="A109" s="311"/>
      <c r="B109" s="284"/>
      <c r="C109" s="62"/>
      <c r="D109" s="62"/>
      <c r="E109" s="62"/>
      <c r="F109" s="349"/>
      <c r="G109" s="62"/>
      <c r="H109" s="63"/>
      <c r="I109" s="63"/>
      <c r="J109" s="63"/>
      <c r="K109" s="62"/>
      <c r="L109" s="380"/>
      <c r="M109" s="62"/>
      <c r="N109" s="63"/>
      <c r="O109" s="64"/>
      <c r="P109" s="62"/>
      <c r="Q109" s="63"/>
      <c r="R109" s="63"/>
      <c r="S109" s="62"/>
      <c r="T109" s="62"/>
      <c r="U109" s="62"/>
      <c r="V109" s="64"/>
      <c r="W109" s="62"/>
      <c r="X109" s="44" t="s">
        <v>1073</v>
      </c>
      <c r="Y109" s="44" t="s">
        <v>491</v>
      </c>
      <c r="Z109" s="46">
        <v>42342</v>
      </c>
      <c r="AA109" s="55">
        <v>11705</v>
      </c>
      <c r="AB109" s="44" t="s">
        <v>702</v>
      </c>
      <c r="AC109" s="70">
        <v>42405</v>
      </c>
      <c r="AD109" s="70">
        <v>42524</v>
      </c>
      <c r="AE109" s="56"/>
      <c r="AF109" s="56"/>
      <c r="AG109" s="41"/>
      <c r="AH109" s="60"/>
      <c r="AI109" s="41"/>
      <c r="AJ109" s="56"/>
      <c r="AK109" s="41"/>
      <c r="AL109" s="64"/>
      <c r="AM109" s="64"/>
      <c r="AN109" s="64"/>
      <c r="AO109" s="64"/>
      <c r="AP109" s="61"/>
      <c r="AQ109" s="61"/>
      <c r="AR109" s="61"/>
      <c r="AS109" s="61"/>
      <c r="AT109" s="61"/>
      <c r="AU109" s="61"/>
      <c r="AV109" s="62"/>
      <c r="AW109" s="62"/>
      <c r="AX109" s="62"/>
      <c r="AY109" s="63"/>
      <c r="AZ109" s="62"/>
      <c r="BA109" s="63"/>
      <c r="BB109" s="62"/>
      <c r="BC109" s="62"/>
      <c r="BD109" s="46">
        <v>42345</v>
      </c>
      <c r="BE109" s="42">
        <v>42434</v>
      </c>
      <c r="BF109" s="43"/>
      <c r="BG109" s="62"/>
      <c r="BH109" s="63"/>
      <c r="BI109" s="62"/>
      <c r="BJ109" s="62"/>
      <c r="BK109" s="42"/>
      <c r="BL109" s="42"/>
      <c r="BM109" s="62"/>
    </row>
    <row r="110" spans="1:65" ht="25.5" x14ac:dyDescent="0.25">
      <c r="A110" s="311"/>
      <c r="B110" s="284"/>
      <c r="C110" s="62"/>
      <c r="D110" s="62"/>
      <c r="E110" s="62"/>
      <c r="F110" s="349"/>
      <c r="G110" s="62"/>
      <c r="H110" s="63"/>
      <c r="I110" s="63"/>
      <c r="J110" s="63"/>
      <c r="K110" s="62"/>
      <c r="L110" s="380"/>
      <c r="M110" s="62"/>
      <c r="N110" s="63"/>
      <c r="O110" s="64"/>
      <c r="P110" s="62"/>
      <c r="Q110" s="63"/>
      <c r="R110" s="63"/>
      <c r="S110" s="62"/>
      <c r="T110" s="62"/>
      <c r="U110" s="62"/>
      <c r="V110" s="64"/>
      <c r="W110" s="62"/>
      <c r="X110" s="44" t="s">
        <v>1073</v>
      </c>
      <c r="Y110" s="44" t="s">
        <v>554</v>
      </c>
      <c r="Z110" s="46">
        <v>42066</v>
      </c>
      <c r="AA110" s="55">
        <v>11768</v>
      </c>
      <c r="AB110" s="65" t="s">
        <v>629</v>
      </c>
      <c r="AC110" s="70"/>
      <c r="AD110" s="70"/>
      <c r="AE110" s="56"/>
      <c r="AF110" s="56"/>
      <c r="AG110" s="41"/>
      <c r="AH110" s="60"/>
      <c r="AI110" s="41"/>
      <c r="AJ110" s="56"/>
      <c r="AK110" s="41"/>
      <c r="AL110" s="64"/>
      <c r="AM110" s="64"/>
      <c r="AN110" s="64"/>
      <c r="AO110" s="64"/>
      <c r="AP110" s="61"/>
      <c r="AQ110" s="61"/>
      <c r="AR110" s="61"/>
      <c r="AS110" s="61"/>
      <c r="AT110" s="61"/>
      <c r="AU110" s="61"/>
      <c r="AV110" s="62"/>
      <c r="AW110" s="62"/>
      <c r="AX110" s="62"/>
      <c r="AY110" s="63"/>
      <c r="AZ110" s="62"/>
      <c r="BA110" s="63"/>
      <c r="BB110" s="62"/>
      <c r="BC110" s="62"/>
      <c r="BD110" s="46">
        <v>42435</v>
      </c>
      <c r="BE110" s="42">
        <v>42524</v>
      </c>
      <c r="BF110" s="43"/>
      <c r="BG110" s="62"/>
      <c r="BH110" s="63"/>
      <c r="BI110" s="62"/>
      <c r="BJ110" s="62"/>
      <c r="BK110" s="42"/>
      <c r="BL110" s="42"/>
      <c r="BM110" s="62"/>
    </row>
    <row r="111" spans="1:65" ht="25.5" x14ac:dyDescent="0.25">
      <c r="A111" s="311"/>
      <c r="B111" s="284"/>
      <c r="C111" s="62"/>
      <c r="D111" s="62"/>
      <c r="E111" s="62"/>
      <c r="F111" s="349"/>
      <c r="G111" s="62"/>
      <c r="H111" s="63"/>
      <c r="I111" s="63"/>
      <c r="J111" s="63"/>
      <c r="K111" s="62"/>
      <c r="L111" s="380"/>
      <c r="M111" s="62"/>
      <c r="N111" s="63"/>
      <c r="O111" s="64"/>
      <c r="P111" s="62"/>
      <c r="Q111" s="63"/>
      <c r="R111" s="63"/>
      <c r="S111" s="62"/>
      <c r="T111" s="62"/>
      <c r="U111" s="62"/>
      <c r="V111" s="64"/>
      <c r="W111" s="62"/>
      <c r="X111" s="44" t="s">
        <v>1073</v>
      </c>
      <c r="Y111" s="44" t="s">
        <v>780</v>
      </c>
      <c r="Z111" s="46">
        <v>42524</v>
      </c>
      <c r="AA111" s="55">
        <v>11851</v>
      </c>
      <c r="AB111" s="65" t="s">
        <v>764</v>
      </c>
      <c r="AC111" s="70">
        <v>42525</v>
      </c>
      <c r="AD111" s="70">
        <v>42614</v>
      </c>
      <c r="AE111" s="56"/>
      <c r="AF111" s="56"/>
      <c r="AG111" s="41"/>
      <c r="AH111" s="60"/>
      <c r="AI111" s="41"/>
      <c r="AJ111" s="56"/>
      <c r="AK111" s="41"/>
      <c r="AL111" s="64"/>
      <c r="AM111" s="64"/>
      <c r="AN111" s="64"/>
      <c r="AO111" s="64"/>
      <c r="AP111" s="61"/>
      <c r="AQ111" s="61"/>
      <c r="AR111" s="61"/>
      <c r="AS111" s="61"/>
      <c r="AT111" s="61"/>
      <c r="AU111" s="61"/>
      <c r="AV111" s="62"/>
      <c r="AW111" s="62"/>
      <c r="AX111" s="62"/>
      <c r="AY111" s="63"/>
      <c r="AZ111" s="62"/>
      <c r="BA111" s="63"/>
      <c r="BB111" s="62"/>
      <c r="BC111" s="62"/>
      <c r="BD111" s="46">
        <v>42525</v>
      </c>
      <c r="BE111" s="42">
        <v>42614</v>
      </c>
      <c r="BF111" s="43"/>
      <c r="BG111" s="62"/>
      <c r="BH111" s="63"/>
      <c r="BI111" s="62"/>
      <c r="BJ111" s="62"/>
      <c r="BK111" s="42"/>
      <c r="BL111" s="42"/>
      <c r="BM111" s="62"/>
    </row>
    <row r="112" spans="1:65" ht="25.5" x14ac:dyDescent="0.25">
      <c r="A112" s="311"/>
      <c r="B112" s="284"/>
      <c r="C112" s="62"/>
      <c r="D112" s="62"/>
      <c r="E112" s="62"/>
      <c r="F112" s="349"/>
      <c r="G112" s="62"/>
      <c r="H112" s="63"/>
      <c r="I112" s="63"/>
      <c r="J112" s="63"/>
      <c r="K112" s="62"/>
      <c r="L112" s="380"/>
      <c r="M112" s="62"/>
      <c r="N112" s="63"/>
      <c r="O112" s="64"/>
      <c r="P112" s="62"/>
      <c r="Q112" s="63"/>
      <c r="R112" s="63"/>
      <c r="S112" s="62"/>
      <c r="T112" s="62"/>
      <c r="U112" s="62"/>
      <c r="V112" s="64"/>
      <c r="W112" s="62"/>
      <c r="X112" s="44" t="s">
        <v>1073</v>
      </c>
      <c r="Y112" s="44" t="s">
        <v>911</v>
      </c>
      <c r="Z112" s="46">
        <v>42614</v>
      </c>
      <c r="AA112" s="55">
        <v>11889</v>
      </c>
      <c r="AB112" s="65" t="s">
        <v>764</v>
      </c>
      <c r="AC112" s="70">
        <v>42615</v>
      </c>
      <c r="AD112" s="70">
        <v>42734</v>
      </c>
      <c r="AE112" s="56"/>
      <c r="AF112" s="56"/>
      <c r="AG112" s="41"/>
      <c r="AH112" s="60"/>
      <c r="AI112" s="41"/>
      <c r="AJ112" s="56"/>
      <c r="AK112" s="41"/>
      <c r="AL112" s="64"/>
      <c r="AM112" s="64"/>
      <c r="AN112" s="64"/>
      <c r="AO112" s="64"/>
      <c r="AP112" s="61"/>
      <c r="AQ112" s="61"/>
      <c r="AR112" s="61"/>
      <c r="AS112" s="61"/>
      <c r="AT112" s="61"/>
      <c r="AU112" s="61"/>
      <c r="AV112" s="62"/>
      <c r="AW112" s="62"/>
      <c r="AX112" s="62"/>
      <c r="AY112" s="63"/>
      <c r="AZ112" s="62"/>
      <c r="BA112" s="63"/>
      <c r="BB112" s="62"/>
      <c r="BC112" s="62"/>
      <c r="BD112" s="46">
        <v>42615</v>
      </c>
      <c r="BE112" s="42">
        <v>42704</v>
      </c>
      <c r="BF112" s="43"/>
      <c r="BG112" s="62"/>
      <c r="BH112" s="63"/>
      <c r="BI112" s="62"/>
      <c r="BJ112" s="62"/>
      <c r="BK112" s="42"/>
      <c r="BL112" s="42"/>
      <c r="BM112" s="62"/>
    </row>
    <row r="113" spans="1:65" ht="25.5" x14ac:dyDescent="0.25">
      <c r="A113" s="311"/>
      <c r="B113" s="284"/>
      <c r="C113" s="62"/>
      <c r="D113" s="62"/>
      <c r="E113" s="62"/>
      <c r="F113" s="349"/>
      <c r="G113" s="62"/>
      <c r="H113" s="63"/>
      <c r="I113" s="63"/>
      <c r="J113" s="63"/>
      <c r="K113" s="62"/>
      <c r="L113" s="380"/>
      <c r="M113" s="62"/>
      <c r="N113" s="63"/>
      <c r="O113" s="64"/>
      <c r="P113" s="62"/>
      <c r="Q113" s="63"/>
      <c r="R113" s="63"/>
      <c r="S113" s="62"/>
      <c r="T113" s="62"/>
      <c r="U113" s="62"/>
      <c r="V113" s="64"/>
      <c r="W113" s="62"/>
      <c r="X113" s="44" t="s">
        <v>1073</v>
      </c>
      <c r="Y113" s="44" t="s">
        <v>1166</v>
      </c>
      <c r="Z113" s="46">
        <v>42704</v>
      </c>
      <c r="AA113" s="55">
        <v>12036</v>
      </c>
      <c r="AB113" s="65" t="s">
        <v>764</v>
      </c>
      <c r="AC113" s="70">
        <v>42735</v>
      </c>
      <c r="AD113" s="70">
        <v>42854</v>
      </c>
      <c r="AE113" s="56"/>
      <c r="AF113" s="56"/>
      <c r="AG113" s="41"/>
      <c r="AH113" s="60"/>
      <c r="AI113" s="41"/>
      <c r="AJ113" s="56"/>
      <c r="AK113" s="41"/>
      <c r="AL113" s="64"/>
      <c r="AM113" s="64"/>
      <c r="AN113" s="64"/>
      <c r="AO113" s="64"/>
      <c r="AP113" s="61"/>
      <c r="AQ113" s="61"/>
      <c r="AR113" s="61"/>
      <c r="AS113" s="61"/>
      <c r="AT113" s="61"/>
      <c r="AU113" s="61"/>
      <c r="AV113" s="62"/>
      <c r="AW113" s="62"/>
      <c r="AX113" s="62"/>
      <c r="AY113" s="63"/>
      <c r="AZ113" s="62"/>
      <c r="BA113" s="63"/>
      <c r="BB113" s="62"/>
      <c r="BC113" s="62"/>
      <c r="BD113" s="46">
        <v>42705</v>
      </c>
      <c r="BE113" s="42">
        <v>42794</v>
      </c>
      <c r="BF113" s="43"/>
      <c r="BG113" s="62"/>
      <c r="BH113" s="63"/>
      <c r="BI113" s="62"/>
      <c r="BJ113" s="62"/>
      <c r="BK113" s="42"/>
      <c r="BL113" s="42"/>
      <c r="BM113" s="62"/>
    </row>
    <row r="114" spans="1:65" ht="25.5" x14ac:dyDescent="0.25">
      <c r="A114" s="311"/>
      <c r="B114" s="284"/>
      <c r="C114" s="62"/>
      <c r="D114" s="62"/>
      <c r="E114" s="62"/>
      <c r="F114" s="349"/>
      <c r="G114" s="62"/>
      <c r="H114" s="63"/>
      <c r="I114" s="63"/>
      <c r="J114" s="63"/>
      <c r="K114" s="62"/>
      <c r="L114" s="380"/>
      <c r="M114" s="62"/>
      <c r="N114" s="63"/>
      <c r="O114" s="64"/>
      <c r="P114" s="62"/>
      <c r="Q114" s="63"/>
      <c r="R114" s="63"/>
      <c r="S114" s="62"/>
      <c r="T114" s="62"/>
      <c r="U114" s="62"/>
      <c r="V114" s="64"/>
      <c r="W114" s="62"/>
      <c r="X114" s="44" t="s">
        <v>730</v>
      </c>
      <c r="Y114" s="44" t="s">
        <v>1284</v>
      </c>
      <c r="Z114" s="46">
        <v>42774</v>
      </c>
      <c r="AA114" s="55"/>
      <c r="AB114" s="65"/>
      <c r="AC114" s="70"/>
      <c r="AD114" s="70"/>
      <c r="AE114" s="56"/>
      <c r="AF114" s="56"/>
      <c r="AG114" s="41"/>
      <c r="AH114" s="60"/>
      <c r="AI114" s="70">
        <v>42774</v>
      </c>
      <c r="AJ114" s="56">
        <f>AK114/O107</f>
        <v>0.11471330821334765</v>
      </c>
      <c r="AK114" s="41">
        <v>84670.83</v>
      </c>
      <c r="AL114" s="64"/>
      <c r="AM114" s="64"/>
      <c r="AN114" s="64"/>
      <c r="AO114" s="64"/>
      <c r="AP114" s="61"/>
      <c r="AQ114" s="61"/>
      <c r="AR114" s="61"/>
      <c r="AS114" s="61"/>
      <c r="AT114" s="61"/>
      <c r="AU114" s="61"/>
      <c r="AV114" s="62"/>
      <c r="AW114" s="62"/>
      <c r="AX114" s="62"/>
      <c r="AY114" s="63"/>
      <c r="AZ114" s="62"/>
      <c r="BA114" s="63"/>
      <c r="BB114" s="62"/>
      <c r="BC114" s="62"/>
      <c r="BD114" s="46"/>
      <c r="BE114" s="42"/>
      <c r="BF114" s="43"/>
      <c r="BG114" s="62"/>
      <c r="BH114" s="63"/>
      <c r="BI114" s="62"/>
      <c r="BJ114" s="62"/>
      <c r="BK114" s="42"/>
      <c r="BL114" s="42"/>
      <c r="BM114" s="62"/>
    </row>
    <row r="115" spans="1:65" ht="25.5" x14ac:dyDescent="0.25">
      <c r="A115" s="311"/>
      <c r="B115" s="284"/>
      <c r="C115" s="62"/>
      <c r="D115" s="62"/>
      <c r="E115" s="62"/>
      <c r="F115" s="349"/>
      <c r="G115" s="62"/>
      <c r="H115" s="63"/>
      <c r="I115" s="63"/>
      <c r="J115" s="63"/>
      <c r="K115" s="62"/>
      <c r="L115" s="380"/>
      <c r="M115" s="62"/>
      <c r="N115" s="63"/>
      <c r="O115" s="64"/>
      <c r="P115" s="62"/>
      <c r="Q115" s="63"/>
      <c r="R115" s="63"/>
      <c r="S115" s="62"/>
      <c r="T115" s="62"/>
      <c r="U115" s="62"/>
      <c r="V115" s="64"/>
      <c r="W115" s="62"/>
      <c r="X115" s="44" t="s">
        <v>1073</v>
      </c>
      <c r="Y115" s="44" t="s">
        <v>1281</v>
      </c>
      <c r="Z115" s="46">
        <v>42795</v>
      </c>
      <c r="AA115" s="55">
        <v>12068</v>
      </c>
      <c r="AB115" s="65" t="s">
        <v>764</v>
      </c>
      <c r="AC115" s="70">
        <v>42855</v>
      </c>
      <c r="AD115" s="70">
        <v>42974</v>
      </c>
      <c r="AE115" s="56"/>
      <c r="AF115" s="56"/>
      <c r="AG115" s="41"/>
      <c r="AH115" s="60"/>
      <c r="AI115" s="41"/>
      <c r="AJ115" s="56"/>
      <c r="AK115" s="41"/>
      <c r="AL115" s="64"/>
      <c r="AM115" s="64"/>
      <c r="AN115" s="64"/>
      <c r="AO115" s="64"/>
      <c r="AP115" s="61"/>
      <c r="AQ115" s="61"/>
      <c r="AR115" s="61"/>
      <c r="AS115" s="61"/>
      <c r="AT115" s="61"/>
      <c r="AU115" s="61"/>
      <c r="AV115" s="62"/>
      <c r="AW115" s="62"/>
      <c r="AX115" s="62"/>
      <c r="AY115" s="63"/>
      <c r="AZ115" s="62"/>
      <c r="BA115" s="63"/>
      <c r="BB115" s="62"/>
      <c r="BC115" s="62"/>
      <c r="BD115" s="46">
        <v>42795</v>
      </c>
      <c r="BE115" s="42">
        <v>42884</v>
      </c>
      <c r="BF115" s="43"/>
      <c r="BG115" s="62"/>
      <c r="BH115" s="63"/>
      <c r="BI115" s="62"/>
      <c r="BJ115" s="62"/>
      <c r="BK115" s="42"/>
      <c r="BL115" s="42"/>
      <c r="BM115" s="62"/>
    </row>
    <row r="116" spans="1:65" ht="25.5" x14ac:dyDescent="0.25">
      <c r="A116" s="311"/>
      <c r="B116" s="284"/>
      <c r="C116" s="62"/>
      <c r="D116" s="62"/>
      <c r="E116" s="62"/>
      <c r="F116" s="349"/>
      <c r="G116" s="62"/>
      <c r="H116" s="63"/>
      <c r="I116" s="63"/>
      <c r="J116" s="63"/>
      <c r="K116" s="62"/>
      <c r="L116" s="380"/>
      <c r="M116" s="62"/>
      <c r="N116" s="63"/>
      <c r="O116" s="64"/>
      <c r="P116" s="62"/>
      <c r="Q116" s="63"/>
      <c r="R116" s="63"/>
      <c r="S116" s="62"/>
      <c r="T116" s="62"/>
      <c r="U116" s="62"/>
      <c r="V116" s="64"/>
      <c r="W116" s="62"/>
      <c r="X116" s="44" t="s">
        <v>1073</v>
      </c>
      <c r="Y116" s="44" t="s">
        <v>1282</v>
      </c>
      <c r="Z116" s="46">
        <v>42885</v>
      </c>
      <c r="AA116" s="55">
        <v>12078</v>
      </c>
      <c r="AB116" s="65" t="s">
        <v>764</v>
      </c>
      <c r="AC116" s="70"/>
      <c r="AD116" s="70"/>
      <c r="AE116" s="56"/>
      <c r="AF116" s="56"/>
      <c r="AG116" s="41"/>
      <c r="AH116" s="60"/>
      <c r="AI116" s="41"/>
      <c r="AJ116" s="56"/>
      <c r="AK116" s="41"/>
      <c r="AL116" s="64"/>
      <c r="AM116" s="64"/>
      <c r="AN116" s="64"/>
      <c r="AO116" s="64"/>
      <c r="AP116" s="61"/>
      <c r="AQ116" s="61"/>
      <c r="AR116" s="61"/>
      <c r="AS116" s="61"/>
      <c r="AT116" s="61"/>
      <c r="AU116" s="61"/>
      <c r="AV116" s="62"/>
      <c r="AW116" s="62"/>
      <c r="AX116" s="62"/>
      <c r="AY116" s="63"/>
      <c r="AZ116" s="62"/>
      <c r="BA116" s="63"/>
      <c r="BB116" s="62"/>
      <c r="BC116" s="62"/>
      <c r="BD116" s="46">
        <v>42885</v>
      </c>
      <c r="BE116" s="42">
        <v>42974</v>
      </c>
      <c r="BF116" s="43"/>
      <c r="BG116" s="62"/>
      <c r="BH116" s="63"/>
      <c r="BI116" s="62"/>
      <c r="BJ116" s="62"/>
      <c r="BK116" s="42"/>
      <c r="BL116" s="42"/>
      <c r="BM116" s="62"/>
    </row>
    <row r="117" spans="1:65" ht="25.5" x14ac:dyDescent="0.25">
      <c r="A117" s="311"/>
      <c r="B117" s="284"/>
      <c r="C117" s="62"/>
      <c r="D117" s="62"/>
      <c r="E117" s="62"/>
      <c r="F117" s="349"/>
      <c r="G117" s="62"/>
      <c r="H117" s="63"/>
      <c r="I117" s="63"/>
      <c r="J117" s="63"/>
      <c r="K117" s="62"/>
      <c r="L117" s="380"/>
      <c r="M117" s="62"/>
      <c r="N117" s="63"/>
      <c r="O117" s="64"/>
      <c r="P117" s="62"/>
      <c r="Q117" s="63"/>
      <c r="R117" s="63"/>
      <c r="S117" s="62"/>
      <c r="T117" s="62"/>
      <c r="U117" s="62"/>
      <c r="V117" s="64"/>
      <c r="W117" s="62"/>
      <c r="X117" s="44" t="s">
        <v>1073</v>
      </c>
      <c r="Y117" s="44" t="s">
        <v>1283</v>
      </c>
      <c r="Z117" s="46">
        <v>42898</v>
      </c>
      <c r="AA117" s="55">
        <v>12078</v>
      </c>
      <c r="AB117" s="65" t="s">
        <v>1285</v>
      </c>
      <c r="AC117" s="70"/>
      <c r="AD117" s="70"/>
      <c r="AE117" s="56"/>
      <c r="AF117" s="56"/>
      <c r="AG117" s="41">
        <v>136218.70000000001</v>
      </c>
      <c r="AH117" s="60"/>
      <c r="AI117" s="41"/>
      <c r="AJ117" s="56"/>
      <c r="AK117" s="41"/>
      <c r="AL117" s="64"/>
      <c r="AM117" s="64"/>
      <c r="AN117" s="64"/>
      <c r="AO117" s="64"/>
      <c r="AP117" s="61"/>
      <c r="AQ117" s="61"/>
      <c r="AR117" s="61"/>
      <c r="AS117" s="61"/>
      <c r="AT117" s="61"/>
      <c r="AU117" s="61"/>
      <c r="AV117" s="62"/>
      <c r="AW117" s="62"/>
      <c r="AX117" s="62"/>
      <c r="AY117" s="63"/>
      <c r="AZ117" s="62"/>
      <c r="BA117" s="63"/>
      <c r="BB117" s="62"/>
      <c r="BC117" s="62"/>
      <c r="BD117" s="46"/>
      <c r="BE117" s="42"/>
      <c r="BF117" s="43"/>
      <c r="BG117" s="62"/>
      <c r="BH117" s="63"/>
      <c r="BI117" s="62"/>
      <c r="BJ117" s="62"/>
      <c r="BK117" s="42"/>
      <c r="BL117" s="42"/>
      <c r="BM117" s="62"/>
    </row>
    <row r="118" spans="1:65" ht="25.5" x14ac:dyDescent="0.25">
      <c r="A118" s="311"/>
      <c r="B118" s="284"/>
      <c r="C118" s="62"/>
      <c r="D118" s="62"/>
      <c r="E118" s="62"/>
      <c r="F118" s="349"/>
      <c r="G118" s="62"/>
      <c r="H118" s="63"/>
      <c r="I118" s="63"/>
      <c r="J118" s="63"/>
      <c r="K118" s="62"/>
      <c r="L118" s="380"/>
      <c r="M118" s="62"/>
      <c r="N118" s="63"/>
      <c r="O118" s="64"/>
      <c r="P118" s="62"/>
      <c r="Q118" s="63"/>
      <c r="R118" s="63"/>
      <c r="S118" s="62"/>
      <c r="T118" s="62"/>
      <c r="U118" s="62"/>
      <c r="V118" s="64"/>
      <c r="W118" s="62"/>
      <c r="X118" s="44" t="s">
        <v>1073</v>
      </c>
      <c r="Y118" s="44" t="s">
        <v>1583</v>
      </c>
      <c r="Z118" s="46">
        <v>42898</v>
      </c>
      <c r="AA118" s="55">
        <v>12078</v>
      </c>
      <c r="AB118" s="65" t="s">
        <v>1285</v>
      </c>
      <c r="AC118" s="70">
        <v>42975</v>
      </c>
      <c r="AD118" s="70">
        <v>43094</v>
      </c>
      <c r="AE118" s="56"/>
      <c r="AF118" s="56"/>
      <c r="AG118" s="41">
        <v>0</v>
      </c>
      <c r="AH118" s="60"/>
      <c r="AI118" s="41"/>
      <c r="AJ118" s="56"/>
      <c r="AK118" s="41"/>
      <c r="AL118" s="64"/>
      <c r="AM118" s="64"/>
      <c r="AN118" s="64"/>
      <c r="AO118" s="64"/>
      <c r="AP118" s="61"/>
      <c r="AQ118" s="61"/>
      <c r="AR118" s="61"/>
      <c r="AS118" s="61"/>
      <c r="AT118" s="61"/>
      <c r="AU118" s="61"/>
      <c r="AV118" s="62"/>
      <c r="AW118" s="62"/>
      <c r="AX118" s="62"/>
      <c r="AY118" s="63"/>
      <c r="AZ118" s="62"/>
      <c r="BA118" s="63"/>
      <c r="BB118" s="62"/>
      <c r="BC118" s="62"/>
      <c r="BD118" s="46">
        <v>42975</v>
      </c>
      <c r="BE118" s="42">
        <v>43064</v>
      </c>
      <c r="BF118" s="43"/>
      <c r="BG118" s="62"/>
      <c r="BH118" s="63"/>
      <c r="BI118" s="62"/>
      <c r="BJ118" s="62"/>
      <c r="BK118" s="42"/>
      <c r="BL118" s="42"/>
      <c r="BM118" s="62"/>
    </row>
    <row r="119" spans="1:65" ht="25.5" x14ac:dyDescent="0.25">
      <c r="A119" s="311"/>
      <c r="B119" s="284"/>
      <c r="C119" s="62"/>
      <c r="D119" s="62"/>
      <c r="E119" s="62"/>
      <c r="F119" s="349"/>
      <c r="G119" s="62"/>
      <c r="H119" s="63"/>
      <c r="I119" s="63"/>
      <c r="J119" s="63"/>
      <c r="K119" s="62"/>
      <c r="L119" s="380"/>
      <c r="M119" s="62"/>
      <c r="N119" s="63"/>
      <c r="O119" s="64"/>
      <c r="P119" s="62"/>
      <c r="Q119" s="63"/>
      <c r="R119" s="63"/>
      <c r="S119" s="62"/>
      <c r="T119" s="62"/>
      <c r="U119" s="62"/>
      <c r="V119" s="64"/>
      <c r="W119" s="62"/>
      <c r="X119" s="44" t="s">
        <v>1073</v>
      </c>
      <c r="Y119" s="44" t="s">
        <v>1629</v>
      </c>
      <c r="Z119" s="46">
        <v>43063</v>
      </c>
      <c r="AA119" s="55">
        <v>12190</v>
      </c>
      <c r="AB119" s="65" t="s">
        <v>764</v>
      </c>
      <c r="AC119" s="70">
        <v>43095</v>
      </c>
      <c r="AD119" s="70">
        <v>43214</v>
      </c>
      <c r="AE119" s="56"/>
      <c r="AF119" s="56"/>
      <c r="AG119" s="41"/>
      <c r="AH119" s="60"/>
      <c r="AI119" s="41"/>
      <c r="AJ119" s="56"/>
      <c r="AK119" s="41"/>
      <c r="AL119" s="64"/>
      <c r="AM119" s="64"/>
      <c r="AN119" s="64"/>
      <c r="AO119" s="64"/>
      <c r="AP119" s="61"/>
      <c r="AQ119" s="61"/>
      <c r="AR119" s="61"/>
      <c r="AS119" s="61"/>
      <c r="AT119" s="61"/>
      <c r="AU119" s="61"/>
      <c r="AV119" s="62"/>
      <c r="AW119" s="62"/>
      <c r="AX119" s="62"/>
      <c r="AY119" s="63"/>
      <c r="AZ119" s="62"/>
      <c r="BA119" s="63"/>
      <c r="BB119" s="62"/>
      <c r="BC119" s="62"/>
      <c r="BD119" s="46">
        <v>43065</v>
      </c>
      <c r="BE119" s="42">
        <v>43154</v>
      </c>
      <c r="BF119" s="43"/>
      <c r="BG119" s="62"/>
      <c r="BH119" s="63"/>
      <c r="BI119" s="62"/>
      <c r="BJ119" s="62"/>
      <c r="BK119" s="42"/>
      <c r="BL119" s="42"/>
      <c r="BM119" s="62"/>
    </row>
    <row r="120" spans="1:65" ht="38.25" x14ac:dyDescent="0.25">
      <c r="A120" s="312"/>
      <c r="B120" s="285"/>
      <c r="C120" s="66"/>
      <c r="D120" s="66"/>
      <c r="E120" s="66"/>
      <c r="F120" s="350"/>
      <c r="G120" s="66"/>
      <c r="H120" s="67"/>
      <c r="I120" s="67"/>
      <c r="J120" s="67"/>
      <c r="K120" s="66"/>
      <c r="L120" s="381"/>
      <c r="M120" s="66"/>
      <c r="N120" s="67"/>
      <c r="O120" s="68"/>
      <c r="P120" s="66"/>
      <c r="Q120" s="67"/>
      <c r="R120" s="67"/>
      <c r="S120" s="66"/>
      <c r="T120" s="66"/>
      <c r="U120" s="66"/>
      <c r="V120" s="68"/>
      <c r="W120" s="66"/>
      <c r="X120" s="44" t="s">
        <v>1076</v>
      </c>
      <c r="Y120" s="44" t="s">
        <v>1797</v>
      </c>
      <c r="Z120" s="46">
        <v>43213</v>
      </c>
      <c r="AA120" s="55">
        <v>12297</v>
      </c>
      <c r="AB120" s="44" t="s">
        <v>703</v>
      </c>
      <c r="AC120" s="70">
        <v>43215</v>
      </c>
      <c r="AD120" s="70">
        <v>43274</v>
      </c>
      <c r="AE120" s="56"/>
      <c r="AF120" s="56"/>
      <c r="AG120" s="41"/>
      <c r="AH120" s="60">
        <v>13321.59</v>
      </c>
      <c r="AI120" s="41"/>
      <c r="AJ120" s="56"/>
      <c r="AK120" s="41"/>
      <c r="AL120" s="68"/>
      <c r="AM120" s="68"/>
      <c r="AN120" s="68"/>
      <c r="AO120" s="68"/>
      <c r="AP120" s="61"/>
      <c r="AQ120" s="61"/>
      <c r="AR120" s="61"/>
      <c r="AS120" s="61"/>
      <c r="AT120" s="61"/>
      <c r="AU120" s="61"/>
      <c r="AV120" s="66"/>
      <c r="AW120" s="66"/>
      <c r="AX120" s="66"/>
      <c r="AY120" s="67"/>
      <c r="AZ120" s="66"/>
      <c r="BA120" s="67"/>
      <c r="BB120" s="66"/>
      <c r="BC120" s="66"/>
      <c r="BD120" s="46"/>
      <c r="BE120" s="42"/>
      <c r="BF120" s="43"/>
      <c r="BG120" s="66"/>
      <c r="BH120" s="67"/>
      <c r="BI120" s="66"/>
      <c r="BJ120" s="66"/>
      <c r="BK120" s="42"/>
      <c r="BL120" s="42"/>
      <c r="BM120" s="66"/>
    </row>
    <row r="121" spans="1:65" x14ac:dyDescent="0.25">
      <c r="A121" s="317">
        <v>13</v>
      </c>
      <c r="B121" s="290" t="s">
        <v>417</v>
      </c>
      <c r="C121" s="57" t="s">
        <v>300</v>
      </c>
      <c r="D121" s="57" t="s">
        <v>1246</v>
      </c>
      <c r="E121" s="57" t="s">
        <v>143</v>
      </c>
      <c r="F121" s="351" t="s">
        <v>418</v>
      </c>
      <c r="G121" s="57">
        <v>11556</v>
      </c>
      <c r="H121" s="85"/>
      <c r="I121" s="86"/>
      <c r="J121" s="86"/>
      <c r="K121" s="57" t="s">
        <v>419</v>
      </c>
      <c r="L121" s="385" t="s">
        <v>420</v>
      </c>
      <c r="M121" s="57" t="s">
        <v>421</v>
      </c>
      <c r="N121" s="58">
        <v>42200</v>
      </c>
      <c r="O121" s="59">
        <v>257320.3</v>
      </c>
      <c r="P121" s="57">
        <v>11602</v>
      </c>
      <c r="Q121" s="58">
        <v>42206</v>
      </c>
      <c r="R121" s="58">
        <v>42325</v>
      </c>
      <c r="S121" s="57" t="s">
        <v>18</v>
      </c>
      <c r="T121" s="57" t="s">
        <v>1222</v>
      </c>
      <c r="U121" s="57" t="s">
        <v>1215</v>
      </c>
      <c r="V121" s="59">
        <v>24416.53</v>
      </c>
      <c r="W121" s="57">
        <v>44905100</v>
      </c>
      <c r="X121" s="44"/>
      <c r="Y121" s="44"/>
      <c r="Z121" s="46"/>
      <c r="AA121" s="55"/>
      <c r="AB121" s="53"/>
      <c r="AC121" s="70"/>
      <c r="AD121" s="70"/>
      <c r="AE121" s="56">
        <v>0</v>
      </c>
      <c r="AF121" s="56">
        <v>0</v>
      </c>
      <c r="AG121" s="41"/>
      <c r="AH121" s="60"/>
      <c r="AI121" s="41"/>
      <c r="AJ121" s="56"/>
      <c r="AK121" s="41"/>
      <c r="AL121" s="59">
        <f>O121-AH121+AG121</f>
        <v>257320.3</v>
      </c>
      <c r="AM121" s="59">
        <v>234697.98</v>
      </c>
      <c r="AN121" s="59">
        <v>0</v>
      </c>
      <c r="AO121" s="59">
        <f t="shared" si="10"/>
        <v>234697.98</v>
      </c>
      <c r="AP121" s="61"/>
      <c r="AQ121" s="61"/>
      <c r="AR121" s="61"/>
      <c r="AS121" s="61"/>
      <c r="AT121" s="61"/>
      <c r="AU121" s="61"/>
      <c r="AV121" s="57"/>
      <c r="AW121" s="57"/>
      <c r="AX121" s="57"/>
      <c r="AY121" s="58"/>
      <c r="AZ121" s="57"/>
      <c r="BA121" s="58"/>
      <c r="BB121" s="57" t="s">
        <v>340</v>
      </c>
      <c r="BC121" s="57" t="s">
        <v>341</v>
      </c>
      <c r="BD121" s="46">
        <v>42206</v>
      </c>
      <c r="BE121" s="42">
        <v>42295</v>
      </c>
      <c r="BF121" s="43"/>
      <c r="BG121" s="57"/>
      <c r="BH121" s="58">
        <v>42206</v>
      </c>
      <c r="BI121" s="57"/>
      <c r="BJ121" s="57"/>
      <c r="BK121" s="42"/>
      <c r="BL121" s="42"/>
      <c r="BM121" s="57"/>
    </row>
    <row r="122" spans="1:65" ht="25.5" x14ac:dyDescent="0.25">
      <c r="A122" s="311"/>
      <c r="B122" s="284"/>
      <c r="C122" s="62"/>
      <c r="D122" s="62"/>
      <c r="E122" s="62"/>
      <c r="F122" s="349"/>
      <c r="G122" s="62"/>
      <c r="H122" s="88"/>
      <c r="I122" s="89"/>
      <c r="J122" s="89"/>
      <c r="K122" s="62"/>
      <c r="L122" s="380"/>
      <c r="M122" s="62"/>
      <c r="N122" s="63"/>
      <c r="O122" s="64"/>
      <c r="P122" s="62"/>
      <c r="Q122" s="63"/>
      <c r="R122" s="63"/>
      <c r="S122" s="62"/>
      <c r="T122" s="62"/>
      <c r="U122" s="62"/>
      <c r="V122" s="64"/>
      <c r="W122" s="62"/>
      <c r="X122" s="44" t="s">
        <v>1073</v>
      </c>
      <c r="Y122" s="44" t="s">
        <v>474</v>
      </c>
      <c r="Z122" s="46">
        <v>42293</v>
      </c>
      <c r="AA122" s="55">
        <v>11671</v>
      </c>
      <c r="AB122" s="44" t="s">
        <v>633</v>
      </c>
      <c r="AC122" s="70">
        <v>42326</v>
      </c>
      <c r="AD122" s="70">
        <v>42360</v>
      </c>
      <c r="AE122" s="56"/>
      <c r="AF122" s="56"/>
      <c r="AG122" s="41"/>
      <c r="AH122" s="60"/>
      <c r="AI122" s="41"/>
      <c r="AJ122" s="56"/>
      <c r="AK122" s="41"/>
      <c r="AL122" s="64"/>
      <c r="AM122" s="64"/>
      <c r="AN122" s="64"/>
      <c r="AO122" s="64"/>
      <c r="AP122" s="61"/>
      <c r="AQ122" s="61"/>
      <c r="AR122" s="61"/>
      <c r="AS122" s="61"/>
      <c r="AT122" s="61"/>
      <c r="AU122" s="61"/>
      <c r="AV122" s="62"/>
      <c r="AW122" s="62"/>
      <c r="AX122" s="62"/>
      <c r="AY122" s="63"/>
      <c r="AZ122" s="62"/>
      <c r="BA122" s="63"/>
      <c r="BB122" s="62"/>
      <c r="BC122" s="62"/>
      <c r="BD122" s="46">
        <v>42296</v>
      </c>
      <c r="BE122" s="42">
        <v>42355</v>
      </c>
      <c r="BF122" s="43"/>
      <c r="BG122" s="62"/>
      <c r="BH122" s="63"/>
      <c r="BI122" s="62"/>
      <c r="BJ122" s="62"/>
      <c r="BK122" s="42"/>
      <c r="BL122" s="42"/>
      <c r="BM122" s="62"/>
    </row>
    <row r="123" spans="1:65" ht="25.5" x14ac:dyDescent="0.25">
      <c r="A123" s="311"/>
      <c r="B123" s="284"/>
      <c r="C123" s="62"/>
      <c r="D123" s="62"/>
      <c r="E123" s="62"/>
      <c r="F123" s="349"/>
      <c r="G123" s="62"/>
      <c r="H123" s="88"/>
      <c r="I123" s="89"/>
      <c r="J123" s="89"/>
      <c r="K123" s="62"/>
      <c r="L123" s="380"/>
      <c r="M123" s="62"/>
      <c r="N123" s="63"/>
      <c r="O123" s="64"/>
      <c r="P123" s="62"/>
      <c r="Q123" s="63"/>
      <c r="R123" s="63"/>
      <c r="S123" s="62"/>
      <c r="T123" s="62"/>
      <c r="U123" s="62"/>
      <c r="V123" s="64"/>
      <c r="W123" s="62"/>
      <c r="X123" s="44" t="s">
        <v>1073</v>
      </c>
      <c r="Y123" s="44" t="s">
        <v>512</v>
      </c>
      <c r="Z123" s="46">
        <v>42349</v>
      </c>
      <c r="AA123" s="55">
        <v>11713</v>
      </c>
      <c r="AB123" s="44" t="s">
        <v>633</v>
      </c>
      <c r="AC123" s="70">
        <v>42361</v>
      </c>
      <c r="AD123" s="70">
        <v>42364</v>
      </c>
      <c r="AE123" s="56"/>
      <c r="AF123" s="56"/>
      <c r="AG123" s="41"/>
      <c r="AH123" s="60"/>
      <c r="AI123" s="41"/>
      <c r="AJ123" s="56"/>
      <c r="AK123" s="41"/>
      <c r="AL123" s="64"/>
      <c r="AM123" s="64"/>
      <c r="AN123" s="64"/>
      <c r="AO123" s="64"/>
      <c r="AP123" s="61"/>
      <c r="AQ123" s="61"/>
      <c r="AR123" s="61"/>
      <c r="AS123" s="61"/>
      <c r="AT123" s="61"/>
      <c r="AU123" s="61"/>
      <c r="AV123" s="62"/>
      <c r="AW123" s="62"/>
      <c r="AX123" s="62"/>
      <c r="AY123" s="63"/>
      <c r="AZ123" s="62"/>
      <c r="BA123" s="63"/>
      <c r="BB123" s="62"/>
      <c r="BC123" s="62"/>
      <c r="BD123" s="46">
        <v>42356</v>
      </c>
      <c r="BE123" s="42" t="s">
        <v>626</v>
      </c>
      <c r="BF123" s="43"/>
      <c r="BG123" s="62"/>
      <c r="BH123" s="63"/>
      <c r="BI123" s="62"/>
      <c r="BJ123" s="62"/>
      <c r="BK123" s="42"/>
      <c r="BL123" s="42"/>
      <c r="BM123" s="62"/>
    </row>
    <row r="124" spans="1:65" ht="25.5" x14ac:dyDescent="0.25">
      <c r="A124" s="311"/>
      <c r="B124" s="284"/>
      <c r="C124" s="62"/>
      <c r="D124" s="62"/>
      <c r="E124" s="62"/>
      <c r="F124" s="349"/>
      <c r="G124" s="62"/>
      <c r="H124" s="88"/>
      <c r="I124" s="89"/>
      <c r="J124" s="89"/>
      <c r="K124" s="62"/>
      <c r="L124" s="380"/>
      <c r="M124" s="62"/>
      <c r="N124" s="63"/>
      <c r="O124" s="64"/>
      <c r="P124" s="62"/>
      <c r="Q124" s="63"/>
      <c r="R124" s="63"/>
      <c r="S124" s="62"/>
      <c r="T124" s="62"/>
      <c r="U124" s="62"/>
      <c r="V124" s="64"/>
      <c r="W124" s="62"/>
      <c r="X124" s="44" t="s">
        <v>1073</v>
      </c>
      <c r="Y124" s="44" t="s">
        <v>513</v>
      </c>
      <c r="Z124" s="46">
        <v>42364</v>
      </c>
      <c r="AA124" s="55">
        <v>11724</v>
      </c>
      <c r="AB124" s="44" t="s">
        <v>633</v>
      </c>
      <c r="AC124" s="70">
        <v>42365</v>
      </c>
      <c r="AD124" s="70">
        <v>42118</v>
      </c>
      <c r="AE124" s="56"/>
      <c r="AF124" s="56"/>
      <c r="AG124" s="41"/>
      <c r="AH124" s="60"/>
      <c r="AI124" s="41"/>
      <c r="AJ124" s="56"/>
      <c r="AK124" s="41"/>
      <c r="AL124" s="64"/>
      <c r="AM124" s="64"/>
      <c r="AN124" s="64"/>
      <c r="AO124" s="64"/>
      <c r="AP124" s="61"/>
      <c r="AQ124" s="61"/>
      <c r="AR124" s="61"/>
      <c r="AS124" s="61"/>
      <c r="AT124" s="61"/>
      <c r="AU124" s="61"/>
      <c r="AV124" s="62"/>
      <c r="AW124" s="62"/>
      <c r="AX124" s="62"/>
      <c r="AY124" s="63"/>
      <c r="AZ124" s="62"/>
      <c r="BA124" s="63"/>
      <c r="BB124" s="62"/>
      <c r="BC124" s="62"/>
      <c r="BD124" s="46"/>
      <c r="BE124" s="42"/>
      <c r="BF124" s="43"/>
      <c r="BG124" s="62"/>
      <c r="BH124" s="63"/>
      <c r="BI124" s="62"/>
      <c r="BJ124" s="62"/>
      <c r="BK124" s="42"/>
      <c r="BL124" s="42"/>
      <c r="BM124" s="62"/>
    </row>
    <row r="125" spans="1:65" ht="25.5" x14ac:dyDescent="0.25">
      <c r="A125" s="311"/>
      <c r="B125" s="284"/>
      <c r="C125" s="62"/>
      <c r="D125" s="62"/>
      <c r="E125" s="62"/>
      <c r="F125" s="349"/>
      <c r="G125" s="62"/>
      <c r="H125" s="88"/>
      <c r="I125" s="89"/>
      <c r="J125" s="89"/>
      <c r="K125" s="62"/>
      <c r="L125" s="380"/>
      <c r="M125" s="62"/>
      <c r="N125" s="63"/>
      <c r="O125" s="64"/>
      <c r="P125" s="62"/>
      <c r="Q125" s="63"/>
      <c r="R125" s="63"/>
      <c r="S125" s="62"/>
      <c r="T125" s="62"/>
      <c r="U125" s="62"/>
      <c r="V125" s="64"/>
      <c r="W125" s="62"/>
      <c r="X125" s="44" t="s">
        <v>1073</v>
      </c>
      <c r="Y125" s="44" t="s">
        <v>683</v>
      </c>
      <c r="Z125" s="46">
        <v>42473</v>
      </c>
      <c r="AA125" s="55" t="s">
        <v>684</v>
      </c>
      <c r="AB125" s="44" t="s">
        <v>633</v>
      </c>
      <c r="AC125" s="70">
        <v>42485</v>
      </c>
      <c r="AD125" s="70">
        <v>42574</v>
      </c>
      <c r="AE125" s="56"/>
      <c r="AF125" s="56"/>
      <c r="AG125" s="41"/>
      <c r="AH125" s="60"/>
      <c r="AI125" s="41"/>
      <c r="AJ125" s="56"/>
      <c r="AK125" s="41"/>
      <c r="AL125" s="64"/>
      <c r="AM125" s="64"/>
      <c r="AN125" s="64"/>
      <c r="AO125" s="64"/>
      <c r="AP125" s="61"/>
      <c r="AQ125" s="61"/>
      <c r="AR125" s="61"/>
      <c r="AS125" s="61"/>
      <c r="AT125" s="61"/>
      <c r="AU125" s="61"/>
      <c r="AV125" s="62"/>
      <c r="AW125" s="62"/>
      <c r="AX125" s="62"/>
      <c r="AY125" s="63"/>
      <c r="AZ125" s="62"/>
      <c r="BA125" s="63"/>
      <c r="BB125" s="62"/>
      <c r="BC125" s="62"/>
      <c r="BD125" s="46"/>
      <c r="BE125" s="42"/>
      <c r="BF125" s="43"/>
      <c r="BG125" s="62"/>
      <c r="BH125" s="63"/>
      <c r="BI125" s="62"/>
      <c r="BJ125" s="62"/>
      <c r="BK125" s="42"/>
      <c r="BL125" s="42"/>
      <c r="BM125" s="62"/>
    </row>
    <row r="126" spans="1:65" ht="25.5" x14ac:dyDescent="0.25">
      <c r="A126" s="311"/>
      <c r="B126" s="284"/>
      <c r="C126" s="62"/>
      <c r="D126" s="62"/>
      <c r="E126" s="62"/>
      <c r="F126" s="349"/>
      <c r="G126" s="62"/>
      <c r="H126" s="88"/>
      <c r="I126" s="89"/>
      <c r="J126" s="89"/>
      <c r="K126" s="62"/>
      <c r="L126" s="380"/>
      <c r="M126" s="62"/>
      <c r="N126" s="63"/>
      <c r="O126" s="64"/>
      <c r="P126" s="62"/>
      <c r="Q126" s="63"/>
      <c r="R126" s="63"/>
      <c r="S126" s="62"/>
      <c r="T126" s="62"/>
      <c r="U126" s="62"/>
      <c r="V126" s="64"/>
      <c r="W126" s="62"/>
      <c r="X126" s="44" t="s">
        <v>1073</v>
      </c>
      <c r="Y126" s="44" t="s">
        <v>832</v>
      </c>
      <c r="Z126" s="46">
        <v>42571</v>
      </c>
      <c r="AA126" s="55">
        <v>11856</v>
      </c>
      <c r="AB126" s="44" t="s">
        <v>633</v>
      </c>
      <c r="AC126" s="70">
        <v>42575</v>
      </c>
      <c r="AD126" s="70">
        <v>42634</v>
      </c>
      <c r="AE126" s="56"/>
      <c r="AF126" s="56"/>
      <c r="AG126" s="41"/>
      <c r="AH126" s="60"/>
      <c r="AI126" s="41"/>
      <c r="AJ126" s="56"/>
      <c r="AK126" s="41"/>
      <c r="AL126" s="64"/>
      <c r="AM126" s="64"/>
      <c r="AN126" s="64"/>
      <c r="AO126" s="64"/>
      <c r="AP126" s="61"/>
      <c r="AQ126" s="61"/>
      <c r="AR126" s="61"/>
      <c r="AS126" s="61"/>
      <c r="AT126" s="61"/>
      <c r="AU126" s="61"/>
      <c r="AV126" s="62"/>
      <c r="AW126" s="62"/>
      <c r="AX126" s="62"/>
      <c r="AY126" s="63"/>
      <c r="AZ126" s="62"/>
      <c r="BA126" s="63"/>
      <c r="BB126" s="62"/>
      <c r="BC126" s="62"/>
      <c r="BD126" s="46"/>
      <c r="BE126" s="42"/>
      <c r="BF126" s="43"/>
      <c r="BG126" s="62"/>
      <c r="BH126" s="63"/>
      <c r="BI126" s="62"/>
      <c r="BJ126" s="62"/>
      <c r="BK126" s="42"/>
      <c r="BL126" s="42"/>
      <c r="BM126" s="62"/>
    </row>
    <row r="127" spans="1:65" ht="25.5" x14ac:dyDescent="0.25">
      <c r="A127" s="311"/>
      <c r="B127" s="284"/>
      <c r="C127" s="62"/>
      <c r="D127" s="62"/>
      <c r="E127" s="62"/>
      <c r="F127" s="349"/>
      <c r="G127" s="62"/>
      <c r="H127" s="88"/>
      <c r="I127" s="89"/>
      <c r="J127" s="89"/>
      <c r="K127" s="62"/>
      <c r="L127" s="380"/>
      <c r="M127" s="62"/>
      <c r="N127" s="63"/>
      <c r="O127" s="64"/>
      <c r="P127" s="62"/>
      <c r="Q127" s="63"/>
      <c r="R127" s="63"/>
      <c r="S127" s="62"/>
      <c r="T127" s="62"/>
      <c r="U127" s="62"/>
      <c r="V127" s="64"/>
      <c r="W127" s="62"/>
      <c r="X127" s="44" t="s">
        <v>1073</v>
      </c>
      <c r="Y127" s="44" t="s">
        <v>918</v>
      </c>
      <c r="Z127" s="46">
        <v>42633</v>
      </c>
      <c r="AA127" s="55">
        <v>11899</v>
      </c>
      <c r="AB127" s="44" t="s">
        <v>633</v>
      </c>
      <c r="AC127" s="70">
        <v>42635</v>
      </c>
      <c r="AD127" s="70">
        <v>42694</v>
      </c>
      <c r="AE127" s="56"/>
      <c r="AF127" s="56"/>
      <c r="AG127" s="41"/>
      <c r="AH127" s="60"/>
      <c r="AI127" s="41"/>
      <c r="AJ127" s="56"/>
      <c r="AK127" s="41"/>
      <c r="AL127" s="64"/>
      <c r="AM127" s="64"/>
      <c r="AN127" s="64"/>
      <c r="AO127" s="64"/>
      <c r="AP127" s="61"/>
      <c r="AQ127" s="61"/>
      <c r="AR127" s="61"/>
      <c r="AS127" s="61"/>
      <c r="AT127" s="61"/>
      <c r="AU127" s="61"/>
      <c r="AV127" s="62"/>
      <c r="AW127" s="62"/>
      <c r="AX127" s="62"/>
      <c r="AY127" s="63"/>
      <c r="AZ127" s="62"/>
      <c r="BA127" s="63"/>
      <c r="BB127" s="62"/>
      <c r="BC127" s="62"/>
      <c r="BD127" s="46"/>
      <c r="BE127" s="42"/>
      <c r="BF127" s="43"/>
      <c r="BG127" s="62"/>
      <c r="BH127" s="63"/>
      <c r="BI127" s="62"/>
      <c r="BJ127" s="62"/>
      <c r="BK127" s="42"/>
      <c r="BL127" s="42"/>
      <c r="BM127" s="62"/>
    </row>
    <row r="128" spans="1:65" ht="25.5" x14ac:dyDescent="0.25">
      <c r="A128" s="312"/>
      <c r="B128" s="285"/>
      <c r="C128" s="66"/>
      <c r="D128" s="66"/>
      <c r="E128" s="66"/>
      <c r="F128" s="350"/>
      <c r="G128" s="66"/>
      <c r="H128" s="47"/>
      <c r="I128" s="48"/>
      <c r="J128" s="48"/>
      <c r="K128" s="66"/>
      <c r="L128" s="381"/>
      <c r="M128" s="66"/>
      <c r="N128" s="67"/>
      <c r="O128" s="68"/>
      <c r="P128" s="66"/>
      <c r="Q128" s="67"/>
      <c r="R128" s="67"/>
      <c r="S128" s="66"/>
      <c r="T128" s="66"/>
      <c r="U128" s="66"/>
      <c r="V128" s="68"/>
      <c r="W128" s="66"/>
      <c r="X128" s="44" t="s">
        <v>1073</v>
      </c>
      <c r="Y128" s="44" t="s">
        <v>944</v>
      </c>
      <c r="Z128" s="46">
        <v>42688</v>
      </c>
      <c r="AA128" s="55">
        <v>11949</v>
      </c>
      <c r="AB128" s="44" t="s">
        <v>633</v>
      </c>
      <c r="AC128" s="70">
        <v>42695</v>
      </c>
      <c r="AD128" s="70">
        <v>42754</v>
      </c>
      <c r="AE128" s="56"/>
      <c r="AF128" s="56"/>
      <c r="AG128" s="41"/>
      <c r="AH128" s="60"/>
      <c r="AI128" s="41"/>
      <c r="AJ128" s="56"/>
      <c r="AK128" s="41"/>
      <c r="AL128" s="68"/>
      <c r="AM128" s="68"/>
      <c r="AN128" s="68"/>
      <c r="AO128" s="68"/>
      <c r="AP128" s="61"/>
      <c r="AQ128" s="61"/>
      <c r="AR128" s="61"/>
      <c r="AS128" s="61"/>
      <c r="AT128" s="61"/>
      <c r="AU128" s="61"/>
      <c r="AV128" s="66"/>
      <c r="AW128" s="66"/>
      <c r="AX128" s="66"/>
      <c r="AY128" s="67"/>
      <c r="AZ128" s="66"/>
      <c r="BA128" s="67"/>
      <c r="BB128" s="66"/>
      <c r="BC128" s="66"/>
      <c r="BD128" s="46"/>
      <c r="BE128" s="42"/>
      <c r="BF128" s="43"/>
      <c r="BG128" s="66"/>
      <c r="BH128" s="67"/>
      <c r="BI128" s="66"/>
      <c r="BJ128" s="66"/>
      <c r="BK128" s="42"/>
      <c r="BL128" s="42"/>
      <c r="BM128" s="66"/>
    </row>
    <row r="129" spans="1:65" x14ac:dyDescent="0.25">
      <c r="A129" s="317">
        <v>14</v>
      </c>
      <c r="B129" s="290" t="s">
        <v>559</v>
      </c>
      <c r="C129" s="57" t="s">
        <v>298</v>
      </c>
      <c r="D129" s="57" t="s">
        <v>1246</v>
      </c>
      <c r="E129" s="57"/>
      <c r="F129" s="351" t="s">
        <v>514</v>
      </c>
      <c r="G129" s="57" t="s">
        <v>1443</v>
      </c>
      <c r="H129" s="57"/>
      <c r="I129" s="58"/>
      <c r="J129" s="58"/>
      <c r="K129" s="57" t="s">
        <v>486</v>
      </c>
      <c r="L129" s="385" t="s">
        <v>484</v>
      </c>
      <c r="M129" s="57" t="s">
        <v>485</v>
      </c>
      <c r="N129" s="58">
        <v>42355</v>
      </c>
      <c r="O129" s="59">
        <v>840000</v>
      </c>
      <c r="P129" s="57" t="s">
        <v>560</v>
      </c>
      <c r="Q129" s="58">
        <v>42355</v>
      </c>
      <c r="R129" s="58">
        <v>42564</v>
      </c>
      <c r="S129" s="57">
        <v>1</v>
      </c>
      <c r="T129" s="57"/>
      <c r="U129" s="57"/>
      <c r="V129" s="59"/>
      <c r="W129" s="57">
        <v>33903900</v>
      </c>
      <c r="X129" s="44"/>
      <c r="Y129" s="44"/>
      <c r="Z129" s="46"/>
      <c r="AA129" s="55"/>
      <c r="AB129" s="108"/>
      <c r="AC129" s="70"/>
      <c r="AD129" s="70"/>
      <c r="AE129" s="56">
        <f>AG129/O129</f>
        <v>0.25</v>
      </c>
      <c r="AF129" s="56">
        <f t="shared" ref="AF129" si="11">AH129/O129</f>
        <v>0</v>
      </c>
      <c r="AG129" s="41">
        <f>SUM(AG130:AG133)</f>
        <v>210000</v>
      </c>
      <c r="AH129" s="60"/>
      <c r="AI129" s="41"/>
      <c r="AJ129" s="56"/>
      <c r="AK129" s="41">
        <f>SUM(AK130:AK135)</f>
        <v>51083.63</v>
      </c>
      <c r="AL129" s="59">
        <f>O129-AH129+AG129+AK129</f>
        <v>1101083.6299999999</v>
      </c>
      <c r="AM129" s="59">
        <v>935765.04999999993</v>
      </c>
      <c r="AN129" s="59">
        <v>165137.23000000001</v>
      </c>
      <c r="AO129" s="59">
        <f t="shared" ref="AO129" si="12">AM129+AN129</f>
        <v>1100902.28</v>
      </c>
      <c r="AP129" s="61"/>
      <c r="AQ129" s="61"/>
      <c r="AR129" s="61"/>
      <c r="AS129" s="61"/>
      <c r="AT129" s="61"/>
      <c r="AU129" s="61"/>
      <c r="AV129" s="57"/>
      <c r="AW129" s="57"/>
      <c r="AX129" s="57"/>
      <c r="AY129" s="58"/>
      <c r="AZ129" s="57"/>
      <c r="BA129" s="58"/>
      <c r="BB129" s="57"/>
      <c r="BC129" s="57"/>
      <c r="BD129" s="46">
        <v>42355</v>
      </c>
      <c r="BE129" s="46">
        <v>42534</v>
      </c>
      <c r="BF129" s="43"/>
      <c r="BG129" s="57"/>
      <c r="BH129" s="58">
        <v>42355</v>
      </c>
      <c r="BI129" s="57"/>
      <c r="BJ129" s="57" t="s">
        <v>233</v>
      </c>
      <c r="BK129" s="42"/>
      <c r="BL129" s="42"/>
      <c r="BM129" s="57"/>
    </row>
    <row r="130" spans="1:65" ht="25.5" x14ac:dyDescent="0.25">
      <c r="A130" s="311"/>
      <c r="B130" s="284"/>
      <c r="C130" s="62"/>
      <c r="D130" s="62"/>
      <c r="E130" s="62"/>
      <c r="F130" s="349"/>
      <c r="G130" s="62"/>
      <c r="H130" s="62"/>
      <c r="I130" s="63"/>
      <c r="J130" s="63"/>
      <c r="K130" s="62"/>
      <c r="L130" s="380"/>
      <c r="M130" s="62"/>
      <c r="N130" s="63"/>
      <c r="O130" s="64"/>
      <c r="P130" s="62"/>
      <c r="Q130" s="63"/>
      <c r="R130" s="63"/>
      <c r="S130" s="62"/>
      <c r="T130" s="62"/>
      <c r="U130" s="62"/>
      <c r="V130" s="64"/>
      <c r="W130" s="62"/>
      <c r="X130" s="44" t="s">
        <v>1073</v>
      </c>
      <c r="Y130" s="44" t="s">
        <v>765</v>
      </c>
      <c r="Z130" s="46">
        <v>42535</v>
      </c>
      <c r="AA130" s="55">
        <v>11843</v>
      </c>
      <c r="AB130" s="44" t="s">
        <v>627</v>
      </c>
      <c r="AC130" s="70">
        <v>42565</v>
      </c>
      <c r="AD130" s="70">
        <v>42774</v>
      </c>
      <c r="AE130" s="56"/>
      <c r="AF130" s="56"/>
      <c r="AG130" s="41"/>
      <c r="AH130" s="60"/>
      <c r="AI130" s="41"/>
      <c r="AJ130" s="56"/>
      <c r="AK130" s="41"/>
      <c r="AL130" s="64"/>
      <c r="AM130" s="64"/>
      <c r="AN130" s="64"/>
      <c r="AO130" s="64"/>
      <c r="AP130" s="61"/>
      <c r="AQ130" s="61"/>
      <c r="AR130" s="61"/>
      <c r="AS130" s="61"/>
      <c r="AT130" s="61"/>
      <c r="AU130" s="61"/>
      <c r="AV130" s="62"/>
      <c r="AW130" s="62"/>
      <c r="AX130" s="62"/>
      <c r="AY130" s="63"/>
      <c r="AZ130" s="62"/>
      <c r="BA130" s="63"/>
      <c r="BB130" s="62"/>
      <c r="BC130" s="62"/>
      <c r="BD130" s="46">
        <v>42535</v>
      </c>
      <c r="BE130" s="42">
        <v>42714</v>
      </c>
      <c r="BF130" s="43"/>
      <c r="BG130" s="62"/>
      <c r="BH130" s="63"/>
      <c r="BI130" s="62"/>
      <c r="BJ130" s="62"/>
      <c r="BK130" s="42"/>
      <c r="BL130" s="42"/>
      <c r="BM130" s="62"/>
    </row>
    <row r="131" spans="1:65" ht="25.5" x14ac:dyDescent="0.25">
      <c r="A131" s="311"/>
      <c r="B131" s="284"/>
      <c r="C131" s="62"/>
      <c r="D131" s="62"/>
      <c r="E131" s="62"/>
      <c r="F131" s="349"/>
      <c r="G131" s="62"/>
      <c r="H131" s="62"/>
      <c r="I131" s="63"/>
      <c r="J131" s="63"/>
      <c r="K131" s="62"/>
      <c r="L131" s="380"/>
      <c r="M131" s="62"/>
      <c r="N131" s="63"/>
      <c r="O131" s="64"/>
      <c r="P131" s="62"/>
      <c r="Q131" s="63"/>
      <c r="R131" s="63"/>
      <c r="S131" s="62"/>
      <c r="T131" s="62"/>
      <c r="U131" s="62"/>
      <c r="V131" s="64"/>
      <c r="W131" s="62"/>
      <c r="X131" s="44" t="s">
        <v>1073</v>
      </c>
      <c r="Y131" s="44" t="s">
        <v>1031</v>
      </c>
      <c r="Z131" s="46">
        <v>42713</v>
      </c>
      <c r="AA131" s="55">
        <v>11990</v>
      </c>
      <c r="AB131" s="44" t="s">
        <v>627</v>
      </c>
      <c r="AC131" s="70">
        <v>42775</v>
      </c>
      <c r="AD131" s="70">
        <v>42984</v>
      </c>
      <c r="AE131" s="56"/>
      <c r="AF131" s="56"/>
      <c r="AG131" s="41"/>
      <c r="AH131" s="60"/>
      <c r="AI131" s="41"/>
      <c r="AJ131" s="56"/>
      <c r="AK131" s="41"/>
      <c r="AL131" s="64"/>
      <c r="AM131" s="64"/>
      <c r="AN131" s="64"/>
      <c r="AO131" s="64"/>
      <c r="AP131" s="61"/>
      <c r="AQ131" s="61"/>
      <c r="AR131" s="61"/>
      <c r="AS131" s="61"/>
      <c r="AT131" s="61"/>
      <c r="AU131" s="61"/>
      <c r="AV131" s="62"/>
      <c r="AW131" s="62"/>
      <c r="AX131" s="62"/>
      <c r="AY131" s="63"/>
      <c r="AZ131" s="62"/>
      <c r="BA131" s="63"/>
      <c r="BB131" s="62"/>
      <c r="BC131" s="62"/>
      <c r="BD131" s="46">
        <v>42715</v>
      </c>
      <c r="BE131" s="42">
        <v>42894</v>
      </c>
      <c r="BF131" s="43"/>
      <c r="BG131" s="62"/>
      <c r="BH131" s="63"/>
      <c r="BI131" s="62"/>
      <c r="BJ131" s="62"/>
      <c r="BK131" s="42"/>
      <c r="BL131" s="42"/>
      <c r="BM131" s="62"/>
    </row>
    <row r="132" spans="1:65" ht="25.5" x14ac:dyDescent="0.25">
      <c r="A132" s="311"/>
      <c r="B132" s="284"/>
      <c r="C132" s="62"/>
      <c r="D132" s="62"/>
      <c r="E132" s="62"/>
      <c r="F132" s="349"/>
      <c r="G132" s="62"/>
      <c r="H132" s="62"/>
      <c r="I132" s="63"/>
      <c r="J132" s="63"/>
      <c r="K132" s="62"/>
      <c r="L132" s="380"/>
      <c r="M132" s="62"/>
      <c r="N132" s="63"/>
      <c r="O132" s="64"/>
      <c r="P132" s="62"/>
      <c r="Q132" s="63"/>
      <c r="R132" s="63"/>
      <c r="S132" s="62"/>
      <c r="T132" s="62"/>
      <c r="U132" s="62"/>
      <c r="V132" s="64"/>
      <c r="W132" s="62"/>
      <c r="X132" s="44" t="s">
        <v>1073</v>
      </c>
      <c r="Y132" s="44" t="s">
        <v>1453</v>
      </c>
      <c r="Z132" s="46">
        <v>42894</v>
      </c>
      <c r="AA132" s="55">
        <v>12112</v>
      </c>
      <c r="AB132" s="44" t="s">
        <v>627</v>
      </c>
      <c r="AC132" s="70">
        <v>42985</v>
      </c>
      <c r="AD132" s="70">
        <v>43194</v>
      </c>
      <c r="AE132" s="56"/>
      <c r="AF132" s="56"/>
      <c r="AG132" s="41"/>
      <c r="AH132" s="60"/>
      <c r="AI132" s="41"/>
      <c r="AJ132" s="56"/>
      <c r="AK132" s="41"/>
      <c r="AL132" s="64"/>
      <c r="AM132" s="64"/>
      <c r="AN132" s="64"/>
      <c r="AO132" s="64"/>
      <c r="AP132" s="61"/>
      <c r="AQ132" s="61"/>
      <c r="AR132" s="61"/>
      <c r="AS132" s="61"/>
      <c r="AT132" s="61"/>
      <c r="AU132" s="61"/>
      <c r="AV132" s="62"/>
      <c r="AW132" s="62"/>
      <c r="AX132" s="62"/>
      <c r="AY132" s="63"/>
      <c r="AZ132" s="62"/>
      <c r="BA132" s="63"/>
      <c r="BB132" s="62"/>
      <c r="BC132" s="62"/>
      <c r="BD132" s="46">
        <v>42895</v>
      </c>
      <c r="BE132" s="42">
        <v>43074</v>
      </c>
      <c r="BF132" s="43"/>
      <c r="BG132" s="62"/>
      <c r="BH132" s="63"/>
      <c r="BI132" s="62"/>
      <c r="BJ132" s="62"/>
      <c r="BK132" s="42"/>
      <c r="BL132" s="42"/>
      <c r="BM132" s="62"/>
    </row>
    <row r="133" spans="1:65" ht="25.5" x14ac:dyDescent="0.25">
      <c r="A133" s="311"/>
      <c r="B133" s="284"/>
      <c r="C133" s="62"/>
      <c r="D133" s="62"/>
      <c r="E133" s="62"/>
      <c r="F133" s="349"/>
      <c r="G133" s="62"/>
      <c r="H133" s="62"/>
      <c r="I133" s="63"/>
      <c r="J133" s="63"/>
      <c r="K133" s="62"/>
      <c r="L133" s="380"/>
      <c r="M133" s="62"/>
      <c r="N133" s="63"/>
      <c r="O133" s="64"/>
      <c r="P133" s="62"/>
      <c r="Q133" s="63"/>
      <c r="R133" s="63"/>
      <c r="S133" s="62"/>
      <c r="T133" s="62"/>
      <c r="U133" s="62"/>
      <c r="V133" s="64"/>
      <c r="W133" s="62"/>
      <c r="X133" s="44" t="s">
        <v>1075</v>
      </c>
      <c r="Y133" s="44" t="s">
        <v>1531</v>
      </c>
      <c r="Z133" s="46">
        <v>42955</v>
      </c>
      <c r="AA133" s="55">
        <v>12129</v>
      </c>
      <c r="AB133" s="44" t="s">
        <v>1532</v>
      </c>
      <c r="AC133" s="70"/>
      <c r="AD133" s="70"/>
      <c r="AE133" s="56"/>
      <c r="AF133" s="56"/>
      <c r="AG133" s="41">
        <v>210000</v>
      </c>
      <c r="AH133" s="60"/>
      <c r="AI133" s="41"/>
      <c r="AJ133" s="56"/>
      <c r="AK133" s="41"/>
      <c r="AL133" s="64"/>
      <c r="AM133" s="64"/>
      <c r="AN133" s="64"/>
      <c r="AO133" s="64"/>
      <c r="AP133" s="61"/>
      <c r="AQ133" s="61"/>
      <c r="AR133" s="61"/>
      <c r="AS133" s="61"/>
      <c r="AT133" s="61"/>
      <c r="AU133" s="61"/>
      <c r="AV133" s="62"/>
      <c r="AW133" s="62"/>
      <c r="AX133" s="62"/>
      <c r="AY133" s="63"/>
      <c r="AZ133" s="62"/>
      <c r="BA133" s="63"/>
      <c r="BB133" s="62"/>
      <c r="BC133" s="62"/>
      <c r="BD133" s="46"/>
      <c r="BE133" s="42"/>
      <c r="BF133" s="43"/>
      <c r="BG133" s="62"/>
      <c r="BH133" s="63"/>
      <c r="BI133" s="62"/>
      <c r="BJ133" s="62"/>
      <c r="BK133" s="42"/>
      <c r="BL133" s="42"/>
      <c r="BM133" s="62"/>
    </row>
    <row r="134" spans="1:65" ht="25.5" x14ac:dyDescent="0.25">
      <c r="A134" s="311"/>
      <c r="B134" s="284"/>
      <c r="C134" s="62"/>
      <c r="D134" s="62"/>
      <c r="E134" s="62"/>
      <c r="F134" s="349"/>
      <c r="G134" s="62"/>
      <c r="H134" s="62"/>
      <c r="I134" s="63"/>
      <c r="J134" s="63"/>
      <c r="K134" s="62"/>
      <c r="L134" s="380"/>
      <c r="M134" s="62"/>
      <c r="N134" s="63"/>
      <c r="O134" s="64"/>
      <c r="P134" s="62"/>
      <c r="Q134" s="63"/>
      <c r="R134" s="63"/>
      <c r="S134" s="62"/>
      <c r="T134" s="62"/>
      <c r="U134" s="62"/>
      <c r="V134" s="64"/>
      <c r="W134" s="62"/>
      <c r="X134" s="44" t="s">
        <v>1073</v>
      </c>
      <c r="Y134" s="44" t="s">
        <v>1798</v>
      </c>
      <c r="Z134" s="46">
        <v>43073</v>
      </c>
      <c r="AA134" s="55">
        <v>12255</v>
      </c>
      <c r="AB134" s="44" t="s">
        <v>627</v>
      </c>
      <c r="AC134" s="70">
        <v>43075</v>
      </c>
      <c r="AD134" s="70">
        <v>43114</v>
      </c>
      <c r="AE134" s="56"/>
      <c r="AF134" s="56"/>
      <c r="AG134" s="41"/>
      <c r="AH134" s="60"/>
      <c r="AI134" s="41"/>
      <c r="AJ134" s="56"/>
      <c r="AK134" s="41"/>
      <c r="AL134" s="64"/>
      <c r="AM134" s="64"/>
      <c r="AN134" s="64"/>
      <c r="AO134" s="64"/>
      <c r="AP134" s="61"/>
      <c r="AQ134" s="61"/>
      <c r="AR134" s="61"/>
      <c r="AS134" s="61"/>
      <c r="AT134" s="61"/>
      <c r="AU134" s="61"/>
      <c r="AV134" s="62"/>
      <c r="AW134" s="62"/>
      <c r="AX134" s="62"/>
      <c r="AY134" s="63"/>
      <c r="AZ134" s="62"/>
      <c r="BA134" s="63"/>
      <c r="BB134" s="62"/>
      <c r="BC134" s="62"/>
      <c r="BD134" s="46"/>
      <c r="BE134" s="42"/>
      <c r="BF134" s="43"/>
      <c r="BG134" s="62"/>
      <c r="BH134" s="63"/>
      <c r="BI134" s="62"/>
      <c r="BJ134" s="62"/>
      <c r="BK134" s="42"/>
      <c r="BL134" s="42"/>
      <c r="BM134" s="62"/>
    </row>
    <row r="135" spans="1:65" x14ac:dyDescent="0.25">
      <c r="A135" s="312"/>
      <c r="B135" s="285"/>
      <c r="C135" s="66"/>
      <c r="D135" s="66"/>
      <c r="E135" s="66"/>
      <c r="F135" s="350"/>
      <c r="G135" s="66"/>
      <c r="H135" s="66"/>
      <c r="I135" s="67"/>
      <c r="J135" s="67"/>
      <c r="K135" s="66"/>
      <c r="L135" s="381"/>
      <c r="M135" s="66"/>
      <c r="N135" s="67"/>
      <c r="O135" s="68"/>
      <c r="P135" s="66"/>
      <c r="Q135" s="67"/>
      <c r="R135" s="67"/>
      <c r="S135" s="66"/>
      <c r="T135" s="66"/>
      <c r="U135" s="66"/>
      <c r="V135" s="68"/>
      <c r="W135" s="66"/>
      <c r="X135" s="44"/>
      <c r="Y135" s="44"/>
      <c r="Z135" s="46"/>
      <c r="AA135" s="55"/>
      <c r="AB135" s="44"/>
      <c r="AC135" s="70"/>
      <c r="AD135" s="70"/>
      <c r="AE135" s="56"/>
      <c r="AF135" s="56"/>
      <c r="AG135" s="41"/>
      <c r="AH135" s="60"/>
      <c r="AI135" s="70">
        <v>43109</v>
      </c>
      <c r="AJ135" s="56"/>
      <c r="AK135" s="41">
        <v>51083.63</v>
      </c>
      <c r="AL135" s="68"/>
      <c r="AM135" s="68"/>
      <c r="AN135" s="68"/>
      <c r="AO135" s="68"/>
      <c r="AP135" s="61"/>
      <c r="AQ135" s="61"/>
      <c r="AR135" s="61"/>
      <c r="AS135" s="61"/>
      <c r="AT135" s="61"/>
      <c r="AU135" s="61"/>
      <c r="AV135" s="66"/>
      <c r="AW135" s="66"/>
      <c r="AX135" s="66"/>
      <c r="AY135" s="67"/>
      <c r="AZ135" s="66"/>
      <c r="BA135" s="67"/>
      <c r="BB135" s="66"/>
      <c r="BC135" s="66"/>
      <c r="BD135" s="46"/>
      <c r="BE135" s="42"/>
      <c r="BF135" s="43"/>
      <c r="BG135" s="66"/>
      <c r="BH135" s="67"/>
      <c r="BI135" s="66"/>
      <c r="BJ135" s="66"/>
      <c r="BK135" s="42"/>
      <c r="BL135" s="42"/>
      <c r="BM135" s="66"/>
    </row>
    <row r="136" spans="1:65" x14ac:dyDescent="0.25">
      <c r="A136" s="317">
        <v>15</v>
      </c>
      <c r="B136" s="290" t="s">
        <v>562</v>
      </c>
      <c r="C136" s="57" t="s">
        <v>368</v>
      </c>
      <c r="D136" s="57" t="s">
        <v>1246</v>
      </c>
      <c r="E136" s="57" t="s">
        <v>143</v>
      </c>
      <c r="F136" s="351" t="s">
        <v>515</v>
      </c>
      <c r="G136" s="57" t="s">
        <v>619</v>
      </c>
      <c r="H136" s="58"/>
      <c r="I136" s="58"/>
      <c r="J136" s="58"/>
      <c r="K136" s="57" t="s">
        <v>519</v>
      </c>
      <c r="L136" s="385" t="s">
        <v>520</v>
      </c>
      <c r="M136" s="57" t="s">
        <v>561</v>
      </c>
      <c r="N136" s="58">
        <v>42423</v>
      </c>
      <c r="O136" s="59">
        <v>320903.21000000002</v>
      </c>
      <c r="P136" s="57" t="s">
        <v>563</v>
      </c>
      <c r="Q136" s="58">
        <v>42423</v>
      </c>
      <c r="R136" s="58">
        <v>42542</v>
      </c>
      <c r="S136" s="57" t="s">
        <v>18</v>
      </c>
      <c r="T136" s="57" t="s">
        <v>1223</v>
      </c>
      <c r="U136" s="57" t="s">
        <v>1214</v>
      </c>
      <c r="V136" s="59">
        <v>12836.13</v>
      </c>
      <c r="W136" s="57">
        <v>44905100</v>
      </c>
      <c r="X136" s="44"/>
      <c r="Y136" s="44"/>
      <c r="Z136" s="46"/>
      <c r="AA136" s="55"/>
      <c r="AB136" s="53"/>
      <c r="AC136" s="70"/>
      <c r="AD136" s="70"/>
      <c r="AE136" s="109">
        <f>AG136/O136</f>
        <v>0.15483755989851269</v>
      </c>
      <c r="AF136" s="110">
        <f>AH136/O136</f>
        <v>0.12985560350113046</v>
      </c>
      <c r="AG136" s="60">
        <f>SUM(AG137:AG146)</f>
        <v>49687.87</v>
      </c>
      <c r="AH136" s="60">
        <f>SUM(AH137:AH146)</f>
        <v>41671.08</v>
      </c>
      <c r="AI136" s="41"/>
      <c r="AJ136" s="56"/>
      <c r="AK136" s="41"/>
      <c r="AL136" s="59">
        <f>O136-AH136+AG136</f>
        <v>328920</v>
      </c>
      <c r="AM136" s="59">
        <v>271007.74</v>
      </c>
      <c r="AN136" s="59">
        <v>59479.1</v>
      </c>
      <c r="AO136" s="59">
        <f t="shared" ref="AO136" si="13">AM136+AN136</f>
        <v>330486.83999999997</v>
      </c>
      <c r="AP136" s="61"/>
      <c r="AQ136" s="61"/>
      <c r="AR136" s="61"/>
      <c r="AS136" s="61"/>
      <c r="AT136" s="61"/>
      <c r="AU136" s="61"/>
      <c r="AV136" s="57"/>
      <c r="AW136" s="57"/>
      <c r="AX136" s="57"/>
      <c r="AY136" s="58"/>
      <c r="AZ136" s="57"/>
      <c r="BA136" s="58"/>
      <c r="BB136" s="57"/>
      <c r="BC136" s="57"/>
      <c r="BD136" s="46">
        <v>42436</v>
      </c>
      <c r="BE136" s="46">
        <v>42526</v>
      </c>
      <c r="BF136" s="43"/>
      <c r="BG136" s="57"/>
      <c r="BH136" s="58">
        <v>42436</v>
      </c>
      <c r="BI136" s="57"/>
      <c r="BJ136" s="57" t="s">
        <v>233</v>
      </c>
      <c r="BK136" s="42">
        <v>42613</v>
      </c>
      <c r="BL136" s="42">
        <v>42975</v>
      </c>
      <c r="BM136" s="57"/>
    </row>
    <row r="137" spans="1:65" ht="25.5" x14ac:dyDescent="0.25">
      <c r="A137" s="311"/>
      <c r="B137" s="284"/>
      <c r="C137" s="62"/>
      <c r="D137" s="62"/>
      <c r="E137" s="62"/>
      <c r="F137" s="349"/>
      <c r="G137" s="62"/>
      <c r="H137" s="63"/>
      <c r="I137" s="63"/>
      <c r="J137" s="63"/>
      <c r="K137" s="62"/>
      <c r="L137" s="380"/>
      <c r="M137" s="62"/>
      <c r="N137" s="63"/>
      <c r="O137" s="64"/>
      <c r="P137" s="62"/>
      <c r="Q137" s="63"/>
      <c r="R137" s="63"/>
      <c r="S137" s="62"/>
      <c r="T137" s="62"/>
      <c r="U137" s="62"/>
      <c r="V137" s="64"/>
      <c r="W137" s="62"/>
      <c r="X137" s="44" t="s">
        <v>1073</v>
      </c>
      <c r="Y137" s="44" t="s">
        <v>742</v>
      </c>
      <c r="Z137" s="46">
        <v>42543</v>
      </c>
      <c r="AA137" s="55">
        <v>11825</v>
      </c>
      <c r="AB137" s="81" t="s">
        <v>744</v>
      </c>
      <c r="AC137" s="70">
        <v>42543</v>
      </c>
      <c r="AD137" s="70">
        <v>42662</v>
      </c>
      <c r="AE137" s="56"/>
      <c r="AF137" s="56"/>
      <c r="AG137" s="41"/>
      <c r="AH137" s="60"/>
      <c r="AI137" s="41"/>
      <c r="AJ137" s="56"/>
      <c r="AK137" s="41"/>
      <c r="AL137" s="64"/>
      <c r="AM137" s="64"/>
      <c r="AN137" s="64"/>
      <c r="AO137" s="64"/>
      <c r="AP137" s="61"/>
      <c r="AQ137" s="61"/>
      <c r="AR137" s="61"/>
      <c r="AS137" s="61"/>
      <c r="AT137" s="61"/>
      <c r="AU137" s="61"/>
      <c r="AV137" s="62"/>
      <c r="AW137" s="62"/>
      <c r="AX137" s="62"/>
      <c r="AY137" s="63"/>
      <c r="AZ137" s="62"/>
      <c r="BA137" s="63"/>
      <c r="BB137" s="62"/>
      <c r="BC137" s="62"/>
      <c r="BD137" s="46"/>
      <c r="BE137" s="42"/>
      <c r="BF137" s="43"/>
      <c r="BG137" s="62"/>
      <c r="BH137" s="63"/>
      <c r="BI137" s="62"/>
      <c r="BJ137" s="62"/>
      <c r="BK137" s="42"/>
      <c r="BL137" s="42"/>
      <c r="BM137" s="62"/>
    </row>
    <row r="138" spans="1:65" ht="38.25" x14ac:dyDescent="0.25">
      <c r="A138" s="311"/>
      <c r="B138" s="284"/>
      <c r="C138" s="62"/>
      <c r="D138" s="62"/>
      <c r="E138" s="62"/>
      <c r="F138" s="349"/>
      <c r="G138" s="62"/>
      <c r="H138" s="63"/>
      <c r="I138" s="63"/>
      <c r="J138" s="63"/>
      <c r="K138" s="62"/>
      <c r="L138" s="380"/>
      <c r="M138" s="62"/>
      <c r="N138" s="63"/>
      <c r="O138" s="64"/>
      <c r="P138" s="62"/>
      <c r="Q138" s="63"/>
      <c r="R138" s="63"/>
      <c r="S138" s="62"/>
      <c r="T138" s="62"/>
      <c r="U138" s="62"/>
      <c r="V138" s="64"/>
      <c r="W138" s="62"/>
      <c r="X138" s="44" t="s">
        <v>1075</v>
      </c>
      <c r="Y138" s="44" t="s">
        <v>743</v>
      </c>
      <c r="Z138" s="46">
        <v>42529</v>
      </c>
      <c r="AA138" s="55">
        <v>11825</v>
      </c>
      <c r="AB138" s="81" t="s">
        <v>745</v>
      </c>
      <c r="AC138" s="70"/>
      <c r="AD138" s="70"/>
      <c r="AE138" s="56"/>
      <c r="AF138" s="56"/>
      <c r="AG138" s="41"/>
      <c r="AH138" s="60">
        <v>1566.84</v>
      </c>
      <c r="AI138" s="41"/>
      <c r="AJ138" s="56"/>
      <c r="AK138" s="41"/>
      <c r="AL138" s="64"/>
      <c r="AM138" s="64"/>
      <c r="AN138" s="64"/>
      <c r="AO138" s="64"/>
      <c r="AP138" s="61"/>
      <c r="AQ138" s="61"/>
      <c r="AR138" s="61"/>
      <c r="AS138" s="61"/>
      <c r="AT138" s="61"/>
      <c r="AU138" s="61"/>
      <c r="AV138" s="62"/>
      <c r="AW138" s="62"/>
      <c r="AX138" s="62"/>
      <c r="AY138" s="63"/>
      <c r="AZ138" s="62"/>
      <c r="BA138" s="63"/>
      <c r="BB138" s="62"/>
      <c r="BC138" s="62"/>
      <c r="BD138" s="46"/>
      <c r="BE138" s="42"/>
      <c r="BF138" s="43"/>
      <c r="BG138" s="62"/>
      <c r="BH138" s="63"/>
      <c r="BI138" s="62"/>
      <c r="BJ138" s="62"/>
      <c r="BK138" s="42"/>
      <c r="BL138" s="42"/>
      <c r="BM138" s="62" t="s">
        <v>1660</v>
      </c>
    </row>
    <row r="139" spans="1:65" ht="25.5" x14ac:dyDescent="0.25">
      <c r="A139" s="311"/>
      <c r="B139" s="284"/>
      <c r="C139" s="62"/>
      <c r="D139" s="62"/>
      <c r="E139" s="62"/>
      <c r="F139" s="349"/>
      <c r="G139" s="62"/>
      <c r="H139" s="63"/>
      <c r="I139" s="63"/>
      <c r="J139" s="63"/>
      <c r="K139" s="62"/>
      <c r="L139" s="380"/>
      <c r="M139" s="62"/>
      <c r="N139" s="63"/>
      <c r="O139" s="64"/>
      <c r="P139" s="62"/>
      <c r="Q139" s="63"/>
      <c r="R139" s="63"/>
      <c r="S139" s="62"/>
      <c r="T139" s="62"/>
      <c r="U139" s="62"/>
      <c r="V139" s="64"/>
      <c r="W139" s="62"/>
      <c r="X139" s="44" t="s">
        <v>1073</v>
      </c>
      <c r="Y139" s="44" t="s">
        <v>941</v>
      </c>
      <c r="Z139" s="46">
        <v>42662</v>
      </c>
      <c r="AA139" s="55">
        <v>11939</v>
      </c>
      <c r="AB139" s="111" t="s">
        <v>627</v>
      </c>
      <c r="AC139" s="70">
        <v>42663</v>
      </c>
      <c r="AD139" s="70">
        <v>42782</v>
      </c>
      <c r="AE139" s="56"/>
      <c r="AF139" s="56"/>
      <c r="AG139" s="41"/>
      <c r="AH139" s="60"/>
      <c r="AI139" s="41"/>
      <c r="AJ139" s="56"/>
      <c r="AK139" s="41"/>
      <c r="AL139" s="64"/>
      <c r="AM139" s="64"/>
      <c r="AN139" s="64"/>
      <c r="AO139" s="64"/>
      <c r="AP139" s="61"/>
      <c r="AQ139" s="61"/>
      <c r="AR139" s="61"/>
      <c r="AS139" s="61"/>
      <c r="AT139" s="61"/>
      <c r="AU139" s="61"/>
      <c r="AV139" s="62"/>
      <c r="AW139" s="62"/>
      <c r="AX139" s="62"/>
      <c r="AY139" s="63"/>
      <c r="AZ139" s="62"/>
      <c r="BA139" s="63"/>
      <c r="BB139" s="62"/>
      <c r="BC139" s="62"/>
      <c r="BD139" s="46"/>
      <c r="BE139" s="42"/>
      <c r="BF139" s="43"/>
      <c r="BG139" s="62"/>
      <c r="BH139" s="63"/>
      <c r="BI139" s="62"/>
      <c r="BJ139" s="62"/>
      <c r="BK139" s="42"/>
      <c r="BL139" s="42"/>
      <c r="BM139" s="62"/>
    </row>
    <row r="140" spans="1:65" ht="25.5" x14ac:dyDescent="0.25">
      <c r="A140" s="311"/>
      <c r="B140" s="284"/>
      <c r="C140" s="62"/>
      <c r="D140" s="62"/>
      <c r="E140" s="62"/>
      <c r="F140" s="349"/>
      <c r="G140" s="62"/>
      <c r="H140" s="63"/>
      <c r="I140" s="63"/>
      <c r="J140" s="63"/>
      <c r="K140" s="62"/>
      <c r="L140" s="380"/>
      <c r="M140" s="62"/>
      <c r="N140" s="63"/>
      <c r="O140" s="64"/>
      <c r="P140" s="62"/>
      <c r="Q140" s="63"/>
      <c r="R140" s="63"/>
      <c r="S140" s="62"/>
      <c r="T140" s="62"/>
      <c r="U140" s="62"/>
      <c r="V140" s="64"/>
      <c r="W140" s="62"/>
      <c r="X140" s="44" t="s">
        <v>1694</v>
      </c>
      <c r="Y140" s="44" t="s">
        <v>1691</v>
      </c>
      <c r="Z140" s="46">
        <v>42783</v>
      </c>
      <c r="AA140" s="55">
        <v>12292</v>
      </c>
      <c r="AB140" s="70" t="s">
        <v>627</v>
      </c>
      <c r="AC140" s="70"/>
      <c r="AD140" s="70"/>
      <c r="AE140" s="56"/>
      <c r="AF140" s="56"/>
      <c r="AG140" s="41">
        <v>49687.87</v>
      </c>
      <c r="AH140" s="60"/>
      <c r="AI140" s="41"/>
      <c r="AJ140" s="56"/>
      <c r="AK140" s="41"/>
      <c r="AL140" s="64"/>
      <c r="AM140" s="64"/>
      <c r="AN140" s="64"/>
      <c r="AO140" s="64"/>
      <c r="AP140" s="61"/>
      <c r="AQ140" s="61"/>
      <c r="AR140" s="61"/>
      <c r="AS140" s="61"/>
      <c r="AT140" s="61"/>
      <c r="AU140" s="61"/>
      <c r="AV140" s="62"/>
      <c r="AW140" s="62"/>
      <c r="AX140" s="62"/>
      <c r="AY140" s="63"/>
      <c r="AZ140" s="62"/>
      <c r="BA140" s="63"/>
      <c r="BB140" s="62"/>
      <c r="BC140" s="62"/>
      <c r="BD140" s="46"/>
      <c r="BE140" s="42"/>
      <c r="BF140" s="43"/>
      <c r="BG140" s="62"/>
      <c r="BH140" s="63"/>
      <c r="BI140" s="62"/>
      <c r="BJ140" s="62"/>
      <c r="BK140" s="42"/>
      <c r="BL140" s="42"/>
      <c r="BM140" s="62"/>
    </row>
    <row r="141" spans="1:65" ht="25.5" x14ac:dyDescent="0.25">
      <c r="A141" s="311"/>
      <c r="B141" s="284"/>
      <c r="C141" s="62"/>
      <c r="D141" s="62"/>
      <c r="E141" s="62"/>
      <c r="F141" s="349"/>
      <c r="G141" s="62"/>
      <c r="H141" s="63"/>
      <c r="I141" s="63"/>
      <c r="J141" s="63"/>
      <c r="K141" s="62"/>
      <c r="L141" s="380"/>
      <c r="M141" s="62"/>
      <c r="N141" s="63"/>
      <c r="O141" s="64"/>
      <c r="P141" s="62"/>
      <c r="Q141" s="63"/>
      <c r="R141" s="63"/>
      <c r="S141" s="62"/>
      <c r="T141" s="62"/>
      <c r="U141" s="62"/>
      <c r="V141" s="64"/>
      <c r="W141" s="62"/>
      <c r="X141" s="44" t="s">
        <v>1694</v>
      </c>
      <c r="Y141" s="44" t="s">
        <v>1692</v>
      </c>
      <c r="Z141" s="46">
        <v>42902</v>
      </c>
      <c r="AA141" s="55">
        <v>12145</v>
      </c>
      <c r="AB141" s="70" t="s">
        <v>627</v>
      </c>
      <c r="AC141" s="70">
        <v>42903</v>
      </c>
      <c r="AD141" s="70">
        <v>43022</v>
      </c>
      <c r="AE141" s="56"/>
      <c r="AF141" s="56"/>
      <c r="AG141" s="41"/>
      <c r="AH141" s="60"/>
      <c r="AI141" s="41"/>
      <c r="AJ141" s="56"/>
      <c r="AK141" s="41"/>
      <c r="AL141" s="64"/>
      <c r="AM141" s="64"/>
      <c r="AN141" s="64"/>
      <c r="AO141" s="64"/>
      <c r="AP141" s="61"/>
      <c r="AQ141" s="61"/>
      <c r="AR141" s="61"/>
      <c r="AS141" s="61"/>
      <c r="AT141" s="61"/>
      <c r="AU141" s="61"/>
      <c r="AV141" s="62"/>
      <c r="AW141" s="62"/>
      <c r="AX141" s="62"/>
      <c r="AY141" s="63"/>
      <c r="AZ141" s="62"/>
      <c r="BA141" s="63"/>
      <c r="BB141" s="62"/>
      <c r="BC141" s="62"/>
      <c r="BD141" s="46"/>
      <c r="BE141" s="42"/>
      <c r="BF141" s="43"/>
      <c r="BG141" s="62"/>
      <c r="BH141" s="63"/>
      <c r="BI141" s="62"/>
      <c r="BJ141" s="62"/>
      <c r="BK141" s="42"/>
      <c r="BL141" s="42"/>
      <c r="BM141" s="62"/>
    </row>
    <row r="142" spans="1:65" ht="25.5" x14ac:dyDescent="0.25">
      <c r="A142" s="311"/>
      <c r="B142" s="284"/>
      <c r="C142" s="62"/>
      <c r="D142" s="62"/>
      <c r="E142" s="62"/>
      <c r="F142" s="349"/>
      <c r="G142" s="62"/>
      <c r="H142" s="63"/>
      <c r="I142" s="63"/>
      <c r="J142" s="63"/>
      <c r="K142" s="62"/>
      <c r="L142" s="380"/>
      <c r="M142" s="62"/>
      <c r="N142" s="63"/>
      <c r="O142" s="64"/>
      <c r="P142" s="62"/>
      <c r="Q142" s="63"/>
      <c r="R142" s="63"/>
      <c r="S142" s="62"/>
      <c r="T142" s="62"/>
      <c r="U142" s="62"/>
      <c r="V142" s="64"/>
      <c r="W142" s="62"/>
      <c r="X142" s="44" t="s">
        <v>1073</v>
      </c>
      <c r="Y142" s="44" t="s">
        <v>1693</v>
      </c>
      <c r="Z142" s="46">
        <v>42982</v>
      </c>
      <c r="AA142" s="55">
        <v>12151</v>
      </c>
      <c r="AB142" s="70" t="s">
        <v>627</v>
      </c>
      <c r="AC142" s="70">
        <v>43023</v>
      </c>
      <c r="AD142" s="70">
        <v>43142</v>
      </c>
      <c r="AE142" s="56"/>
      <c r="AF142" s="56"/>
      <c r="AG142" s="41"/>
      <c r="AH142" s="60"/>
      <c r="AI142" s="41"/>
      <c r="AJ142" s="56"/>
      <c r="AK142" s="41"/>
      <c r="AL142" s="64"/>
      <c r="AM142" s="64"/>
      <c r="AN142" s="64"/>
      <c r="AO142" s="64"/>
      <c r="AP142" s="61"/>
      <c r="AQ142" s="61"/>
      <c r="AR142" s="61"/>
      <c r="AS142" s="61"/>
      <c r="AT142" s="61"/>
      <c r="AU142" s="61"/>
      <c r="AV142" s="62"/>
      <c r="AW142" s="62"/>
      <c r="AX142" s="62"/>
      <c r="AY142" s="63"/>
      <c r="AZ142" s="62"/>
      <c r="BA142" s="63"/>
      <c r="BB142" s="62"/>
      <c r="BC142" s="62"/>
      <c r="BD142" s="46">
        <v>42982</v>
      </c>
      <c r="BE142" s="42">
        <v>43071</v>
      </c>
      <c r="BF142" s="43"/>
      <c r="BG142" s="62"/>
      <c r="BH142" s="63"/>
      <c r="BI142" s="62"/>
      <c r="BJ142" s="62"/>
      <c r="BK142" s="42"/>
      <c r="BL142" s="42"/>
      <c r="BM142" s="62"/>
    </row>
    <row r="143" spans="1:65" ht="25.5" x14ac:dyDescent="0.25">
      <c r="A143" s="311"/>
      <c r="B143" s="284"/>
      <c r="C143" s="62"/>
      <c r="D143" s="62"/>
      <c r="E143" s="62"/>
      <c r="F143" s="349"/>
      <c r="G143" s="62"/>
      <c r="H143" s="63"/>
      <c r="I143" s="63"/>
      <c r="J143" s="63"/>
      <c r="K143" s="62"/>
      <c r="L143" s="380"/>
      <c r="M143" s="62"/>
      <c r="N143" s="63"/>
      <c r="O143" s="64"/>
      <c r="P143" s="62"/>
      <c r="Q143" s="63"/>
      <c r="R143" s="63"/>
      <c r="S143" s="62"/>
      <c r="T143" s="62"/>
      <c r="U143" s="62"/>
      <c r="V143" s="64"/>
      <c r="W143" s="62"/>
      <c r="X143" s="44" t="s">
        <v>1073</v>
      </c>
      <c r="Y143" s="44" t="s">
        <v>1799</v>
      </c>
      <c r="Z143" s="46">
        <v>43070</v>
      </c>
      <c r="AA143" s="55">
        <v>12215</v>
      </c>
      <c r="AB143" s="70" t="s">
        <v>627</v>
      </c>
      <c r="AC143" s="70">
        <v>43143</v>
      </c>
      <c r="AD143" s="70">
        <v>43232</v>
      </c>
      <c r="AE143" s="56"/>
      <c r="AF143" s="56"/>
      <c r="AG143" s="41"/>
      <c r="AH143" s="60"/>
      <c r="AI143" s="41"/>
      <c r="AJ143" s="56"/>
      <c r="AK143" s="41"/>
      <c r="AL143" s="64"/>
      <c r="AM143" s="64"/>
      <c r="AN143" s="64"/>
      <c r="AO143" s="64"/>
      <c r="AP143" s="61"/>
      <c r="AQ143" s="61"/>
      <c r="AR143" s="61"/>
      <c r="AS143" s="61"/>
      <c r="AT143" s="61"/>
      <c r="AU143" s="61"/>
      <c r="AV143" s="62"/>
      <c r="AW143" s="62"/>
      <c r="AX143" s="62"/>
      <c r="AY143" s="63"/>
      <c r="AZ143" s="62"/>
      <c r="BA143" s="63"/>
      <c r="BB143" s="62"/>
      <c r="BC143" s="62"/>
      <c r="BD143" s="46">
        <v>43072</v>
      </c>
      <c r="BE143" s="42">
        <v>43161</v>
      </c>
      <c r="BF143" s="43"/>
      <c r="BG143" s="62"/>
      <c r="BH143" s="63"/>
      <c r="BI143" s="62"/>
      <c r="BJ143" s="62"/>
      <c r="BK143" s="42"/>
      <c r="BL143" s="42"/>
      <c r="BM143" s="62"/>
    </row>
    <row r="144" spans="1:65" ht="25.5" x14ac:dyDescent="0.25">
      <c r="A144" s="311"/>
      <c r="B144" s="284"/>
      <c r="C144" s="62"/>
      <c r="D144" s="62"/>
      <c r="E144" s="62"/>
      <c r="F144" s="349"/>
      <c r="G144" s="62"/>
      <c r="H144" s="63"/>
      <c r="I144" s="63"/>
      <c r="J144" s="63"/>
      <c r="K144" s="62"/>
      <c r="L144" s="380"/>
      <c r="M144" s="62"/>
      <c r="N144" s="63"/>
      <c r="O144" s="64"/>
      <c r="P144" s="62"/>
      <c r="Q144" s="63"/>
      <c r="R144" s="63"/>
      <c r="S144" s="62"/>
      <c r="T144" s="62"/>
      <c r="U144" s="62"/>
      <c r="V144" s="64"/>
      <c r="W144" s="62"/>
      <c r="X144" s="44" t="s">
        <v>1073</v>
      </c>
      <c r="Y144" s="44" t="s">
        <v>1800</v>
      </c>
      <c r="Z144" s="46">
        <v>43161</v>
      </c>
      <c r="AA144" s="55">
        <v>12280</v>
      </c>
      <c r="AB144" s="70" t="s">
        <v>627</v>
      </c>
      <c r="AC144" s="70"/>
      <c r="AD144" s="70"/>
      <c r="AE144" s="56"/>
      <c r="AF144" s="56"/>
      <c r="AG144" s="41"/>
      <c r="AH144" s="60"/>
      <c r="AI144" s="41"/>
      <c r="AJ144" s="56"/>
      <c r="AK144" s="41"/>
      <c r="AL144" s="64"/>
      <c r="AM144" s="64"/>
      <c r="AN144" s="64"/>
      <c r="AO144" s="64"/>
      <c r="AP144" s="61"/>
      <c r="AQ144" s="61"/>
      <c r="AR144" s="61"/>
      <c r="AS144" s="61"/>
      <c r="AT144" s="61"/>
      <c r="AU144" s="61"/>
      <c r="AV144" s="62"/>
      <c r="AW144" s="62"/>
      <c r="AX144" s="62"/>
      <c r="AY144" s="63"/>
      <c r="AZ144" s="62"/>
      <c r="BA144" s="63"/>
      <c r="BB144" s="62"/>
      <c r="BC144" s="62"/>
      <c r="BD144" s="46">
        <v>43162</v>
      </c>
      <c r="BE144" s="42">
        <v>43232</v>
      </c>
      <c r="BF144" s="43"/>
      <c r="BG144" s="62"/>
      <c r="BH144" s="63"/>
      <c r="BI144" s="62"/>
      <c r="BJ144" s="62"/>
      <c r="BK144" s="42"/>
      <c r="BL144" s="42"/>
      <c r="BM144" s="62"/>
    </row>
    <row r="145" spans="1:65" ht="38.25" x14ac:dyDescent="0.25">
      <c r="A145" s="311"/>
      <c r="B145" s="284"/>
      <c r="C145" s="62"/>
      <c r="D145" s="62"/>
      <c r="E145" s="62"/>
      <c r="F145" s="349"/>
      <c r="G145" s="62"/>
      <c r="H145" s="63"/>
      <c r="I145" s="63"/>
      <c r="J145" s="63"/>
      <c r="K145" s="62"/>
      <c r="L145" s="380"/>
      <c r="M145" s="62"/>
      <c r="N145" s="63"/>
      <c r="O145" s="64"/>
      <c r="P145" s="62"/>
      <c r="Q145" s="63"/>
      <c r="R145" s="63"/>
      <c r="S145" s="62"/>
      <c r="T145" s="62"/>
      <c r="U145" s="62"/>
      <c r="V145" s="64"/>
      <c r="W145" s="62"/>
      <c r="X145" s="44" t="s">
        <v>1075</v>
      </c>
      <c r="Y145" s="44" t="s">
        <v>1801</v>
      </c>
      <c r="Z145" s="46">
        <v>43216</v>
      </c>
      <c r="AA145" s="55">
        <v>12300</v>
      </c>
      <c r="AB145" s="81" t="s">
        <v>745</v>
      </c>
      <c r="AC145" s="70">
        <v>43233</v>
      </c>
      <c r="AD145" s="70">
        <v>43292</v>
      </c>
      <c r="AE145" s="56"/>
      <c r="AF145" s="56"/>
      <c r="AG145" s="41"/>
      <c r="AH145" s="60">
        <v>39654.230000000003</v>
      </c>
      <c r="AI145" s="41"/>
      <c r="AJ145" s="56"/>
      <c r="AK145" s="41"/>
      <c r="AL145" s="64"/>
      <c r="AM145" s="64"/>
      <c r="AN145" s="64"/>
      <c r="AO145" s="64"/>
      <c r="AP145" s="61"/>
      <c r="AQ145" s="61"/>
      <c r="AR145" s="61"/>
      <c r="AS145" s="61"/>
      <c r="AT145" s="61"/>
      <c r="AU145" s="61"/>
      <c r="AV145" s="62"/>
      <c r="AW145" s="62"/>
      <c r="AX145" s="62"/>
      <c r="AY145" s="63"/>
      <c r="AZ145" s="62"/>
      <c r="BA145" s="63"/>
      <c r="BB145" s="62"/>
      <c r="BC145" s="62"/>
      <c r="BD145" s="46">
        <v>43233</v>
      </c>
      <c r="BE145" s="42">
        <v>43262</v>
      </c>
      <c r="BF145" s="43"/>
      <c r="BG145" s="62"/>
      <c r="BH145" s="63"/>
      <c r="BI145" s="62"/>
      <c r="BJ145" s="62"/>
      <c r="BK145" s="42"/>
      <c r="BL145" s="42"/>
      <c r="BM145" s="62"/>
    </row>
    <row r="146" spans="1:65" ht="38.25" x14ac:dyDescent="0.25">
      <c r="A146" s="312"/>
      <c r="B146" s="285"/>
      <c r="C146" s="66"/>
      <c r="D146" s="66"/>
      <c r="E146" s="66"/>
      <c r="F146" s="350"/>
      <c r="G146" s="66"/>
      <c r="H146" s="67"/>
      <c r="I146" s="67"/>
      <c r="J146" s="67"/>
      <c r="K146" s="66"/>
      <c r="L146" s="381"/>
      <c r="M146" s="66"/>
      <c r="N146" s="67"/>
      <c r="O146" s="68"/>
      <c r="P146" s="66"/>
      <c r="Q146" s="67"/>
      <c r="R146" s="67"/>
      <c r="S146" s="66"/>
      <c r="T146" s="66"/>
      <c r="U146" s="66"/>
      <c r="V146" s="68"/>
      <c r="W146" s="66"/>
      <c r="X146" s="44" t="s">
        <v>1075</v>
      </c>
      <c r="Y146" s="44" t="s">
        <v>1802</v>
      </c>
      <c r="Z146" s="46">
        <v>43243</v>
      </c>
      <c r="AA146" s="55">
        <v>12310</v>
      </c>
      <c r="AB146" s="81" t="s">
        <v>745</v>
      </c>
      <c r="AC146" s="70"/>
      <c r="AD146" s="70"/>
      <c r="AE146" s="56"/>
      <c r="AF146" s="56"/>
      <c r="AG146" s="41"/>
      <c r="AH146" s="60">
        <v>450.01</v>
      </c>
      <c r="AI146" s="41"/>
      <c r="AJ146" s="56"/>
      <c r="AK146" s="41"/>
      <c r="AL146" s="68"/>
      <c r="AM146" s="68"/>
      <c r="AN146" s="68"/>
      <c r="AO146" s="68"/>
      <c r="AP146" s="61"/>
      <c r="AQ146" s="61"/>
      <c r="AR146" s="61"/>
      <c r="AS146" s="61"/>
      <c r="AT146" s="61"/>
      <c r="AU146" s="61"/>
      <c r="AV146" s="66"/>
      <c r="AW146" s="66"/>
      <c r="AX146" s="66"/>
      <c r="AY146" s="67"/>
      <c r="AZ146" s="66"/>
      <c r="BA146" s="67"/>
      <c r="BB146" s="66"/>
      <c r="BC146" s="66"/>
      <c r="BD146" s="46"/>
      <c r="BE146" s="42"/>
      <c r="BF146" s="43"/>
      <c r="BG146" s="66"/>
      <c r="BH146" s="67"/>
      <c r="BI146" s="66"/>
      <c r="BJ146" s="66"/>
      <c r="BK146" s="42"/>
      <c r="BL146" s="42"/>
      <c r="BM146" s="66"/>
    </row>
    <row r="147" spans="1:65" x14ac:dyDescent="0.25">
      <c r="A147" s="317">
        <v>16</v>
      </c>
      <c r="B147" s="290" t="s">
        <v>608</v>
      </c>
      <c r="C147" s="57" t="s">
        <v>535</v>
      </c>
      <c r="D147" s="57" t="s">
        <v>1246</v>
      </c>
      <c r="E147" s="57" t="s">
        <v>143</v>
      </c>
      <c r="F147" s="351" t="s">
        <v>605</v>
      </c>
      <c r="G147" s="57" t="s">
        <v>620</v>
      </c>
      <c r="H147" s="85"/>
      <c r="I147" s="86"/>
      <c r="J147" s="86"/>
      <c r="K147" s="57" t="s">
        <v>604</v>
      </c>
      <c r="L147" s="385" t="s">
        <v>707</v>
      </c>
      <c r="M147" s="57" t="s">
        <v>234</v>
      </c>
      <c r="N147" s="58">
        <v>42444</v>
      </c>
      <c r="O147" s="59">
        <v>245000</v>
      </c>
      <c r="P147" s="57" t="s">
        <v>609</v>
      </c>
      <c r="Q147" s="58">
        <v>42444</v>
      </c>
      <c r="R147" s="58">
        <v>42653</v>
      </c>
      <c r="S147" s="57" t="s">
        <v>426</v>
      </c>
      <c r="T147" s="57"/>
      <c r="U147" s="57"/>
      <c r="V147" s="59"/>
      <c r="W147" s="57" t="s">
        <v>297</v>
      </c>
      <c r="X147" s="44"/>
      <c r="Y147" s="44"/>
      <c r="Z147" s="46"/>
      <c r="AA147" s="55"/>
      <c r="AB147" s="65"/>
      <c r="AC147" s="70"/>
      <c r="AD147" s="70"/>
      <c r="AE147" s="56"/>
      <c r="AF147" s="56"/>
      <c r="AG147" s="41"/>
      <c r="AH147" s="60"/>
      <c r="AI147" s="41"/>
      <c r="AJ147" s="56"/>
      <c r="AK147" s="41"/>
      <c r="AL147" s="59">
        <f>O147-AH147+AG147</f>
        <v>245000</v>
      </c>
      <c r="AM147" s="59">
        <v>102086.92</v>
      </c>
      <c r="AN147" s="59">
        <v>0</v>
      </c>
      <c r="AO147" s="59">
        <f t="shared" ref="AO147" si="14">AM147+AN147</f>
        <v>102086.92</v>
      </c>
      <c r="AP147" s="61"/>
      <c r="AQ147" s="61"/>
      <c r="AR147" s="61"/>
      <c r="AS147" s="61"/>
      <c r="AT147" s="61"/>
      <c r="AU147" s="61"/>
      <c r="AV147" s="57"/>
      <c r="AW147" s="57"/>
      <c r="AX147" s="57"/>
      <c r="AY147" s="58"/>
      <c r="AZ147" s="57"/>
      <c r="BA147" s="58"/>
      <c r="BB147" s="57"/>
      <c r="BC147" s="57"/>
      <c r="BD147" s="42">
        <v>42079</v>
      </c>
      <c r="BE147" s="46">
        <v>42624</v>
      </c>
      <c r="BF147" s="43"/>
      <c r="BG147" s="57"/>
      <c r="BH147" s="58">
        <v>42079</v>
      </c>
      <c r="BI147" s="57"/>
      <c r="BJ147" s="57" t="s">
        <v>233</v>
      </c>
      <c r="BK147" s="42"/>
      <c r="BL147" s="42"/>
      <c r="BM147" s="57"/>
    </row>
    <row r="148" spans="1:65" ht="25.5" x14ac:dyDescent="0.25">
      <c r="A148" s="312"/>
      <c r="B148" s="285"/>
      <c r="C148" s="66"/>
      <c r="D148" s="66"/>
      <c r="E148" s="66"/>
      <c r="F148" s="350"/>
      <c r="G148" s="66"/>
      <c r="H148" s="47"/>
      <c r="I148" s="48"/>
      <c r="J148" s="48"/>
      <c r="K148" s="66"/>
      <c r="L148" s="381"/>
      <c r="M148" s="66"/>
      <c r="N148" s="67"/>
      <c r="O148" s="68"/>
      <c r="P148" s="66"/>
      <c r="Q148" s="67"/>
      <c r="R148" s="67"/>
      <c r="S148" s="66"/>
      <c r="T148" s="66"/>
      <c r="U148" s="66"/>
      <c r="V148" s="68"/>
      <c r="W148" s="66"/>
      <c r="X148" s="44" t="s">
        <v>1073</v>
      </c>
      <c r="Y148" s="44" t="s">
        <v>939</v>
      </c>
      <c r="Z148" s="46">
        <v>42622</v>
      </c>
      <c r="AA148" s="55">
        <v>11943</v>
      </c>
      <c r="AB148" s="81" t="s">
        <v>940</v>
      </c>
      <c r="AC148" s="70">
        <v>42654</v>
      </c>
      <c r="AD148" s="70">
        <v>42863</v>
      </c>
      <c r="AE148" s="56"/>
      <c r="AF148" s="56"/>
      <c r="AG148" s="41"/>
      <c r="AH148" s="60"/>
      <c r="AI148" s="41"/>
      <c r="AJ148" s="56"/>
      <c r="AK148" s="41"/>
      <c r="AL148" s="68"/>
      <c r="AM148" s="68"/>
      <c r="AN148" s="68"/>
      <c r="AO148" s="68"/>
      <c r="AP148" s="61"/>
      <c r="AQ148" s="61"/>
      <c r="AR148" s="61"/>
      <c r="AS148" s="61"/>
      <c r="AT148" s="61"/>
      <c r="AU148" s="61"/>
      <c r="AV148" s="66"/>
      <c r="AW148" s="66"/>
      <c r="AX148" s="66"/>
      <c r="AY148" s="67"/>
      <c r="AZ148" s="66"/>
      <c r="BA148" s="67"/>
      <c r="BB148" s="66"/>
      <c r="BC148" s="66"/>
      <c r="BD148" s="46"/>
      <c r="BE148" s="42"/>
      <c r="BF148" s="43"/>
      <c r="BG148" s="66"/>
      <c r="BH148" s="67"/>
      <c r="BI148" s="66"/>
      <c r="BJ148" s="66"/>
      <c r="BK148" s="42"/>
      <c r="BL148" s="42"/>
      <c r="BM148" s="66"/>
    </row>
    <row r="149" spans="1:65" x14ac:dyDescent="0.25">
      <c r="A149" s="317">
        <v>17</v>
      </c>
      <c r="B149" s="290" t="s">
        <v>783</v>
      </c>
      <c r="C149" s="57" t="s">
        <v>546</v>
      </c>
      <c r="D149" s="57" t="s">
        <v>1246</v>
      </c>
      <c r="E149" s="57" t="s">
        <v>143</v>
      </c>
      <c r="F149" s="351" t="s">
        <v>706</v>
      </c>
      <c r="G149" s="57" t="s">
        <v>607</v>
      </c>
      <c r="H149" s="57"/>
      <c r="I149" s="58"/>
      <c r="J149" s="58"/>
      <c r="K149" s="57" t="s">
        <v>1668</v>
      </c>
      <c r="L149" s="385" t="s">
        <v>707</v>
      </c>
      <c r="M149" s="57" t="s">
        <v>234</v>
      </c>
      <c r="N149" s="58">
        <v>42499</v>
      </c>
      <c r="O149" s="59">
        <v>619865.64</v>
      </c>
      <c r="P149" s="57" t="s">
        <v>784</v>
      </c>
      <c r="Q149" s="58">
        <v>42499</v>
      </c>
      <c r="R149" s="58">
        <v>42648</v>
      </c>
      <c r="S149" s="57" t="s">
        <v>18</v>
      </c>
      <c r="T149" s="57" t="s">
        <v>1224</v>
      </c>
      <c r="U149" s="57" t="s">
        <v>1214</v>
      </c>
      <c r="V149" s="59">
        <v>32783.85</v>
      </c>
      <c r="W149" s="57" t="s">
        <v>296</v>
      </c>
      <c r="X149" s="44"/>
      <c r="Y149" s="44"/>
      <c r="Z149" s="46"/>
      <c r="AA149" s="55"/>
      <c r="AB149" s="53"/>
      <c r="AC149" s="70"/>
      <c r="AD149" s="70"/>
      <c r="AE149" s="56">
        <f>AG149/O149</f>
        <v>0.1371799217649812</v>
      </c>
      <c r="AF149" s="56">
        <f>AH149/O149</f>
        <v>0</v>
      </c>
      <c r="AG149" s="41">
        <f>SUM(AG150:AG156)</f>
        <v>85033.12</v>
      </c>
      <c r="AH149" s="41">
        <f>SUM(AH150:AH151)</f>
        <v>0</v>
      </c>
      <c r="AI149" s="41"/>
      <c r="AJ149" s="56"/>
      <c r="AK149" s="41"/>
      <c r="AL149" s="59">
        <f>O149-AH149+AG149+AG156</f>
        <v>744319.11</v>
      </c>
      <c r="AM149" s="59">
        <v>444933.38</v>
      </c>
      <c r="AN149" s="59">
        <v>248982.95</v>
      </c>
      <c r="AO149" s="59">
        <f t="shared" ref="AO149:AO175" si="15">AM149+AN149</f>
        <v>693916.33000000007</v>
      </c>
      <c r="AP149" s="61"/>
      <c r="AQ149" s="61"/>
      <c r="AR149" s="61"/>
      <c r="AS149" s="61"/>
      <c r="AT149" s="61"/>
      <c r="AU149" s="61"/>
      <c r="AV149" s="57"/>
      <c r="AW149" s="57"/>
      <c r="AX149" s="57"/>
      <c r="AY149" s="58"/>
      <c r="AZ149" s="57"/>
      <c r="BA149" s="58"/>
      <c r="BB149" s="57"/>
      <c r="BC149" s="57"/>
      <c r="BD149" s="76">
        <v>42542</v>
      </c>
      <c r="BE149" s="42">
        <v>42661</v>
      </c>
      <c r="BF149" s="43"/>
      <c r="BG149" s="57"/>
      <c r="BH149" s="58">
        <v>42542</v>
      </c>
      <c r="BI149" s="57"/>
      <c r="BJ149" s="57"/>
      <c r="BK149" s="42"/>
      <c r="BL149" s="42"/>
      <c r="BM149" s="57"/>
    </row>
    <row r="150" spans="1:65" ht="25.5" x14ac:dyDescent="0.25">
      <c r="A150" s="311"/>
      <c r="B150" s="284"/>
      <c r="C150" s="62"/>
      <c r="D150" s="62"/>
      <c r="E150" s="62"/>
      <c r="F150" s="349"/>
      <c r="G150" s="62"/>
      <c r="H150" s="62"/>
      <c r="I150" s="63"/>
      <c r="J150" s="63"/>
      <c r="K150" s="62"/>
      <c r="L150" s="380"/>
      <c r="M150" s="62"/>
      <c r="N150" s="63"/>
      <c r="O150" s="64"/>
      <c r="P150" s="62"/>
      <c r="Q150" s="63"/>
      <c r="R150" s="63"/>
      <c r="S150" s="62"/>
      <c r="T150" s="62"/>
      <c r="U150" s="62"/>
      <c r="V150" s="64"/>
      <c r="W150" s="62"/>
      <c r="X150" s="44" t="s">
        <v>1073</v>
      </c>
      <c r="Y150" s="44" t="s">
        <v>950</v>
      </c>
      <c r="Z150" s="46">
        <v>42648</v>
      </c>
      <c r="AA150" s="55">
        <v>11933</v>
      </c>
      <c r="AB150" s="44" t="s">
        <v>627</v>
      </c>
      <c r="AC150" s="70">
        <v>42649</v>
      </c>
      <c r="AD150" s="70">
        <v>42798</v>
      </c>
      <c r="AE150" s="56"/>
      <c r="AF150" s="56"/>
      <c r="AG150" s="41"/>
      <c r="AH150" s="60"/>
      <c r="AI150" s="41"/>
      <c r="AJ150" s="56"/>
      <c r="AK150" s="41"/>
      <c r="AL150" s="64"/>
      <c r="AM150" s="64"/>
      <c r="AN150" s="64"/>
      <c r="AO150" s="64"/>
      <c r="AP150" s="61"/>
      <c r="AQ150" s="61"/>
      <c r="AR150" s="61"/>
      <c r="AS150" s="61"/>
      <c r="AT150" s="61"/>
      <c r="AU150" s="61"/>
      <c r="AV150" s="62"/>
      <c r="AW150" s="62"/>
      <c r="AX150" s="62"/>
      <c r="AY150" s="63"/>
      <c r="AZ150" s="62"/>
      <c r="BA150" s="63"/>
      <c r="BB150" s="62"/>
      <c r="BC150" s="62"/>
      <c r="BD150" s="76">
        <v>42662</v>
      </c>
      <c r="BE150" s="42">
        <v>42781</v>
      </c>
      <c r="BF150" s="43"/>
      <c r="BG150" s="62"/>
      <c r="BH150" s="63"/>
      <c r="BI150" s="62"/>
      <c r="BJ150" s="62"/>
      <c r="BK150" s="42"/>
      <c r="BL150" s="42"/>
      <c r="BM150" s="62"/>
    </row>
    <row r="151" spans="1:65" ht="25.5" x14ac:dyDescent="0.25">
      <c r="A151" s="311"/>
      <c r="B151" s="284"/>
      <c r="C151" s="62"/>
      <c r="D151" s="62"/>
      <c r="E151" s="62"/>
      <c r="F151" s="349"/>
      <c r="G151" s="62"/>
      <c r="H151" s="62"/>
      <c r="I151" s="63"/>
      <c r="J151" s="63"/>
      <c r="K151" s="62"/>
      <c r="L151" s="380"/>
      <c r="M151" s="62"/>
      <c r="N151" s="63"/>
      <c r="O151" s="64"/>
      <c r="P151" s="62"/>
      <c r="Q151" s="63"/>
      <c r="R151" s="63"/>
      <c r="S151" s="62"/>
      <c r="T151" s="62"/>
      <c r="U151" s="62"/>
      <c r="V151" s="64"/>
      <c r="W151" s="62"/>
      <c r="X151" s="44" t="s">
        <v>1073</v>
      </c>
      <c r="Y151" s="44" t="s">
        <v>1287</v>
      </c>
      <c r="Z151" s="46">
        <v>42648</v>
      </c>
      <c r="AA151" s="55">
        <v>11933</v>
      </c>
      <c r="AB151" s="44" t="s">
        <v>627</v>
      </c>
      <c r="AC151" s="70">
        <v>42799</v>
      </c>
      <c r="AD151" s="70">
        <v>42948</v>
      </c>
      <c r="AE151" s="56"/>
      <c r="AF151" s="56"/>
      <c r="AG151" s="41"/>
      <c r="AH151" s="60"/>
      <c r="AI151" s="41"/>
      <c r="AJ151" s="56"/>
      <c r="AK151" s="41"/>
      <c r="AL151" s="64"/>
      <c r="AM151" s="64"/>
      <c r="AN151" s="64"/>
      <c r="AO151" s="64"/>
      <c r="AP151" s="61"/>
      <c r="AQ151" s="61"/>
      <c r="AR151" s="61"/>
      <c r="AS151" s="61"/>
      <c r="AT151" s="61"/>
      <c r="AU151" s="61"/>
      <c r="AV151" s="62"/>
      <c r="AW151" s="62"/>
      <c r="AX151" s="62"/>
      <c r="AY151" s="63"/>
      <c r="AZ151" s="62"/>
      <c r="BA151" s="63"/>
      <c r="BB151" s="62"/>
      <c r="BC151" s="62"/>
      <c r="BD151" s="76">
        <v>42781</v>
      </c>
      <c r="BE151" s="42">
        <v>42901</v>
      </c>
      <c r="BF151" s="43"/>
      <c r="BG151" s="62"/>
      <c r="BH151" s="63"/>
      <c r="BI151" s="62"/>
      <c r="BJ151" s="62"/>
      <c r="BK151" s="42"/>
      <c r="BL151" s="42"/>
      <c r="BM151" s="62"/>
    </row>
    <row r="152" spans="1:65" ht="38.25" x14ac:dyDescent="0.25">
      <c r="A152" s="311"/>
      <c r="B152" s="284"/>
      <c r="C152" s="62"/>
      <c r="D152" s="62"/>
      <c r="E152" s="62"/>
      <c r="F152" s="349"/>
      <c r="G152" s="62"/>
      <c r="H152" s="88"/>
      <c r="I152" s="89"/>
      <c r="J152" s="89"/>
      <c r="K152" s="62"/>
      <c r="L152" s="380"/>
      <c r="M152" s="62"/>
      <c r="N152" s="63"/>
      <c r="O152" s="64"/>
      <c r="P152" s="62"/>
      <c r="Q152" s="63"/>
      <c r="R152" s="63"/>
      <c r="S152" s="62"/>
      <c r="T152" s="62"/>
      <c r="U152" s="62"/>
      <c r="V152" s="64"/>
      <c r="W152" s="62"/>
      <c r="X152" s="44" t="s">
        <v>1073</v>
      </c>
      <c r="Y152" s="44" t="s">
        <v>1440</v>
      </c>
      <c r="Z152" s="46">
        <v>42508</v>
      </c>
      <c r="AA152" s="55">
        <v>12058</v>
      </c>
      <c r="AB152" s="97" t="s">
        <v>1441</v>
      </c>
      <c r="AC152" s="70"/>
      <c r="AD152" s="70"/>
      <c r="AE152" s="56"/>
      <c r="AF152" s="56"/>
      <c r="AG152" s="41">
        <v>45612.77</v>
      </c>
      <c r="AH152" s="60"/>
      <c r="AI152" s="41"/>
      <c r="AJ152" s="56"/>
      <c r="AK152" s="41"/>
      <c r="AL152" s="64"/>
      <c r="AM152" s="64"/>
      <c r="AN152" s="64"/>
      <c r="AO152" s="64"/>
      <c r="AP152" s="61"/>
      <c r="AQ152" s="61"/>
      <c r="AR152" s="61"/>
      <c r="AS152" s="61"/>
      <c r="AT152" s="61"/>
      <c r="AU152" s="61"/>
      <c r="AV152" s="62"/>
      <c r="AW152" s="62"/>
      <c r="AX152" s="62"/>
      <c r="AY152" s="63"/>
      <c r="AZ152" s="62"/>
      <c r="BA152" s="63"/>
      <c r="BB152" s="62"/>
      <c r="BC152" s="62"/>
      <c r="BD152" s="76"/>
      <c r="BE152" s="42"/>
      <c r="BF152" s="43"/>
      <c r="BG152" s="62"/>
      <c r="BH152" s="63"/>
      <c r="BI152" s="62"/>
      <c r="BJ152" s="62"/>
      <c r="BK152" s="42"/>
      <c r="BL152" s="42"/>
      <c r="BM152" s="62"/>
    </row>
    <row r="153" spans="1:65" ht="25.5" x14ac:dyDescent="0.25">
      <c r="A153" s="311"/>
      <c r="B153" s="284"/>
      <c r="C153" s="62"/>
      <c r="D153" s="62"/>
      <c r="E153" s="62"/>
      <c r="F153" s="349"/>
      <c r="G153" s="62"/>
      <c r="H153" s="88"/>
      <c r="I153" s="89"/>
      <c r="J153" s="89"/>
      <c r="K153" s="62"/>
      <c r="L153" s="380"/>
      <c r="M153" s="62"/>
      <c r="N153" s="63"/>
      <c r="O153" s="64"/>
      <c r="P153" s="62"/>
      <c r="Q153" s="63"/>
      <c r="R153" s="63"/>
      <c r="S153" s="62"/>
      <c r="T153" s="62"/>
      <c r="U153" s="62"/>
      <c r="V153" s="64"/>
      <c r="W153" s="62"/>
      <c r="X153" s="44" t="s">
        <v>1073</v>
      </c>
      <c r="Y153" s="44" t="s">
        <v>1669</v>
      </c>
      <c r="Z153" s="46">
        <v>42899</v>
      </c>
      <c r="AA153" s="55">
        <v>12168</v>
      </c>
      <c r="AB153" s="44" t="s">
        <v>627</v>
      </c>
      <c r="AC153" s="70">
        <v>42949</v>
      </c>
      <c r="AD153" s="70">
        <v>43098</v>
      </c>
      <c r="AE153" s="56"/>
      <c r="AF153" s="56"/>
      <c r="AG153" s="41"/>
      <c r="AH153" s="60"/>
      <c r="AI153" s="41"/>
      <c r="AJ153" s="56"/>
      <c r="AK153" s="41"/>
      <c r="AL153" s="64"/>
      <c r="AM153" s="64"/>
      <c r="AN153" s="64"/>
      <c r="AO153" s="64"/>
      <c r="AP153" s="61"/>
      <c r="AQ153" s="61"/>
      <c r="AR153" s="61"/>
      <c r="AS153" s="61"/>
      <c r="AT153" s="61"/>
      <c r="AU153" s="61"/>
      <c r="AV153" s="62"/>
      <c r="AW153" s="62"/>
      <c r="AX153" s="62"/>
      <c r="AY153" s="63"/>
      <c r="AZ153" s="62"/>
      <c r="BA153" s="63"/>
      <c r="BB153" s="62"/>
      <c r="BC153" s="62"/>
      <c r="BD153" s="76">
        <v>42902</v>
      </c>
      <c r="BE153" s="42">
        <v>43021</v>
      </c>
      <c r="BF153" s="43"/>
      <c r="BG153" s="62"/>
      <c r="BH153" s="63"/>
      <c r="BI153" s="62"/>
      <c r="BJ153" s="62"/>
      <c r="BK153" s="42"/>
      <c r="BL153" s="42"/>
      <c r="BM153" s="62"/>
    </row>
    <row r="154" spans="1:65" ht="25.5" x14ac:dyDescent="0.25">
      <c r="A154" s="311"/>
      <c r="B154" s="284"/>
      <c r="C154" s="62"/>
      <c r="D154" s="62"/>
      <c r="E154" s="62"/>
      <c r="F154" s="349"/>
      <c r="G154" s="62"/>
      <c r="H154" s="88"/>
      <c r="I154" s="89"/>
      <c r="J154" s="89"/>
      <c r="K154" s="62"/>
      <c r="L154" s="380"/>
      <c r="M154" s="62"/>
      <c r="N154" s="63"/>
      <c r="O154" s="64"/>
      <c r="P154" s="62"/>
      <c r="Q154" s="63"/>
      <c r="R154" s="63"/>
      <c r="S154" s="62"/>
      <c r="T154" s="62"/>
      <c r="U154" s="62"/>
      <c r="V154" s="64"/>
      <c r="W154" s="62"/>
      <c r="X154" s="44" t="s">
        <v>1073</v>
      </c>
      <c r="Y154" s="44" t="s">
        <v>1695</v>
      </c>
      <c r="Z154" s="46">
        <v>43018</v>
      </c>
      <c r="AA154" s="55">
        <v>12172</v>
      </c>
      <c r="AB154" s="44" t="s">
        <v>627</v>
      </c>
      <c r="AC154" s="70">
        <v>43099</v>
      </c>
      <c r="AD154" s="70">
        <v>43248</v>
      </c>
      <c r="AE154" s="56"/>
      <c r="AF154" s="56"/>
      <c r="AG154" s="41"/>
      <c r="AH154" s="60"/>
      <c r="AI154" s="41"/>
      <c r="AJ154" s="56"/>
      <c r="AK154" s="41"/>
      <c r="AL154" s="64"/>
      <c r="AM154" s="64"/>
      <c r="AN154" s="64"/>
      <c r="AO154" s="64"/>
      <c r="AP154" s="61"/>
      <c r="AQ154" s="61"/>
      <c r="AR154" s="61"/>
      <c r="AS154" s="61"/>
      <c r="AT154" s="61"/>
      <c r="AU154" s="61"/>
      <c r="AV154" s="62"/>
      <c r="AW154" s="62"/>
      <c r="AX154" s="62"/>
      <c r="AY154" s="63"/>
      <c r="AZ154" s="62"/>
      <c r="BA154" s="63"/>
      <c r="BB154" s="62"/>
      <c r="BC154" s="62"/>
      <c r="BD154" s="76">
        <v>43022</v>
      </c>
      <c r="BE154" s="42">
        <v>43141</v>
      </c>
      <c r="BF154" s="43"/>
      <c r="BG154" s="62"/>
      <c r="BH154" s="63"/>
      <c r="BI154" s="62"/>
      <c r="BJ154" s="62"/>
      <c r="BK154" s="42"/>
      <c r="BL154" s="42"/>
      <c r="BM154" s="62"/>
    </row>
    <row r="155" spans="1:65" ht="25.5" x14ac:dyDescent="0.25">
      <c r="A155" s="311"/>
      <c r="B155" s="284"/>
      <c r="C155" s="62"/>
      <c r="D155" s="62"/>
      <c r="E155" s="62"/>
      <c r="F155" s="349"/>
      <c r="G155" s="62"/>
      <c r="H155" s="88"/>
      <c r="I155" s="89"/>
      <c r="J155" s="89"/>
      <c r="K155" s="62"/>
      <c r="L155" s="380"/>
      <c r="M155" s="62"/>
      <c r="N155" s="63"/>
      <c r="O155" s="64"/>
      <c r="P155" s="62"/>
      <c r="Q155" s="63"/>
      <c r="R155" s="63"/>
      <c r="S155" s="62"/>
      <c r="T155" s="62"/>
      <c r="U155" s="62"/>
      <c r="V155" s="64"/>
      <c r="W155" s="62"/>
      <c r="X155" s="44" t="s">
        <v>1073</v>
      </c>
      <c r="Y155" s="44" t="s">
        <v>1803</v>
      </c>
      <c r="Z155" s="46">
        <v>43139</v>
      </c>
      <c r="AA155" s="55">
        <v>12254</v>
      </c>
      <c r="AB155" s="44" t="s">
        <v>627</v>
      </c>
      <c r="AC155" s="70"/>
      <c r="AD155" s="70"/>
      <c r="AE155" s="56"/>
      <c r="AF155" s="56"/>
      <c r="AG155" s="41"/>
      <c r="AH155" s="60"/>
      <c r="AI155" s="41"/>
      <c r="AJ155" s="56"/>
      <c r="AK155" s="41"/>
      <c r="AL155" s="64"/>
      <c r="AM155" s="64"/>
      <c r="AN155" s="64"/>
      <c r="AO155" s="64"/>
      <c r="AP155" s="61"/>
      <c r="AQ155" s="61"/>
      <c r="AR155" s="61"/>
      <c r="AS155" s="61"/>
      <c r="AT155" s="61"/>
      <c r="AU155" s="61"/>
      <c r="AV155" s="62"/>
      <c r="AW155" s="62"/>
      <c r="AX155" s="62"/>
      <c r="AY155" s="63"/>
      <c r="AZ155" s="62"/>
      <c r="BA155" s="63"/>
      <c r="BB155" s="62"/>
      <c r="BC155" s="62"/>
      <c r="BD155" s="76" t="s">
        <v>1804</v>
      </c>
      <c r="BE155" s="42">
        <v>43248</v>
      </c>
      <c r="BF155" s="43"/>
      <c r="BG155" s="62"/>
      <c r="BH155" s="63"/>
      <c r="BI155" s="62"/>
      <c r="BJ155" s="62"/>
      <c r="BK155" s="42"/>
      <c r="BL155" s="42"/>
      <c r="BM155" s="62"/>
    </row>
    <row r="156" spans="1:65" ht="38.25" x14ac:dyDescent="0.25">
      <c r="A156" s="312"/>
      <c r="B156" s="285"/>
      <c r="C156" s="66"/>
      <c r="D156" s="66"/>
      <c r="E156" s="66"/>
      <c r="F156" s="350"/>
      <c r="G156" s="66"/>
      <c r="H156" s="88"/>
      <c r="I156" s="89"/>
      <c r="J156" s="89"/>
      <c r="K156" s="66"/>
      <c r="L156" s="381"/>
      <c r="M156" s="66"/>
      <c r="N156" s="67"/>
      <c r="O156" s="68"/>
      <c r="P156" s="66"/>
      <c r="Q156" s="67"/>
      <c r="R156" s="67"/>
      <c r="S156" s="66"/>
      <c r="T156" s="66"/>
      <c r="U156" s="66"/>
      <c r="V156" s="68"/>
      <c r="W156" s="66"/>
      <c r="X156" s="44" t="s">
        <v>1074</v>
      </c>
      <c r="Y156" s="44" t="s">
        <v>1955</v>
      </c>
      <c r="Z156" s="46">
        <v>43249</v>
      </c>
      <c r="AA156" s="55">
        <v>12319</v>
      </c>
      <c r="AB156" s="97" t="s">
        <v>1956</v>
      </c>
      <c r="AC156" s="70">
        <v>43249</v>
      </c>
      <c r="AD156" s="70">
        <v>43305</v>
      </c>
      <c r="AE156" s="56"/>
      <c r="AF156" s="56"/>
      <c r="AG156" s="41">
        <v>39420.35</v>
      </c>
      <c r="AH156" s="60"/>
      <c r="AI156" s="41"/>
      <c r="AJ156" s="56"/>
      <c r="AK156" s="41"/>
      <c r="AL156" s="68"/>
      <c r="AM156" s="68"/>
      <c r="AN156" s="68"/>
      <c r="AO156" s="68"/>
      <c r="AP156" s="61"/>
      <c r="AQ156" s="61"/>
      <c r="AR156" s="61"/>
      <c r="AS156" s="61"/>
      <c r="AT156" s="61"/>
      <c r="AU156" s="61"/>
      <c r="AV156" s="66"/>
      <c r="AW156" s="66"/>
      <c r="AX156" s="66"/>
      <c r="AY156" s="67"/>
      <c r="AZ156" s="66"/>
      <c r="BA156" s="67"/>
      <c r="BB156" s="66"/>
      <c r="BC156" s="66"/>
      <c r="BD156" s="76">
        <v>43249</v>
      </c>
      <c r="BE156" s="42" t="s">
        <v>1957</v>
      </c>
      <c r="BF156" s="43"/>
      <c r="BG156" s="66"/>
      <c r="BH156" s="67"/>
      <c r="BI156" s="66"/>
      <c r="BJ156" s="66"/>
      <c r="BK156" s="42"/>
      <c r="BL156" s="42"/>
      <c r="BM156" s="66"/>
    </row>
    <row r="157" spans="1:65" x14ac:dyDescent="0.25">
      <c r="A157" s="317">
        <v>18</v>
      </c>
      <c r="B157" s="290" t="s">
        <v>787</v>
      </c>
      <c r="C157" s="57" t="s">
        <v>788</v>
      </c>
      <c r="D157" s="57" t="s">
        <v>1246</v>
      </c>
      <c r="E157" s="57" t="s">
        <v>143</v>
      </c>
      <c r="F157" s="351" t="s">
        <v>709</v>
      </c>
      <c r="G157" s="57" t="s">
        <v>607</v>
      </c>
      <c r="H157" s="57"/>
      <c r="I157" s="58"/>
      <c r="J157" s="58"/>
      <c r="K157" s="57" t="s">
        <v>708</v>
      </c>
      <c r="L157" s="385" t="s">
        <v>710</v>
      </c>
      <c r="M157" s="57" t="s">
        <v>785</v>
      </c>
      <c r="N157" s="58">
        <v>42506</v>
      </c>
      <c r="O157" s="59">
        <v>290528.99</v>
      </c>
      <c r="P157" s="57" t="s">
        <v>786</v>
      </c>
      <c r="Q157" s="58">
        <v>42506</v>
      </c>
      <c r="R157" s="58">
        <v>42655</v>
      </c>
      <c r="S157" s="57" t="s">
        <v>18</v>
      </c>
      <c r="T157" s="57" t="s">
        <v>1224</v>
      </c>
      <c r="U157" s="57" t="s">
        <v>1214</v>
      </c>
      <c r="V157" s="59">
        <v>15365.68</v>
      </c>
      <c r="W157" s="57" t="s">
        <v>296</v>
      </c>
      <c r="X157" s="44"/>
      <c r="Y157" s="44"/>
      <c r="Z157" s="46"/>
      <c r="AA157" s="55"/>
      <c r="AB157" s="53"/>
      <c r="AC157" s="70"/>
      <c r="AD157" s="70"/>
      <c r="AE157" s="56"/>
      <c r="AF157" s="56"/>
      <c r="AG157" s="41"/>
      <c r="AH157" s="60"/>
      <c r="AI157" s="41"/>
      <c r="AJ157" s="56"/>
      <c r="AK157" s="41"/>
      <c r="AL157" s="59">
        <f>O157-AH157+AG157</f>
        <v>290528.99</v>
      </c>
      <c r="AM157" s="59">
        <v>143209.66</v>
      </c>
      <c r="AN157" s="59">
        <v>69086.02</v>
      </c>
      <c r="AO157" s="59">
        <f t="shared" si="15"/>
        <v>212295.67999999999</v>
      </c>
      <c r="AP157" s="61"/>
      <c r="AQ157" s="61"/>
      <c r="AR157" s="61"/>
      <c r="AS157" s="61"/>
      <c r="AT157" s="61"/>
      <c r="AU157" s="61"/>
      <c r="AV157" s="57"/>
      <c r="AW157" s="57"/>
      <c r="AX157" s="57"/>
      <c r="AY157" s="58"/>
      <c r="AZ157" s="57"/>
      <c r="BA157" s="58"/>
      <c r="BB157" s="57"/>
      <c r="BC157" s="57"/>
      <c r="BD157" s="46">
        <v>42836</v>
      </c>
      <c r="BE157" s="42">
        <v>42956</v>
      </c>
      <c r="BF157" s="43"/>
      <c r="BG157" s="57"/>
      <c r="BH157" s="58">
        <v>42836</v>
      </c>
      <c r="BI157" s="57"/>
      <c r="BJ157" s="57"/>
      <c r="BK157" s="42"/>
      <c r="BL157" s="42"/>
      <c r="BM157" s="57"/>
    </row>
    <row r="158" spans="1:65" ht="25.5" x14ac:dyDescent="0.25">
      <c r="A158" s="311"/>
      <c r="B158" s="284"/>
      <c r="C158" s="62"/>
      <c r="D158" s="62"/>
      <c r="E158" s="62"/>
      <c r="F158" s="349"/>
      <c r="G158" s="62"/>
      <c r="H158" s="62"/>
      <c r="I158" s="63"/>
      <c r="J158" s="63"/>
      <c r="K158" s="62"/>
      <c r="L158" s="380"/>
      <c r="M158" s="62"/>
      <c r="N158" s="63"/>
      <c r="O158" s="64"/>
      <c r="P158" s="62"/>
      <c r="Q158" s="63"/>
      <c r="R158" s="63"/>
      <c r="S158" s="62"/>
      <c r="T158" s="62"/>
      <c r="U158" s="62"/>
      <c r="V158" s="64"/>
      <c r="W158" s="62"/>
      <c r="X158" s="44" t="s">
        <v>1073</v>
      </c>
      <c r="Y158" s="44" t="s">
        <v>1167</v>
      </c>
      <c r="Z158" s="46">
        <v>42650</v>
      </c>
      <c r="AA158" s="55">
        <v>12021</v>
      </c>
      <c r="AB158" s="44" t="s">
        <v>764</v>
      </c>
      <c r="AC158" s="70">
        <v>42656</v>
      </c>
      <c r="AD158" s="70">
        <v>42805</v>
      </c>
      <c r="AE158" s="56"/>
      <c r="AF158" s="56"/>
      <c r="AG158" s="41"/>
      <c r="AH158" s="60"/>
      <c r="AI158" s="41"/>
      <c r="AJ158" s="56"/>
      <c r="AK158" s="41"/>
      <c r="AL158" s="64"/>
      <c r="AM158" s="64"/>
      <c r="AN158" s="64"/>
      <c r="AO158" s="64"/>
      <c r="AP158" s="61"/>
      <c r="AQ158" s="61"/>
      <c r="AR158" s="61"/>
      <c r="AS158" s="61"/>
      <c r="AT158" s="61"/>
      <c r="AU158" s="61"/>
      <c r="AV158" s="62"/>
      <c r="AW158" s="62"/>
      <c r="AX158" s="62"/>
      <c r="AY158" s="63"/>
      <c r="AZ158" s="62"/>
      <c r="BA158" s="63"/>
      <c r="BB158" s="62"/>
      <c r="BC158" s="62"/>
      <c r="BD158" s="46"/>
      <c r="BE158" s="42"/>
      <c r="BF158" s="43"/>
      <c r="BG158" s="62"/>
      <c r="BH158" s="63"/>
      <c r="BI158" s="62"/>
      <c r="BJ158" s="62"/>
      <c r="BK158" s="42"/>
      <c r="BL158" s="42"/>
      <c r="BM158" s="62"/>
    </row>
    <row r="159" spans="1:65" ht="25.5" x14ac:dyDescent="0.25">
      <c r="A159" s="311"/>
      <c r="B159" s="284"/>
      <c r="C159" s="62"/>
      <c r="D159" s="62"/>
      <c r="E159" s="62"/>
      <c r="F159" s="349"/>
      <c r="G159" s="62"/>
      <c r="H159" s="62"/>
      <c r="I159" s="63"/>
      <c r="J159" s="63"/>
      <c r="K159" s="62"/>
      <c r="L159" s="380"/>
      <c r="M159" s="62"/>
      <c r="N159" s="63"/>
      <c r="O159" s="64"/>
      <c r="P159" s="62"/>
      <c r="Q159" s="63"/>
      <c r="R159" s="63"/>
      <c r="S159" s="62"/>
      <c r="T159" s="62"/>
      <c r="U159" s="62"/>
      <c r="V159" s="64"/>
      <c r="W159" s="62"/>
      <c r="X159" s="44" t="s">
        <v>1073</v>
      </c>
      <c r="Y159" s="44" t="s">
        <v>1168</v>
      </c>
      <c r="Z159" s="46">
        <v>42439</v>
      </c>
      <c r="AA159" s="55" t="s">
        <v>1450</v>
      </c>
      <c r="AB159" s="44" t="s">
        <v>764</v>
      </c>
      <c r="AC159" s="70">
        <v>42806</v>
      </c>
      <c r="AD159" s="70">
        <v>42955</v>
      </c>
      <c r="AE159" s="56"/>
      <c r="AF159" s="56"/>
      <c r="AG159" s="41"/>
      <c r="AH159" s="60"/>
      <c r="AI159" s="41"/>
      <c r="AJ159" s="56"/>
      <c r="AK159" s="41"/>
      <c r="AL159" s="64"/>
      <c r="AM159" s="64"/>
      <c r="AN159" s="64"/>
      <c r="AO159" s="64"/>
      <c r="AP159" s="61"/>
      <c r="AQ159" s="61"/>
      <c r="AR159" s="61"/>
      <c r="AS159" s="61"/>
      <c r="AT159" s="61"/>
      <c r="AU159" s="61"/>
      <c r="AV159" s="62"/>
      <c r="AW159" s="62"/>
      <c r="AX159" s="62"/>
      <c r="AY159" s="63"/>
      <c r="AZ159" s="62"/>
      <c r="BA159" s="63"/>
      <c r="BB159" s="62"/>
      <c r="BC159" s="62"/>
      <c r="BD159" s="46"/>
      <c r="BE159" s="42"/>
      <c r="BF159" s="43"/>
      <c r="BG159" s="62"/>
      <c r="BH159" s="63"/>
      <c r="BI159" s="62"/>
      <c r="BJ159" s="62"/>
      <c r="BK159" s="42"/>
      <c r="BL159" s="42"/>
      <c r="BM159" s="62"/>
    </row>
    <row r="160" spans="1:65" ht="25.5" x14ac:dyDescent="0.25">
      <c r="A160" s="311"/>
      <c r="B160" s="284"/>
      <c r="C160" s="62"/>
      <c r="D160" s="62"/>
      <c r="E160" s="62"/>
      <c r="F160" s="349"/>
      <c r="G160" s="62"/>
      <c r="H160" s="62"/>
      <c r="I160" s="63"/>
      <c r="J160" s="63"/>
      <c r="K160" s="62"/>
      <c r="L160" s="380"/>
      <c r="M160" s="62"/>
      <c r="N160" s="63"/>
      <c r="O160" s="64"/>
      <c r="P160" s="62"/>
      <c r="Q160" s="63"/>
      <c r="R160" s="63"/>
      <c r="S160" s="62"/>
      <c r="T160" s="62"/>
      <c r="U160" s="62"/>
      <c r="V160" s="64"/>
      <c r="W160" s="62"/>
      <c r="X160" s="44" t="s">
        <v>1073</v>
      </c>
      <c r="Y160" s="44" t="s">
        <v>1584</v>
      </c>
      <c r="Z160" s="46">
        <v>42951</v>
      </c>
      <c r="AA160" s="55">
        <v>1215</v>
      </c>
      <c r="AB160" s="44" t="s">
        <v>764</v>
      </c>
      <c r="AC160" s="70">
        <v>42956</v>
      </c>
      <c r="AD160" s="70">
        <v>43105</v>
      </c>
      <c r="AE160" s="56"/>
      <c r="AF160" s="56"/>
      <c r="AG160" s="41"/>
      <c r="AH160" s="60"/>
      <c r="AI160" s="41"/>
      <c r="AJ160" s="56"/>
      <c r="AK160" s="41"/>
      <c r="AL160" s="64"/>
      <c r="AM160" s="64"/>
      <c r="AN160" s="64"/>
      <c r="AO160" s="64"/>
      <c r="AP160" s="61"/>
      <c r="AQ160" s="61"/>
      <c r="AR160" s="61"/>
      <c r="AS160" s="61"/>
      <c r="AT160" s="61"/>
      <c r="AU160" s="61"/>
      <c r="AV160" s="62"/>
      <c r="AW160" s="62"/>
      <c r="AX160" s="62"/>
      <c r="AY160" s="63"/>
      <c r="AZ160" s="62"/>
      <c r="BA160" s="63"/>
      <c r="BB160" s="62"/>
      <c r="BC160" s="62"/>
      <c r="BD160" s="46">
        <v>42956</v>
      </c>
      <c r="BE160" s="42">
        <v>43075</v>
      </c>
      <c r="BF160" s="43"/>
      <c r="BG160" s="62"/>
      <c r="BH160" s="63"/>
      <c r="BI160" s="62"/>
      <c r="BJ160" s="62"/>
      <c r="BK160" s="42"/>
      <c r="BL160" s="42"/>
      <c r="BM160" s="62"/>
    </row>
    <row r="161" spans="1:65" ht="25.5" x14ac:dyDescent="0.25">
      <c r="A161" s="312"/>
      <c r="B161" s="285"/>
      <c r="C161" s="66"/>
      <c r="D161" s="66"/>
      <c r="E161" s="66"/>
      <c r="F161" s="350"/>
      <c r="G161" s="66"/>
      <c r="H161" s="66"/>
      <c r="I161" s="67"/>
      <c r="J161" s="67"/>
      <c r="K161" s="66"/>
      <c r="L161" s="381"/>
      <c r="M161" s="66"/>
      <c r="N161" s="67"/>
      <c r="O161" s="68"/>
      <c r="P161" s="66"/>
      <c r="Q161" s="67"/>
      <c r="R161" s="67"/>
      <c r="S161" s="66"/>
      <c r="T161" s="66"/>
      <c r="U161" s="66"/>
      <c r="V161" s="68"/>
      <c r="W161" s="66"/>
      <c r="X161" s="44" t="s">
        <v>1073</v>
      </c>
      <c r="Y161" s="44" t="s">
        <v>1713</v>
      </c>
      <c r="Z161" s="46">
        <v>43073</v>
      </c>
      <c r="AA161" s="55">
        <v>12209</v>
      </c>
      <c r="AB161" s="44" t="s">
        <v>764</v>
      </c>
      <c r="AC161" s="70">
        <v>43106</v>
      </c>
      <c r="AD161" s="70">
        <v>43255</v>
      </c>
      <c r="AE161" s="56"/>
      <c r="AF161" s="56"/>
      <c r="AG161" s="41"/>
      <c r="AH161" s="60"/>
      <c r="AI161" s="41"/>
      <c r="AJ161" s="56"/>
      <c r="AK161" s="41"/>
      <c r="AL161" s="68"/>
      <c r="AM161" s="68"/>
      <c r="AN161" s="68"/>
      <c r="AO161" s="68"/>
      <c r="AP161" s="61"/>
      <c r="AQ161" s="61"/>
      <c r="AR161" s="61"/>
      <c r="AS161" s="61"/>
      <c r="AT161" s="61"/>
      <c r="AU161" s="61"/>
      <c r="AV161" s="66"/>
      <c r="AW161" s="66"/>
      <c r="AX161" s="66"/>
      <c r="AY161" s="67"/>
      <c r="AZ161" s="66"/>
      <c r="BA161" s="67"/>
      <c r="BB161" s="66"/>
      <c r="BC161" s="66"/>
      <c r="BD161" s="46">
        <v>43076</v>
      </c>
      <c r="BE161" s="42">
        <v>43195</v>
      </c>
      <c r="BF161" s="43"/>
      <c r="BG161" s="66"/>
      <c r="BH161" s="67"/>
      <c r="BI161" s="66"/>
      <c r="BJ161" s="66"/>
      <c r="BK161" s="42"/>
      <c r="BL161" s="42"/>
      <c r="BM161" s="66"/>
    </row>
    <row r="162" spans="1:65" x14ac:dyDescent="0.25">
      <c r="A162" s="317">
        <v>19</v>
      </c>
      <c r="B162" s="290" t="s">
        <v>796</v>
      </c>
      <c r="C162" s="57" t="s">
        <v>519</v>
      </c>
      <c r="D162" s="57" t="s">
        <v>1246</v>
      </c>
      <c r="E162" s="57" t="s">
        <v>143</v>
      </c>
      <c r="F162" s="351" t="s">
        <v>711</v>
      </c>
      <c r="G162" s="57" t="s">
        <v>792</v>
      </c>
      <c r="H162" s="57"/>
      <c r="I162" s="58"/>
      <c r="J162" s="58"/>
      <c r="K162" s="57" t="s">
        <v>713</v>
      </c>
      <c r="L162" s="385" t="s">
        <v>712</v>
      </c>
      <c r="M162" s="57" t="s">
        <v>793</v>
      </c>
      <c r="N162" s="58">
        <v>42509</v>
      </c>
      <c r="O162" s="59">
        <v>103534.48000000001</v>
      </c>
      <c r="P162" s="57" t="s">
        <v>794</v>
      </c>
      <c r="Q162" s="58">
        <v>42509</v>
      </c>
      <c r="R162" s="58">
        <v>42628</v>
      </c>
      <c r="S162" s="57" t="s">
        <v>18</v>
      </c>
      <c r="T162" s="57" t="s">
        <v>1225</v>
      </c>
      <c r="U162" s="57" t="s">
        <v>1215</v>
      </c>
      <c r="V162" s="59">
        <v>207.16</v>
      </c>
      <c r="W162" s="57" t="s">
        <v>296</v>
      </c>
      <c r="X162" s="44"/>
      <c r="Y162" s="44"/>
      <c r="Z162" s="46"/>
      <c r="AA162" s="55"/>
      <c r="AB162" s="53"/>
      <c r="AC162" s="70"/>
      <c r="AD162" s="70"/>
      <c r="AE162" s="56">
        <f>AG162/O162</f>
        <v>0.23720213787715935</v>
      </c>
      <c r="AF162" s="56">
        <f>AH162/O162</f>
        <v>0</v>
      </c>
      <c r="AG162" s="41">
        <f>SUM(AG163:AG165)</f>
        <v>24558.6</v>
      </c>
      <c r="AH162" s="41">
        <f>SUM(AH163:AH165)</f>
        <v>0</v>
      </c>
      <c r="AI162" s="41"/>
      <c r="AJ162" s="56"/>
      <c r="AK162" s="41"/>
      <c r="AL162" s="59">
        <f>O162-AH162+AG162</f>
        <v>128093.08000000002</v>
      </c>
      <c r="AM162" s="59">
        <v>116785.93</v>
      </c>
      <c r="AN162" s="59">
        <v>0</v>
      </c>
      <c r="AO162" s="59">
        <f t="shared" si="15"/>
        <v>116785.93</v>
      </c>
      <c r="AP162" s="61"/>
      <c r="AQ162" s="61"/>
      <c r="AR162" s="61"/>
      <c r="AS162" s="61"/>
      <c r="AT162" s="61"/>
      <c r="AU162" s="61"/>
      <c r="AV162" s="57"/>
      <c r="AW162" s="57"/>
      <c r="AX162" s="57"/>
      <c r="AY162" s="58"/>
      <c r="AZ162" s="57"/>
      <c r="BA162" s="58"/>
      <c r="BB162" s="57"/>
      <c r="BC162" s="57"/>
      <c r="BD162" s="46">
        <v>42510</v>
      </c>
      <c r="BE162" s="42">
        <v>42599</v>
      </c>
      <c r="BF162" s="43"/>
      <c r="BG162" s="57"/>
      <c r="BH162" s="58">
        <v>42510</v>
      </c>
      <c r="BI162" s="57"/>
      <c r="BJ162" s="57"/>
      <c r="BK162" s="42"/>
      <c r="BL162" s="42"/>
      <c r="BM162" s="57"/>
    </row>
    <row r="163" spans="1:65" ht="25.5" x14ac:dyDescent="0.25">
      <c r="A163" s="311"/>
      <c r="B163" s="284"/>
      <c r="C163" s="62"/>
      <c r="D163" s="62"/>
      <c r="E163" s="62"/>
      <c r="F163" s="349"/>
      <c r="G163" s="62"/>
      <c r="H163" s="62"/>
      <c r="I163" s="63"/>
      <c r="J163" s="63"/>
      <c r="K163" s="62"/>
      <c r="L163" s="380"/>
      <c r="M163" s="62"/>
      <c r="N163" s="63"/>
      <c r="O163" s="64"/>
      <c r="P163" s="62"/>
      <c r="Q163" s="63"/>
      <c r="R163" s="63"/>
      <c r="S163" s="62"/>
      <c r="T163" s="62"/>
      <c r="U163" s="62"/>
      <c r="V163" s="64"/>
      <c r="W163" s="62"/>
      <c r="X163" s="44" t="s">
        <v>1073</v>
      </c>
      <c r="Y163" s="44" t="s">
        <v>857</v>
      </c>
      <c r="Z163" s="46">
        <v>42597</v>
      </c>
      <c r="AA163" s="55">
        <v>11874</v>
      </c>
      <c r="AB163" s="44" t="s">
        <v>627</v>
      </c>
      <c r="AC163" s="70">
        <v>42629</v>
      </c>
      <c r="AD163" s="70">
        <v>42718</v>
      </c>
      <c r="AE163" s="56"/>
      <c r="AF163" s="56"/>
      <c r="AG163" s="41"/>
      <c r="AH163" s="60"/>
      <c r="AI163" s="41"/>
      <c r="AJ163" s="56"/>
      <c r="AK163" s="41"/>
      <c r="AL163" s="64"/>
      <c r="AM163" s="64"/>
      <c r="AN163" s="64"/>
      <c r="AO163" s="64"/>
      <c r="AP163" s="61"/>
      <c r="AQ163" s="61"/>
      <c r="AR163" s="61"/>
      <c r="AS163" s="61"/>
      <c r="AT163" s="61"/>
      <c r="AU163" s="61"/>
      <c r="AV163" s="62"/>
      <c r="AW163" s="62"/>
      <c r="AX163" s="62"/>
      <c r="AY163" s="63"/>
      <c r="AZ163" s="62"/>
      <c r="BA163" s="63"/>
      <c r="BB163" s="62"/>
      <c r="BC163" s="62"/>
      <c r="BD163" s="46">
        <v>42600</v>
      </c>
      <c r="BE163" s="42">
        <v>42689</v>
      </c>
      <c r="BF163" s="43"/>
      <c r="BG163" s="62"/>
      <c r="BH163" s="63"/>
      <c r="BI163" s="62"/>
      <c r="BJ163" s="62"/>
      <c r="BK163" s="42"/>
      <c r="BL163" s="42"/>
      <c r="BM163" s="62"/>
    </row>
    <row r="164" spans="1:65" ht="25.5" x14ac:dyDescent="0.25">
      <c r="A164" s="311"/>
      <c r="B164" s="284"/>
      <c r="C164" s="62"/>
      <c r="D164" s="62"/>
      <c r="E164" s="62"/>
      <c r="F164" s="349"/>
      <c r="G164" s="62"/>
      <c r="H164" s="62"/>
      <c r="I164" s="63"/>
      <c r="J164" s="63"/>
      <c r="K164" s="62"/>
      <c r="L164" s="380"/>
      <c r="M164" s="62"/>
      <c r="N164" s="63"/>
      <c r="O164" s="64"/>
      <c r="P164" s="62"/>
      <c r="Q164" s="63"/>
      <c r="R164" s="63"/>
      <c r="S164" s="62"/>
      <c r="T164" s="62"/>
      <c r="U164" s="62"/>
      <c r="V164" s="64"/>
      <c r="W164" s="62"/>
      <c r="X164" s="44" t="s">
        <v>1073</v>
      </c>
      <c r="Y164" s="44" t="s">
        <v>957</v>
      </c>
      <c r="Z164" s="46">
        <v>42690</v>
      </c>
      <c r="AA164" s="55">
        <v>11946</v>
      </c>
      <c r="AB164" s="44" t="s">
        <v>627</v>
      </c>
      <c r="AC164" s="70">
        <v>42719</v>
      </c>
      <c r="AD164" s="70">
        <v>42808</v>
      </c>
      <c r="AE164" s="56"/>
      <c r="AF164" s="56"/>
      <c r="AG164" s="41"/>
      <c r="AH164" s="60"/>
      <c r="AI164" s="41"/>
      <c r="AJ164" s="56"/>
      <c r="AK164" s="41"/>
      <c r="AL164" s="64"/>
      <c r="AM164" s="64"/>
      <c r="AN164" s="64"/>
      <c r="AO164" s="64"/>
      <c r="AP164" s="61"/>
      <c r="AQ164" s="61"/>
      <c r="AR164" s="61"/>
      <c r="AS164" s="61"/>
      <c r="AT164" s="61"/>
      <c r="AU164" s="61"/>
      <c r="AV164" s="62"/>
      <c r="AW164" s="62"/>
      <c r="AX164" s="62"/>
      <c r="AY164" s="63"/>
      <c r="AZ164" s="62"/>
      <c r="BA164" s="63"/>
      <c r="BB164" s="62"/>
      <c r="BC164" s="62"/>
      <c r="BD164" s="46">
        <v>42690</v>
      </c>
      <c r="BE164" s="42">
        <v>42779</v>
      </c>
      <c r="BF164" s="43"/>
      <c r="BG164" s="62"/>
      <c r="BH164" s="63"/>
      <c r="BI164" s="62"/>
      <c r="BJ164" s="62"/>
      <c r="BK164" s="42"/>
      <c r="BL164" s="42"/>
      <c r="BM164" s="62"/>
    </row>
    <row r="165" spans="1:65" ht="25.5" x14ac:dyDescent="0.25">
      <c r="A165" s="312"/>
      <c r="B165" s="285"/>
      <c r="C165" s="66"/>
      <c r="D165" s="66"/>
      <c r="E165" s="66"/>
      <c r="F165" s="350"/>
      <c r="G165" s="66"/>
      <c r="H165" s="66"/>
      <c r="I165" s="67"/>
      <c r="J165" s="67"/>
      <c r="K165" s="66"/>
      <c r="L165" s="381"/>
      <c r="M165" s="66"/>
      <c r="N165" s="67"/>
      <c r="O165" s="68"/>
      <c r="P165" s="66"/>
      <c r="Q165" s="67"/>
      <c r="R165" s="67"/>
      <c r="S165" s="66"/>
      <c r="T165" s="66"/>
      <c r="U165" s="66"/>
      <c r="V165" s="68"/>
      <c r="W165" s="66"/>
      <c r="X165" s="44" t="s">
        <v>1074</v>
      </c>
      <c r="Y165" s="44" t="s">
        <v>1169</v>
      </c>
      <c r="Z165" s="46">
        <v>42774</v>
      </c>
      <c r="AA165" s="55">
        <v>12020</v>
      </c>
      <c r="AB165" s="44" t="s">
        <v>764</v>
      </c>
      <c r="AC165" s="70">
        <v>42809</v>
      </c>
      <c r="AD165" s="70">
        <v>42868</v>
      </c>
      <c r="AE165" s="56"/>
      <c r="AF165" s="56"/>
      <c r="AG165" s="41">
        <v>24558.6</v>
      </c>
      <c r="AH165" s="60"/>
      <c r="AI165" s="41"/>
      <c r="AJ165" s="56"/>
      <c r="AK165" s="41"/>
      <c r="AL165" s="68"/>
      <c r="AM165" s="68"/>
      <c r="AN165" s="68"/>
      <c r="AO165" s="68"/>
      <c r="AP165" s="61"/>
      <c r="AQ165" s="61"/>
      <c r="AR165" s="61"/>
      <c r="AS165" s="61"/>
      <c r="AT165" s="61"/>
      <c r="AU165" s="61"/>
      <c r="AV165" s="66"/>
      <c r="AW165" s="66"/>
      <c r="AX165" s="66"/>
      <c r="AY165" s="67"/>
      <c r="AZ165" s="66"/>
      <c r="BA165" s="67"/>
      <c r="BB165" s="66"/>
      <c r="BC165" s="66"/>
      <c r="BD165" s="46"/>
      <c r="BE165" s="42"/>
      <c r="BF165" s="43"/>
      <c r="BG165" s="66"/>
      <c r="BH165" s="67"/>
      <c r="BI165" s="66"/>
      <c r="BJ165" s="66"/>
      <c r="BK165" s="42"/>
      <c r="BL165" s="42"/>
      <c r="BM165" s="66"/>
    </row>
    <row r="166" spans="1:65" x14ac:dyDescent="0.25">
      <c r="A166" s="317">
        <v>20</v>
      </c>
      <c r="B166" s="290" t="s">
        <v>796</v>
      </c>
      <c r="C166" s="57" t="s">
        <v>519</v>
      </c>
      <c r="D166" s="57" t="s">
        <v>1246</v>
      </c>
      <c r="E166" s="57" t="s">
        <v>143</v>
      </c>
      <c r="F166" s="351" t="s">
        <v>714</v>
      </c>
      <c r="G166" s="57" t="s">
        <v>792</v>
      </c>
      <c r="H166" s="57"/>
      <c r="I166" s="58"/>
      <c r="J166" s="58"/>
      <c r="K166" s="57" t="s">
        <v>715</v>
      </c>
      <c r="L166" s="385" t="s">
        <v>712</v>
      </c>
      <c r="M166" s="57" t="s">
        <v>793</v>
      </c>
      <c r="N166" s="58">
        <v>42509</v>
      </c>
      <c r="O166" s="59">
        <v>137064.44</v>
      </c>
      <c r="P166" s="57" t="s">
        <v>795</v>
      </c>
      <c r="Q166" s="58">
        <v>42509</v>
      </c>
      <c r="R166" s="58">
        <v>42262</v>
      </c>
      <c r="S166" s="57" t="s">
        <v>18</v>
      </c>
      <c r="T166" s="57" t="s">
        <v>1225</v>
      </c>
      <c r="U166" s="57" t="s">
        <v>1203</v>
      </c>
      <c r="V166" s="59">
        <v>274.25</v>
      </c>
      <c r="W166" s="57" t="s">
        <v>296</v>
      </c>
      <c r="X166" s="44"/>
      <c r="Y166" s="44"/>
      <c r="Z166" s="46"/>
      <c r="AA166" s="55"/>
      <c r="AB166" s="53"/>
      <c r="AC166" s="70"/>
      <c r="AD166" s="70"/>
      <c r="AE166" s="56">
        <f>AG166/O166</f>
        <v>0.1023352227609145</v>
      </c>
      <c r="AF166" s="56">
        <f>AH166/O166</f>
        <v>0</v>
      </c>
      <c r="AG166" s="41">
        <f>SUM(AG167:AG170)</f>
        <v>14026.52</v>
      </c>
      <c r="AH166" s="41">
        <f>SUM(AH167:AH170)</f>
        <v>0</v>
      </c>
      <c r="AI166" s="41"/>
      <c r="AJ166" s="56"/>
      <c r="AK166" s="41"/>
      <c r="AL166" s="59">
        <f>O166-AH166+AG166</f>
        <v>151090.96</v>
      </c>
      <c r="AM166" s="59">
        <v>132574.51999999999</v>
      </c>
      <c r="AN166" s="59">
        <v>0</v>
      </c>
      <c r="AO166" s="59">
        <f t="shared" si="15"/>
        <v>132574.51999999999</v>
      </c>
      <c r="AP166" s="61"/>
      <c r="AQ166" s="61"/>
      <c r="AR166" s="61"/>
      <c r="AS166" s="61"/>
      <c r="AT166" s="61"/>
      <c r="AU166" s="61"/>
      <c r="AV166" s="57"/>
      <c r="AW166" s="57"/>
      <c r="AX166" s="57"/>
      <c r="AY166" s="58"/>
      <c r="AZ166" s="57"/>
      <c r="BA166" s="58"/>
      <c r="BB166" s="57"/>
      <c r="BC166" s="57"/>
      <c r="BD166" s="46">
        <v>42510</v>
      </c>
      <c r="BE166" s="42">
        <v>42599</v>
      </c>
      <c r="BF166" s="43"/>
      <c r="BG166" s="57"/>
      <c r="BH166" s="58">
        <v>42510</v>
      </c>
      <c r="BI166" s="57"/>
      <c r="BJ166" s="57"/>
      <c r="BK166" s="42"/>
      <c r="BL166" s="42"/>
      <c r="BM166" s="57"/>
    </row>
    <row r="167" spans="1:65" ht="25.5" x14ac:dyDescent="0.25">
      <c r="A167" s="311"/>
      <c r="B167" s="284"/>
      <c r="C167" s="62"/>
      <c r="D167" s="62"/>
      <c r="E167" s="62"/>
      <c r="F167" s="349"/>
      <c r="G167" s="62"/>
      <c r="H167" s="62"/>
      <c r="I167" s="63"/>
      <c r="J167" s="63"/>
      <c r="K167" s="62"/>
      <c r="L167" s="380"/>
      <c r="M167" s="62"/>
      <c r="N167" s="63"/>
      <c r="O167" s="64"/>
      <c r="P167" s="62"/>
      <c r="Q167" s="63"/>
      <c r="R167" s="63"/>
      <c r="S167" s="62"/>
      <c r="T167" s="62"/>
      <c r="U167" s="62"/>
      <c r="V167" s="64"/>
      <c r="W167" s="62"/>
      <c r="X167" s="44" t="s">
        <v>1073</v>
      </c>
      <c r="Y167" s="44" t="s">
        <v>858</v>
      </c>
      <c r="Z167" s="46">
        <v>42597</v>
      </c>
      <c r="AA167" s="55">
        <v>11874</v>
      </c>
      <c r="AB167" s="44" t="s">
        <v>627</v>
      </c>
      <c r="AC167" s="70">
        <v>42629</v>
      </c>
      <c r="AD167" s="70">
        <v>42718</v>
      </c>
      <c r="AE167" s="56"/>
      <c r="AF167" s="56"/>
      <c r="AG167" s="41"/>
      <c r="AH167" s="60"/>
      <c r="AI167" s="41"/>
      <c r="AJ167" s="56"/>
      <c r="AK167" s="41"/>
      <c r="AL167" s="64"/>
      <c r="AM167" s="64"/>
      <c r="AN167" s="64"/>
      <c r="AO167" s="64"/>
      <c r="AP167" s="61"/>
      <c r="AQ167" s="61"/>
      <c r="AR167" s="61"/>
      <c r="AS167" s="61"/>
      <c r="AT167" s="61"/>
      <c r="AU167" s="61"/>
      <c r="AV167" s="62"/>
      <c r="AW167" s="62"/>
      <c r="AX167" s="62"/>
      <c r="AY167" s="63"/>
      <c r="AZ167" s="62"/>
      <c r="BA167" s="63"/>
      <c r="BB167" s="62"/>
      <c r="BC167" s="62"/>
      <c r="BD167" s="46">
        <v>42600</v>
      </c>
      <c r="BE167" s="42">
        <v>42689</v>
      </c>
      <c r="BF167" s="43"/>
      <c r="BG167" s="62"/>
      <c r="BH167" s="63"/>
      <c r="BI167" s="62"/>
      <c r="BJ167" s="62"/>
      <c r="BK167" s="42"/>
      <c r="BL167" s="42"/>
      <c r="BM167" s="62"/>
    </row>
    <row r="168" spans="1:65" ht="25.5" x14ac:dyDescent="0.25">
      <c r="A168" s="311"/>
      <c r="B168" s="284"/>
      <c r="C168" s="62"/>
      <c r="D168" s="62"/>
      <c r="E168" s="62"/>
      <c r="F168" s="349"/>
      <c r="G168" s="62"/>
      <c r="H168" s="62"/>
      <c r="I168" s="63"/>
      <c r="J168" s="63"/>
      <c r="K168" s="62"/>
      <c r="L168" s="380"/>
      <c r="M168" s="62"/>
      <c r="N168" s="63"/>
      <c r="O168" s="64"/>
      <c r="P168" s="62"/>
      <c r="Q168" s="63"/>
      <c r="R168" s="63"/>
      <c r="S168" s="62"/>
      <c r="T168" s="62"/>
      <c r="U168" s="62"/>
      <c r="V168" s="64"/>
      <c r="W168" s="62"/>
      <c r="X168" s="44" t="s">
        <v>1073</v>
      </c>
      <c r="Y168" s="44" t="s">
        <v>1001</v>
      </c>
      <c r="Z168" s="46">
        <v>42690</v>
      </c>
      <c r="AA168" s="55">
        <v>11965</v>
      </c>
      <c r="AB168" s="44" t="s">
        <v>627</v>
      </c>
      <c r="AC168" s="70">
        <v>42719</v>
      </c>
      <c r="AD168" s="70">
        <v>42808</v>
      </c>
      <c r="AE168" s="56"/>
      <c r="AF168" s="56"/>
      <c r="AG168" s="41"/>
      <c r="AH168" s="60"/>
      <c r="AI168" s="41"/>
      <c r="AJ168" s="56"/>
      <c r="AK168" s="41"/>
      <c r="AL168" s="64"/>
      <c r="AM168" s="64"/>
      <c r="AN168" s="64"/>
      <c r="AO168" s="64"/>
      <c r="AP168" s="61"/>
      <c r="AQ168" s="61"/>
      <c r="AR168" s="61"/>
      <c r="AS168" s="61"/>
      <c r="AT168" s="61"/>
      <c r="AU168" s="61"/>
      <c r="AV168" s="62"/>
      <c r="AW168" s="62"/>
      <c r="AX168" s="62"/>
      <c r="AY168" s="63"/>
      <c r="AZ168" s="62"/>
      <c r="BA168" s="63"/>
      <c r="BB168" s="62"/>
      <c r="BC168" s="62"/>
      <c r="BD168" s="46">
        <v>42690</v>
      </c>
      <c r="BE168" s="42">
        <v>42779</v>
      </c>
      <c r="BF168" s="43"/>
      <c r="BG168" s="62"/>
      <c r="BH168" s="63"/>
      <c r="BI168" s="62"/>
      <c r="BJ168" s="62"/>
      <c r="BK168" s="42"/>
      <c r="BL168" s="42"/>
      <c r="BM168" s="62"/>
    </row>
    <row r="169" spans="1:65" ht="38.25" x14ac:dyDescent="0.25">
      <c r="A169" s="311"/>
      <c r="B169" s="284"/>
      <c r="C169" s="62"/>
      <c r="D169" s="62"/>
      <c r="E169" s="62"/>
      <c r="F169" s="349"/>
      <c r="G169" s="62"/>
      <c r="H169" s="62"/>
      <c r="I169" s="63"/>
      <c r="J169" s="63"/>
      <c r="K169" s="62"/>
      <c r="L169" s="380"/>
      <c r="M169" s="62"/>
      <c r="N169" s="63"/>
      <c r="O169" s="64"/>
      <c r="P169" s="62"/>
      <c r="Q169" s="63"/>
      <c r="R169" s="63"/>
      <c r="S169" s="62"/>
      <c r="T169" s="62"/>
      <c r="U169" s="62"/>
      <c r="V169" s="64"/>
      <c r="W169" s="62"/>
      <c r="X169" s="44" t="s">
        <v>1073</v>
      </c>
      <c r="Y169" s="44" t="s">
        <v>1002</v>
      </c>
      <c r="Z169" s="46">
        <v>42741</v>
      </c>
      <c r="AA169" s="55">
        <v>11973</v>
      </c>
      <c r="AB169" s="81" t="s">
        <v>828</v>
      </c>
      <c r="AC169" s="70"/>
      <c r="AD169" s="70"/>
      <c r="AE169" s="56"/>
      <c r="AF169" s="56"/>
      <c r="AG169" s="41"/>
      <c r="AH169" s="60"/>
      <c r="AI169" s="41"/>
      <c r="AJ169" s="56"/>
      <c r="AK169" s="41"/>
      <c r="AL169" s="64"/>
      <c r="AM169" s="64"/>
      <c r="AN169" s="64"/>
      <c r="AO169" s="64"/>
      <c r="AP169" s="61"/>
      <c r="AQ169" s="61"/>
      <c r="AR169" s="61"/>
      <c r="AS169" s="61"/>
      <c r="AT169" s="61"/>
      <c r="AU169" s="61"/>
      <c r="AV169" s="62"/>
      <c r="AW169" s="62"/>
      <c r="AX169" s="62"/>
      <c r="AY169" s="63"/>
      <c r="AZ169" s="62"/>
      <c r="BA169" s="63"/>
      <c r="BB169" s="62"/>
      <c r="BC169" s="62"/>
      <c r="BD169" s="46"/>
      <c r="BE169" s="42"/>
      <c r="BF169" s="43"/>
      <c r="BG169" s="62"/>
      <c r="BH169" s="63"/>
      <c r="BI169" s="62"/>
      <c r="BJ169" s="62"/>
      <c r="BK169" s="42"/>
      <c r="BL169" s="42"/>
      <c r="BM169" s="62"/>
    </row>
    <row r="170" spans="1:65" ht="38.25" x14ac:dyDescent="0.25">
      <c r="A170" s="312"/>
      <c r="B170" s="285"/>
      <c r="C170" s="66"/>
      <c r="D170" s="66"/>
      <c r="E170" s="66"/>
      <c r="F170" s="350"/>
      <c r="G170" s="66"/>
      <c r="H170" s="66"/>
      <c r="I170" s="67"/>
      <c r="J170" s="67"/>
      <c r="K170" s="66"/>
      <c r="L170" s="381"/>
      <c r="M170" s="66"/>
      <c r="N170" s="67"/>
      <c r="O170" s="68"/>
      <c r="P170" s="66"/>
      <c r="Q170" s="67"/>
      <c r="R170" s="67"/>
      <c r="S170" s="66"/>
      <c r="T170" s="66"/>
      <c r="U170" s="66"/>
      <c r="V170" s="68"/>
      <c r="W170" s="66"/>
      <c r="X170" s="44" t="s">
        <v>1073</v>
      </c>
      <c r="Y170" s="44" t="s">
        <v>1002</v>
      </c>
      <c r="Z170" s="46">
        <v>42741</v>
      </c>
      <c r="AA170" s="55">
        <v>11973</v>
      </c>
      <c r="AB170" s="81" t="s">
        <v>828</v>
      </c>
      <c r="AC170" s="70"/>
      <c r="AD170" s="70"/>
      <c r="AE170" s="56"/>
      <c r="AF170" s="56"/>
      <c r="AG170" s="41">
        <v>14026.52</v>
      </c>
      <c r="AH170" s="60"/>
      <c r="AI170" s="41"/>
      <c r="AJ170" s="56"/>
      <c r="AK170" s="41"/>
      <c r="AL170" s="68"/>
      <c r="AM170" s="68"/>
      <c r="AN170" s="68"/>
      <c r="AO170" s="68"/>
      <c r="AP170" s="61"/>
      <c r="AQ170" s="61"/>
      <c r="AR170" s="61"/>
      <c r="AS170" s="61"/>
      <c r="AT170" s="61"/>
      <c r="AU170" s="61"/>
      <c r="AV170" s="66"/>
      <c r="AW170" s="66"/>
      <c r="AX170" s="66"/>
      <c r="AY170" s="67"/>
      <c r="AZ170" s="66"/>
      <c r="BA170" s="67"/>
      <c r="BB170" s="66"/>
      <c r="BC170" s="66"/>
      <c r="BD170" s="46"/>
      <c r="BE170" s="42"/>
      <c r="BF170" s="43"/>
      <c r="BG170" s="66"/>
      <c r="BH170" s="67"/>
      <c r="BI170" s="66"/>
      <c r="BJ170" s="66"/>
      <c r="BK170" s="42"/>
      <c r="BL170" s="42"/>
      <c r="BM170" s="66"/>
    </row>
    <row r="171" spans="1:65" x14ac:dyDescent="0.25">
      <c r="A171" s="317">
        <v>21</v>
      </c>
      <c r="B171" s="290" t="s">
        <v>618</v>
      </c>
      <c r="C171" s="57" t="s">
        <v>534</v>
      </c>
      <c r="D171" s="57" t="s">
        <v>1246</v>
      </c>
      <c r="E171" s="57" t="s">
        <v>143</v>
      </c>
      <c r="F171" s="351" t="s">
        <v>716</v>
      </c>
      <c r="G171" s="57" t="s">
        <v>576</v>
      </c>
      <c r="H171" s="57"/>
      <c r="I171" s="58"/>
      <c r="J171" s="58"/>
      <c r="K171" s="57" t="s">
        <v>717</v>
      </c>
      <c r="L171" s="385" t="s">
        <v>522</v>
      </c>
      <c r="M171" s="57" t="s">
        <v>594</v>
      </c>
      <c r="N171" s="58">
        <v>42494</v>
      </c>
      <c r="O171" s="59">
        <v>479975.3</v>
      </c>
      <c r="P171" s="57" t="s">
        <v>797</v>
      </c>
      <c r="Q171" s="58">
        <v>42494</v>
      </c>
      <c r="R171" s="58">
        <v>42634</v>
      </c>
      <c r="S171" s="57" t="s">
        <v>18</v>
      </c>
      <c r="T171" s="57" t="s">
        <v>1226</v>
      </c>
      <c r="U171" s="57" t="s">
        <v>1204</v>
      </c>
      <c r="V171" s="59">
        <v>109483.16</v>
      </c>
      <c r="W171" s="57" t="s">
        <v>296</v>
      </c>
      <c r="X171" s="44"/>
      <c r="Y171" s="44"/>
      <c r="Z171" s="46"/>
      <c r="AA171" s="55"/>
      <c r="AB171" s="53"/>
      <c r="AC171" s="70"/>
      <c r="AD171" s="70"/>
      <c r="AE171" s="56">
        <f>AG171/O171</f>
        <v>0</v>
      </c>
      <c r="AF171" s="56">
        <f>AH171/O171</f>
        <v>0.22810165439763255</v>
      </c>
      <c r="AG171" s="60">
        <f>SUM(AG172:AG174)</f>
        <v>0</v>
      </c>
      <c r="AH171" s="60">
        <f>SUM(AH172:AH174)</f>
        <v>109483.16</v>
      </c>
      <c r="AI171" s="41"/>
      <c r="AJ171" s="56"/>
      <c r="AK171" s="41"/>
      <c r="AL171" s="59">
        <f>O171-AH171+AG171</f>
        <v>370492.14</v>
      </c>
      <c r="AM171" s="59">
        <v>368388.33</v>
      </c>
      <c r="AN171" s="59">
        <v>0</v>
      </c>
      <c r="AO171" s="59">
        <f t="shared" si="15"/>
        <v>368388.33</v>
      </c>
      <c r="AP171" s="61"/>
      <c r="AQ171" s="61"/>
      <c r="AR171" s="61"/>
      <c r="AS171" s="61"/>
      <c r="AT171" s="61"/>
      <c r="AU171" s="61"/>
      <c r="AV171" s="57"/>
      <c r="AW171" s="57"/>
      <c r="AX171" s="57"/>
      <c r="AY171" s="58"/>
      <c r="AZ171" s="57"/>
      <c r="BA171" s="58"/>
      <c r="BB171" s="57"/>
      <c r="BC171" s="57"/>
      <c r="BD171" s="46">
        <v>42521</v>
      </c>
      <c r="BE171" s="42">
        <v>42610</v>
      </c>
      <c r="BF171" s="43"/>
      <c r="BG171" s="57"/>
      <c r="BH171" s="58">
        <v>42521</v>
      </c>
      <c r="BI171" s="57"/>
      <c r="BJ171" s="57"/>
      <c r="BK171" s="42"/>
      <c r="BL171" s="42"/>
      <c r="BM171" s="57"/>
    </row>
    <row r="172" spans="1:65" ht="25.5" x14ac:dyDescent="0.25">
      <c r="A172" s="311"/>
      <c r="B172" s="284"/>
      <c r="C172" s="62"/>
      <c r="D172" s="62"/>
      <c r="E172" s="62"/>
      <c r="F172" s="349"/>
      <c r="G172" s="62"/>
      <c r="H172" s="62"/>
      <c r="I172" s="63"/>
      <c r="J172" s="63"/>
      <c r="K172" s="62"/>
      <c r="L172" s="380"/>
      <c r="M172" s="62"/>
      <c r="N172" s="63"/>
      <c r="O172" s="64"/>
      <c r="P172" s="62"/>
      <c r="Q172" s="63"/>
      <c r="R172" s="63"/>
      <c r="S172" s="62"/>
      <c r="T172" s="62"/>
      <c r="U172" s="62"/>
      <c r="V172" s="64"/>
      <c r="W172" s="62"/>
      <c r="X172" s="44" t="s">
        <v>1073</v>
      </c>
      <c r="Y172" s="44" t="s">
        <v>861</v>
      </c>
      <c r="Z172" s="46">
        <v>42601</v>
      </c>
      <c r="AA172" s="55">
        <v>11877</v>
      </c>
      <c r="AB172" s="44" t="s">
        <v>627</v>
      </c>
      <c r="AC172" s="70">
        <v>42635</v>
      </c>
      <c r="AD172" s="70">
        <v>42754</v>
      </c>
      <c r="AE172" s="56"/>
      <c r="AF172" s="56"/>
      <c r="AG172" s="41"/>
      <c r="AH172" s="60"/>
      <c r="AI172" s="41"/>
      <c r="AJ172" s="56"/>
      <c r="AK172" s="41"/>
      <c r="AL172" s="64"/>
      <c r="AM172" s="64"/>
      <c r="AN172" s="64"/>
      <c r="AO172" s="64"/>
      <c r="AP172" s="61"/>
      <c r="AQ172" s="61"/>
      <c r="AR172" s="61"/>
      <c r="AS172" s="61"/>
      <c r="AT172" s="61"/>
      <c r="AU172" s="61"/>
      <c r="AV172" s="62"/>
      <c r="AW172" s="62"/>
      <c r="AX172" s="62"/>
      <c r="AY172" s="63"/>
      <c r="AZ172" s="62"/>
      <c r="BA172" s="63"/>
      <c r="BB172" s="62"/>
      <c r="BC172" s="62"/>
      <c r="BD172" s="46">
        <v>42611</v>
      </c>
      <c r="BE172" s="42">
        <v>42700</v>
      </c>
      <c r="BF172" s="43"/>
      <c r="BG172" s="62"/>
      <c r="BH172" s="63"/>
      <c r="BI172" s="62"/>
      <c r="BJ172" s="62"/>
      <c r="BK172" s="42"/>
      <c r="BL172" s="42"/>
      <c r="BM172" s="62"/>
    </row>
    <row r="173" spans="1:65" ht="38.25" x14ac:dyDescent="0.25">
      <c r="A173" s="311"/>
      <c r="B173" s="284"/>
      <c r="C173" s="62"/>
      <c r="D173" s="62"/>
      <c r="E173" s="62"/>
      <c r="F173" s="349"/>
      <c r="G173" s="62"/>
      <c r="H173" s="62"/>
      <c r="I173" s="63"/>
      <c r="J173" s="63"/>
      <c r="K173" s="62"/>
      <c r="L173" s="380"/>
      <c r="M173" s="62"/>
      <c r="N173" s="63"/>
      <c r="O173" s="64"/>
      <c r="P173" s="62"/>
      <c r="Q173" s="63"/>
      <c r="R173" s="63"/>
      <c r="S173" s="62"/>
      <c r="T173" s="62"/>
      <c r="U173" s="62"/>
      <c r="V173" s="64"/>
      <c r="W173" s="62"/>
      <c r="X173" s="44" t="s">
        <v>1075</v>
      </c>
      <c r="Y173" s="44" t="s">
        <v>959</v>
      </c>
      <c r="Z173" s="46">
        <v>42657</v>
      </c>
      <c r="AA173" s="55">
        <v>11918</v>
      </c>
      <c r="AB173" s="44" t="s">
        <v>828</v>
      </c>
      <c r="AC173" s="70"/>
      <c r="AD173" s="70"/>
      <c r="AE173" s="56"/>
      <c r="AF173" s="56"/>
      <c r="AG173" s="41"/>
      <c r="AH173" s="60">
        <v>109483.16</v>
      </c>
      <c r="AI173" s="41"/>
      <c r="AJ173" s="56"/>
      <c r="AK173" s="41"/>
      <c r="AL173" s="64"/>
      <c r="AM173" s="64"/>
      <c r="AN173" s="64"/>
      <c r="AO173" s="64"/>
      <c r="AP173" s="61"/>
      <c r="AQ173" s="61"/>
      <c r="AR173" s="61"/>
      <c r="AS173" s="61"/>
      <c r="AT173" s="61"/>
      <c r="AU173" s="61"/>
      <c r="AV173" s="62"/>
      <c r="AW173" s="62"/>
      <c r="AX173" s="62"/>
      <c r="AY173" s="63"/>
      <c r="AZ173" s="62"/>
      <c r="BA173" s="63"/>
      <c r="BB173" s="62"/>
      <c r="BC173" s="62"/>
      <c r="BD173" s="46"/>
      <c r="BE173" s="42"/>
      <c r="BF173" s="43"/>
      <c r="BG173" s="62"/>
      <c r="BH173" s="63"/>
      <c r="BI173" s="62"/>
      <c r="BJ173" s="62"/>
      <c r="BK173" s="42"/>
      <c r="BL173" s="42"/>
      <c r="BM173" s="62"/>
    </row>
    <row r="174" spans="1:65" ht="25.5" x14ac:dyDescent="0.25">
      <c r="A174" s="312"/>
      <c r="B174" s="285"/>
      <c r="C174" s="66"/>
      <c r="D174" s="66"/>
      <c r="E174" s="66"/>
      <c r="F174" s="350"/>
      <c r="G174" s="66"/>
      <c r="H174" s="66"/>
      <c r="I174" s="67"/>
      <c r="J174" s="67"/>
      <c r="K174" s="66"/>
      <c r="L174" s="381"/>
      <c r="M174" s="66"/>
      <c r="N174" s="67"/>
      <c r="O174" s="68"/>
      <c r="P174" s="66"/>
      <c r="Q174" s="67"/>
      <c r="R174" s="67"/>
      <c r="S174" s="66"/>
      <c r="T174" s="66"/>
      <c r="U174" s="66"/>
      <c r="V174" s="68"/>
      <c r="W174" s="66"/>
      <c r="X174" s="44" t="s">
        <v>1073</v>
      </c>
      <c r="Y174" s="44" t="s">
        <v>1039</v>
      </c>
      <c r="Z174" s="46">
        <v>42699</v>
      </c>
      <c r="AA174" s="55">
        <v>11990</v>
      </c>
      <c r="AB174" s="44" t="s">
        <v>1040</v>
      </c>
      <c r="AC174" s="70">
        <v>42755</v>
      </c>
      <c r="AD174" s="70">
        <v>42873</v>
      </c>
      <c r="AE174" s="56"/>
      <c r="AF174" s="56"/>
      <c r="AG174" s="41"/>
      <c r="AH174" s="60"/>
      <c r="AI174" s="41"/>
      <c r="AJ174" s="56"/>
      <c r="AK174" s="41"/>
      <c r="AL174" s="68"/>
      <c r="AM174" s="68"/>
      <c r="AN174" s="68"/>
      <c r="AO174" s="68"/>
      <c r="AP174" s="61"/>
      <c r="AQ174" s="61"/>
      <c r="AR174" s="61"/>
      <c r="AS174" s="61"/>
      <c r="AT174" s="61"/>
      <c r="AU174" s="61"/>
      <c r="AV174" s="66"/>
      <c r="AW174" s="66"/>
      <c r="AX174" s="66"/>
      <c r="AY174" s="67"/>
      <c r="AZ174" s="66"/>
      <c r="BA174" s="67"/>
      <c r="BB174" s="66"/>
      <c r="BC174" s="66"/>
      <c r="BD174" s="46">
        <v>42701</v>
      </c>
      <c r="BE174" s="42">
        <v>42790</v>
      </c>
      <c r="BF174" s="43"/>
      <c r="BG174" s="66"/>
      <c r="BH174" s="67"/>
      <c r="BI174" s="66"/>
      <c r="BJ174" s="66"/>
      <c r="BK174" s="42"/>
      <c r="BL174" s="42"/>
      <c r="BM174" s="66"/>
    </row>
    <row r="175" spans="1:65" x14ac:dyDescent="0.25">
      <c r="A175" s="317">
        <v>22</v>
      </c>
      <c r="B175" s="290" t="s">
        <v>798</v>
      </c>
      <c r="C175" s="57" t="s">
        <v>537</v>
      </c>
      <c r="D175" s="57" t="s">
        <v>1246</v>
      </c>
      <c r="E175" s="57" t="s">
        <v>143</v>
      </c>
      <c r="F175" s="351" t="s">
        <v>718</v>
      </c>
      <c r="G175" s="57" t="s">
        <v>799</v>
      </c>
      <c r="H175" s="57"/>
      <c r="I175" s="58"/>
      <c r="J175" s="58"/>
      <c r="K175" s="57" t="s">
        <v>719</v>
      </c>
      <c r="L175" s="385" t="s">
        <v>97</v>
      </c>
      <c r="M175" s="57" t="s">
        <v>800</v>
      </c>
      <c r="N175" s="58">
        <v>42522</v>
      </c>
      <c r="O175" s="59">
        <v>147130.01999999999</v>
      </c>
      <c r="P175" s="57" t="s">
        <v>753</v>
      </c>
      <c r="Q175" s="58">
        <v>42522</v>
      </c>
      <c r="R175" s="58">
        <v>42731</v>
      </c>
      <c r="S175" s="57" t="s">
        <v>295</v>
      </c>
      <c r="T175" s="57"/>
      <c r="U175" s="57"/>
      <c r="V175" s="59"/>
      <c r="W175" s="57" t="s">
        <v>297</v>
      </c>
      <c r="X175" s="44"/>
      <c r="Y175" s="44"/>
      <c r="Z175" s="46"/>
      <c r="AA175" s="55"/>
      <c r="AB175" s="53"/>
      <c r="AC175" s="70"/>
      <c r="AD175" s="70"/>
      <c r="AE175" s="56">
        <f>AG175/O175</f>
        <v>0.24983181542420782</v>
      </c>
      <c r="AF175" s="56">
        <f>AH175/O175</f>
        <v>5.3923053908373018E-3</v>
      </c>
      <c r="AG175" s="41">
        <f>SUM(AG176:AG180)</f>
        <v>36757.760000000002</v>
      </c>
      <c r="AH175" s="41">
        <f>SUM(AH176:AH180)</f>
        <v>793.37</v>
      </c>
      <c r="AI175" s="41"/>
      <c r="AJ175" s="56"/>
      <c r="AK175" s="41"/>
      <c r="AL175" s="59">
        <f>O175-AH175+AG175</f>
        <v>183094.41</v>
      </c>
      <c r="AM175" s="59">
        <v>157538.04999999999</v>
      </c>
      <c r="AN175" s="59">
        <v>3071.4</v>
      </c>
      <c r="AO175" s="59">
        <f t="shared" si="15"/>
        <v>160609.44999999998</v>
      </c>
      <c r="AP175" s="61"/>
      <c r="AQ175" s="61"/>
      <c r="AR175" s="61"/>
      <c r="AS175" s="61"/>
      <c r="AT175" s="61"/>
      <c r="AU175" s="61"/>
      <c r="AV175" s="57"/>
      <c r="AW175" s="57"/>
      <c r="AX175" s="57"/>
      <c r="AY175" s="58"/>
      <c r="AZ175" s="57"/>
      <c r="BA175" s="58"/>
      <c r="BB175" s="57"/>
      <c r="BC175" s="57"/>
      <c r="BD175" s="46">
        <v>42522</v>
      </c>
      <c r="BE175" s="42">
        <v>42701</v>
      </c>
      <c r="BF175" s="43"/>
      <c r="BG175" s="57"/>
      <c r="BH175" s="58">
        <v>42522</v>
      </c>
      <c r="BI175" s="57"/>
      <c r="BJ175" s="57"/>
      <c r="BK175" s="42"/>
      <c r="BL175" s="42"/>
      <c r="BM175" s="57"/>
    </row>
    <row r="176" spans="1:65" ht="38.25" x14ac:dyDescent="0.25">
      <c r="A176" s="311"/>
      <c r="B176" s="284"/>
      <c r="C176" s="62"/>
      <c r="D176" s="62"/>
      <c r="E176" s="62"/>
      <c r="F176" s="349"/>
      <c r="G176" s="62"/>
      <c r="H176" s="62"/>
      <c r="I176" s="63"/>
      <c r="J176" s="63"/>
      <c r="K176" s="62"/>
      <c r="L176" s="380"/>
      <c r="M176" s="62"/>
      <c r="N176" s="63"/>
      <c r="O176" s="64"/>
      <c r="P176" s="62"/>
      <c r="Q176" s="63"/>
      <c r="R176" s="63"/>
      <c r="S176" s="62"/>
      <c r="T176" s="62"/>
      <c r="U176" s="62"/>
      <c r="V176" s="64"/>
      <c r="W176" s="62"/>
      <c r="X176" s="44" t="s">
        <v>1073</v>
      </c>
      <c r="Y176" s="44" t="s">
        <v>1030</v>
      </c>
      <c r="Z176" s="46">
        <v>42699</v>
      </c>
      <c r="AA176" s="55">
        <v>11990</v>
      </c>
      <c r="AB176" s="65" t="s">
        <v>758</v>
      </c>
      <c r="AC176" s="70">
        <v>42732</v>
      </c>
      <c r="AD176" s="70">
        <v>42941</v>
      </c>
      <c r="AE176" s="56"/>
      <c r="AF176" s="56"/>
      <c r="AG176" s="41"/>
      <c r="AH176" s="60"/>
      <c r="AI176" s="41"/>
      <c r="AJ176" s="56"/>
      <c r="AK176" s="41"/>
      <c r="AL176" s="64"/>
      <c r="AM176" s="64"/>
      <c r="AN176" s="64"/>
      <c r="AO176" s="64"/>
      <c r="AP176" s="61"/>
      <c r="AQ176" s="61"/>
      <c r="AR176" s="61"/>
      <c r="AS176" s="61"/>
      <c r="AT176" s="61"/>
      <c r="AU176" s="61"/>
      <c r="AV176" s="62"/>
      <c r="AW176" s="62"/>
      <c r="AX176" s="62"/>
      <c r="AY176" s="63"/>
      <c r="AZ176" s="62"/>
      <c r="BA176" s="63"/>
      <c r="BB176" s="62"/>
      <c r="BC176" s="62"/>
      <c r="BD176" s="46">
        <v>42702</v>
      </c>
      <c r="BE176" s="42">
        <v>42881</v>
      </c>
      <c r="BF176" s="43"/>
      <c r="BG176" s="62"/>
      <c r="BH176" s="63"/>
      <c r="BI176" s="62"/>
      <c r="BJ176" s="62"/>
      <c r="BK176" s="42"/>
      <c r="BL176" s="42"/>
      <c r="BM176" s="62"/>
    </row>
    <row r="177" spans="1:65" ht="38.25" x14ac:dyDescent="0.25">
      <c r="A177" s="311"/>
      <c r="B177" s="284"/>
      <c r="C177" s="62"/>
      <c r="D177" s="62"/>
      <c r="E177" s="62"/>
      <c r="F177" s="349"/>
      <c r="G177" s="62"/>
      <c r="H177" s="62"/>
      <c r="I177" s="63"/>
      <c r="J177" s="63"/>
      <c r="K177" s="62"/>
      <c r="L177" s="380"/>
      <c r="M177" s="62"/>
      <c r="N177" s="63"/>
      <c r="O177" s="64"/>
      <c r="P177" s="62"/>
      <c r="Q177" s="63"/>
      <c r="R177" s="63"/>
      <c r="S177" s="62"/>
      <c r="T177" s="62"/>
      <c r="U177" s="62"/>
      <c r="V177" s="64"/>
      <c r="W177" s="62"/>
      <c r="X177" s="44" t="s">
        <v>1075</v>
      </c>
      <c r="Y177" s="44" t="s">
        <v>1170</v>
      </c>
      <c r="Z177" s="46">
        <v>42800</v>
      </c>
      <c r="AA177" s="55">
        <v>12009</v>
      </c>
      <c r="AB177" s="65" t="s">
        <v>758</v>
      </c>
      <c r="AC177" s="70"/>
      <c r="AD177" s="70"/>
      <c r="AE177" s="56"/>
      <c r="AF177" s="56"/>
      <c r="AG177" s="41">
        <v>36757.760000000002</v>
      </c>
      <c r="AH177" s="60"/>
      <c r="AI177" s="41"/>
      <c r="AJ177" s="56"/>
      <c r="AK177" s="41"/>
      <c r="AL177" s="64"/>
      <c r="AM177" s="64"/>
      <c r="AN177" s="64"/>
      <c r="AO177" s="64"/>
      <c r="AP177" s="61"/>
      <c r="AQ177" s="61"/>
      <c r="AR177" s="61"/>
      <c r="AS177" s="61"/>
      <c r="AT177" s="61"/>
      <c r="AU177" s="61"/>
      <c r="AV177" s="62"/>
      <c r="AW177" s="62"/>
      <c r="AX177" s="62"/>
      <c r="AY177" s="63"/>
      <c r="AZ177" s="62"/>
      <c r="BA177" s="63"/>
      <c r="BB177" s="62"/>
      <c r="BC177" s="62"/>
      <c r="BD177" s="46"/>
      <c r="BE177" s="42"/>
      <c r="BF177" s="43"/>
      <c r="BG177" s="62"/>
      <c r="BH177" s="63"/>
      <c r="BI177" s="62"/>
      <c r="BJ177" s="62"/>
      <c r="BK177" s="42"/>
      <c r="BL177" s="42"/>
      <c r="BM177" s="62"/>
    </row>
    <row r="178" spans="1:65" ht="38.25" x14ac:dyDescent="0.25">
      <c r="A178" s="311"/>
      <c r="B178" s="284"/>
      <c r="C178" s="62"/>
      <c r="D178" s="62"/>
      <c r="E178" s="62"/>
      <c r="F178" s="349"/>
      <c r="G178" s="62"/>
      <c r="H178" s="62"/>
      <c r="I178" s="63"/>
      <c r="J178" s="63"/>
      <c r="K178" s="62"/>
      <c r="L178" s="380"/>
      <c r="M178" s="62"/>
      <c r="N178" s="63"/>
      <c r="O178" s="64"/>
      <c r="P178" s="62"/>
      <c r="Q178" s="63"/>
      <c r="R178" s="63"/>
      <c r="S178" s="62"/>
      <c r="T178" s="62"/>
      <c r="U178" s="62"/>
      <c r="V178" s="64"/>
      <c r="W178" s="62"/>
      <c r="X178" s="44" t="s">
        <v>1073</v>
      </c>
      <c r="Y178" s="44" t="s">
        <v>1678</v>
      </c>
      <c r="Z178" s="46">
        <v>42880</v>
      </c>
      <c r="AA178" s="55">
        <v>12169</v>
      </c>
      <c r="AB178" s="65" t="s">
        <v>758</v>
      </c>
      <c r="AC178" s="70">
        <v>42942</v>
      </c>
      <c r="AD178" s="70">
        <v>43153</v>
      </c>
      <c r="AE178" s="56"/>
      <c r="AF178" s="56"/>
      <c r="AG178" s="41"/>
      <c r="AH178" s="60"/>
      <c r="AI178" s="41"/>
      <c r="AJ178" s="56"/>
      <c r="AK178" s="41"/>
      <c r="AL178" s="64"/>
      <c r="AM178" s="64"/>
      <c r="AN178" s="64"/>
      <c r="AO178" s="64"/>
      <c r="AP178" s="61"/>
      <c r="AQ178" s="61"/>
      <c r="AR178" s="61"/>
      <c r="AS178" s="61"/>
      <c r="AT178" s="61"/>
      <c r="AU178" s="61"/>
      <c r="AV178" s="62"/>
      <c r="AW178" s="62"/>
      <c r="AX178" s="62"/>
      <c r="AY178" s="63"/>
      <c r="AZ178" s="62"/>
      <c r="BA178" s="63"/>
      <c r="BB178" s="62"/>
      <c r="BC178" s="62"/>
      <c r="BD178" s="46">
        <v>42882</v>
      </c>
      <c r="BE178" s="46">
        <v>43061</v>
      </c>
      <c r="BF178" s="43"/>
      <c r="BG178" s="62"/>
      <c r="BH178" s="63"/>
      <c r="BI178" s="62"/>
      <c r="BJ178" s="62"/>
      <c r="BK178" s="42"/>
      <c r="BL178" s="42"/>
      <c r="BM178" s="62"/>
    </row>
    <row r="179" spans="1:65" ht="38.25" x14ac:dyDescent="0.25">
      <c r="A179" s="311"/>
      <c r="B179" s="284"/>
      <c r="C179" s="62"/>
      <c r="D179" s="62"/>
      <c r="E179" s="62"/>
      <c r="F179" s="349"/>
      <c r="G179" s="62"/>
      <c r="H179" s="62"/>
      <c r="I179" s="63"/>
      <c r="J179" s="63"/>
      <c r="K179" s="62"/>
      <c r="L179" s="380"/>
      <c r="M179" s="62"/>
      <c r="N179" s="63"/>
      <c r="O179" s="64"/>
      <c r="P179" s="62"/>
      <c r="Q179" s="63"/>
      <c r="R179" s="63"/>
      <c r="S179" s="62"/>
      <c r="T179" s="62"/>
      <c r="U179" s="62"/>
      <c r="V179" s="64"/>
      <c r="W179" s="62"/>
      <c r="X179" s="44" t="s">
        <v>1073</v>
      </c>
      <c r="Y179" s="44" t="s">
        <v>1689</v>
      </c>
      <c r="Z179" s="46">
        <v>43059</v>
      </c>
      <c r="AA179" s="55">
        <v>12201</v>
      </c>
      <c r="AB179" s="65" t="s">
        <v>758</v>
      </c>
      <c r="AC179" s="70"/>
      <c r="AD179" s="70"/>
      <c r="AE179" s="56"/>
      <c r="AF179" s="56"/>
      <c r="AG179" s="41"/>
      <c r="AH179" s="60"/>
      <c r="AI179" s="41"/>
      <c r="AJ179" s="56"/>
      <c r="AK179" s="41"/>
      <c r="AL179" s="64"/>
      <c r="AM179" s="64"/>
      <c r="AN179" s="64"/>
      <c r="AO179" s="64"/>
      <c r="AP179" s="61"/>
      <c r="AQ179" s="61"/>
      <c r="AR179" s="61"/>
      <c r="AS179" s="61"/>
      <c r="AT179" s="61"/>
      <c r="AU179" s="61"/>
      <c r="AV179" s="62"/>
      <c r="AW179" s="62"/>
      <c r="AX179" s="62"/>
      <c r="AY179" s="63"/>
      <c r="AZ179" s="62"/>
      <c r="BA179" s="63"/>
      <c r="BB179" s="62"/>
      <c r="BC179" s="62"/>
      <c r="BD179" s="46">
        <v>43062</v>
      </c>
      <c r="BE179" s="46">
        <v>43151</v>
      </c>
      <c r="BF179" s="43"/>
      <c r="BG179" s="62"/>
      <c r="BH179" s="63"/>
      <c r="BI179" s="62"/>
      <c r="BJ179" s="62"/>
      <c r="BK179" s="42"/>
      <c r="BL179" s="42"/>
      <c r="BM179" s="62"/>
    </row>
    <row r="180" spans="1:65" ht="38.25" x14ac:dyDescent="0.25">
      <c r="A180" s="312"/>
      <c r="B180" s="285"/>
      <c r="C180" s="66"/>
      <c r="D180" s="66"/>
      <c r="E180" s="66"/>
      <c r="F180" s="350"/>
      <c r="G180" s="66"/>
      <c r="H180" s="66"/>
      <c r="I180" s="67"/>
      <c r="J180" s="67"/>
      <c r="K180" s="66"/>
      <c r="L180" s="381"/>
      <c r="M180" s="66"/>
      <c r="N180" s="67"/>
      <c r="O180" s="68"/>
      <c r="P180" s="66"/>
      <c r="Q180" s="67"/>
      <c r="R180" s="67"/>
      <c r="S180" s="66"/>
      <c r="T180" s="66"/>
      <c r="U180" s="66"/>
      <c r="V180" s="68"/>
      <c r="W180" s="66"/>
      <c r="X180" s="44" t="s">
        <v>1075</v>
      </c>
      <c r="Y180" s="44" t="s">
        <v>1714</v>
      </c>
      <c r="Z180" s="46">
        <v>43073</v>
      </c>
      <c r="AA180" s="55"/>
      <c r="AB180" s="65" t="s">
        <v>1715</v>
      </c>
      <c r="AC180" s="70"/>
      <c r="AD180" s="70"/>
      <c r="AE180" s="56"/>
      <c r="AF180" s="56"/>
      <c r="AG180" s="41"/>
      <c r="AH180" s="41">
        <v>793.37</v>
      </c>
      <c r="AI180" s="41"/>
      <c r="AJ180" s="56"/>
      <c r="AK180" s="41"/>
      <c r="AL180" s="68"/>
      <c r="AM180" s="68"/>
      <c r="AN180" s="68"/>
      <c r="AO180" s="68"/>
      <c r="AP180" s="61"/>
      <c r="AQ180" s="61"/>
      <c r="AR180" s="61"/>
      <c r="AS180" s="61"/>
      <c r="AT180" s="61"/>
      <c r="AU180" s="61"/>
      <c r="AV180" s="66"/>
      <c r="AW180" s="66"/>
      <c r="AX180" s="66"/>
      <c r="AY180" s="67"/>
      <c r="AZ180" s="66"/>
      <c r="BA180" s="67"/>
      <c r="BB180" s="66"/>
      <c r="BC180" s="66"/>
      <c r="BD180" s="46">
        <v>43062</v>
      </c>
      <c r="BE180" s="46">
        <v>43151</v>
      </c>
      <c r="BF180" s="43"/>
      <c r="BG180" s="66"/>
      <c r="BH180" s="67"/>
      <c r="BI180" s="66"/>
      <c r="BJ180" s="66"/>
      <c r="BK180" s="42"/>
      <c r="BL180" s="42"/>
      <c r="BM180" s="66"/>
    </row>
    <row r="181" spans="1:65" x14ac:dyDescent="0.25">
      <c r="A181" s="317">
        <v>23</v>
      </c>
      <c r="B181" s="290" t="s">
        <v>963</v>
      </c>
      <c r="C181" s="57" t="s">
        <v>548</v>
      </c>
      <c r="D181" s="57" t="s">
        <v>1246</v>
      </c>
      <c r="E181" s="57" t="s">
        <v>143</v>
      </c>
      <c r="F181" s="351" t="s">
        <v>964</v>
      </c>
      <c r="G181" s="57" t="s">
        <v>567</v>
      </c>
      <c r="H181" s="57"/>
      <c r="I181" s="58"/>
      <c r="J181" s="58"/>
      <c r="K181" s="57" t="s">
        <v>961</v>
      </c>
      <c r="L181" s="385" t="s">
        <v>962</v>
      </c>
      <c r="M181" s="57" t="s">
        <v>965</v>
      </c>
      <c r="N181" s="58">
        <v>42649</v>
      </c>
      <c r="O181" s="59">
        <v>301353.21999999997</v>
      </c>
      <c r="P181" s="57" t="s">
        <v>966</v>
      </c>
      <c r="Q181" s="58">
        <v>42649</v>
      </c>
      <c r="R181" s="58">
        <v>42768</v>
      </c>
      <c r="S181" s="57" t="s">
        <v>18</v>
      </c>
      <c r="T181" s="57" t="s">
        <v>967</v>
      </c>
      <c r="U181" s="57" t="s">
        <v>1214</v>
      </c>
      <c r="V181" s="59">
        <v>60396.59</v>
      </c>
      <c r="W181" s="57" t="s">
        <v>968</v>
      </c>
      <c r="X181" s="44"/>
      <c r="Y181" s="112"/>
      <c r="Z181" s="46"/>
      <c r="AA181" s="55"/>
      <c r="AB181" s="97"/>
      <c r="AC181" s="70"/>
      <c r="AD181" s="70"/>
      <c r="AE181" s="56">
        <f>AG181/O181</f>
        <v>0.24689459100519981</v>
      </c>
      <c r="AF181" s="56">
        <f>AH181/O181</f>
        <v>7.4694174497289267E-2</v>
      </c>
      <c r="AG181" s="41">
        <f>SUM(AG182:AG187)</f>
        <v>74402.48</v>
      </c>
      <c r="AH181" s="41">
        <f>SUM(AH182:AH187)</f>
        <v>22509.33</v>
      </c>
      <c r="AI181" s="41"/>
      <c r="AJ181" s="56"/>
      <c r="AK181" s="41"/>
      <c r="AL181" s="59">
        <f>O181-AH181+AG181+AK181</f>
        <v>353246.36999999994</v>
      </c>
      <c r="AM181" s="59">
        <v>271659.09000000003</v>
      </c>
      <c r="AN181" s="59">
        <v>81587.28</v>
      </c>
      <c r="AO181" s="59">
        <f t="shared" ref="AO181:AO302" si="16">AM181+AN181</f>
        <v>353246.37</v>
      </c>
      <c r="AP181" s="61"/>
      <c r="AQ181" s="61"/>
      <c r="AR181" s="61"/>
      <c r="AS181" s="61"/>
      <c r="AT181" s="61"/>
      <c r="AU181" s="61"/>
      <c r="AV181" s="57"/>
      <c r="AW181" s="57"/>
      <c r="AX181" s="57"/>
      <c r="AY181" s="58"/>
      <c r="AZ181" s="57"/>
      <c r="BA181" s="58"/>
      <c r="BB181" s="57"/>
      <c r="BC181" s="57"/>
      <c r="BD181" s="113">
        <v>42653</v>
      </c>
      <c r="BE181" s="77">
        <v>42742</v>
      </c>
      <c r="BF181" s="43"/>
      <c r="BG181" s="57"/>
      <c r="BH181" s="58">
        <v>42653</v>
      </c>
      <c r="BI181" s="57"/>
      <c r="BJ181" s="57"/>
      <c r="BK181" s="42">
        <v>42695</v>
      </c>
      <c r="BL181" s="42">
        <v>42849</v>
      </c>
      <c r="BM181" s="57"/>
    </row>
    <row r="182" spans="1:65" ht="38.25" x14ac:dyDescent="0.25">
      <c r="A182" s="311"/>
      <c r="B182" s="284"/>
      <c r="C182" s="62"/>
      <c r="D182" s="62"/>
      <c r="E182" s="62"/>
      <c r="F182" s="349"/>
      <c r="G182" s="62"/>
      <c r="H182" s="62"/>
      <c r="I182" s="63"/>
      <c r="J182" s="63"/>
      <c r="K182" s="62"/>
      <c r="L182" s="380"/>
      <c r="M182" s="62"/>
      <c r="N182" s="63"/>
      <c r="O182" s="64"/>
      <c r="P182" s="62"/>
      <c r="Q182" s="63"/>
      <c r="R182" s="63"/>
      <c r="S182" s="62"/>
      <c r="T182" s="62"/>
      <c r="U182" s="62"/>
      <c r="V182" s="64"/>
      <c r="W182" s="62"/>
      <c r="X182" s="44" t="s">
        <v>1073</v>
      </c>
      <c r="Y182" s="112" t="s">
        <v>1171</v>
      </c>
      <c r="Z182" s="86">
        <v>42767</v>
      </c>
      <c r="AA182" s="90">
        <v>12044</v>
      </c>
      <c r="AB182" s="114" t="s">
        <v>758</v>
      </c>
      <c r="AC182" s="115">
        <v>42769</v>
      </c>
      <c r="AD182" s="115">
        <v>42888</v>
      </c>
      <c r="AE182" s="91"/>
      <c r="AF182" s="91"/>
      <c r="AG182" s="92"/>
      <c r="AH182" s="93"/>
      <c r="AI182" s="92"/>
      <c r="AJ182" s="91"/>
      <c r="AK182" s="92"/>
      <c r="AL182" s="64"/>
      <c r="AM182" s="64"/>
      <c r="AN182" s="64"/>
      <c r="AO182" s="64"/>
      <c r="AP182" s="61"/>
      <c r="AQ182" s="61"/>
      <c r="AR182" s="61"/>
      <c r="AS182" s="61"/>
      <c r="AT182" s="61"/>
      <c r="AU182" s="61"/>
      <c r="AV182" s="62"/>
      <c r="AW182" s="62"/>
      <c r="AX182" s="62"/>
      <c r="AY182" s="63"/>
      <c r="AZ182" s="62"/>
      <c r="BA182" s="63"/>
      <c r="BB182" s="62"/>
      <c r="BC182" s="62"/>
      <c r="BD182" s="113"/>
      <c r="BE182" s="77"/>
      <c r="BF182" s="43"/>
      <c r="BG182" s="62"/>
      <c r="BH182" s="63"/>
      <c r="BI182" s="62"/>
      <c r="BJ182" s="62"/>
      <c r="BK182" s="42"/>
      <c r="BL182" s="42"/>
      <c r="BM182" s="62" t="s">
        <v>1538</v>
      </c>
    </row>
    <row r="183" spans="1:65" ht="38.25" x14ac:dyDescent="0.25">
      <c r="A183" s="311"/>
      <c r="B183" s="284"/>
      <c r="C183" s="62"/>
      <c r="D183" s="62"/>
      <c r="E183" s="62"/>
      <c r="F183" s="349"/>
      <c r="G183" s="62"/>
      <c r="H183" s="62"/>
      <c r="I183" s="63"/>
      <c r="J183" s="63"/>
      <c r="K183" s="62"/>
      <c r="L183" s="380"/>
      <c r="M183" s="62"/>
      <c r="N183" s="63"/>
      <c r="O183" s="64"/>
      <c r="P183" s="62"/>
      <c r="Q183" s="63"/>
      <c r="R183" s="63"/>
      <c r="S183" s="62"/>
      <c r="T183" s="62"/>
      <c r="U183" s="62"/>
      <c r="V183" s="64"/>
      <c r="W183" s="62"/>
      <c r="X183" s="44" t="s">
        <v>1073</v>
      </c>
      <c r="Y183" s="112" t="s">
        <v>1534</v>
      </c>
      <c r="Z183" s="86">
        <v>42888</v>
      </c>
      <c r="AA183" s="90">
        <v>12123</v>
      </c>
      <c r="AB183" s="114" t="s">
        <v>758</v>
      </c>
      <c r="AC183" s="115">
        <v>42889</v>
      </c>
      <c r="AD183" s="115">
        <v>43008</v>
      </c>
      <c r="AE183" s="91"/>
      <c r="AF183" s="91"/>
      <c r="AG183" s="92"/>
      <c r="AH183" s="93"/>
      <c r="AI183" s="92"/>
      <c r="AJ183" s="91"/>
      <c r="AK183" s="92"/>
      <c r="AL183" s="64"/>
      <c r="AM183" s="64"/>
      <c r="AN183" s="64"/>
      <c r="AO183" s="64"/>
      <c r="AP183" s="61"/>
      <c r="AQ183" s="61"/>
      <c r="AR183" s="61"/>
      <c r="AS183" s="61"/>
      <c r="AT183" s="61"/>
      <c r="AU183" s="61"/>
      <c r="AV183" s="62"/>
      <c r="AW183" s="62"/>
      <c r="AX183" s="62"/>
      <c r="AY183" s="63"/>
      <c r="AZ183" s="62"/>
      <c r="BA183" s="63"/>
      <c r="BB183" s="62"/>
      <c r="BC183" s="62"/>
      <c r="BD183" s="113"/>
      <c r="BE183" s="77"/>
      <c r="BF183" s="43"/>
      <c r="BG183" s="62"/>
      <c r="BH183" s="63"/>
      <c r="BI183" s="62"/>
      <c r="BJ183" s="62"/>
      <c r="BK183" s="42"/>
      <c r="BL183" s="42"/>
      <c r="BM183" s="62"/>
    </row>
    <row r="184" spans="1:65" ht="38.25" x14ac:dyDescent="0.25">
      <c r="A184" s="311"/>
      <c r="B184" s="284"/>
      <c r="C184" s="62"/>
      <c r="D184" s="62"/>
      <c r="E184" s="62"/>
      <c r="F184" s="349"/>
      <c r="G184" s="62"/>
      <c r="H184" s="62"/>
      <c r="I184" s="63"/>
      <c r="J184" s="63"/>
      <c r="K184" s="62"/>
      <c r="L184" s="380"/>
      <c r="M184" s="62"/>
      <c r="N184" s="63"/>
      <c r="O184" s="64"/>
      <c r="P184" s="62"/>
      <c r="Q184" s="63"/>
      <c r="R184" s="63"/>
      <c r="S184" s="62"/>
      <c r="T184" s="62"/>
      <c r="U184" s="62"/>
      <c r="V184" s="64"/>
      <c r="W184" s="62"/>
      <c r="X184" s="44" t="s">
        <v>1073</v>
      </c>
      <c r="Y184" s="112" t="s">
        <v>1535</v>
      </c>
      <c r="Z184" s="86">
        <v>42909</v>
      </c>
      <c r="AA184" s="90">
        <v>12124</v>
      </c>
      <c r="AB184" s="114" t="s">
        <v>758</v>
      </c>
      <c r="AC184" s="115"/>
      <c r="AD184" s="115"/>
      <c r="AE184" s="91"/>
      <c r="AF184" s="91"/>
      <c r="AG184" s="92"/>
      <c r="AH184" s="93"/>
      <c r="AI184" s="92"/>
      <c r="AJ184" s="91"/>
      <c r="AK184" s="92"/>
      <c r="AL184" s="64"/>
      <c r="AM184" s="64"/>
      <c r="AN184" s="64"/>
      <c r="AO184" s="64"/>
      <c r="AP184" s="61"/>
      <c r="AQ184" s="61"/>
      <c r="AR184" s="61"/>
      <c r="AS184" s="61"/>
      <c r="AT184" s="61"/>
      <c r="AU184" s="61"/>
      <c r="AV184" s="62"/>
      <c r="AW184" s="62"/>
      <c r="AX184" s="62"/>
      <c r="AY184" s="63"/>
      <c r="AZ184" s="62"/>
      <c r="BA184" s="63"/>
      <c r="BB184" s="62"/>
      <c r="BC184" s="62"/>
      <c r="BD184" s="113">
        <v>42940</v>
      </c>
      <c r="BE184" s="77">
        <v>42999</v>
      </c>
      <c r="BF184" s="43"/>
      <c r="BG184" s="62"/>
      <c r="BH184" s="63"/>
      <c r="BI184" s="62"/>
      <c r="BJ184" s="62"/>
      <c r="BK184" s="42"/>
      <c r="BL184" s="42"/>
      <c r="BM184" s="62" t="s">
        <v>1539</v>
      </c>
    </row>
    <row r="185" spans="1:65" ht="38.25" x14ac:dyDescent="0.25">
      <c r="A185" s="311"/>
      <c r="B185" s="284"/>
      <c r="C185" s="62"/>
      <c r="D185" s="62"/>
      <c r="E185" s="62"/>
      <c r="F185" s="349"/>
      <c r="G185" s="62"/>
      <c r="H185" s="62"/>
      <c r="I185" s="63"/>
      <c r="J185" s="63"/>
      <c r="K185" s="62"/>
      <c r="L185" s="380"/>
      <c r="M185" s="62"/>
      <c r="N185" s="63"/>
      <c r="O185" s="64"/>
      <c r="P185" s="62"/>
      <c r="Q185" s="63"/>
      <c r="R185" s="63"/>
      <c r="S185" s="62"/>
      <c r="T185" s="62"/>
      <c r="U185" s="62"/>
      <c r="V185" s="64"/>
      <c r="W185" s="62"/>
      <c r="X185" s="44" t="s">
        <v>1073</v>
      </c>
      <c r="Y185" s="112" t="s">
        <v>1536</v>
      </c>
      <c r="Z185" s="86">
        <v>42969</v>
      </c>
      <c r="AA185" s="90">
        <v>12125</v>
      </c>
      <c r="AB185" s="114" t="s">
        <v>1537</v>
      </c>
      <c r="AC185" s="115"/>
      <c r="AD185" s="115"/>
      <c r="AE185" s="91"/>
      <c r="AF185" s="91"/>
      <c r="AG185" s="92">
        <v>74402.48</v>
      </c>
      <c r="AH185" s="93"/>
      <c r="AI185" s="92"/>
      <c r="AJ185" s="91"/>
      <c r="AK185" s="92"/>
      <c r="AL185" s="64"/>
      <c r="AM185" s="64"/>
      <c r="AN185" s="64"/>
      <c r="AO185" s="64"/>
      <c r="AP185" s="61"/>
      <c r="AQ185" s="61"/>
      <c r="AR185" s="61"/>
      <c r="AS185" s="61"/>
      <c r="AT185" s="61"/>
      <c r="AU185" s="61"/>
      <c r="AV185" s="62"/>
      <c r="AW185" s="62"/>
      <c r="AX185" s="62"/>
      <c r="AY185" s="63"/>
      <c r="AZ185" s="62"/>
      <c r="BA185" s="63"/>
      <c r="BB185" s="62"/>
      <c r="BC185" s="62"/>
      <c r="BD185" s="113"/>
      <c r="BE185" s="77"/>
      <c r="BF185" s="43"/>
      <c r="BG185" s="62"/>
      <c r="BH185" s="63"/>
      <c r="BI185" s="62"/>
      <c r="BJ185" s="62"/>
      <c r="BK185" s="42"/>
      <c r="BL185" s="42"/>
      <c r="BM185" s="62"/>
    </row>
    <row r="186" spans="1:65" ht="38.25" x14ac:dyDescent="0.25">
      <c r="A186" s="311"/>
      <c r="B186" s="284"/>
      <c r="C186" s="62"/>
      <c r="D186" s="62"/>
      <c r="E186" s="62"/>
      <c r="F186" s="349"/>
      <c r="G186" s="62"/>
      <c r="H186" s="62"/>
      <c r="I186" s="63"/>
      <c r="J186" s="63"/>
      <c r="K186" s="62"/>
      <c r="L186" s="380"/>
      <c r="M186" s="62"/>
      <c r="N186" s="63"/>
      <c r="O186" s="64"/>
      <c r="P186" s="62"/>
      <c r="Q186" s="63"/>
      <c r="R186" s="63"/>
      <c r="S186" s="62"/>
      <c r="T186" s="62"/>
      <c r="U186" s="62"/>
      <c r="V186" s="64"/>
      <c r="W186" s="62"/>
      <c r="X186" s="44" t="s">
        <v>1073</v>
      </c>
      <c r="Y186" s="112" t="s">
        <v>1659</v>
      </c>
      <c r="Z186" s="86">
        <v>42999</v>
      </c>
      <c r="AA186" s="90">
        <v>12173</v>
      </c>
      <c r="AB186" s="114" t="s">
        <v>758</v>
      </c>
      <c r="AC186" s="115">
        <v>43009</v>
      </c>
      <c r="AD186" s="115">
        <v>43128</v>
      </c>
      <c r="AE186" s="91"/>
      <c r="AF186" s="91"/>
      <c r="AG186" s="92"/>
      <c r="AH186" s="93"/>
      <c r="AI186" s="92"/>
      <c r="AJ186" s="91"/>
      <c r="AK186" s="92"/>
      <c r="AL186" s="64"/>
      <c r="AM186" s="64"/>
      <c r="AN186" s="64"/>
      <c r="AO186" s="64"/>
      <c r="AP186" s="61"/>
      <c r="AQ186" s="61"/>
      <c r="AR186" s="61"/>
      <c r="AS186" s="61"/>
      <c r="AT186" s="61"/>
      <c r="AU186" s="61"/>
      <c r="AV186" s="62"/>
      <c r="AW186" s="62"/>
      <c r="AX186" s="62"/>
      <c r="AY186" s="63"/>
      <c r="AZ186" s="62"/>
      <c r="BA186" s="63"/>
      <c r="BB186" s="62"/>
      <c r="BC186" s="62"/>
      <c r="BD186" s="113">
        <v>43000</v>
      </c>
      <c r="BE186" s="77">
        <v>42724</v>
      </c>
      <c r="BF186" s="43"/>
      <c r="BG186" s="62"/>
      <c r="BH186" s="63"/>
      <c r="BI186" s="62"/>
      <c r="BJ186" s="62"/>
      <c r="BK186" s="42"/>
      <c r="BL186" s="42"/>
      <c r="BM186" s="62"/>
    </row>
    <row r="187" spans="1:65" ht="38.25" x14ac:dyDescent="0.25">
      <c r="A187" s="311"/>
      <c r="B187" s="284"/>
      <c r="C187" s="62"/>
      <c r="D187" s="62"/>
      <c r="E187" s="62"/>
      <c r="F187" s="349"/>
      <c r="G187" s="62"/>
      <c r="H187" s="62"/>
      <c r="I187" s="63"/>
      <c r="J187" s="63"/>
      <c r="K187" s="62"/>
      <c r="L187" s="380"/>
      <c r="M187" s="62"/>
      <c r="N187" s="63"/>
      <c r="O187" s="64"/>
      <c r="P187" s="62"/>
      <c r="Q187" s="63"/>
      <c r="R187" s="63"/>
      <c r="S187" s="62"/>
      <c r="T187" s="62"/>
      <c r="U187" s="62"/>
      <c r="V187" s="64"/>
      <c r="W187" s="62"/>
      <c r="X187" s="44" t="s">
        <v>1075</v>
      </c>
      <c r="Y187" s="112" t="s">
        <v>1716</v>
      </c>
      <c r="Z187" s="86">
        <v>43089</v>
      </c>
      <c r="AA187" s="90">
        <v>12206</v>
      </c>
      <c r="AB187" s="114" t="s">
        <v>1717</v>
      </c>
      <c r="AC187" s="115"/>
      <c r="AD187" s="115"/>
      <c r="AE187" s="91"/>
      <c r="AF187" s="91"/>
      <c r="AG187" s="92"/>
      <c r="AH187" s="93">
        <v>22509.33</v>
      </c>
      <c r="AI187" s="92"/>
      <c r="AJ187" s="91"/>
      <c r="AK187" s="92"/>
      <c r="AL187" s="64"/>
      <c r="AM187" s="64"/>
      <c r="AN187" s="64"/>
      <c r="AO187" s="64"/>
      <c r="AP187" s="61"/>
      <c r="AQ187" s="61"/>
      <c r="AR187" s="61"/>
      <c r="AS187" s="61"/>
      <c r="AT187" s="61"/>
      <c r="AU187" s="61"/>
      <c r="AV187" s="62"/>
      <c r="AW187" s="62"/>
      <c r="AX187" s="62"/>
      <c r="AY187" s="63"/>
      <c r="AZ187" s="62"/>
      <c r="BA187" s="63"/>
      <c r="BB187" s="62"/>
      <c r="BC187" s="62"/>
      <c r="BD187" s="113">
        <v>43000</v>
      </c>
      <c r="BE187" s="77">
        <v>42724</v>
      </c>
      <c r="BF187" s="43"/>
      <c r="BG187" s="62"/>
      <c r="BH187" s="63"/>
      <c r="BI187" s="62"/>
      <c r="BJ187" s="62"/>
      <c r="BK187" s="42"/>
      <c r="BL187" s="42"/>
      <c r="BM187" s="62"/>
    </row>
    <row r="188" spans="1:65" ht="38.25" x14ac:dyDescent="0.25">
      <c r="A188" s="312"/>
      <c r="B188" s="285"/>
      <c r="C188" s="66"/>
      <c r="D188" s="66"/>
      <c r="E188" s="66"/>
      <c r="F188" s="350"/>
      <c r="G188" s="66"/>
      <c r="H188" s="66"/>
      <c r="I188" s="67"/>
      <c r="J188" s="67"/>
      <c r="K188" s="66"/>
      <c r="L188" s="381"/>
      <c r="M188" s="66"/>
      <c r="N188" s="67"/>
      <c r="O188" s="68"/>
      <c r="P188" s="66"/>
      <c r="Q188" s="67"/>
      <c r="R188" s="67"/>
      <c r="S188" s="66"/>
      <c r="T188" s="66"/>
      <c r="U188" s="66"/>
      <c r="V188" s="68"/>
      <c r="W188" s="66"/>
      <c r="X188" s="44" t="s">
        <v>1073</v>
      </c>
      <c r="Y188" s="112" t="s">
        <v>1805</v>
      </c>
      <c r="Z188" s="86">
        <v>43128</v>
      </c>
      <c r="AA188" s="90">
        <v>12265</v>
      </c>
      <c r="AB188" s="114" t="s">
        <v>758</v>
      </c>
      <c r="AC188" s="115">
        <v>43129</v>
      </c>
      <c r="AD188" s="115">
        <v>43248</v>
      </c>
      <c r="AE188" s="91"/>
      <c r="AF188" s="91"/>
      <c r="AG188" s="92"/>
      <c r="AH188" s="93"/>
      <c r="AI188" s="92"/>
      <c r="AJ188" s="91"/>
      <c r="AK188" s="92"/>
      <c r="AL188" s="68"/>
      <c r="AM188" s="68"/>
      <c r="AN188" s="68"/>
      <c r="AO188" s="68"/>
      <c r="AP188" s="61"/>
      <c r="AQ188" s="61"/>
      <c r="AR188" s="61"/>
      <c r="AS188" s="61"/>
      <c r="AT188" s="61"/>
      <c r="AU188" s="61"/>
      <c r="AV188" s="66"/>
      <c r="AW188" s="66"/>
      <c r="AX188" s="66"/>
      <c r="AY188" s="67"/>
      <c r="AZ188" s="66"/>
      <c r="BA188" s="67"/>
      <c r="BB188" s="66"/>
      <c r="BC188" s="66"/>
      <c r="BD188" s="113"/>
      <c r="BE188" s="77"/>
      <c r="BF188" s="43"/>
      <c r="BG188" s="66"/>
      <c r="BH188" s="67"/>
      <c r="BI188" s="66"/>
      <c r="BJ188" s="66"/>
      <c r="BK188" s="42"/>
      <c r="BL188" s="42"/>
      <c r="BM188" s="66"/>
    </row>
    <row r="189" spans="1:65" x14ac:dyDescent="0.25">
      <c r="A189" s="321">
        <v>24</v>
      </c>
      <c r="B189" s="297" t="s">
        <v>975</v>
      </c>
      <c r="C189" s="33" t="s">
        <v>976</v>
      </c>
      <c r="D189" s="33" t="s">
        <v>1246</v>
      </c>
      <c r="E189" s="33" t="s">
        <v>143</v>
      </c>
      <c r="F189" s="358" t="s">
        <v>980</v>
      </c>
      <c r="G189" s="33" t="s">
        <v>979</v>
      </c>
      <c r="H189" s="33"/>
      <c r="I189" s="32"/>
      <c r="J189" s="32"/>
      <c r="K189" s="33" t="s">
        <v>978</v>
      </c>
      <c r="L189" s="385" t="s">
        <v>977</v>
      </c>
      <c r="M189" s="57" t="s">
        <v>981</v>
      </c>
      <c r="N189" s="58">
        <v>42677</v>
      </c>
      <c r="O189" s="59">
        <v>27981.71</v>
      </c>
      <c r="P189" s="57" t="s">
        <v>982</v>
      </c>
      <c r="Q189" s="58">
        <v>42677</v>
      </c>
      <c r="R189" s="58">
        <v>42766</v>
      </c>
      <c r="S189" s="57" t="s">
        <v>18</v>
      </c>
      <c r="T189" s="57" t="s">
        <v>1205</v>
      </c>
      <c r="U189" s="57" t="s">
        <v>1213</v>
      </c>
      <c r="V189" s="59">
        <v>2978.13</v>
      </c>
      <c r="W189" s="57" t="s">
        <v>296</v>
      </c>
      <c r="X189" s="44"/>
      <c r="Y189" s="53"/>
      <c r="Z189" s="46"/>
      <c r="AA189" s="55"/>
      <c r="AB189" s="81"/>
      <c r="AC189" s="70"/>
      <c r="AD189" s="70"/>
      <c r="AE189" s="56"/>
      <c r="AF189" s="56"/>
      <c r="AG189" s="41"/>
      <c r="AH189" s="41"/>
      <c r="AI189" s="41"/>
      <c r="AJ189" s="56"/>
      <c r="AK189" s="41"/>
      <c r="AL189" s="59">
        <f t="shared" ref="AL189" si="17">O189-AH189+AG189+AK189</f>
        <v>27981.71</v>
      </c>
      <c r="AM189" s="59">
        <v>25347.19</v>
      </c>
      <c r="AN189" s="59">
        <v>0</v>
      </c>
      <c r="AO189" s="59">
        <f t="shared" si="16"/>
        <v>25347.19</v>
      </c>
      <c r="AP189" s="61"/>
      <c r="AQ189" s="61"/>
      <c r="AR189" s="61"/>
      <c r="AS189" s="61"/>
      <c r="AT189" s="61"/>
      <c r="AU189" s="61"/>
      <c r="AV189" s="33"/>
      <c r="AW189" s="33"/>
      <c r="AX189" s="33"/>
      <c r="AY189" s="32"/>
      <c r="AZ189" s="33"/>
      <c r="BA189" s="32"/>
      <c r="BB189" s="33"/>
      <c r="BC189" s="33"/>
      <c r="BD189" s="113">
        <v>42678</v>
      </c>
      <c r="BE189" s="77">
        <v>42737</v>
      </c>
      <c r="BF189" s="43"/>
      <c r="BG189" s="33"/>
      <c r="BH189" s="32">
        <v>42678</v>
      </c>
      <c r="BI189" s="33"/>
      <c r="BJ189" s="33"/>
      <c r="BK189" s="42"/>
      <c r="BL189" s="42"/>
      <c r="BM189" s="33"/>
    </row>
    <row r="190" spans="1:65" ht="38.25" x14ac:dyDescent="0.25">
      <c r="A190" s="321"/>
      <c r="B190" s="297"/>
      <c r="C190" s="33"/>
      <c r="D190" s="33"/>
      <c r="E190" s="33"/>
      <c r="F190" s="358"/>
      <c r="G190" s="33"/>
      <c r="H190" s="33"/>
      <c r="I190" s="32"/>
      <c r="J190" s="32"/>
      <c r="K190" s="33"/>
      <c r="L190" s="380"/>
      <c r="M190" s="62"/>
      <c r="N190" s="63"/>
      <c r="O190" s="64"/>
      <c r="P190" s="62"/>
      <c r="Q190" s="63"/>
      <c r="R190" s="63"/>
      <c r="S190" s="62"/>
      <c r="T190" s="62"/>
      <c r="U190" s="62"/>
      <c r="V190" s="64"/>
      <c r="W190" s="62"/>
      <c r="X190" s="44" t="s">
        <v>1073</v>
      </c>
      <c r="Y190" s="112" t="s">
        <v>1172</v>
      </c>
      <c r="Z190" s="86">
        <v>42755</v>
      </c>
      <c r="AA190" s="90">
        <v>11988</v>
      </c>
      <c r="AB190" s="114" t="s">
        <v>758</v>
      </c>
      <c r="AC190" s="115">
        <v>42767</v>
      </c>
      <c r="AD190" s="115">
        <v>42826</v>
      </c>
      <c r="AE190" s="91"/>
      <c r="AF190" s="91"/>
      <c r="AG190" s="92"/>
      <c r="AH190" s="93"/>
      <c r="AI190" s="92"/>
      <c r="AJ190" s="91"/>
      <c r="AK190" s="92"/>
      <c r="AL190" s="64"/>
      <c r="AM190" s="64"/>
      <c r="AN190" s="64"/>
      <c r="AO190" s="64"/>
      <c r="AP190" s="61"/>
      <c r="AQ190" s="61"/>
      <c r="AR190" s="61"/>
      <c r="AS190" s="61"/>
      <c r="AT190" s="61"/>
      <c r="AU190" s="61"/>
      <c r="AV190" s="33"/>
      <c r="AW190" s="33"/>
      <c r="AX190" s="33"/>
      <c r="AY190" s="32"/>
      <c r="AZ190" s="33"/>
      <c r="BA190" s="32"/>
      <c r="BB190" s="33"/>
      <c r="BC190" s="33"/>
      <c r="BD190" s="113">
        <v>42738</v>
      </c>
      <c r="BE190" s="77">
        <v>42797</v>
      </c>
      <c r="BF190" s="43"/>
      <c r="BG190" s="33"/>
      <c r="BH190" s="32"/>
      <c r="BI190" s="33"/>
      <c r="BJ190" s="33"/>
      <c r="BK190" s="42"/>
      <c r="BL190" s="42"/>
      <c r="BM190" s="33"/>
    </row>
    <row r="191" spans="1:65" ht="38.25" x14ac:dyDescent="0.25">
      <c r="A191" s="321"/>
      <c r="B191" s="297"/>
      <c r="C191" s="33"/>
      <c r="D191" s="33"/>
      <c r="E191" s="33"/>
      <c r="F191" s="358"/>
      <c r="G191" s="33"/>
      <c r="H191" s="33"/>
      <c r="I191" s="32"/>
      <c r="J191" s="32"/>
      <c r="K191" s="33"/>
      <c r="L191" s="380"/>
      <c r="M191" s="62"/>
      <c r="N191" s="63"/>
      <c r="O191" s="64"/>
      <c r="P191" s="62"/>
      <c r="Q191" s="63"/>
      <c r="R191" s="63"/>
      <c r="S191" s="62"/>
      <c r="T191" s="62"/>
      <c r="U191" s="62"/>
      <c r="V191" s="64"/>
      <c r="W191" s="62"/>
      <c r="X191" s="44" t="s">
        <v>1073</v>
      </c>
      <c r="Y191" s="53" t="s">
        <v>1411</v>
      </c>
      <c r="Z191" s="46" t="s">
        <v>1413</v>
      </c>
      <c r="AA191" s="55">
        <v>12067</v>
      </c>
      <c r="AB191" s="81" t="s">
        <v>758</v>
      </c>
      <c r="AC191" s="70">
        <v>42827</v>
      </c>
      <c r="AD191" s="70">
        <v>42886</v>
      </c>
      <c r="AE191" s="56"/>
      <c r="AF191" s="56"/>
      <c r="AG191" s="41"/>
      <c r="AH191" s="41"/>
      <c r="AI191" s="41"/>
      <c r="AJ191" s="56"/>
      <c r="AK191" s="41"/>
      <c r="AL191" s="64"/>
      <c r="AM191" s="64"/>
      <c r="AN191" s="64"/>
      <c r="AO191" s="64"/>
      <c r="AP191" s="61"/>
      <c r="AQ191" s="61"/>
      <c r="AR191" s="61"/>
      <c r="AS191" s="61"/>
      <c r="AT191" s="61"/>
      <c r="AU191" s="61"/>
      <c r="AV191" s="33"/>
      <c r="AW191" s="33"/>
      <c r="AX191" s="33"/>
      <c r="AY191" s="32"/>
      <c r="AZ191" s="33"/>
      <c r="BA191" s="32"/>
      <c r="BB191" s="33"/>
      <c r="BC191" s="33"/>
      <c r="BD191" s="113">
        <v>42798</v>
      </c>
      <c r="BE191" s="77">
        <v>42857</v>
      </c>
      <c r="BF191" s="43"/>
      <c r="BG191" s="33"/>
      <c r="BH191" s="32"/>
      <c r="BI191" s="33"/>
      <c r="BJ191" s="33"/>
      <c r="BK191" s="42"/>
      <c r="BL191" s="42"/>
      <c r="BM191" s="33"/>
    </row>
    <row r="192" spans="1:65" ht="38.25" x14ac:dyDescent="0.25">
      <c r="A192" s="321"/>
      <c r="B192" s="297"/>
      <c r="C192" s="33"/>
      <c r="D192" s="33"/>
      <c r="E192" s="33"/>
      <c r="F192" s="358"/>
      <c r="G192" s="33"/>
      <c r="H192" s="33"/>
      <c r="I192" s="32"/>
      <c r="J192" s="32"/>
      <c r="K192" s="33"/>
      <c r="L192" s="380"/>
      <c r="M192" s="62"/>
      <c r="N192" s="63"/>
      <c r="O192" s="64"/>
      <c r="P192" s="62"/>
      <c r="Q192" s="63"/>
      <c r="R192" s="63"/>
      <c r="S192" s="62"/>
      <c r="T192" s="62"/>
      <c r="U192" s="62"/>
      <c r="V192" s="64"/>
      <c r="W192" s="62"/>
      <c r="X192" s="44" t="s">
        <v>1073</v>
      </c>
      <c r="Y192" s="53" t="s">
        <v>1412</v>
      </c>
      <c r="Z192" s="46">
        <v>42858</v>
      </c>
      <c r="AA192" s="55">
        <v>42858</v>
      </c>
      <c r="AB192" s="81" t="s">
        <v>758</v>
      </c>
      <c r="AC192" s="70">
        <v>42887</v>
      </c>
      <c r="AD192" s="70">
        <v>42946</v>
      </c>
      <c r="AE192" s="56"/>
      <c r="AF192" s="56"/>
      <c r="AG192" s="41"/>
      <c r="AH192" s="41"/>
      <c r="AI192" s="41"/>
      <c r="AJ192" s="56"/>
      <c r="AK192" s="41"/>
      <c r="AL192" s="64"/>
      <c r="AM192" s="64"/>
      <c r="AN192" s="64"/>
      <c r="AO192" s="64"/>
      <c r="AP192" s="61"/>
      <c r="AQ192" s="61"/>
      <c r="AR192" s="61"/>
      <c r="AS192" s="61"/>
      <c r="AT192" s="61"/>
      <c r="AU192" s="61"/>
      <c r="AV192" s="33"/>
      <c r="AW192" s="33"/>
      <c r="AX192" s="33"/>
      <c r="AY192" s="32"/>
      <c r="AZ192" s="33"/>
      <c r="BA192" s="32"/>
      <c r="BB192" s="33"/>
      <c r="BC192" s="33"/>
      <c r="BD192" s="113">
        <v>42858</v>
      </c>
      <c r="BE192" s="77">
        <v>42917</v>
      </c>
      <c r="BF192" s="43"/>
      <c r="BG192" s="33"/>
      <c r="BH192" s="32"/>
      <c r="BI192" s="33"/>
      <c r="BJ192" s="33"/>
      <c r="BK192" s="42"/>
      <c r="BL192" s="42"/>
      <c r="BM192" s="33"/>
    </row>
    <row r="193" spans="1:65" ht="38.25" x14ac:dyDescent="0.25">
      <c r="A193" s="321"/>
      <c r="B193" s="297"/>
      <c r="C193" s="33"/>
      <c r="D193" s="33"/>
      <c r="E193" s="33"/>
      <c r="F193" s="358"/>
      <c r="G193" s="33"/>
      <c r="H193" s="33"/>
      <c r="I193" s="32"/>
      <c r="J193" s="32"/>
      <c r="K193" s="33"/>
      <c r="L193" s="380"/>
      <c r="M193" s="62"/>
      <c r="N193" s="63"/>
      <c r="O193" s="64"/>
      <c r="P193" s="62"/>
      <c r="Q193" s="63"/>
      <c r="R193" s="63"/>
      <c r="S193" s="62"/>
      <c r="T193" s="62"/>
      <c r="U193" s="62"/>
      <c r="V193" s="64"/>
      <c r="W193" s="62"/>
      <c r="X193" s="85" t="s">
        <v>1073</v>
      </c>
      <c r="Y193" s="112" t="s">
        <v>1623</v>
      </c>
      <c r="Z193" s="86">
        <v>42916</v>
      </c>
      <c r="AA193" s="90">
        <v>12173</v>
      </c>
      <c r="AB193" s="81" t="s">
        <v>758</v>
      </c>
      <c r="AC193" s="115">
        <v>42947</v>
      </c>
      <c r="AD193" s="115">
        <v>43006</v>
      </c>
      <c r="AE193" s="91"/>
      <c r="AF193" s="91"/>
      <c r="AG193" s="92"/>
      <c r="AH193" s="92"/>
      <c r="AI193" s="92"/>
      <c r="AJ193" s="91"/>
      <c r="AK193" s="92"/>
      <c r="AL193" s="64"/>
      <c r="AM193" s="64"/>
      <c r="AN193" s="64"/>
      <c r="AO193" s="64"/>
      <c r="AP193" s="94"/>
      <c r="AQ193" s="94"/>
      <c r="AR193" s="94"/>
      <c r="AS193" s="94"/>
      <c r="AT193" s="94"/>
      <c r="AU193" s="94"/>
      <c r="AV193" s="33"/>
      <c r="AW193" s="33"/>
      <c r="AX193" s="33"/>
      <c r="AY193" s="32"/>
      <c r="AZ193" s="33"/>
      <c r="BA193" s="32"/>
      <c r="BB193" s="33"/>
      <c r="BC193" s="33"/>
      <c r="BD193" s="113">
        <v>42918</v>
      </c>
      <c r="BE193" s="77">
        <v>42977</v>
      </c>
      <c r="BF193" s="43"/>
      <c r="BG193" s="33"/>
      <c r="BH193" s="32"/>
      <c r="BI193" s="33"/>
      <c r="BJ193" s="33"/>
      <c r="BK193" s="42"/>
      <c r="BL193" s="42"/>
      <c r="BM193" s="33"/>
    </row>
    <row r="194" spans="1:65" ht="38.25" x14ac:dyDescent="0.25">
      <c r="A194" s="321"/>
      <c r="B194" s="297"/>
      <c r="C194" s="33"/>
      <c r="D194" s="33"/>
      <c r="E194" s="33"/>
      <c r="F194" s="358"/>
      <c r="G194" s="33"/>
      <c r="H194" s="33"/>
      <c r="I194" s="32"/>
      <c r="J194" s="32"/>
      <c r="K194" s="33"/>
      <c r="L194" s="381"/>
      <c r="M194" s="66"/>
      <c r="N194" s="67"/>
      <c r="O194" s="68"/>
      <c r="P194" s="66"/>
      <c r="Q194" s="67"/>
      <c r="R194" s="67"/>
      <c r="S194" s="66"/>
      <c r="T194" s="66"/>
      <c r="U194" s="66"/>
      <c r="V194" s="68"/>
      <c r="W194" s="66"/>
      <c r="X194" s="44" t="s">
        <v>1073</v>
      </c>
      <c r="Y194" s="53" t="s">
        <v>1622</v>
      </c>
      <c r="Z194" s="46">
        <v>42977</v>
      </c>
      <c r="AA194" s="55">
        <v>12176</v>
      </c>
      <c r="AB194" s="81" t="s">
        <v>758</v>
      </c>
      <c r="AC194" s="70">
        <v>43007</v>
      </c>
      <c r="AD194" s="70">
        <v>43066</v>
      </c>
      <c r="AE194" s="56"/>
      <c r="AF194" s="56"/>
      <c r="AG194" s="41"/>
      <c r="AH194" s="41"/>
      <c r="AI194" s="41"/>
      <c r="AJ194" s="56"/>
      <c r="AK194" s="41"/>
      <c r="AL194" s="68"/>
      <c r="AM194" s="68"/>
      <c r="AN194" s="68"/>
      <c r="AO194" s="68"/>
      <c r="AP194" s="61"/>
      <c r="AQ194" s="61"/>
      <c r="AR194" s="61"/>
      <c r="AS194" s="61"/>
      <c r="AT194" s="61"/>
      <c r="AU194" s="61"/>
      <c r="AV194" s="33"/>
      <c r="AW194" s="33"/>
      <c r="AX194" s="33"/>
      <c r="AY194" s="32"/>
      <c r="AZ194" s="33"/>
      <c r="BA194" s="32"/>
      <c r="BB194" s="33"/>
      <c r="BC194" s="33"/>
      <c r="BD194" s="113">
        <v>42978</v>
      </c>
      <c r="BE194" s="77">
        <v>43037</v>
      </c>
      <c r="BF194" s="43"/>
      <c r="BG194" s="33"/>
      <c r="BH194" s="32"/>
      <c r="BI194" s="33"/>
      <c r="BJ194" s="33"/>
      <c r="BK194" s="42"/>
      <c r="BL194" s="42"/>
      <c r="BM194" s="33"/>
    </row>
    <row r="195" spans="1:65" x14ac:dyDescent="0.25">
      <c r="A195" s="317">
        <v>25</v>
      </c>
      <c r="B195" s="290" t="s">
        <v>1236</v>
      </c>
      <c r="C195" s="57" t="s">
        <v>606</v>
      </c>
      <c r="D195" s="57" t="s">
        <v>1246</v>
      </c>
      <c r="E195" s="57" t="s">
        <v>143</v>
      </c>
      <c r="F195" s="351" t="s">
        <v>1104</v>
      </c>
      <c r="G195" s="57">
        <v>11890</v>
      </c>
      <c r="H195" s="116"/>
      <c r="I195" s="73"/>
      <c r="J195" s="73"/>
      <c r="K195" s="57" t="s">
        <v>1103</v>
      </c>
      <c r="L195" s="385" t="s">
        <v>707</v>
      </c>
      <c r="M195" s="57" t="s">
        <v>234</v>
      </c>
      <c r="N195" s="58">
        <v>42741</v>
      </c>
      <c r="O195" s="59">
        <v>335055.57</v>
      </c>
      <c r="P195" s="57" t="s">
        <v>1428</v>
      </c>
      <c r="Q195" s="58">
        <v>42741</v>
      </c>
      <c r="R195" s="58">
        <v>42920</v>
      </c>
      <c r="S195" s="57" t="s">
        <v>18</v>
      </c>
      <c r="T195" s="57" t="s">
        <v>1233</v>
      </c>
      <c r="U195" s="57" t="s">
        <v>1215</v>
      </c>
      <c r="V195" s="59">
        <v>670.11</v>
      </c>
      <c r="W195" s="57" t="s">
        <v>296</v>
      </c>
      <c r="X195" s="44"/>
      <c r="Y195" s="53"/>
      <c r="Z195" s="46"/>
      <c r="AA195" s="55"/>
      <c r="AB195" s="81"/>
      <c r="AC195" s="70"/>
      <c r="AD195" s="70"/>
      <c r="AE195" s="56">
        <f>AG195/O195</f>
        <v>0.49988146742344858</v>
      </c>
      <c r="AF195" s="56">
        <f>AH195/O195</f>
        <v>0.12746381145073934</v>
      </c>
      <c r="AG195" s="41">
        <f>SUM(AG196:AG201)</f>
        <v>167488.07</v>
      </c>
      <c r="AH195" s="41">
        <f>SUM(AH196:AH201)</f>
        <v>42707.46</v>
      </c>
      <c r="AI195" s="41"/>
      <c r="AJ195" s="56"/>
      <c r="AK195" s="41"/>
      <c r="AL195" s="59">
        <f>O195-AH195+AG195+AK195</f>
        <v>459836.18</v>
      </c>
      <c r="AM195" s="59">
        <v>459741.05</v>
      </c>
      <c r="AN195" s="59">
        <v>0</v>
      </c>
      <c r="AO195" s="59">
        <f t="shared" si="16"/>
        <v>459741.05</v>
      </c>
      <c r="AP195" s="61"/>
      <c r="AQ195" s="61"/>
      <c r="AR195" s="61"/>
      <c r="AS195" s="61"/>
      <c r="AT195" s="61"/>
      <c r="AU195" s="61"/>
      <c r="AV195" s="57"/>
      <c r="AW195" s="57"/>
      <c r="AX195" s="57"/>
      <c r="AY195" s="58"/>
      <c r="AZ195" s="57"/>
      <c r="BA195" s="58"/>
      <c r="BB195" s="57"/>
      <c r="BC195" s="57"/>
      <c r="BD195" s="113">
        <v>42765</v>
      </c>
      <c r="BE195" s="77">
        <v>42914</v>
      </c>
      <c r="BF195" s="43"/>
      <c r="BG195" s="57"/>
      <c r="BH195" s="58">
        <v>42765</v>
      </c>
      <c r="BI195" s="57"/>
      <c r="BJ195" s="57"/>
      <c r="BK195" s="42"/>
      <c r="BL195" s="42"/>
      <c r="BM195" s="57"/>
    </row>
    <row r="196" spans="1:65" ht="25.5" x14ac:dyDescent="0.25">
      <c r="A196" s="311"/>
      <c r="B196" s="284"/>
      <c r="C196" s="62"/>
      <c r="D196" s="62"/>
      <c r="E196" s="62"/>
      <c r="F196" s="349"/>
      <c r="G196" s="62"/>
      <c r="H196" s="117"/>
      <c r="I196" s="79"/>
      <c r="J196" s="79"/>
      <c r="K196" s="62"/>
      <c r="L196" s="380"/>
      <c r="M196" s="62"/>
      <c r="N196" s="63"/>
      <c r="O196" s="64"/>
      <c r="P196" s="62"/>
      <c r="Q196" s="63"/>
      <c r="R196" s="63"/>
      <c r="S196" s="62"/>
      <c r="T196" s="62"/>
      <c r="U196" s="62"/>
      <c r="V196" s="64"/>
      <c r="W196" s="62"/>
      <c r="X196" s="44" t="s">
        <v>1073</v>
      </c>
      <c r="Y196" s="112" t="s">
        <v>1558</v>
      </c>
      <c r="Z196" s="46">
        <v>42914</v>
      </c>
      <c r="AA196" s="55">
        <v>12112</v>
      </c>
      <c r="AB196" s="65" t="s">
        <v>685</v>
      </c>
      <c r="AC196" s="70">
        <v>42921</v>
      </c>
      <c r="AD196" s="70">
        <v>43100</v>
      </c>
      <c r="AE196" s="56"/>
      <c r="AF196" s="56"/>
      <c r="AG196" s="41"/>
      <c r="AH196" s="41"/>
      <c r="AI196" s="41"/>
      <c r="AJ196" s="56"/>
      <c r="AK196" s="41"/>
      <c r="AL196" s="64"/>
      <c r="AM196" s="64"/>
      <c r="AN196" s="64"/>
      <c r="AO196" s="64"/>
      <c r="AP196" s="61"/>
      <c r="AQ196" s="61"/>
      <c r="AR196" s="61"/>
      <c r="AS196" s="61"/>
      <c r="AT196" s="61"/>
      <c r="AU196" s="61"/>
      <c r="AV196" s="62"/>
      <c r="AW196" s="62"/>
      <c r="AX196" s="62"/>
      <c r="AY196" s="63"/>
      <c r="AZ196" s="62"/>
      <c r="BA196" s="63"/>
      <c r="BB196" s="62"/>
      <c r="BC196" s="62"/>
      <c r="BD196" s="113">
        <v>42915</v>
      </c>
      <c r="BE196" s="77">
        <v>43064</v>
      </c>
      <c r="BF196" s="43"/>
      <c r="BG196" s="62"/>
      <c r="BH196" s="63"/>
      <c r="BI196" s="62"/>
      <c r="BJ196" s="62"/>
      <c r="BK196" s="42"/>
      <c r="BL196" s="42"/>
      <c r="BM196" s="62"/>
    </row>
    <row r="197" spans="1:65" ht="38.25" x14ac:dyDescent="0.25">
      <c r="A197" s="311"/>
      <c r="B197" s="284"/>
      <c r="C197" s="62"/>
      <c r="D197" s="62"/>
      <c r="E197" s="62"/>
      <c r="F197" s="349"/>
      <c r="G197" s="62"/>
      <c r="H197" s="117"/>
      <c r="I197" s="79"/>
      <c r="J197" s="79"/>
      <c r="K197" s="62"/>
      <c r="L197" s="380"/>
      <c r="M197" s="62"/>
      <c r="N197" s="63"/>
      <c r="O197" s="64"/>
      <c r="P197" s="62"/>
      <c r="Q197" s="63"/>
      <c r="R197" s="63"/>
      <c r="S197" s="62"/>
      <c r="T197" s="62"/>
      <c r="U197" s="62"/>
      <c r="V197" s="64"/>
      <c r="W197" s="62"/>
      <c r="X197" s="44" t="s">
        <v>1075</v>
      </c>
      <c r="Y197" s="112" t="s">
        <v>1559</v>
      </c>
      <c r="Z197" s="46">
        <v>42919</v>
      </c>
      <c r="AA197" s="55">
        <v>12112</v>
      </c>
      <c r="AB197" s="81" t="s">
        <v>1560</v>
      </c>
      <c r="AC197" s="70"/>
      <c r="AD197" s="70"/>
      <c r="AE197" s="56"/>
      <c r="AF197" s="56"/>
      <c r="AG197" s="41"/>
      <c r="AH197" s="41">
        <v>13392.99</v>
      </c>
      <c r="AI197" s="41"/>
      <c r="AJ197" s="56"/>
      <c r="AK197" s="41"/>
      <c r="AL197" s="64"/>
      <c r="AM197" s="64"/>
      <c r="AN197" s="64"/>
      <c r="AO197" s="64"/>
      <c r="AP197" s="61"/>
      <c r="AQ197" s="61"/>
      <c r="AR197" s="61"/>
      <c r="AS197" s="61"/>
      <c r="AT197" s="61"/>
      <c r="AU197" s="61"/>
      <c r="AV197" s="62"/>
      <c r="AW197" s="62"/>
      <c r="AX197" s="62"/>
      <c r="AY197" s="63"/>
      <c r="AZ197" s="62"/>
      <c r="BA197" s="63"/>
      <c r="BB197" s="62"/>
      <c r="BC197" s="62"/>
      <c r="BD197" s="113"/>
      <c r="BE197" s="77"/>
      <c r="BF197" s="43"/>
      <c r="BG197" s="62"/>
      <c r="BH197" s="63"/>
      <c r="BI197" s="62"/>
      <c r="BJ197" s="62"/>
      <c r="BK197" s="42"/>
      <c r="BL197" s="42"/>
      <c r="BM197" s="62"/>
    </row>
    <row r="198" spans="1:65" ht="38.25" x14ac:dyDescent="0.25">
      <c r="A198" s="311"/>
      <c r="B198" s="284"/>
      <c r="C198" s="62"/>
      <c r="D198" s="62"/>
      <c r="E198" s="62"/>
      <c r="F198" s="349"/>
      <c r="G198" s="62"/>
      <c r="H198" s="117"/>
      <c r="I198" s="79"/>
      <c r="J198" s="79"/>
      <c r="K198" s="62"/>
      <c r="L198" s="380"/>
      <c r="M198" s="62"/>
      <c r="N198" s="63"/>
      <c r="O198" s="64"/>
      <c r="P198" s="62"/>
      <c r="Q198" s="63"/>
      <c r="R198" s="63"/>
      <c r="S198" s="62"/>
      <c r="T198" s="62"/>
      <c r="U198" s="62"/>
      <c r="V198" s="64"/>
      <c r="W198" s="62"/>
      <c r="X198" s="44" t="s">
        <v>1075</v>
      </c>
      <c r="Y198" s="112" t="s">
        <v>1663</v>
      </c>
      <c r="Z198" s="46">
        <v>43000</v>
      </c>
      <c r="AA198" s="55">
        <v>12165</v>
      </c>
      <c r="AB198" s="81" t="s">
        <v>1560</v>
      </c>
      <c r="AC198" s="70"/>
      <c r="AD198" s="70"/>
      <c r="AE198" s="56"/>
      <c r="AF198" s="56"/>
      <c r="AG198" s="41">
        <v>167488.07</v>
      </c>
      <c r="AH198" s="41">
        <v>0</v>
      </c>
      <c r="AI198" s="41"/>
      <c r="AJ198" s="56"/>
      <c r="AK198" s="41"/>
      <c r="AL198" s="64"/>
      <c r="AM198" s="64"/>
      <c r="AN198" s="64"/>
      <c r="AO198" s="64"/>
      <c r="AP198" s="61"/>
      <c r="AQ198" s="61"/>
      <c r="AR198" s="61"/>
      <c r="AS198" s="61"/>
      <c r="AT198" s="61"/>
      <c r="AU198" s="61"/>
      <c r="AV198" s="62"/>
      <c r="AW198" s="62"/>
      <c r="AX198" s="62"/>
      <c r="AY198" s="63"/>
      <c r="AZ198" s="62"/>
      <c r="BA198" s="63"/>
      <c r="BB198" s="62"/>
      <c r="BC198" s="62"/>
      <c r="BD198" s="113"/>
      <c r="BE198" s="77"/>
      <c r="BF198" s="43"/>
      <c r="BG198" s="62"/>
      <c r="BH198" s="63"/>
      <c r="BI198" s="62"/>
      <c r="BJ198" s="62"/>
      <c r="BK198" s="42"/>
      <c r="BL198" s="42"/>
      <c r="BM198" s="62"/>
    </row>
    <row r="199" spans="1:65" ht="38.25" x14ac:dyDescent="0.25">
      <c r="A199" s="311"/>
      <c r="B199" s="284"/>
      <c r="C199" s="62"/>
      <c r="D199" s="62"/>
      <c r="E199" s="62"/>
      <c r="F199" s="349"/>
      <c r="G199" s="62"/>
      <c r="H199" s="117"/>
      <c r="I199" s="79"/>
      <c r="J199" s="79"/>
      <c r="K199" s="62"/>
      <c r="L199" s="380"/>
      <c r="M199" s="62"/>
      <c r="N199" s="63"/>
      <c r="O199" s="64"/>
      <c r="P199" s="62"/>
      <c r="Q199" s="63"/>
      <c r="R199" s="63"/>
      <c r="S199" s="62"/>
      <c r="T199" s="62"/>
      <c r="U199" s="62"/>
      <c r="V199" s="64"/>
      <c r="W199" s="62"/>
      <c r="X199" s="44" t="s">
        <v>1073</v>
      </c>
      <c r="Y199" s="112" t="s">
        <v>1718</v>
      </c>
      <c r="Z199" s="46">
        <v>43063</v>
      </c>
      <c r="AA199" s="55">
        <v>12211</v>
      </c>
      <c r="AB199" s="81" t="s">
        <v>758</v>
      </c>
      <c r="AC199" s="70"/>
      <c r="AD199" s="70"/>
      <c r="AE199" s="56"/>
      <c r="AF199" s="56"/>
      <c r="AG199" s="41"/>
      <c r="AH199" s="41">
        <v>0</v>
      </c>
      <c r="AI199" s="41"/>
      <c r="AJ199" s="56"/>
      <c r="AK199" s="41"/>
      <c r="AL199" s="64"/>
      <c r="AM199" s="64"/>
      <c r="AN199" s="64"/>
      <c r="AO199" s="64"/>
      <c r="AP199" s="61"/>
      <c r="AQ199" s="61"/>
      <c r="AR199" s="61"/>
      <c r="AS199" s="61"/>
      <c r="AT199" s="61"/>
      <c r="AU199" s="61"/>
      <c r="AV199" s="62"/>
      <c r="AW199" s="62"/>
      <c r="AX199" s="62"/>
      <c r="AY199" s="63"/>
      <c r="AZ199" s="62"/>
      <c r="BA199" s="63"/>
      <c r="BB199" s="62"/>
      <c r="BC199" s="62"/>
      <c r="BD199" s="113">
        <v>43065</v>
      </c>
      <c r="BE199" s="77">
        <v>43091</v>
      </c>
      <c r="BF199" s="43"/>
      <c r="BG199" s="62"/>
      <c r="BH199" s="63"/>
      <c r="BI199" s="62"/>
      <c r="BJ199" s="62"/>
      <c r="BK199" s="42"/>
      <c r="BL199" s="42"/>
      <c r="BM199" s="62"/>
    </row>
    <row r="200" spans="1:65" ht="38.25" x14ac:dyDescent="0.25">
      <c r="A200" s="311"/>
      <c r="B200" s="284"/>
      <c r="C200" s="62"/>
      <c r="D200" s="62"/>
      <c r="E200" s="62"/>
      <c r="F200" s="349"/>
      <c r="G200" s="62"/>
      <c r="H200" s="117"/>
      <c r="I200" s="79"/>
      <c r="J200" s="79"/>
      <c r="K200" s="62"/>
      <c r="L200" s="380"/>
      <c r="M200" s="62"/>
      <c r="N200" s="63"/>
      <c r="O200" s="64"/>
      <c r="P200" s="62"/>
      <c r="Q200" s="63"/>
      <c r="R200" s="63"/>
      <c r="S200" s="62"/>
      <c r="T200" s="62"/>
      <c r="U200" s="62"/>
      <c r="V200" s="64"/>
      <c r="W200" s="62"/>
      <c r="X200" s="44" t="s">
        <v>1075</v>
      </c>
      <c r="Y200" s="112" t="s">
        <v>1719</v>
      </c>
      <c r="Z200" s="46">
        <v>43090</v>
      </c>
      <c r="AA200" s="55">
        <v>12212</v>
      </c>
      <c r="AB200" s="81" t="s">
        <v>1560</v>
      </c>
      <c r="AC200" s="70"/>
      <c r="AD200" s="70"/>
      <c r="AE200" s="56"/>
      <c r="AF200" s="56"/>
      <c r="AG200" s="41"/>
      <c r="AH200" s="41">
        <v>29314.47</v>
      </c>
      <c r="AI200" s="41"/>
      <c r="AJ200" s="56"/>
      <c r="AK200" s="41"/>
      <c r="AL200" s="64"/>
      <c r="AM200" s="64"/>
      <c r="AN200" s="64"/>
      <c r="AO200" s="64"/>
      <c r="AP200" s="61"/>
      <c r="AQ200" s="61"/>
      <c r="AR200" s="61"/>
      <c r="AS200" s="61"/>
      <c r="AT200" s="61"/>
      <c r="AU200" s="61"/>
      <c r="AV200" s="62"/>
      <c r="AW200" s="62"/>
      <c r="AX200" s="62"/>
      <c r="AY200" s="63"/>
      <c r="AZ200" s="62"/>
      <c r="BA200" s="63"/>
      <c r="BB200" s="62"/>
      <c r="BC200" s="62"/>
      <c r="BD200" s="113"/>
      <c r="BE200" s="77"/>
      <c r="BF200" s="43"/>
      <c r="BG200" s="62"/>
      <c r="BH200" s="63"/>
      <c r="BI200" s="62"/>
      <c r="BJ200" s="62"/>
      <c r="BK200" s="42"/>
      <c r="BL200" s="42"/>
      <c r="BM200" s="62"/>
    </row>
    <row r="201" spans="1:65" ht="38.25" x14ac:dyDescent="0.25">
      <c r="A201" s="312"/>
      <c r="B201" s="285"/>
      <c r="C201" s="66"/>
      <c r="D201" s="66"/>
      <c r="E201" s="66"/>
      <c r="F201" s="350"/>
      <c r="G201" s="66"/>
      <c r="H201" s="118"/>
      <c r="I201" s="83"/>
      <c r="J201" s="83"/>
      <c r="K201" s="66"/>
      <c r="L201" s="381"/>
      <c r="M201" s="66"/>
      <c r="N201" s="67"/>
      <c r="O201" s="68"/>
      <c r="P201" s="66"/>
      <c r="Q201" s="67"/>
      <c r="R201" s="67"/>
      <c r="S201" s="66"/>
      <c r="T201" s="66"/>
      <c r="U201" s="66"/>
      <c r="V201" s="68"/>
      <c r="W201" s="66"/>
      <c r="X201" s="44" t="s">
        <v>1073</v>
      </c>
      <c r="Y201" s="112" t="s">
        <v>1720</v>
      </c>
      <c r="Z201" s="46">
        <v>43096</v>
      </c>
      <c r="AA201" s="55">
        <v>12219</v>
      </c>
      <c r="AB201" s="81" t="s">
        <v>758</v>
      </c>
      <c r="AC201" s="70">
        <v>43101</v>
      </c>
      <c r="AD201" s="70">
        <v>43160</v>
      </c>
      <c r="AE201" s="56"/>
      <c r="AF201" s="56"/>
      <c r="AG201" s="41"/>
      <c r="AH201" s="41">
        <v>0</v>
      </c>
      <c r="AI201" s="41"/>
      <c r="AJ201" s="56"/>
      <c r="AK201" s="41"/>
      <c r="AL201" s="68"/>
      <c r="AM201" s="68"/>
      <c r="AN201" s="68"/>
      <c r="AO201" s="68"/>
      <c r="AP201" s="61"/>
      <c r="AQ201" s="61"/>
      <c r="AR201" s="61"/>
      <c r="AS201" s="61"/>
      <c r="AT201" s="61"/>
      <c r="AU201" s="61"/>
      <c r="AV201" s="66"/>
      <c r="AW201" s="66"/>
      <c r="AX201" s="66"/>
      <c r="AY201" s="67"/>
      <c r="AZ201" s="66"/>
      <c r="BA201" s="67"/>
      <c r="BB201" s="66"/>
      <c r="BC201" s="66"/>
      <c r="BD201" s="113"/>
      <c r="BE201" s="77"/>
      <c r="BF201" s="43"/>
      <c r="BG201" s="66"/>
      <c r="BH201" s="67"/>
      <c r="BI201" s="66"/>
      <c r="BJ201" s="66"/>
      <c r="BK201" s="42"/>
      <c r="BL201" s="42"/>
      <c r="BM201" s="66"/>
    </row>
    <row r="202" spans="1:65" x14ac:dyDescent="0.25">
      <c r="A202" s="317">
        <v>26</v>
      </c>
      <c r="B202" s="290" t="s">
        <v>1237</v>
      </c>
      <c r="C202" s="57" t="s">
        <v>697</v>
      </c>
      <c r="D202" s="57" t="s">
        <v>1246</v>
      </c>
      <c r="E202" s="57" t="s">
        <v>143</v>
      </c>
      <c r="F202" s="351" t="s">
        <v>1106</v>
      </c>
      <c r="G202" s="57" t="s">
        <v>1444</v>
      </c>
      <c r="H202" s="57"/>
      <c r="I202" s="58"/>
      <c r="J202" s="58"/>
      <c r="K202" s="57" t="s">
        <v>1105</v>
      </c>
      <c r="L202" s="385" t="s">
        <v>707</v>
      </c>
      <c r="M202" s="57" t="s">
        <v>234</v>
      </c>
      <c r="N202" s="58">
        <v>42741</v>
      </c>
      <c r="O202" s="59">
        <v>239461</v>
      </c>
      <c r="P202" s="57" t="s">
        <v>1427</v>
      </c>
      <c r="Q202" s="58">
        <v>42741</v>
      </c>
      <c r="R202" s="58">
        <v>42860</v>
      </c>
      <c r="S202" s="57" t="s">
        <v>18</v>
      </c>
      <c r="T202" s="57" t="s">
        <v>1234</v>
      </c>
      <c r="U202" s="57" t="s">
        <v>1215</v>
      </c>
      <c r="V202" s="59">
        <v>478.92</v>
      </c>
      <c r="W202" s="57" t="s">
        <v>296</v>
      </c>
      <c r="X202" s="44"/>
      <c r="Y202" s="53"/>
      <c r="Z202" s="46"/>
      <c r="AA202" s="55"/>
      <c r="AB202" s="81"/>
      <c r="AC202" s="70"/>
      <c r="AD202" s="70"/>
      <c r="AE202" s="56">
        <f>AG202/O202</f>
        <v>0.44792254271050397</v>
      </c>
      <c r="AF202" s="56">
        <f>AH202/O202</f>
        <v>0</v>
      </c>
      <c r="AG202" s="41">
        <f>SUM(AG203:AG204)</f>
        <v>107259.98</v>
      </c>
      <c r="AH202" s="41">
        <f>SUM(AH203:AH204)</f>
        <v>0</v>
      </c>
      <c r="AI202" s="41"/>
      <c r="AJ202" s="56"/>
      <c r="AK202" s="41"/>
      <c r="AL202" s="59">
        <f t="shared" ref="AL202" si="18">O202-AH202+AG202+AK202</f>
        <v>346720.98</v>
      </c>
      <c r="AM202" s="59">
        <v>342810.5</v>
      </c>
      <c r="AN202" s="59">
        <v>0</v>
      </c>
      <c r="AO202" s="59">
        <f t="shared" si="16"/>
        <v>342810.5</v>
      </c>
      <c r="AP202" s="61"/>
      <c r="AQ202" s="61"/>
      <c r="AR202" s="61"/>
      <c r="AS202" s="61"/>
      <c r="AT202" s="61"/>
      <c r="AU202" s="61"/>
      <c r="AV202" s="57"/>
      <c r="AW202" s="57"/>
      <c r="AX202" s="57"/>
      <c r="AY202" s="58"/>
      <c r="AZ202" s="57"/>
      <c r="BA202" s="58"/>
      <c r="BB202" s="57"/>
      <c r="BC202" s="57"/>
      <c r="BD202" s="113">
        <v>42775</v>
      </c>
      <c r="BE202" s="77">
        <v>42864</v>
      </c>
      <c r="BF202" s="43"/>
      <c r="BG202" s="57"/>
      <c r="BH202" s="58">
        <v>42775</v>
      </c>
      <c r="BI202" s="57"/>
      <c r="BJ202" s="57"/>
      <c r="BK202" s="42"/>
      <c r="BL202" s="42"/>
      <c r="BM202" s="57"/>
    </row>
    <row r="203" spans="1:65" ht="38.25" x14ac:dyDescent="0.25">
      <c r="A203" s="311"/>
      <c r="B203" s="284"/>
      <c r="C203" s="62"/>
      <c r="D203" s="62"/>
      <c r="E203" s="62"/>
      <c r="F203" s="349"/>
      <c r="G203" s="62"/>
      <c r="H203" s="62"/>
      <c r="I203" s="63"/>
      <c r="J203" s="63"/>
      <c r="K203" s="62"/>
      <c r="L203" s="380"/>
      <c r="M203" s="62"/>
      <c r="N203" s="63"/>
      <c r="O203" s="64"/>
      <c r="P203" s="62"/>
      <c r="Q203" s="63"/>
      <c r="R203" s="63"/>
      <c r="S203" s="62"/>
      <c r="T203" s="62"/>
      <c r="U203" s="62"/>
      <c r="V203" s="64"/>
      <c r="W203" s="62"/>
      <c r="X203" s="44" t="s">
        <v>1073</v>
      </c>
      <c r="Y203" s="112" t="s">
        <v>1268</v>
      </c>
      <c r="Z203" s="46">
        <v>42860</v>
      </c>
      <c r="AA203" s="55">
        <v>12047</v>
      </c>
      <c r="AB203" s="65" t="s">
        <v>758</v>
      </c>
      <c r="AC203" s="70">
        <v>42861</v>
      </c>
      <c r="AD203" s="70">
        <v>42916</v>
      </c>
      <c r="AE203" s="56"/>
      <c r="AF203" s="56"/>
      <c r="AG203" s="41"/>
      <c r="AH203" s="41"/>
      <c r="AI203" s="41"/>
      <c r="AJ203" s="56"/>
      <c r="AK203" s="41"/>
      <c r="AL203" s="64"/>
      <c r="AM203" s="64"/>
      <c r="AN203" s="64"/>
      <c r="AO203" s="64"/>
      <c r="AP203" s="61"/>
      <c r="AQ203" s="61"/>
      <c r="AR203" s="61"/>
      <c r="AS203" s="61"/>
      <c r="AT203" s="61"/>
      <c r="AU203" s="61"/>
      <c r="AV203" s="62"/>
      <c r="AW203" s="62"/>
      <c r="AX203" s="62"/>
      <c r="AY203" s="63"/>
      <c r="AZ203" s="62"/>
      <c r="BA203" s="63"/>
      <c r="BB203" s="62"/>
      <c r="BC203" s="62"/>
      <c r="BD203" s="113">
        <v>42865</v>
      </c>
      <c r="BE203" s="77">
        <v>42916</v>
      </c>
      <c r="BF203" s="43"/>
      <c r="BG203" s="62"/>
      <c r="BH203" s="63"/>
      <c r="BI203" s="62"/>
      <c r="BJ203" s="62"/>
      <c r="BK203" s="42"/>
      <c r="BL203" s="42"/>
      <c r="BM203" s="62"/>
    </row>
    <row r="204" spans="1:65" ht="38.25" x14ac:dyDescent="0.25">
      <c r="A204" s="311"/>
      <c r="B204" s="284"/>
      <c r="C204" s="62"/>
      <c r="D204" s="62"/>
      <c r="E204" s="62"/>
      <c r="F204" s="349"/>
      <c r="G204" s="62"/>
      <c r="H204" s="62"/>
      <c r="I204" s="63"/>
      <c r="J204" s="63"/>
      <c r="K204" s="62"/>
      <c r="L204" s="380"/>
      <c r="M204" s="62"/>
      <c r="N204" s="63"/>
      <c r="O204" s="64"/>
      <c r="P204" s="62"/>
      <c r="Q204" s="63"/>
      <c r="R204" s="63"/>
      <c r="S204" s="62"/>
      <c r="T204" s="62"/>
      <c r="U204" s="62"/>
      <c r="V204" s="64"/>
      <c r="W204" s="62"/>
      <c r="X204" s="44" t="s">
        <v>1075</v>
      </c>
      <c r="Y204" s="112" t="s">
        <v>1269</v>
      </c>
      <c r="Z204" s="46">
        <v>42864</v>
      </c>
      <c r="AA204" s="55">
        <v>12048</v>
      </c>
      <c r="AB204" s="81" t="s">
        <v>828</v>
      </c>
      <c r="AC204" s="70"/>
      <c r="AD204" s="70"/>
      <c r="AE204" s="56"/>
      <c r="AF204" s="56"/>
      <c r="AG204" s="41">
        <v>107259.98</v>
      </c>
      <c r="AH204" s="41"/>
      <c r="AI204" s="41"/>
      <c r="AJ204" s="56"/>
      <c r="AK204" s="41"/>
      <c r="AL204" s="64"/>
      <c r="AM204" s="64"/>
      <c r="AN204" s="64"/>
      <c r="AO204" s="64"/>
      <c r="AP204" s="61"/>
      <c r="AQ204" s="61"/>
      <c r="AR204" s="61"/>
      <c r="AS204" s="61"/>
      <c r="AT204" s="61"/>
      <c r="AU204" s="61"/>
      <c r="AV204" s="62"/>
      <c r="AW204" s="62"/>
      <c r="AX204" s="62"/>
      <c r="AY204" s="63"/>
      <c r="AZ204" s="62"/>
      <c r="BA204" s="63"/>
      <c r="BB204" s="62"/>
      <c r="BC204" s="62"/>
      <c r="BD204" s="113"/>
      <c r="BE204" s="77"/>
      <c r="BF204" s="43"/>
      <c r="BG204" s="62"/>
      <c r="BH204" s="63"/>
      <c r="BI204" s="62"/>
      <c r="BJ204" s="62"/>
      <c r="BK204" s="42"/>
      <c r="BL204" s="42"/>
      <c r="BM204" s="62"/>
    </row>
    <row r="205" spans="1:65" ht="25.5" x14ac:dyDescent="0.25">
      <c r="A205" s="311"/>
      <c r="B205" s="284"/>
      <c r="C205" s="62"/>
      <c r="D205" s="62"/>
      <c r="E205" s="62"/>
      <c r="F205" s="349"/>
      <c r="G205" s="62"/>
      <c r="H205" s="62"/>
      <c r="I205" s="63"/>
      <c r="J205" s="63"/>
      <c r="K205" s="62"/>
      <c r="L205" s="380"/>
      <c r="M205" s="62"/>
      <c r="N205" s="63"/>
      <c r="O205" s="64"/>
      <c r="P205" s="62"/>
      <c r="Q205" s="63"/>
      <c r="R205" s="63"/>
      <c r="S205" s="62"/>
      <c r="T205" s="62"/>
      <c r="U205" s="62"/>
      <c r="V205" s="64"/>
      <c r="W205" s="62"/>
      <c r="X205" s="44" t="s">
        <v>1073</v>
      </c>
      <c r="Y205" s="112" t="s">
        <v>1654</v>
      </c>
      <c r="Z205" s="46">
        <v>42915</v>
      </c>
      <c r="AA205" s="55">
        <v>12173</v>
      </c>
      <c r="AB205" s="65" t="s">
        <v>1656</v>
      </c>
      <c r="AC205" s="70">
        <v>42917</v>
      </c>
      <c r="AD205" s="70">
        <v>43036</v>
      </c>
      <c r="AE205" s="56"/>
      <c r="AF205" s="56"/>
      <c r="AG205" s="41"/>
      <c r="AH205" s="41"/>
      <c r="AI205" s="41"/>
      <c r="AJ205" s="56"/>
      <c r="AK205" s="41"/>
      <c r="AL205" s="64"/>
      <c r="AM205" s="64"/>
      <c r="AN205" s="64"/>
      <c r="AO205" s="64"/>
      <c r="AP205" s="61"/>
      <c r="AQ205" s="61"/>
      <c r="AR205" s="61"/>
      <c r="AS205" s="61"/>
      <c r="AT205" s="61"/>
      <c r="AU205" s="61"/>
      <c r="AV205" s="62"/>
      <c r="AW205" s="62"/>
      <c r="AX205" s="62"/>
      <c r="AY205" s="63"/>
      <c r="AZ205" s="62"/>
      <c r="BA205" s="63"/>
      <c r="BB205" s="62"/>
      <c r="BC205" s="62"/>
      <c r="BD205" s="113">
        <v>42917</v>
      </c>
      <c r="BE205" s="77">
        <v>43006</v>
      </c>
      <c r="BF205" s="43"/>
      <c r="BG205" s="62"/>
      <c r="BH205" s="63"/>
      <c r="BI205" s="62"/>
      <c r="BJ205" s="62"/>
      <c r="BK205" s="42"/>
      <c r="BL205" s="42"/>
      <c r="BM205" s="62"/>
    </row>
    <row r="206" spans="1:65" ht="25.5" x14ac:dyDescent="0.25">
      <c r="A206" s="312"/>
      <c r="B206" s="285"/>
      <c r="C206" s="66"/>
      <c r="D206" s="66"/>
      <c r="E206" s="66"/>
      <c r="F206" s="350"/>
      <c r="G206" s="66"/>
      <c r="H206" s="66"/>
      <c r="I206" s="67"/>
      <c r="J206" s="67"/>
      <c r="K206" s="66"/>
      <c r="L206" s="381"/>
      <c r="M206" s="66"/>
      <c r="N206" s="67"/>
      <c r="O206" s="68"/>
      <c r="P206" s="66"/>
      <c r="Q206" s="67"/>
      <c r="R206" s="67"/>
      <c r="S206" s="66"/>
      <c r="T206" s="66"/>
      <c r="U206" s="66"/>
      <c r="V206" s="68"/>
      <c r="W206" s="66"/>
      <c r="X206" s="44" t="s">
        <v>1073</v>
      </c>
      <c r="Y206" s="112" t="s">
        <v>1655</v>
      </c>
      <c r="Z206" s="46">
        <v>43007</v>
      </c>
      <c r="AA206" s="55">
        <v>12176</v>
      </c>
      <c r="AB206" s="65" t="s">
        <v>1656</v>
      </c>
      <c r="AC206" s="70">
        <v>43037</v>
      </c>
      <c r="AD206" s="70">
        <v>42791</v>
      </c>
      <c r="AE206" s="56"/>
      <c r="AF206" s="56"/>
      <c r="AG206" s="41"/>
      <c r="AH206" s="41"/>
      <c r="AI206" s="41"/>
      <c r="AJ206" s="56"/>
      <c r="AK206" s="41"/>
      <c r="AL206" s="68"/>
      <c r="AM206" s="68"/>
      <c r="AN206" s="68"/>
      <c r="AO206" s="68"/>
      <c r="AP206" s="61"/>
      <c r="AQ206" s="61"/>
      <c r="AR206" s="61"/>
      <c r="AS206" s="61"/>
      <c r="AT206" s="61"/>
      <c r="AU206" s="61"/>
      <c r="AV206" s="66"/>
      <c r="AW206" s="66"/>
      <c r="AX206" s="66"/>
      <c r="AY206" s="67"/>
      <c r="AZ206" s="66"/>
      <c r="BA206" s="67"/>
      <c r="BB206" s="66"/>
      <c r="BC206" s="66"/>
      <c r="BD206" s="113">
        <v>43007</v>
      </c>
      <c r="BE206" s="77">
        <v>43096</v>
      </c>
      <c r="BF206" s="43"/>
      <c r="BG206" s="66"/>
      <c r="BH206" s="67"/>
      <c r="BI206" s="66"/>
      <c r="BJ206" s="66"/>
      <c r="BK206" s="42"/>
      <c r="BL206" s="42"/>
      <c r="BM206" s="66"/>
    </row>
    <row r="207" spans="1:65" x14ac:dyDescent="0.25">
      <c r="A207" s="317">
        <v>27</v>
      </c>
      <c r="B207" s="290" t="s">
        <v>1239</v>
      </c>
      <c r="C207" s="57" t="s">
        <v>1103</v>
      </c>
      <c r="D207" s="57" t="s">
        <v>1246</v>
      </c>
      <c r="E207" s="57" t="s">
        <v>143</v>
      </c>
      <c r="F207" s="351" t="s">
        <v>1108</v>
      </c>
      <c r="G207" s="57">
        <v>11970</v>
      </c>
      <c r="H207" s="116"/>
      <c r="I207" s="116"/>
      <c r="J207" s="116"/>
      <c r="K207" s="57" t="s">
        <v>1107</v>
      </c>
      <c r="L207" s="385" t="s">
        <v>1109</v>
      </c>
      <c r="M207" s="57" t="s">
        <v>1240</v>
      </c>
      <c r="N207" s="57">
        <v>42788</v>
      </c>
      <c r="O207" s="57">
        <v>602752.14</v>
      </c>
      <c r="P207" s="57" t="s">
        <v>1356</v>
      </c>
      <c r="Q207" s="57">
        <v>42788</v>
      </c>
      <c r="R207" s="57">
        <v>42997</v>
      </c>
      <c r="S207" s="57" t="s">
        <v>295</v>
      </c>
      <c r="T207" s="57"/>
      <c r="U207" s="57"/>
      <c r="V207" s="59"/>
      <c r="W207" s="57" t="s">
        <v>1232</v>
      </c>
      <c r="X207" s="44"/>
      <c r="Y207" s="53"/>
      <c r="Z207" s="46"/>
      <c r="AA207" s="55"/>
      <c r="AB207" s="81"/>
      <c r="AC207" s="70"/>
      <c r="AD207" s="70"/>
      <c r="AE207" s="56">
        <f>AG207/O207</f>
        <v>0.25000000829528368</v>
      </c>
      <c r="AF207" s="56">
        <f>AH207/P207</f>
        <v>0</v>
      </c>
      <c r="AG207" s="41">
        <f>SUM(AG208:AG209)</f>
        <v>150688.04</v>
      </c>
      <c r="AH207" s="41"/>
      <c r="AI207" s="41"/>
      <c r="AJ207" s="56"/>
      <c r="AK207" s="41"/>
      <c r="AL207" s="59">
        <f>O207-AH207+AG207+AK207</f>
        <v>753440.18</v>
      </c>
      <c r="AM207" s="59">
        <v>496893.26</v>
      </c>
      <c r="AN207" s="59">
        <v>55203.199999999997</v>
      </c>
      <c r="AO207" s="59">
        <f t="shared" si="16"/>
        <v>552096.46</v>
      </c>
      <c r="AP207" s="61"/>
      <c r="AQ207" s="61"/>
      <c r="AR207" s="61"/>
      <c r="AS207" s="61"/>
      <c r="AT207" s="61"/>
      <c r="AU207" s="61"/>
      <c r="AV207" s="57"/>
      <c r="AW207" s="57"/>
      <c r="AX207" s="57"/>
      <c r="AY207" s="58"/>
      <c r="AZ207" s="57"/>
      <c r="BA207" s="58"/>
      <c r="BB207" s="57"/>
      <c r="BC207" s="57"/>
      <c r="BD207" s="113">
        <v>42788</v>
      </c>
      <c r="BE207" s="77">
        <v>42967</v>
      </c>
      <c r="BF207" s="43"/>
      <c r="BG207" s="57"/>
      <c r="BH207" s="58">
        <v>42788</v>
      </c>
      <c r="BI207" s="57"/>
      <c r="BJ207" s="57"/>
      <c r="BK207" s="42"/>
      <c r="BL207" s="42"/>
      <c r="BM207" s="57"/>
    </row>
    <row r="208" spans="1:65" ht="38.25" x14ac:dyDescent="0.25">
      <c r="A208" s="311"/>
      <c r="B208" s="284"/>
      <c r="C208" s="62"/>
      <c r="D208" s="62"/>
      <c r="E208" s="62"/>
      <c r="F208" s="349"/>
      <c r="G208" s="62"/>
      <c r="H208" s="117"/>
      <c r="I208" s="117"/>
      <c r="J208" s="117"/>
      <c r="K208" s="62"/>
      <c r="L208" s="380"/>
      <c r="M208" s="62"/>
      <c r="N208" s="62"/>
      <c r="O208" s="62"/>
      <c r="P208" s="62"/>
      <c r="Q208" s="62"/>
      <c r="R208" s="62"/>
      <c r="S208" s="62"/>
      <c r="T208" s="62"/>
      <c r="U208" s="62"/>
      <c r="V208" s="64"/>
      <c r="W208" s="62"/>
      <c r="X208" s="44" t="s">
        <v>1073</v>
      </c>
      <c r="Y208" s="53" t="s">
        <v>1652</v>
      </c>
      <c r="Z208" s="46">
        <v>42965</v>
      </c>
      <c r="AA208" s="55">
        <v>12178</v>
      </c>
      <c r="AB208" s="81" t="s">
        <v>1557</v>
      </c>
      <c r="AC208" s="70">
        <v>42998</v>
      </c>
      <c r="AD208" s="70">
        <v>43207</v>
      </c>
      <c r="AE208" s="56"/>
      <c r="AF208" s="56"/>
      <c r="AG208" s="41">
        <v>0</v>
      </c>
      <c r="AH208" s="41"/>
      <c r="AI208" s="41"/>
      <c r="AJ208" s="56"/>
      <c r="AK208" s="41"/>
      <c r="AL208" s="64"/>
      <c r="AM208" s="64"/>
      <c r="AN208" s="64"/>
      <c r="AO208" s="64"/>
      <c r="AP208" s="61"/>
      <c r="AQ208" s="61"/>
      <c r="AR208" s="61"/>
      <c r="AS208" s="61"/>
      <c r="AT208" s="61"/>
      <c r="AU208" s="61"/>
      <c r="AV208" s="62"/>
      <c r="AW208" s="62"/>
      <c r="AX208" s="62"/>
      <c r="AY208" s="63"/>
      <c r="AZ208" s="62"/>
      <c r="BA208" s="63"/>
      <c r="BB208" s="62"/>
      <c r="BC208" s="62"/>
      <c r="BD208" s="113">
        <v>42968</v>
      </c>
      <c r="BE208" s="77">
        <v>43147</v>
      </c>
      <c r="BF208" s="43"/>
      <c r="BG208" s="62"/>
      <c r="BH208" s="63"/>
      <c r="BI208" s="62"/>
      <c r="BJ208" s="62"/>
      <c r="BK208" s="42"/>
      <c r="BL208" s="42"/>
      <c r="BM208" s="62"/>
    </row>
    <row r="209" spans="1:65" ht="38.25" x14ac:dyDescent="0.25">
      <c r="A209" s="311"/>
      <c r="B209" s="284"/>
      <c r="C209" s="62"/>
      <c r="D209" s="62"/>
      <c r="E209" s="62"/>
      <c r="F209" s="349"/>
      <c r="G209" s="62"/>
      <c r="H209" s="117"/>
      <c r="I209" s="117"/>
      <c r="J209" s="117"/>
      <c r="K209" s="62"/>
      <c r="L209" s="380"/>
      <c r="M209" s="62"/>
      <c r="N209" s="62"/>
      <c r="O209" s="62"/>
      <c r="P209" s="62"/>
      <c r="Q209" s="62"/>
      <c r="R209" s="62"/>
      <c r="S209" s="62"/>
      <c r="T209" s="62"/>
      <c r="U209" s="62"/>
      <c r="V209" s="64"/>
      <c r="W209" s="62"/>
      <c r="X209" s="44" t="s">
        <v>1074</v>
      </c>
      <c r="Y209" s="53" t="s">
        <v>1879</v>
      </c>
      <c r="Z209" s="46">
        <v>43147</v>
      </c>
      <c r="AA209" s="55">
        <v>12247</v>
      </c>
      <c r="AB209" s="81" t="s">
        <v>1910</v>
      </c>
      <c r="AC209" s="70"/>
      <c r="AD209" s="70"/>
      <c r="AE209" s="56"/>
      <c r="AF209" s="56"/>
      <c r="AG209" s="41">
        <v>150688.04</v>
      </c>
      <c r="AH209" s="41"/>
      <c r="AI209" s="41"/>
      <c r="AJ209" s="56"/>
      <c r="AK209" s="41"/>
      <c r="AL209" s="64"/>
      <c r="AM209" s="64"/>
      <c r="AN209" s="64"/>
      <c r="AO209" s="64"/>
      <c r="AP209" s="61"/>
      <c r="AQ209" s="61"/>
      <c r="AR209" s="61"/>
      <c r="AS209" s="61"/>
      <c r="AT209" s="61"/>
      <c r="AU209" s="61"/>
      <c r="AV209" s="62"/>
      <c r="AW209" s="62"/>
      <c r="AX209" s="62"/>
      <c r="AY209" s="63"/>
      <c r="AZ209" s="62"/>
      <c r="BA209" s="63"/>
      <c r="BB209" s="62"/>
      <c r="BC209" s="62"/>
      <c r="BD209" s="113">
        <v>43148</v>
      </c>
      <c r="BE209" s="77">
        <v>43207</v>
      </c>
      <c r="BF209" s="43"/>
      <c r="BG209" s="66"/>
      <c r="BH209" s="67"/>
      <c r="BI209" s="66"/>
      <c r="BJ209" s="66"/>
      <c r="BK209" s="42"/>
      <c r="BL209" s="42"/>
      <c r="BM209" s="66"/>
    </row>
    <row r="210" spans="1:65" ht="38.25" x14ac:dyDescent="0.25">
      <c r="A210" s="312"/>
      <c r="B210" s="285"/>
      <c r="C210" s="66"/>
      <c r="D210" s="66"/>
      <c r="E210" s="66"/>
      <c r="F210" s="350"/>
      <c r="G210" s="66"/>
      <c r="H210" s="118"/>
      <c r="I210" s="118"/>
      <c r="J210" s="118"/>
      <c r="K210" s="66"/>
      <c r="L210" s="381"/>
      <c r="M210" s="66"/>
      <c r="N210" s="66"/>
      <c r="O210" s="66"/>
      <c r="P210" s="66"/>
      <c r="Q210" s="66"/>
      <c r="R210" s="66"/>
      <c r="S210" s="66"/>
      <c r="T210" s="66"/>
      <c r="U210" s="66"/>
      <c r="V210" s="68"/>
      <c r="W210" s="66"/>
      <c r="X210" s="44" t="s">
        <v>1073</v>
      </c>
      <c r="Y210" s="53" t="s">
        <v>1973</v>
      </c>
      <c r="Z210" s="46">
        <v>43203</v>
      </c>
      <c r="AA210" s="55">
        <v>12352</v>
      </c>
      <c r="AB210" s="81" t="s">
        <v>1974</v>
      </c>
      <c r="AC210" s="70">
        <v>43208</v>
      </c>
      <c r="AD210" s="70">
        <v>43417</v>
      </c>
      <c r="AE210" s="56"/>
      <c r="AF210" s="56"/>
      <c r="AG210" s="41"/>
      <c r="AH210" s="41"/>
      <c r="AI210" s="41"/>
      <c r="AJ210" s="56"/>
      <c r="AK210" s="41"/>
      <c r="AL210" s="68"/>
      <c r="AM210" s="68"/>
      <c r="AN210" s="68"/>
      <c r="AO210" s="68"/>
      <c r="AP210" s="61"/>
      <c r="AQ210" s="61"/>
      <c r="AR210" s="61"/>
      <c r="AS210" s="61"/>
      <c r="AT210" s="61"/>
      <c r="AU210" s="61"/>
      <c r="AV210" s="66"/>
      <c r="AW210" s="66"/>
      <c r="AX210" s="66"/>
      <c r="AY210" s="67"/>
      <c r="AZ210" s="66"/>
      <c r="BA210" s="67"/>
      <c r="BB210" s="66"/>
      <c r="BC210" s="66"/>
      <c r="BD210" s="113">
        <v>43208</v>
      </c>
      <c r="BE210" s="77">
        <v>43387</v>
      </c>
      <c r="BF210" s="43"/>
      <c r="BG210" s="88"/>
      <c r="BH210" s="89"/>
      <c r="BI210" s="88"/>
      <c r="BJ210" s="88"/>
      <c r="BK210" s="42"/>
      <c r="BL210" s="42"/>
      <c r="BM210" s="88"/>
    </row>
    <row r="211" spans="1:65" x14ac:dyDescent="0.25">
      <c r="A211" s="317">
        <v>28</v>
      </c>
      <c r="B211" s="290" t="s">
        <v>1241</v>
      </c>
      <c r="C211" s="57" t="s">
        <v>1144</v>
      </c>
      <c r="D211" s="57" t="s">
        <v>1246</v>
      </c>
      <c r="E211" s="57" t="s">
        <v>143</v>
      </c>
      <c r="F211" s="351" t="s">
        <v>1111</v>
      </c>
      <c r="G211" s="57">
        <v>11968</v>
      </c>
      <c r="H211" s="116"/>
      <c r="I211" s="116"/>
      <c r="J211" s="116"/>
      <c r="K211" s="57" t="s">
        <v>1110</v>
      </c>
      <c r="L211" s="385" t="s">
        <v>1109</v>
      </c>
      <c r="M211" s="57" t="s">
        <v>1240</v>
      </c>
      <c r="N211" s="57">
        <v>42800</v>
      </c>
      <c r="O211" s="57">
        <v>571440.34</v>
      </c>
      <c r="P211" s="57" t="s">
        <v>1357</v>
      </c>
      <c r="Q211" s="57">
        <v>42800</v>
      </c>
      <c r="R211" s="57">
        <v>43009</v>
      </c>
      <c r="S211" s="57" t="s">
        <v>295</v>
      </c>
      <c r="T211" s="57"/>
      <c r="U211" s="57"/>
      <c r="V211" s="59"/>
      <c r="W211" s="57" t="s">
        <v>1232</v>
      </c>
      <c r="X211" s="44"/>
      <c r="Y211" s="53"/>
      <c r="Z211" s="46"/>
      <c r="AA211" s="55"/>
      <c r="AB211" s="55"/>
      <c r="AC211" s="70"/>
      <c r="AD211" s="70"/>
      <c r="AE211" s="56">
        <f>AG211/O211</f>
        <v>0.25000000874981981</v>
      </c>
      <c r="AF211" s="56">
        <f>AH211/O211</f>
        <v>0</v>
      </c>
      <c r="AG211" s="41">
        <f>SUM(AG212:AG213)</f>
        <v>142860.09</v>
      </c>
      <c r="AH211" s="41"/>
      <c r="AI211" s="41"/>
      <c r="AJ211" s="56"/>
      <c r="AK211" s="41"/>
      <c r="AL211" s="59">
        <f>O211-AH211+AG211+AK211</f>
        <v>714300.42999999993</v>
      </c>
      <c r="AM211" s="59">
        <v>361329.46</v>
      </c>
      <c r="AN211" s="59">
        <v>330390.34000000003</v>
      </c>
      <c r="AO211" s="59">
        <f t="shared" ref="AO211" si="19">AM211+AN211</f>
        <v>691719.8</v>
      </c>
      <c r="AP211" s="61"/>
      <c r="AQ211" s="61"/>
      <c r="AR211" s="61"/>
      <c r="AS211" s="61"/>
      <c r="AT211" s="61"/>
      <c r="AU211" s="61"/>
      <c r="AV211" s="57"/>
      <c r="AW211" s="57"/>
      <c r="AX211" s="57"/>
      <c r="AY211" s="58"/>
      <c r="AZ211" s="57"/>
      <c r="BA211" s="58"/>
      <c r="BB211" s="57"/>
      <c r="BC211" s="57"/>
      <c r="BD211" s="113">
        <v>42803</v>
      </c>
      <c r="BE211" s="77">
        <v>42982</v>
      </c>
      <c r="BF211" s="43"/>
      <c r="BG211" s="57"/>
      <c r="BH211" s="58">
        <v>42803</v>
      </c>
      <c r="BI211" s="57"/>
      <c r="BJ211" s="57"/>
      <c r="BK211" s="42"/>
      <c r="BL211" s="42"/>
      <c r="BM211" s="57"/>
    </row>
    <row r="212" spans="1:65" ht="38.25" x14ac:dyDescent="0.25">
      <c r="A212" s="311"/>
      <c r="B212" s="284"/>
      <c r="C212" s="62"/>
      <c r="D212" s="62"/>
      <c r="E212" s="62"/>
      <c r="F212" s="349"/>
      <c r="G212" s="62"/>
      <c r="H212" s="117"/>
      <c r="I212" s="117"/>
      <c r="J212" s="117"/>
      <c r="K212" s="62"/>
      <c r="L212" s="380"/>
      <c r="M212" s="62"/>
      <c r="N212" s="62"/>
      <c r="O212" s="62"/>
      <c r="P212" s="62"/>
      <c r="Q212" s="62"/>
      <c r="R212" s="62"/>
      <c r="S212" s="62"/>
      <c r="T212" s="62"/>
      <c r="U212" s="62"/>
      <c r="V212" s="64"/>
      <c r="W212" s="62"/>
      <c r="X212" s="44" t="s">
        <v>1073</v>
      </c>
      <c r="Y212" s="53" t="s">
        <v>1653</v>
      </c>
      <c r="Z212" s="46">
        <v>42982</v>
      </c>
      <c r="AA212" s="55">
        <v>12178</v>
      </c>
      <c r="AB212" s="81" t="s">
        <v>1557</v>
      </c>
      <c r="AC212" s="70">
        <v>43010</v>
      </c>
      <c r="AD212" s="70">
        <v>43219</v>
      </c>
      <c r="AE212" s="56"/>
      <c r="AF212" s="56"/>
      <c r="AG212" s="41"/>
      <c r="AH212" s="41"/>
      <c r="AI212" s="41"/>
      <c r="AJ212" s="56"/>
      <c r="AK212" s="41"/>
      <c r="AL212" s="64"/>
      <c r="AM212" s="64"/>
      <c r="AN212" s="64"/>
      <c r="AO212" s="64"/>
      <c r="AP212" s="61"/>
      <c r="AQ212" s="61"/>
      <c r="AR212" s="61"/>
      <c r="AS212" s="61"/>
      <c r="AT212" s="61"/>
      <c r="AU212" s="61"/>
      <c r="AV212" s="62"/>
      <c r="AW212" s="62"/>
      <c r="AX212" s="62"/>
      <c r="AY212" s="63"/>
      <c r="AZ212" s="62"/>
      <c r="BA212" s="63"/>
      <c r="BB212" s="62"/>
      <c r="BC212" s="62"/>
      <c r="BD212" s="113">
        <v>42983</v>
      </c>
      <c r="BE212" s="77">
        <v>43162</v>
      </c>
      <c r="BF212" s="43"/>
      <c r="BG212" s="62"/>
      <c r="BH212" s="63"/>
      <c r="BI212" s="62"/>
      <c r="BJ212" s="62"/>
      <c r="BK212" s="42"/>
      <c r="BL212" s="42"/>
      <c r="BM212" s="62"/>
    </row>
    <row r="213" spans="1:65" ht="38.25" x14ac:dyDescent="0.25">
      <c r="A213" s="311"/>
      <c r="B213" s="284"/>
      <c r="C213" s="62"/>
      <c r="D213" s="62"/>
      <c r="E213" s="62"/>
      <c r="F213" s="349"/>
      <c r="G213" s="62"/>
      <c r="H213" s="117"/>
      <c r="I213" s="117"/>
      <c r="J213" s="117"/>
      <c r="K213" s="62"/>
      <c r="L213" s="380"/>
      <c r="M213" s="62"/>
      <c r="N213" s="62"/>
      <c r="O213" s="62"/>
      <c r="P213" s="62"/>
      <c r="Q213" s="62"/>
      <c r="R213" s="62"/>
      <c r="S213" s="62"/>
      <c r="T213" s="62"/>
      <c r="U213" s="62"/>
      <c r="V213" s="64"/>
      <c r="W213" s="62"/>
      <c r="X213" s="44" t="s">
        <v>1075</v>
      </c>
      <c r="Y213" s="53" t="s">
        <v>1880</v>
      </c>
      <c r="Z213" s="46">
        <v>43151</v>
      </c>
      <c r="AA213" s="55">
        <v>12247</v>
      </c>
      <c r="AB213" s="81" t="s">
        <v>1910</v>
      </c>
      <c r="AC213" s="70"/>
      <c r="AD213" s="70"/>
      <c r="AE213" s="56"/>
      <c r="AF213" s="56"/>
      <c r="AG213" s="41">
        <v>142860.09</v>
      </c>
      <c r="AH213" s="41"/>
      <c r="AI213" s="41"/>
      <c r="AJ213" s="56"/>
      <c r="AK213" s="41"/>
      <c r="AL213" s="64"/>
      <c r="AM213" s="64"/>
      <c r="AN213" s="64"/>
      <c r="AO213" s="64"/>
      <c r="AP213" s="61"/>
      <c r="AQ213" s="61"/>
      <c r="AR213" s="61"/>
      <c r="AS213" s="61"/>
      <c r="AT213" s="61"/>
      <c r="AU213" s="61"/>
      <c r="AV213" s="62"/>
      <c r="AW213" s="62"/>
      <c r="AX213" s="62"/>
      <c r="AY213" s="63"/>
      <c r="AZ213" s="62"/>
      <c r="BA213" s="63"/>
      <c r="BB213" s="62"/>
      <c r="BC213" s="62"/>
      <c r="BD213" s="113"/>
      <c r="BE213" s="77"/>
      <c r="BF213" s="43"/>
      <c r="BG213" s="66"/>
      <c r="BH213" s="67"/>
      <c r="BI213" s="66"/>
      <c r="BJ213" s="66"/>
      <c r="BK213" s="42"/>
      <c r="BL213" s="42"/>
      <c r="BM213" s="66"/>
    </row>
    <row r="214" spans="1:65" ht="38.25" x14ac:dyDescent="0.25">
      <c r="A214" s="312"/>
      <c r="B214" s="285"/>
      <c r="C214" s="66"/>
      <c r="D214" s="66"/>
      <c r="E214" s="66"/>
      <c r="F214" s="350"/>
      <c r="G214" s="66"/>
      <c r="H214" s="118"/>
      <c r="I214" s="118"/>
      <c r="J214" s="118"/>
      <c r="K214" s="66"/>
      <c r="L214" s="381"/>
      <c r="M214" s="66"/>
      <c r="N214" s="66"/>
      <c r="O214" s="66"/>
      <c r="P214" s="66"/>
      <c r="Q214" s="66"/>
      <c r="R214" s="66"/>
      <c r="S214" s="66"/>
      <c r="T214" s="66"/>
      <c r="U214" s="66"/>
      <c r="V214" s="68"/>
      <c r="W214" s="66"/>
      <c r="X214" s="44" t="s">
        <v>1073</v>
      </c>
      <c r="Y214" s="53" t="s">
        <v>1975</v>
      </c>
      <c r="Z214" s="46">
        <v>43160</v>
      </c>
      <c r="AA214" s="55">
        <v>12352</v>
      </c>
      <c r="AB214" s="81" t="s">
        <v>1974</v>
      </c>
      <c r="AC214" s="70">
        <v>43220</v>
      </c>
      <c r="AD214" s="70">
        <v>43429</v>
      </c>
      <c r="AE214" s="56"/>
      <c r="AF214" s="56"/>
      <c r="AG214" s="41"/>
      <c r="AH214" s="41"/>
      <c r="AI214" s="41"/>
      <c r="AJ214" s="56"/>
      <c r="AK214" s="41"/>
      <c r="AL214" s="68"/>
      <c r="AM214" s="68"/>
      <c r="AN214" s="68"/>
      <c r="AO214" s="68"/>
      <c r="AP214" s="61"/>
      <c r="AQ214" s="61"/>
      <c r="AR214" s="61"/>
      <c r="AS214" s="61"/>
      <c r="AT214" s="61"/>
      <c r="AU214" s="61"/>
      <c r="AV214" s="66"/>
      <c r="AW214" s="66"/>
      <c r="AX214" s="66"/>
      <c r="AY214" s="67"/>
      <c r="AZ214" s="66"/>
      <c r="BA214" s="67"/>
      <c r="BB214" s="66"/>
      <c r="BC214" s="66"/>
      <c r="BD214" s="113">
        <v>43163</v>
      </c>
      <c r="BE214" s="77">
        <v>43342</v>
      </c>
      <c r="BF214" s="43"/>
      <c r="BG214" s="88"/>
      <c r="BH214" s="89"/>
      <c r="BI214" s="88"/>
      <c r="BJ214" s="88"/>
      <c r="BK214" s="42"/>
      <c r="BL214" s="42"/>
      <c r="BM214" s="88"/>
    </row>
    <row r="215" spans="1:65" x14ac:dyDescent="0.25">
      <c r="A215" s="317">
        <v>29</v>
      </c>
      <c r="B215" s="290" t="s">
        <v>1242</v>
      </c>
      <c r="C215" s="57" t="s">
        <v>1243</v>
      </c>
      <c r="D215" s="57" t="s">
        <v>1246</v>
      </c>
      <c r="E215" s="57" t="s">
        <v>143</v>
      </c>
      <c r="F215" s="351" t="s">
        <v>1112</v>
      </c>
      <c r="G215" s="57">
        <v>11990</v>
      </c>
      <c r="H215" s="116"/>
      <c r="I215" s="73"/>
      <c r="J215" s="73"/>
      <c r="K215" s="57" t="s">
        <v>1113</v>
      </c>
      <c r="L215" s="385" t="s">
        <v>369</v>
      </c>
      <c r="M215" s="57" t="s">
        <v>370</v>
      </c>
      <c r="N215" s="58">
        <v>42825</v>
      </c>
      <c r="O215" s="59">
        <v>485101</v>
      </c>
      <c r="P215" s="57" t="s">
        <v>1358</v>
      </c>
      <c r="Q215" s="58">
        <v>42825</v>
      </c>
      <c r="R215" s="58">
        <v>42944</v>
      </c>
      <c r="S215" s="57" t="s">
        <v>18</v>
      </c>
      <c r="T215" s="57" t="s">
        <v>1235</v>
      </c>
      <c r="U215" s="57" t="s">
        <v>339</v>
      </c>
      <c r="V215" s="59">
        <v>1529.61</v>
      </c>
      <c r="W215" s="57" t="s">
        <v>296</v>
      </c>
      <c r="X215" s="44"/>
      <c r="Y215" s="53"/>
      <c r="Z215" s="46"/>
      <c r="AA215" s="55"/>
      <c r="AB215" s="81"/>
      <c r="AC215" s="70"/>
      <c r="AD215" s="70"/>
      <c r="AE215" s="56">
        <f>AG215/O215</f>
        <v>0.19046878897384256</v>
      </c>
      <c r="AF215" s="56">
        <f>AH215/O215</f>
        <v>0</v>
      </c>
      <c r="AG215" s="41">
        <f>SUM(AG216)</f>
        <v>92396.6</v>
      </c>
      <c r="AH215" s="41"/>
      <c r="AI215" s="41"/>
      <c r="AJ215" s="56"/>
      <c r="AK215" s="41"/>
      <c r="AL215" s="59">
        <f>O215-AH215+AG215+AK215</f>
        <v>577497.59999999998</v>
      </c>
      <c r="AM215" s="59">
        <v>405629.95</v>
      </c>
      <c r="AN215" s="59">
        <v>1656.53</v>
      </c>
      <c r="AO215" s="59">
        <f t="shared" ref="AO215:AO221" si="20">AM215+AN215</f>
        <v>407286.48000000004</v>
      </c>
      <c r="AP215" s="61"/>
      <c r="AQ215" s="61"/>
      <c r="AR215" s="61"/>
      <c r="AS215" s="61"/>
      <c r="AT215" s="61"/>
      <c r="AU215" s="61"/>
      <c r="AV215" s="57"/>
      <c r="AW215" s="57"/>
      <c r="AX215" s="57"/>
      <c r="AY215" s="58"/>
      <c r="AZ215" s="57"/>
      <c r="BA215" s="58"/>
      <c r="BB215" s="57"/>
      <c r="BC215" s="57"/>
      <c r="BD215" s="113">
        <v>42828</v>
      </c>
      <c r="BE215" s="77">
        <v>42917</v>
      </c>
      <c r="BF215" s="43"/>
      <c r="BG215" s="57"/>
      <c r="BH215" s="58">
        <v>42828</v>
      </c>
      <c r="BI215" s="57"/>
      <c r="BJ215" s="57"/>
      <c r="BK215" s="42"/>
      <c r="BL215" s="42"/>
      <c r="BM215" s="57"/>
    </row>
    <row r="216" spans="1:65" ht="38.25" x14ac:dyDescent="0.25">
      <c r="A216" s="311"/>
      <c r="B216" s="284"/>
      <c r="C216" s="62"/>
      <c r="D216" s="62"/>
      <c r="E216" s="62"/>
      <c r="F216" s="349"/>
      <c r="G216" s="62"/>
      <c r="H216" s="117"/>
      <c r="I216" s="79"/>
      <c r="J216" s="79"/>
      <c r="K216" s="62"/>
      <c r="L216" s="380"/>
      <c r="M216" s="62"/>
      <c r="N216" s="63"/>
      <c r="O216" s="64"/>
      <c r="P216" s="62"/>
      <c r="Q216" s="63"/>
      <c r="R216" s="63"/>
      <c r="S216" s="62"/>
      <c r="T216" s="62"/>
      <c r="U216" s="62"/>
      <c r="V216" s="64"/>
      <c r="W216" s="62"/>
      <c r="X216" s="44" t="s">
        <v>1075</v>
      </c>
      <c r="Y216" s="53" t="s">
        <v>1414</v>
      </c>
      <c r="Z216" s="46">
        <v>42884</v>
      </c>
      <c r="AA216" s="55">
        <v>12076</v>
      </c>
      <c r="AB216" s="81" t="s">
        <v>828</v>
      </c>
      <c r="AC216" s="70"/>
      <c r="AD216" s="70"/>
      <c r="AE216" s="56"/>
      <c r="AF216" s="56"/>
      <c r="AG216" s="41">
        <v>92396.6</v>
      </c>
      <c r="AH216" s="41"/>
      <c r="AI216" s="41"/>
      <c r="AJ216" s="56"/>
      <c r="AK216" s="41"/>
      <c r="AL216" s="64"/>
      <c r="AM216" s="64"/>
      <c r="AN216" s="64"/>
      <c r="AO216" s="64"/>
      <c r="AP216" s="61"/>
      <c r="AQ216" s="61"/>
      <c r="AR216" s="61"/>
      <c r="AS216" s="61"/>
      <c r="AT216" s="61"/>
      <c r="AU216" s="61"/>
      <c r="AV216" s="62"/>
      <c r="AW216" s="62"/>
      <c r="AX216" s="62"/>
      <c r="AY216" s="63"/>
      <c r="AZ216" s="62"/>
      <c r="BA216" s="63"/>
      <c r="BB216" s="62"/>
      <c r="BC216" s="62"/>
      <c r="BD216" s="113"/>
      <c r="BE216" s="77"/>
      <c r="BF216" s="43"/>
      <c r="BG216" s="62"/>
      <c r="BH216" s="63"/>
      <c r="BI216" s="62"/>
      <c r="BJ216" s="62"/>
      <c r="BK216" s="42"/>
      <c r="BL216" s="42"/>
      <c r="BM216" s="62"/>
    </row>
    <row r="217" spans="1:65" ht="38.25" x14ac:dyDescent="0.25">
      <c r="A217" s="311"/>
      <c r="B217" s="284"/>
      <c r="C217" s="62"/>
      <c r="D217" s="62"/>
      <c r="E217" s="62"/>
      <c r="F217" s="349"/>
      <c r="G217" s="62"/>
      <c r="H217" s="117"/>
      <c r="I217" s="79"/>
      <c r="J217" s="79"/>
      <c r="K217" s="62"/>
      <c r="L217" s="380"/>
      <c r="M217" s="62"/>
      <c r="N217" s="63"/>
      <c r="O217" s="64"/>
      <c r="P217" s="62"/>
      <c r="Q217" s="63"/>
      <c r="R217" s="63"/>
      <c r="S217" s="62"/>
      <c r="T217" s="62"/>
      <c r="U217" s="62"/>
      <c r="V217" s="64"/>
      <c r="W217" s="62"/>
      <c r="X217" s="44" t="s">
        <v>1073</v>
      </c>
      <c r="Y217" s="53" t="s">
        <v>1530</v>
      </c>
      <c r="Z217" s="46">
        <v>42916</v>
      </c>
      <c r="AA217" s="55">
        <v>12134</v>
      </c>
      <c r="AB217" s="81" t="s">
        <v>1419</v>
      </c>
      <c r="AC217" s="70">
        <v>42945</v>
      </c>
      <c r="AD217" s="70">
        <v>43064</v>
      </c>
      <c r="AE217" s="56"/>
      <c r="AF217" s="56"/>
      <c r="AG217" s="41"/>
      <c r="AH217" s="41"/>
      <c r="AI217" s="41"/>
      <c r="AJ217" s="56"/>
      <c r="AK217" s="41"/>
      <c r="AL217" s="64"/>
      <c r="AM217" s="64"/>
      <c r="AN217" s="64"/>
      <c r="AO217" s="64"/>
      <c r="AP217" s="61"/>
      <c r="AQ217" s="61"/>
      <c r="AR217" s="61"/>
      <c r="AS217" s="61"/>
      <c r="AT217" s="61"/>
      <c r="AU217" s="61"/>
      <c r="AV217" s="62"/>
      <c r="AW217" s="62"/>
      <c r="AX217" s="62"/>
      <c r="AY217" s="63"/>
      <c r="AZ217" s="62"/>
      <c r="BA217" s="63"/>
      <c r="BB217" s="62"/>
      <c r="BC217" s="62"/>
      <c r="BD217" s="113">
        <v>42918</v>
      </c>
      <c r="BE217" s="77">
        <v>43007</v>
      </c>
      <c r="BF217" s="42"/>
      <c r="BG217" s="62"/>
      <c r="BH217" s="63"/>
      <c r="BI217" s="62"/>
      <c r="BJ217" s="62"/>
      <c r="BK217" s="42"/>
      <c r="BL217" s="42"/>
      <c r="BM217" s="62"/>
    </row>
    <row r="218" spans="1:65" ht="38.25" x14ac:dyDescent="0.25">
      <c r="A218" s="311"/>
      <c r="B218" s="284"/>
      <c r="C218" s="62"/>
      <c r="D218" s="62"/>
      <c r="E218" s="62"/>
      <c r="F218" s="349"/>
      <c r="G218" s="62"/>
      <c r="H218" s="117"/>
      <c r="I218" s="79"/>
      <c r="J218" s="79"/>
      <c r="K218" s="62"/>
      <c r="L218" s="380"/>
      <c r="M218" s="62"/>
      <c r="N218" s="63"/>
      <c r="O218" s="64"/>
      <c r="P218" s="62"/>
      <c r="Q218" s="63"/>
      <c r="R218" s="63"/>
      <c r="S218" s="62"/>
      <c r="T218" s="62"/>
      <c r="U218" s="62"/>
      <c r="V218" s="64"/>
      <c r="W218" s="62"/>
      <c r="X218" s="44" t="s">
        <v>1073</v>
      </c>
      <c r="Y218" s="53" t="s">
        <v>1611</v>
      </c>
      <c r="Z218" s="46">
        <v>42276</v>
      </c>
      <c r="AA218" s="55">
        <v>12178</v>
      </c>
      <c r="AB218" s="81" t="s">
        <v>1419</v>
      </c>
      <c r="AC218" s="70">
        <v>43065</v>
      </c>
      <c r="AD218" s="70">
        <v>42819</v>
      </c>
      <c r="AE218" s="56"/>
      <c r="AF218" s="56"/>
      <c r="AG218" s="41"/>
      <c r="AH218" s="41"/>
      <c r="AI218" s="41"/>
      <c r="AJ218" s="56"/>
      <c r="AK218" s="41"/>
      <c r="AL218" s="64"/>
      <c r="AM218" s="64"/>
      <c r="AN218" s="64"/>
      <c r="AO218" s="64"/>
      <c r="AP218" s="61"/>
      <c r="AQ218" s="61"/>
      <c r="AR218" s="61"/>
      <c r="AS218" s="61"/>
      <c r="AT218" s="61"/>
      <c r="AU218" s="61"/>
      <c r="AV218" s="62"/>
      <c r="AW218" s="62"/>
      <c r="AX218" s="62"/>
      <c r="AY218" s="63"/>
      <c r="AZ218" s="62"/>
      <c r="BA218" s="63"/>
      <c r="BB218" s="62"/>
      <c r="BC218" s="62"/>
      <c r="BD218" s="113">
        <v>43008</v>
      </c>
      <c r="BE218" s="77">
        <v>43097</v>
      </c>
      <c r="BF218" s="42"/>
      <c r="BG218" s="62"/>
      <c r="BH218" s="63"/>
      <c r="BI218" s="62"/>
      <c r="BJ218" s="62"/>
      <c r="BK218" s="42"/>
      <c r="BL218" s="42"/>
      <c r="BM218" s="62"/>
    </row>
    <row r="219" spans="1:65" ht="38.25" x14ac:dyDescent="0.25">
      <c r="A219" s="311"/>
      <c r="B219" s="284"/>
      <c r="C219" s="62"/>
      <c r="D219" s="62"/>
      <c r="E219" s="62"/>
      <c r="F219" s="349"/>
      <c r="G219" s="62"/>
      <c r="H219" s="117"/>
      <c r="I219" s="79"/>
      <c r="J219" s="79"/>
      <c r="K219" s="62"/>
      <c r="L219" s="380"/>
      <c r="M219" s="62"/>
      <c r="N219" s="63"/>
      <c r="O219" s="64"/>
      <c r="P219" s="62"/>
      <c r="Q219" s="63"/>
      <c r="R219" s="63"/>
      <c r="S219" s="62"/>
      <c r="T219" s="62"/>
      <c r="U219" s="62"/>
      <c r="V219" s="64"/>
      <c r="W219" s="62"/>
      <c r="X219" s="44" t="s">
        <v>1073</v>
      </c>
      <c r="Y219" s="53" t="s">
        <v>1721</v>
      </c>
      <c r="Z219" s="46">
        <v>43088</v>
      </c>
      <c r="AA219" s="55">
        <v>12206</v>
      </c>
      <c r="AB219" s="81" t="s">
        <v>1419</v>
      </c>
      <c r="AC219" s="70">
        <v>43185</v>
      </c>
      <c r="AD219" s="70">
        <v>43304</v>
      </c>
      <c r="AE219" s="56"/>
      <c r="AF219" s="56"/>
      <c r="AG219" s="41"/>
      <c r="AH219" s="41"/>
      <c r="AI219" s="41"/>
      <c r="AJ219" s="56"/>
      <c r="AK219" s="41"/>
      <c r="AL219" s="64"/>
      <c r="AM219" s="64"/>
      <c r="AN219" s="64"/>
      <c r="AO219" s="64"/>
      <c r="AP219" s="61"/>
      <c r="AQ219" s="61"/>
      <c r="AR219" s="61"/>
      <c r="AS219" s="61"/>
      <c r="AT219" s="61"/>
      <c r="AU219" s="61"/>
      <c r="AV219" s="62"/>
      <c r="AW219" s="62"/>
      <c r="AX219" s="62"/>
      <c r="AY219" s="63"/>
      <c r="AZ219" s="62"/>
      <c r="BA219" s="63"/>
      <c r="BB219" s="62"/>
      <c r="BC219" s="62"/>
      <c r="BD219" s="113">
        <v>43098</v>
      </c>
      <c r="BE219" s="77">
        <v>43187</v>
      </c>
      <c r="BF219" s="42"/>
      <c r="BG219" s="62"/>
      <c r="BH219" s="63"/>
      <c r="BI219" s="62"/>
      <c r="BJ219" s="62"/>
      <c r="BK219" s="42"/>
      <c r="BL219" s="42"/>
      <c r="BM219" s="62"/>
    </row>
    <row r="220" spans="1:65" ht="38.25" x14ac:dyDescent="0.25">
      <c r="A220" s="312"/>
      <c r="B220" s="285"/>
      <c r="C220" s="66"/>
      <c r="D220" s="66"/>
      <c r="E220" s="66"/>
      <c r="F220" s="350"/>
      <c r="G220" s="66"/>
      <c r="H220" s="118"/>
      <c r="I220" s="83"/>
      <c r="J220" s="83"/>
      <c r="K220" s="66"/>
      <c r="L220" s="381"/>
      <c r="M220" s="66"/>
      <c r="N220" s="67"/>
      <c r="O220" s="68"/>
      <c r="P220" s="66"/>
      <c r="Q220" s="67"/>
      <c r="R220" s="67"/>
      <c r="S220" s="66"/>
      <c r="T220" s="66"/>
      <c r="U220" s="66"/>
      <c r="V220" s="68"/>
      <c r="W220" s="66"/>
      <c r="X220" s="44" t="s">
        <v>1073</v>
      </c>
      <c r="Y220" s="53" t="s">
        <v>1806</v>
      </c>
      <c r="Z220" s="46">
        <v>43188</v>
      </c>
      <c r="AA220" s="55">
        <v>12306</v>
      </c>
      <c r="AB220" s="81" t="s">
        <v>1419</v>
      </c>
      <c r="AC220" s="70"/>
      <c r="AD220" s="70"/>
      <c r="AE220" s="56"/>
      <c r="AF220" s="56"/>
      <c r="AG220" s="41"/>
      <c r="AH220" s="41"/>
      <c r="AI220" s="41"/>
      <c r="AJ220" s="56"/>
      <c r="AK220" s="41"/>
      <c r="AL220" s="68"/>
      <c r="AM220" s="68"/>
      <c r="AN220" s="68"/>
      <c r="AO220" s="68"/>
      <c r="AP220" s="61"/>
      <c r="AQ220" s="61"/>
      <c r="AR220" s="61"/>
      <c r="AS220" s="61"/>
      <c r="AT220" s="61"/>
      <c r="AU220" s="61"/>
      <c r="AV220" s="66"/>
      <c r="AW220" s="66"/>
      <c r="AX220" s="66"/>
      <c r="AY220" s="67"/>
      <c r="AZ220" s="66"/>
      <c r="BA220" s="67"/>
      <c r="BB220" s="66"/>
      <c r="BC220" s="66"/>
      <c r="BD220" s="113">
        <v>43188</v>
      </c>
      <c r="BE220" s="77">
        <v>43278</v>
      </c>
      <c r="BF220" s="42"/>
      <c r="BG220" s="66"/>
      <c r="BH220" s="67"/>
      <c r="BI220" s="66"/>
      <c r="BJ220" s="66"/>
      <c r="BK220" s="42"/>
      <c r="BL220" s="42"/>
      <c r="BM220" s="66"/>
    </row>
    <row r="221" spans="1:65" x14ac:dyDescent="0.25">
      <c r="A221" s="317">
        <v>30</v>
      </c>
      <c r="B221" s="290" t="s">
        <v>1242</v>
      </c>
      <c r="C221" s="57" t="s">
        <v>1243</v>
      </c>
      <c r="D221" s="57" t="s">
        <v>1246</v>
      </c>
      <c r="E221" s="57" t="s">
        <v>143</v>
      </c>
      <c r="F221" s="351" t="s">
        <v>1114</v>
      </c>
      <c r="G221" s="57">
        <v>11990</v>
      </c>
      <c r="H221" s="57"/>
      <c r="I221" s="58"/>
      <c r="J221" s="58"/>
      <c r="K221" s="57" t="s">
        <v>1116</v>
      </c>
      <c r="L221" s="385" t="s">
        <v>1115</v>
      </c>
      <c r="M221" s="57" t="s">
        <v>1244</v>
      </c>
      <c r="N221" s="58">
        <v>42829</v>
      </c>
      <c r="O221" s="59">
        <v>254823.56</v>
      </c>
      <c r="P221" s="57" t="s">
        <v>1359</v>
      </c>
      <c r="Q221" s="58">
        <v>42829</v>
      </c>
      <c r="R221" s="58">
        <v>42948</v>
      </c>
      <c r="S221" s="57" t="s">
        <v>18</v>
      </c>
      <c r="T221" s="57" t="s">
        <v>1235</v>
      </c>
      <c r="U221" s="57" t="s">
        <v>339</v>
      </c>
      <c r="V221" s="59">
        <v>803.51</v>
      </c>
      <c r="W221" s="57" t="s">
        <v>296</v>
      </c>
      <c r="X221" s="44"/>
      <c r="Y221" s="53"/>
      <c r="Z221" s="46"/>
      <c r="AA221" s="55"/>
      <c r="AB221" s="81"/>
      <c r="AC221" s="70"/>
      <c r="AD221" s="70"/>
      <c r="AE221" s="56">
        <f>AG221/O221</f>
        <v>0.24608026824521251</v>
      </c>
      <c r="AF221" s="56">
        <f>AH221/O221</f>
        <v>0</v>
      </c>
      <c r="AG221" s="41">
        <f>SUM(AG222)</f>
        <v>62707.05</v>
      </c>
      <c r="AH221" s="41"/>
      <c r="AI221" s="41"/>
      <c r="AJ221" s="56"/>
      <c r="AK221" s="41"/>
      <c r="AL221" s="59">
        <f>O221-AH221+AG221+AK221</f>
        <v>317530.61</v>
      </c>
      <c r="AM221" s="59">
        <v>250107.32</v>
      </c>
      <c r="AN221" s="59">
        <v>0</v>
      </c>
      <c r="AO221" s="59">
        <f t="shared" si="20"/>
        <v>250107.32</v>
      </c>
      <c r="AP221" s="61"/>
      <c r="AQ221" s="61"/>
      <c r="AR221" s="61"/>
      <c r="AS221" s="61"/>
      <c r="AT221" s="61"/>
      <c r="AU221" s="61"/>
      <c r="AV221" s="57"/>
      <c r="AW221" s="57"/>
      <c r="AX221" s="57"/>
      <c r="AY221" s="58"/>
      <c r="AZ221" s="57"/>
      <c r="BA221" s="58"/>
      <c r="BB221" s="57"/>
      <c r="BC221" s="57"/>
      <c r="BD221" s="113">
        <v>42830</v>
      </c>
      <c r="BE221" s="77">
        <v>42919</v>
      </c>
      <c r="BF221" s="43"/>
      <c r="BG221" s="57"/>
      <c r="BH221" s="58">
        <v>42830</v>
      </c>
      <c r="BI221" s="57"/>
      <c r="BJ221" s="57"/>
      <c r="BK221" s="42"/>
      <c r="BL221" s="42"/>
      <c r="BM221" s="57"/>
    </row>
    <row r="222" spans="1:65" ht="38.25" x14ac:dyDescent="0.25">
      <c r="A222" s="311"/>
      <c r="B222" s="284"/>
      <c r="C222" s="62"/>
      <c r="D222" s="62"/>
      <c r="E222" s="62"/>
      <c r="F222" s="349"/>
      <c r="G222" s="62"/>
      <c r="H222" s="62"/>
      <c r="I222" s="63"/>
      <c r="J222" s="63"/>
      <c r="K222" s="62"/>
      <c r="L222" s="380"/>
      <c r="M222" s="62"/>
      <c r="N222" s="63"/>
      <c r="O222" s="64"/>
      <c r="P222" s="62"/>
      <c r="Q222" s="63"/>
      <c r="R222" s="63"/>
      <c r="S222" s="62"/>
      <c r="T222" s="62"/>
      <c r="U222" s="62"/>
      <c r="V222" s="64"/>
      <c r="W222" s="62"/>
      <c r="X222" s="44" t="s">
        <v>1075</v>
      </c>
      <c r="Y222" s="53" t="s">
        <v>1415</v>
      </c>
      <c r="Z222" s="46">
        <v>42884</v>
      </c>
      <c r="AA222" s="119">
        <v>12078</v>
      </c>
      <c r="AB222" s="81" t="s">
        <v>828</v>
      </c>
      <c r="AC222" s="70"/>
      <c r="AD222" s="70"/>
      <c r="AE222" s="56"/>
      <c r="AF222" s="56"/>
      <c r="AG222" s="41">
        <v>62707.05</v>
      </c>
      <c r="AH222" s="41"/>
      <c r="AI222" s="41"/>
      <c r="AJ222" s="56"/>
      <c r="AK222" s="41"/>
      <c r="AL222" s="64"/>
      <c r="AM222" s="64"/>
      <c r="AN222" s="64"/>
      <c r="AO222" s="64"/>
      <c r="AP222" s="61"/>
      <c r="AQ222" s="61"/>
      <c r="AR222" s="61"/>
      <c r="AS222" s="61"/>
      <c r="AT222" s="61"/>
      <c r="AU222" s="61"/>
      <c r="AV222" s="62"/>
      <c r="AW222" s="62"/>
      <c r="AX222" s="62"/>
      <c r="AY222" s="63"/>
      <c r="AZ222" s="62"/>
      <c r="BA222" s="63"/>
      <c r="BB222" s="62"/>
      <c r="BC222" s="62"/>
      <c r="BD222" s="113"/>
      <c r="BE222" s="77"/>
      <c r="BF222" s="43"/>
      <c r="BG222" s="62"/>
      <c r="BH222" s="63"/>
      <c r="BI222" s="62"/>
      <c r="BJ222" s="62"/>
      <c r="BK222" s="42"/>
      <c r="BL222" s="42"/>
      <c r="BM222" s="62"/>
    </row>
    <row r="223" spans="1:65" ht="38.25" x14ac:dyDescent="0.25">
      <c r="A223" s="311"/>
      <c r="B223" s="284"/>
      <c r="C223" s="62"/>
      <c r="D223" s="62"/>
      <c r="E223" s="62"/>
      <c r="F223" s="349"/>
      <c r="G223" s="62"/>
      <c r="H223" s="62"/>
      <c r="I223" s="63"/>
      <c r="J223" s="63"/>
      <c r="K223" s="62"/>
      <c r="L223" s="380"/>
      <c r="M223" s="62"/>
      <c r="N223" s="63"/>
      <c r="O223" s="64"/>
      <c r="P223" s="62"/>
      <c r="Q223" s="63"/>
      <c r="R223" s="63"/>
      <c r="S223" s="62"/>
      <c r="T223" s="62"/>
      <c r="U223" s="62"/>
      <c r="V223" s="64"/>
      <c r="W223" s="62"/>
      <c r="X223" s="44" t="s">
        <v>1073</v>
      </c>
      <c r="Y223" s="53" t="s">
        <v>1529</v>
      </c>
      <c r="Z223" s="46">
        <v>42919</v>
      </c>
      <c r="AA223" s="119">
        <v>12131</v>
      </c>
      <c r="AB223" s="81" t="s">
        <v>1419</v>
      </c>
      <c r="AC223" s="70">
        <v>42949</v>
      </c>
      <c r="AD223" s="70">
        <v>43068</v>
      </c>
      <c r="AE223" s="56"/>
      <c r="AF223" s="56"/>
      <c r="AG223" s="41"/>
      <c r="AH223" s="41"/>
      <c r="AI223" s="41"/>
      <c r="AJ223" s="56"/>
      <c r="AK223" s="41"/>
      <c r="AL223" s="64"/>
      <c r="AM223" s="64"/>
      <c r="AN223" s="64"/>
      <c r="AO223" s="64"/>
      <c r="AP223" s="61"/>
      <c r="AQ223" s="61"/>
      <c r="AR223" s="61"/>
      <c r="AS223" s="61"/>
      <c r="AT223" s="61"/>
      <c r="AU223" s="61"/>
      <c r="AV223" s="62"/>
      <c r="AW223" s="62"/>
      <c r="AX223" s="62"/>
      <c r="AY223" s="63"/>
      <c r="AZ223" s="62"/>
      <c r="BA223" s="63"/>
      <c r="BB223" s="62"/>
      <c r="BC223" s="62"/>
      <c r="BD223" s="113">
        <v>42920</v>
      </c>
      <c r="BE223" s="77">
        <v>43009</v>
      </c>
      <c r="BF223" s="43"/>
      <c r="BG223" s="62"/>
      <c r="BH223" s="63"/>
      <c r="BI223" s="62"/>
      <c r="BJ223" s="62"/>
      <c r="BK223" s="42"/>
      <c r="BL223" s="42"/>
      <c r="BM223" s="62"/>
    </row>
    <row r="224" spans="1:65" ht="38.25" x14ac:dyDescent="0.25">
      <c r="A224" s="311"/>
      <c r="B224" s="284"/>
      <c r="C224" s="62"/>
      <c r="D224" s="62"/>
      <c r="E224" s="62"/>
      <c r="F224" s="349"/>
      <c r="G224" s="62"/>
      <c r="H224" s="62"/>
      <c r="I224" s="63"/>
      <c r="J224" s="63"/>
      <c r="K224" s="62"/>
      <c r="L224" s="380"/>
      <c r="M224" s="62"/>
      <c r="N224" s="63"/>
      <c r="O224" s="64"/>
      <c r="P224" s="62"/>
      <c r="Q224" s="63"/>
      <c r="R224" s="63"/>
      <c r="S224" s="62"/>
      <c r="T224" s="62"/>
      <c r="U224" s="62"/>
      <c r="V224" s="64"/>
      <c r="W224" s="62"/>
      <c r="X224" s="44" t="s">
        <v>1073</v>
      </c>
      <c r="Y224" s="53" t="s">
        <v>1612</v>
      </c>
      <c r="Z224" s="46">
        <v>43010</v>
      </c>
      <c r="AA224" s="119">
        <v>12179</v>
      </c>
      <c r="AB224" s="81" t="s">
        <v>1419</v>
      </c>
      <c r="AC224" s="70">
        <v>43069</v>
      </c>
      <c r="AD224" s="70">
        <v>43188</v>
      </c>
      <c r="AE224" s="56"/>
      <c r="AF224" s="56"/>
      <c r="AG224" s="41"/>
      <c r="AH224" s="41"/>
      <c r="AI224" s="41"/>
      <c r="AJ224" s="56"/>
      <c r="AK224" s="41"/>
      <c r="AL224" s="64"/>
      <c r="AM224" s="64"/>
      <c r="AN224" s="64"/>
      <c r="AO224" s="64"/>
      <c r="AP224" s="61"/>
      <c r="AQ224" s="61"/>
      <c r="AR224" s="61"/>
      <c r="AS224" s="61"/>
      <c r="AT224" s="61"/>
      <c r="AU224" s="61"/>
      <c r="AV224" s="62"/>
      <c r="AW224" s="62"/>
      <c r="AX224" s="62"/>
      <c r="AY224" s="63"/>
      <c r="AZ224" s="62"/>
      <c r="BA224" s="63"/>
      <c r="BB224" s="62"/>
      <c r="BC224" s="62"/>
      <c r="BD224" s="113">
        <v>43010</v>
      </c>
      <c r="BE224" s="77">
        <v>43099</v>
      </c>
      <c r="BF224" s="43"/>
      <c r="BG224" s="62"/>
      <c r="BH224" s="63"/>
      <c r="BI224" s="62"/>
      <c r="BJ224" s="62"/>
      <c r="BK224" s="42"/>
      <c r="BL224" s="42"/>
      <c r="BM224" s="62"/>
    </row>
    <row r="225" spans="1:65" ht="38.25" x14ac:dyDescent="0.25">
      <c r="A225" s="311"/>
      <c r="B225" s="284"/>
      <c r="C225" s="62"/>
      <c r="D225" s="62"/>
      <c r="E225" s="62"/>
      <c r="F225" s="349"/>
      <c r="G225" s="62"/>
      <c r="H225" s="62"/>
      <c r="I225" s="63"/>
      <c r="J225" s="63"/>
      <c r="K225" s="62"/>
      <c r="L225" s="380"/>
      <c r="M225" s="62"/>
      <c r="N225" s="63"/>
      <c r="O225" s="64"/>
      <c r="P225" s="62"/>
      <c r="Q225" s="63"/>
      <c r="R225" s="63"/>
      <c r="S225" s="62"/>
      <c r="T225" s="62"/>
      <c r="U225" s="62"/>
      <c r="V225" s="64"/>
      <c r="W225" s="62"/>
      <c r="X225" s="44" t="s">
        <v>1073</v>
      </c>
      <c r="Y225" s="53" t="s">
        <v>1807</v>
      </c>
      <c r="Z225" s="46"/>
      <c r="AA225" s="119">
        <v>12285</v>
      </c>
      <c r="AB225" s="81" t="s">
        <v>1419</v>
      </c>
      <c r="AC225" s="70">
        <v>43189</v>
      </c>
      <c r="AD225" s="70">
        <v>43308</v>
      </c>
      <c r="AE225" s="56"/>
      <c r="AF225" s="56"/>
      <c r="AG225" s="41"/>
      <c r="AH225" s="41"/>
      <c r="AI225" s="41"/>
      <c r="AJ225" s="56"/>
      <c r="AK225" s="41"/>
      <c r="AL225" s="64"/>
      <c r="AM225" s="64"/>
      <c r="AN225" s="64"/>
      <c r="AO225" s="64"/>
      <c r="AP225" s="61"/>
      <c r="AQ225" s="61"/>
      <c r="AR225" s="61"/>
      <c r="AS225" s="61"/>
      <c r="AT225" s="61"/>
      <c r="AU225" s="61"/>
      <c r="AV225" s="62"/>
      <c r="AW225" s="62"/>
      <c r="AX225" s="62"/>
      <c r="AY225" s="63"/>
      <c r="AZ225" s="62"/>
      <c r="BA225" s="63"/>
      <c r="BB225" s="62"/>
      <c r="BC225" s="62"/>
      <c r="BD225" s="113">
        <v>43100</v>
      </c>
      <c r="BE225" s="77">
        <v>43189</v>
      </c>
      <c r="BF225" s="43"/>
      <c r="BG225" s="62"/>
      <c r="BH225" s="63"/>
      <c r="BI225" s="62"/>
      <c r="BJ225" s="62"/>
      <c r="BK225" s="42"/>
      <c r="BL225" s="42"/>
      <c r="BM225" s="62"/>
    </row>
    <row r="226" spans="1:65" ht="38.25" x14ac:dyDescent="0.25">
      <c r="A226" s="312"/>
      <c r="B226" s="285"/>
      <c r="C226" s="66"/>
      <c r="D226" s="66"/>
      <c r="E226" s="66"/>
      <c r="F226" s="350"/>
      <c r="G226" s="66"/>
      <c r="H226" s="66"/>
      <c r="I226" s="67"/>
      <c r="J226" s="67"/>
      <c r="K226" s="66"/>
      <c r="L226" s="381"/>
      <c r="M226" s="66"/>
      <c r="N226" s="67"/>
      <c r="O226" s="68"/>
      <c r="P226" s="66"/>
      <c r="Q226" s="67"/>
      <c r="R226" s="67"/>
      <c r="S226" s="66"/>
      <c r="T226" s="66"/>
      <c r="U226" s="66"/>
      <c r="V226" s="68"/>
      <c r="W226" s="66"/>
      <c r="X226" s="44" t="s">
        <v>1073</v>
      </c>
      <c r="Y226" s="53" t="s">
        <v>1808</v>
      </c>
      <c r="Z226" s="46"/>
      <c r="AA226" s="119">
        <v>12306</v>
      </c>
      <c r="AB226" s="81" t="s">
        <v>1419</v>
      </c>
      <c r="AC226" s="70"/>
      <c r="AD226" s="70"/>
      <c r="AE226" s="56"/>
      <c r="AF226" s="56"/>
      <c r="AG226" s="41"/>
      <c r="AH226" s="41"/>
      <c r="AI226" s="41"/>
      <c r="AJ226" s="56"/>
      <c r="AK226" s="41"/>
      <c r="AL226" s="68"/>
      <c r="AM226" s="68"/>
      <c r="AN226" s="68"/>
      <c r="AO226" s="68"/>
      <c r="AP226" s="61"/>
      <c r="AQ226" s="61"/>
      <c r="AR226" s="61"/>
      <c r="AS226" s="61"/>
      <c r="AT226" s="61"/>
      <c r="AU226" s="61"/>
      <c r="AV226" s="66"/>
      <c r="AW226" s="66"/>
      <c r="AX226" s="66"/>
      <c r="AY226" s="67"/>
      <c r="AZ226" s="66"/>
      <c r="BA226" s="67"/>
      <c r="BB226" s="66"/>
      <c r="BC226" s="66"/>
      <c r="BD226" s="113">
        <v>43190</v>
      </c>
      <c r="BE226" s="77">
        <v>43279</v>
      </c>
      <c r="BF226" s="43"/>
      <c r="BG226" s="66"/>
      <c r="BH226" s="67"/>
      <c r="BI226" s="66"/>
      <c r="BJ226" s="66"/>
      <c r="BK226" s="42"/>
      <c r="BL226" s="42"/>
      <c r="BM226" s="66"/>
    </row>
    <row r="227" spans="1:65" x14ac:dyDescent="0.25">
      <c r="A227" s="317">
        <v>31</v>
      </c>
      <c r="B227" s="290" t="s">
        <v>1245</v>
      </c>
      <c r="C227" s="57" t="s">
        <v>1105</v>
      </c>
      <c r="D227" s="57" t="s">
        <v>1246</v>
      </c>
      <c r="E227" s="57" t="s">
        <v>143</v>
      </c>
      <c r="F227" s="351" t="s">
        <v>1117</v>
      </c>
      <c r="G227" s="57">
        <v>11970</v>
      </c>
      <c r="H227" s="116"/>
      <c r="I227" s="73"/>
      <c r="J227" s="73"/>
      <c r="K227" s="57" t="s">
        <v>1118</v>
      </c>
      <c r="L227" s="385" t="s">
        <v>707</v>
      </c>
      <c r="M227" s="57" t="s">
        <v>234</v>
      </c>
      <c r="N227" s="58">
        <v>42831</v>
      </c>
      <c r="O227" s="59">
        <v>151109.5</v>
      </c>
      <c r="P227" s="57" t="s">
        <v>1360</v>
      </c>
      <c r="Q227" s="58">
        <v>42831</v>
      </c>
      <c r="R227" s="58">
        <v>42950</v>
      </c>
      <c r="S227" s="57" t="s">
        <v>295</v>
      </c>
      <c r="T227" s="57"/>
      <c r="U227" s="57"/>
      <c r="V227" s="59"/>
      <c r="W227" s="57" t="s">
        <v>296</v>
      </c>
      <c r="X227" s="44"/>
      <c r="Y227" s="53"/>
      <c r="Z227" s="46"/>
      <c r="AA227" s="55"/>
      <c r="AB227" s="81"/>
      <c r="AC227" s="70"/>
      <c r="AD227" s="70"/>
      <c r="AE227" s="56">
        <f>AG227/O227</f>
        <v>0.24720424592762205</v>
      </c>
      <c r="AF227" s="56">
        <f>AH227/P227</f>
        <v>0</v>
      </c>
      <c r="AG227" s="41">
        <f>SUM(AG228:AG231)</f>
        <v>37354.910000000003</v>
      </c>
      <c r="AH227" s="41">
        <f>SUM(AH228:AH231)</f>
        <v>0</v>
      </c>
      <c r="AI227" s="41"/>
      <c r="AJ227" s="56"/>
      <c r="AK227" s="41"/>
      <c r="AL227" s="59">
        <f>O227-AH227+AG227+AK227</f>
        <v>188464.41</v>
      </c>
      <c r="AM227" s="59">
        <v>151109.5</v>
      </c>
      <c r="AN227" s="59">
        <v>0</v>
      </c>
      <c r="AO227" s="59">
        <f t="shared" si="16"/>
        <v>151109.5</v>
      </c>
      <c r="AP227" s="61"/>
      <c r="AQ227" s="61"/>
      <c r="AR227" s="61"/>
      <c r="AS227" s="61"/>
      <c r="AT227" s="61"/>
      <c r="AU227" s="61"/>
      <c r="AV227" s="57"/>
      <c r="AW227" s="57"/>
      <c r="AX227" s="57"/>
      <c r="AY227" s="58"/>
      <c r="AZ227" s="57"/>
      <c r="BA227" s="58"/>
      <c r="BB227" s="57"/>
      <c r="BC227" s="57"/>
      <c r="BD227" s="113">
        <v>42831</v>
      </c>
      <c r="BE227" s="77">
        <v>42920</v>
      </c>
      <c r="BF227" s="43"/>
      <c r="BG227" s="57"/>
      <c r="BH227" s="58">
        <v>42831</v>
      </c>
      <c r="BI227" s="57"/>
      <c r="BJ227" s="57"/>
      <c r="BK227" s="42"/>
      <c r="BL227" s="42"/>
      <c r="BM227" s="57"/>
    </row>
    <row r="228" spans="1:65" ht="25.5" x14ac:dyDescent="0.25">
      <c r="A228" s="311"/>
      <c r="B228" s="284"/>
      <c r="C228" s="62"/>
      <c r="D228" s="62"/>
      <c r="E228" s="62"/>
      <c r="F228" s="349"/>
      <c r="G228" s="62"/>
      <c r="H228" s="117"/>
      <c r="I228" s="79"/>
      <c r="J228" s="79"/>
      <c r="K228" s="62"/>
      <c r="L228" s="380"/>
      <c r="M228" s="62"/>
      <c r="N228" s="63"/>
      <c r="O228" s="64"/>
      <c r="P228" s="62"/>
      <c r="Q228" s="63"/>
      <c r="R228" s="63"/>
      <c r="S228" s="62"/>
      <c r="T228" s="62"/>
      <c r="U228" s="62"/>
      <c r="V228" s="64"/>
      <c r="W228" s="62"/>
      <c r="X228" s="44" t="s">
        <v>1073</v>
      </c>
      <c r="Y228" s="53" t="s">
        <v>1554</v>
      </c>
      <c r="Z228" s="46">
        <v>42920</v>
      </c>
      <c r="AA228" s="55">
        <v>12112</v>
      </c>
      <c r="AB228" s="81" t="s">
        <v>1555</v>
      </c>
      <c r="AC228" s="70">
        <v>42951</v>
      </c>
      <c r="AD228" s="70">
        <v>43070</v>
      </c>
      <c r="AE228" s="56"/>
      <c r="AF228" s="56"/>
      <c r="AG228" s="41"/>
      <c r="AH228" s="41"/>
      <c r="AI228" s="41"/>
      <c r="AJ228" s="56"/>
      <c r="AK228" s="41"/>
      <c r="AL228" s="64"/>
      <c r="AM228" s="64"/>
      <c r="AN228" s="64"/>
      <c r="AO228" s="64"/>
      <c r="AP228" s="61"/>
      <c r="AQ228" s="61"/>
      <c r="AR228" s="61"/>
      <c r="AS228" s="61"/>
      <c r="AT228" s="61"/>
      <c r="AU228" s="61"/>
      <c r="AV228" s="62"/>
      <c r="AW228" s="62"/>
      <c r="AX228" s="62"/>
      <c r="AY228" s="63"/>
      <c r="AZ228" s="62"/>
      <c r="BA228" s="63"/>
      <c r="BB228" s="62"/>
      <c r="BC228" s="62"/>
      <c r="BD228" s="113">
        <v>42921</v>
      </c>
      <c r="BE228" s="77">
        <v>43010</v>
      </c>
      <c r="BF228" s="43"/>
      <c r="BG228" s="62"/>
      <c r="BH228" s="63"/>
      <c r="BI228" s="62"/>
      <c r="BJ228" s="62"/>
      <c r="BK228" s="42"/>
      <c r="BL228" s="42"/>
      <c r="BM228" s="62"/>
    </row>
    <row r="229" spans="1:65" ht="38.25" x14ac:dyDescent="0.25">
      <c r="A229" s="311"/>
      <c r="B229" s="284"/>
      <c r="C229" s="62"/>
      <c r="D229" s="62"/>
      <c r="E229" s="62"/>
      <c r="F229" s="349"/>
      <c r="G229" s="62"/>
      <c r="H229" s="117"/>
      <c r="I229" s="79"/>
      <c r="J229" s="79"/>
      <c r="K229" s="62"/>
      <c r="L229" s="380"/>
      <c r="M229" s="62"/>
      <c r="N229" s="63"/>
      <c r="O229" s="64"/>
      <c r="P229" s="62"/>
      <c r="Q229" s="63"/>
      <c r="R229" s="63"/>
      <c r="S229" s="62"/>
      <c r="T229" s="62"/>
      <c r="U229" s="62"/>
      <c r="V229" s="64"/>
      <c r="W229" s="62"/>
      <c r="X229" s="44" t="s">
        <v>1075</v>
      </c>
      <c r="Y229" s="53" t="s">
        <v>1645</v>
      </c>
      <c r="Z229" s="46" t="s">
        <v>1646</v>
      </c>
      <c r="AA229" s="55">
        <v>12145</v>
      </c>
      <c r="AB229" s="81" t="s">
        <v>1560</v>
      </c>
      <c r="AC229" s="70"/>
      <c r="AD229" s="70"/>
      <c r="AE229" s="56"/>
      <c r="AF229" s="56"/>
      <c r="AG229" s="41">
        <v>37354.910000000003</v>
      </c>
      <c r="AH229" s="41"/>
      <c r="AI229" s="41"/>
      <c r="AJ229" s="56"/>
      <c r="AK229" s="41"/>
      <c r="AL229" s="64"/>
      <c r="AM229" s="64"/>
      <c r="AN229" s="64"/>
      <c r="AO229" s="64"/>
      <c r="AP229" s="61"/>
      <c r="AQ229" s="61"/>
      <c r="AR229" s="61"/>
      <c r="AS229" s="61"/>
      <c r="AT229" s="61"/>
      <c r="AU229" s="61"/>
      <c r="AV229" s="62"/>
      <c r="AW229" s="62"/>
      <c r="AX229" s="62"/>
      <c r="AY229" s="63"/>
      <c r="AZ229" s="62"/>
      <c r="BA229" s="63"/>
      <c r="BB229" s="62"/>
      <c r="BC229" s="62"/>
      <c r="BD229" s="113"/>
      <c r="BE229" s="77"/>
      <c r="BF229" s="43"/>
      <c r="BG229" s="62"/>
      <c r="BH229" s="63"/>
      <c r="BI229" s="62"/>
      <c r="BJ229" s="62"/>
      <c r="BK229" s="42"/>
      <c r="BL229" s="42"/>
      <c r="BM229" s="62"/>
    </row>
    <row r="230" spans="1:65" ht="25.5" x14ac:dyDescent="0.25">
      <c r="A230" s="311"/>
      <c r="B230" s="284"/>
      <c r="C230" s="62"/>
      <c r="D230" s="62"/>
      <c r="E230" s="62"/>
      <c r="F230" s="349"/>
      <c r="G230" s="62"/>
      <c r="H230" s="117"/>
      <c r="I230" s="79"/>
      <c r="J230" s="79"/>
      <c r="K230" s="62"/>
      <c r="L230" s="380"/>
      <c r="M230" s="62"/>
      <c r="N230" s="63"/>
      <c r="O230" s="64"/>
      <c r="P230" s="62"/>
      <c r="Q230" s="63"/>
      <c r="R230" s="63"/>
      <c r="S230" s="62"/>
      <c r="T230" s="62"/>
      <c r="U230" s="62"/>
      <c r="V230" s="64"/>
      <c r="W230" s="62"/>
      <c r="X230" s="44" t="s">
        <v>1073</v>
      </c>
      <c r="Y230" s="53" t="s">
        <v>1696</v>
      </c>
      <c r="Z230" s="46">
        <v>43010</v>
      </c>
      <c r="AA230" s="55">
        <v>12178</v>
      </c>
      <c r="AB230" s="81" t="s">
        <v>1555</v>
      </c>
      <c r="AC230" s="70"/>
      <c r="AD230" s="70"/>
      <c r="AE230" s="56"/>
      <c r="AF230" s="56"/>
      <c r="AG230" s="41"/>
      <c r="AH230" s="41"/>
      <c r="AI230" s="41"/>
      <c r="AJ230" s="56"/>
      <c r="AK230" s="41"/>
      <c r="AL230" s="64"/>
      <c r="AM230" s="64"/>
      <c r="AN230" s="64"/>
      <c r="AO230" s="64"/>
      <c r="AP230" s="61"/>
      <c r="AQ230" s="61"/>
      <c r="AR230" s="61"/>
      <c r="AS230" s="61"/>
      <c r="AT230" s="61"/>
      <c r="AU230" s="61"/>
      <c r="AV230" s="62"/>
      <c r="AW230" s="62"/>
      <c r="AX230" s="62"/>
      <c r="AY230" s="63"/>
      <c r="AZ230" s="62"/>
      <c r="BA230" s="63"/>
      <c r="BB230" s="62"/>
      <c r="BC230" s="62"/>
      <c r="BD230" s="113">
        <v>43011</v>
      </c>
      <c r="BE230" s="77">
        <v>43070</v>
      </c>
      <c r="BF230" s="43"/>
      <c r="BG230" s="62"/>
      <c r="BH230" s="63"/>
      <c r="BI230" s="62"/>
      <c r="BJ230" s="62"/>
      <c r="BK230" s="42"/>
      <c r="BL230" s="42"/>
      <c r="BM230" s="62"/>
    </row>
    <row r="231" spans="1:65" ht="25.5" x14ac:dyDescent="0.25">
      <c r="A231" s="312"/>
      <c r="B231" s="285"/>
      <c r="C231" s="66"/>
      <c r="D231" s="66"/>
      <c r="E231" s="66"/>
      <c r="F231" s="350"/>
      <c r="G231" s="66"/>
      <c r="H231" s="118"/>
      <c r="I231" s="83"/>
      <c r="J231" s="83"/>
      <c r="K231" s="66"/>
      <c r="L231" s="381"/>
      <c r="M231" s="66"/>
      <c r="N231" s="67"/>
      <c r="O231" s="68"/>
      <c r="P231" s="66"/>
      <c r="Q231" s="67"/>
      <c r="R231" s="67"/>
      <c r="S231" s="66"/>
      <c r="T231" s="66"/>
      <c r="U231" s="66"/>
      <c r="V231" s="68"/>
      <c r="W231" s="66"/>
      <c r="X231" s="44" t="s">
        <v>1073</v>
      </c>
      <c r="Y231" s="53" t="s">
        <v>1722</v>
      </c>
      <c r="Z231" s="46">
        <v>43070</v>
      </c>
      <c r="AA231" s="55">
        <v>12211</v>
      </c>
      <c r="AB231" s="81" t="s">
        <v>1911</v>
      </c>
      <c r="AC231" s="70">
        <v>43071</v>
      </c>
      <c r="AD231" s="70">
        <v>43160</v>
      </c>
      <c r="AE231" s="56"/>
      <c r="AF231" s="56"/>
      <c r="AG231" s="41"/>
      <c r="AH231" s="41"/>
      <c r="AI231" s="41"/>
      <c r="AJ231" s="56"/>
      <c r="AK231" s="41"/>
      <c r="AL231" s="68"/>
      <c r="AM231" s="68"/>
      <c r="AN231" s="68"/>
      <c r="AO231" s="68"/>
      <c r="AP231" s="61"/>
      <c r="AQ231" s="61"/>
      <c r="AR231" s="61"/>
      <c r="AS231" s="61"/>
      <c r="AT231" s="61"/>
      <c r="AU231" s="61"/>
      <c r="AV231" s="66"/>
      <c r="AW231" s="66"/>
      <c r="AX231" s="66"/>
      <c r="AY231" s="67"/>
      <c r="AZ231" s="66"/>
      <c r="BA231" s="67"/>
      <c r="BB231" s="66"/>
      <c r="BC231" s="66"/>
      <c r="BD231" s="113">
        <v>43071</v>
      </c>
      <c r="BE231" s="77">
        <v>43130</v>
      </c>
      <c r="BF231" s="43"/>
      <c r="BG231" s="66"/>
      <c r="BH231" s="67"/>
      <c r="BI231" s="66"/>
      <c r="BJ231" s="66"/>
      <c r="BK231" s="42"/>
      <c r="BL231" s="42"/>
      <c r="BM231" s="66"/>
    </row>
    <row r="232" spans="1:65" x14ac:dyDescent="0.25">
      <c r="A232" s="317">
        <v>32</v>
      </c>
      <c r="B232" s="290" t="s">
        <v>1238</v>
      </c>
      <c r="C232" s="57" t="s">
        <v>1289</v>
      </c>
      <c r="D232" s="57" t="s">
        <v>1246</v>
      </c>
      <c r="E232" s="57" t="s">
        <v>143</v>
      </c>
      <c r="F232" s="351" t="s">
        <v>1290</v>
      </c>
      <c r="G232" s="57">
        <v>11882</v>
      </c>
      <c r="H232" s="116"/>
      <c r="I232" s="73"/>
      <c r="J232" s="73"/>
      <c r="K232" s="57" t="s">
        <v>1291</v>
      </c>
      <c r="L232" s="385" t="s">
        <v>712</v>
      </c>
      <c r="M232" s="57" t="s">
        <v>793</v>
      </c>
      <c r="N232" s="58">
        <v>42850</v>
      </c>
      <c r="O232" s="59">
        <v>32469.62</v>
      </c>
      <c r="P232" s="57" t="s">
        <v>1361</v>
      </c>
      <c r="Q232" s="58">
        <v>42850</v>
      </c>
      <c r="R232" s="58">
        <v>42909</v>
      </c>
      <c r="S232" s="57" t="s">
        <v>18</v>
      </c>
      <c r="T232" s="57" t="s">
        <v>1292</v>
      </c>
      <c r="U232" s="57" t="s">
        <v>1754</v>
      </c>
      <c r="V232" s="59">
        <v>100.19</v>
      </c>
      <c r="W232" s="57" t="s">
        <v>296</v>
      </c>
      <c r="X232" s="45"/>
      <c r="Y232" s="53"/>
      <c r="Z232" s="46"/>
      <c r="AA232" s="55"/>
      <c r="AB232" s="81"/>
      <c r="AC232" s="70"/>
      <c r="AD232" s="70"/>
      <c r="AE232" s="56">
        <f>AG232/O232</f>
        <v>0.1514822162994208</v>
      </c>
      <c r="AF232" s="56">
        <f>AH232/O232</f>
        <v>0</v>
      </c>
      <c r="AG232" s="41">
        <f>SUM(AG233:AG240)</f>
        <v>4918.57</v>
      </c>
      <c r="AH232" s="41">
        <f>SUM(AH233:AH238)</f>
        <v>0</v>
      </c>
      <c r="AI232" s="41"/>
      <c r="AJ232" s="56"/>
      <c r="AK232" s="41"/>
      <c r="AL232" s="59">
        <f>O232-AH232+AG232+AK232</f>
        <v>37388.19</v>
      </c>
      <c r="AM232" s="59"/>
      <c r="AN232" s="59">
        <v>179078.94</v>
      </c>
      <c r="AO232" s="59">
        <f t="shared" si="16"/>
        <v>179078.94</v>
      </c>
      <c r="AP232" s="61"/>
      <c r="AQ232" s="61"/>
      <c r="AR232" s="61"/>
      <c r="AS232" s="61"/>
      <c r="AT232" s="61"/>
      <c r="AU232" s="61"/>
      <c r="AV232" s="57"/>
      <c r="AW232" s="57"/>
      <c r="AX232" s="57"/>
      <c r="AY232" s="58"/>
      <c r="AZ232" s="57"/>
      <c r="BA232" s="58"/>
      <c r="BB232" s="57"/>
      <c r="BC232" s="57"/>
      <c r="BD232" s="113"/>
      <c r="BE232" s="77"/>
      <c r="BF232" s="43"/>
      <c r="BG232" s="57"/>
      <c r="BH232" s="58" t="s">
        <v>675</v>
      </c>
      <c r="BI232" s="57"/>
      <c r="BJ232" s="57"/>
      <c r="BK232" s="42"/>
      <c r="BL232" s="42"/>
      <c r="BM232" s="57"/>
    </row>
    <row r="233" spans="1:65" ht="38.25" x14ac:dyDescent="0.25">
      <c r="A233" s="311"/>
      <c r="B233" s="284"/>
      <c r="C233" s="62"/>
      <c r="D233" s="62"/>
      <c r="E233" s="62"/>
      <c r="F233" s="349"/>
      <c r="G233" s="62"/>
      <c r="H233" s="117"/>
      <c r="I233" s="79"/>
      <c r="J233" s="79"/>
      <c r="K233" s="62"/>
      <c r="L233" s="380"/>
      <c r="M233" s="62"/>
      <c r="N233" s="63"/>
      <c r="O233" s="64"/>
      <c r="P233" s="62"/>
      <c r="Q233" s="63"/>
      <c r="R233" s="63"/>
      <c r="S233" s="62"/>
      <c r="T233" s="62"/>
      <c r="U233" s="62"/>
      <c r="V233" s="64"/>
      <c r="W233" s="62"/>
      <c r="X233" s="44" t="s">
        <v>1073</v>
      </c>
      <c r="Y233" s="53" t="s">
        <v>1585</v>
      </c>
      <c r="Z233" s="46">
        <v>42909</v>
      </c>
      <c r="AA233" s="55">
        <v>12172</v>
      </c>
      <c r="AB233" s="81" t="s">
        <v>1419</v>
      </c>
      <c r="AC233" s="70">
        <v>42910</v>
      </c>
      <c r="AD233" s="70">
        <v>42969</v>
      </c>
      <c r="AE233" s="56"/>
      <c r="AF233" s="56"/>
      <c r="AG233" s="41"/>
      <c r="AH233" s="41"/>
      <c r="AI233" s="41"/>
      <c r="AJ233" s="56"/>
      <c r="AK233" s="41"/>
      <c r="AL233" s="64"/>
      <c r="AM233" s="64"/>
      <c r="AN233" s="64"/>
      <c r="AO233" s="64"/>
      <c r="AP233" s="61"/>
      <c r="AQ233" s="61"/>
      <c r="AR233" s="61"/>
      <c r="AS233" s="61"/>
      <c r="AT233" s="61"/>
      <c r="AU233" s="61"/>
      <c r="AV233" s="62"/>
      <c r="AW233" s="62"/>
      <c r="AX233" s="62"/>
      <c r="AY233" s="63"/>
      <c r="AZ233" s="62"/>
      <c r="BA233" s="63"/>
      <c r="BB233" s="62"/>
      <c r="BC233" s="62"/>
      <c r="BD233" s="113"/>
      <c r="BE233" s="77"/>
      <c r="BF233" s="43"/>
      <c r="BG233" s="62"/>
      <c r="BH233" s="63"/>
      <c r="BI233" s="62"/>
      <c r="BJ233" s="62"/>
      <c r="BK233" s="42"/>
      <c r="BL233" s="42"/>
      <c r="BM233" s="62"/>
    </row>
    <row r="234" spans="1:65" ht="38.25" x14ac:dyDescent="0.25">
      <c r="A234" s="311"/>
      <c r="B234" s="284"/>
      <c r="C234" s="62"/>
      <c r="D234" s="62"/>
      <c r="E234" s="62"/>
      <c r="F234" s="349"/>
      <c r="G234" s="62"/>
      <c r="H234" s="117"/>
      <c r="I234" s="79"/>
      <c r="J234" s="79"/>
      <c r="K234" s="62"/>
      <c r="L234" s="380"/>
      <c r="M234" s="62"/>
      <c r="N234" s="63"/>
      <c r="O234" s="64"/>
      <c r="P234" s="62"/>
      <c r="Q234" s="63"/>
      <c r="R234" s="63"/>
      <c r="S234" s="62"/>
      <c r="T234" s="62"/>
      <c r="U234" s="62"/>
      <c r="V234" s="64"/>
      <c r="W234" s="62"/>
      <c r="X234" s="44" t="s">
        <v>1073</v>
      </c>
      <c r="Y234" s="53" t="s">
        <v>1657</v>
      </c>
      <c r="Z234" s="46">
        <v>42970</v>
      </c>
      <c r="AA234" s="55">
        <v>12173</v>
      </c>
      <c r="AB234" s="81" t="s">
        <v>1419</v>
      </c>
      <c r="AC234" s="70">
        <v>42970</v>
      </c>
      <c r="AD234" s="70">
        <v>43029</v>
      </c>
      <c r="AE234" s="56"/>
      <c r="AF234" s="56"/>
      <c r="AG234" s="41"/>
      <c r="AH234" s="41"/>
      <c r="AI234" s="41"/>
      <c r="AJ234" s="56"/>
      <c r="AK234" s="41"/>
      <c r="AL234" s="64"/>
      <c r="AM234" s="64"/>
      <c r="AN234" s="64"/>
      <c r="AO234" s="64"/>
      <c r="AP234" s="61"/>
      <c r="AQ234" s="61"/>
      <c r="AR234" s="61"/>
      <c r="AS234" s="61"/>
      <c r="AT234" s="61"/>
      <c r="AU234" s="61"/>
      <c r="AV234" s="62"/>
      <c r="AW234" s="62"/>
      <c r="AX234" s="62"/>
      <c r="AY234" s="63"/>
      <c r="AZ234" s="62"/>
      <c r="BA234" s="63"/>
      <c r="BB234" s="62"/>
      <c r="BC234" s="62"/>
      <c r="BD234" s="113"/>
      <c r="BE234" s="77"/>
      <c r="BF234" s="43"/>
      <c r="BG234" s="62"/>
      <c r="BH234" s="63"/>
      <c r="BI234" s="62"/>
      <c r="BJ234" s="62"/>
      <c r="BK234" s="42"/>
      <c r="BL234" s="42"/>
      <c r="BM234" s="62"/>
    </row>
    <row r="235" spans="1:65" ht="38.25" x14ac:dyDescent="0.25">
      <c r="A235" s="311"/>
      <c r="B235" s="284"/>
      <c r="C235" s="62"/>
      <c r="D235" s="62"/>
      <c r="E235" s="62"/>
      <c r="F235" s="349"/>
      <c r="G235" s="62"/>
      <c r="H235" s="117"/>
      <c r="I235" s="79"/>
      <c r="J235" s="79"/>
      <c r="K235" s="62"/>
      <c r="L235" s="380"/>
      <c r="M235" s="62"/>
      <c r="N235" s="63"/>
      <c r="O235" s="64"/>
      <c r="P235" s="62"/>
      <c r="Q235" s="63"/>
      <c r="R235" s="63"/>
      <c r="S235" s="62"/>
      <c r="T235" s="62"/>
      <c r="U235" s="62"/>
      <c r="V235" s="64"/>
      <c r="W235" s="62"/>
      <c r="X235" s="44" t="s">
        <v>1073</v>
      </c>
      <c r="Y235" s="53" t="s">
        <v>1658</v>
      </c>
      <c r="Z235" s="46">
        <v>43028</v>
      </c>
      <c r="AA235" s="55">
        <v>12176</v>
      </c>
      <c r="AB235" s="81" t="s">
        <v>1419</v>
      </c>
      <c r="AC235" s="70">
        <v>43030</v>
      </c>
      <c r="AD235" s="70">
        <v>43089</v>
      </c>
      <c r="AE235" s="56"/>
      <c r="AF235" s="56"/>
      <c r="AG235" s="41"/>
      <c r="AH235" s="41"/>
      <c r="AI235" s="41"/>
      <c r="AJ235" s="56"/>
      <c r="AK235" s="41"/>
      <c r="AL235" s="64"/>
      <c r="AM235" s="64"/>
      <c r="AN235" s="64"/>
      <c r="AO235" s="64"/>
      <c r="AP235" s="61"/>
      <c r="AQ235" s="61"/>
      <c r="AR235" s="61"/>
      <c r="AS235" s="61"/>
      <c r="AT235" s="61"/>
      <c r="AU235" s="61"/>
      <c r="AV235" s="62"/>
      <c r="AW235" s="62"/>
      <c r="AX235" s="62"/>
      <c r="AY235" s="63"/>
      <c r="AZ235" s="62"/>
      <c r="BA235" s="63"/>
      <c r="BB235" s="62"/>
      <c r="BC235" s="62"/>
      <c r="BD235" s="113"/>
      <c r="BE235" s="77"/>
      <c r="BF235" s="43"/>
      <c r="BG235" s="62"/>
      <c r="BH235" s="63"/>
      <c r="BI235" s="62"/>
      <c r="BJ235" s="62"/>
      <c r="BK235" s="42"/>
      <c r="BL235" s="42"/>
      <c r="BM235" s="62"/>
    </row>
    <row r="236" spans="1:65" ht="38.25" x14ac:dyDescent="0.25">
      <c r="A236" s="311"/>
      <c r="B236" s="284"/>
      <c r="C236" s="62"/>
      <c r="D236" s="62"/>
      <c r="E236" s="62"/>
      <c r="F236" s="349"/>
      <c r="G236" s="62"/>
      <c r="H236" s="117"/>
      <c r="I236" s="79"/>
      <c r="J236" s="79"/>
      <c r="K236" s="62"/>
      <c r="L236" s="380"/>
      <c r="M236" s="62"/>
      <c r="N236" s="63"/>
      <c r="O236" s="64"/>
      <c r="P236" s="62"/>
      <c r="Q236" s="63"/>
      <c r="R236" s="63"/>
      <c r="S236" s="62"/>
      <c r="T236" s="62"/>
      <c r="U236" s="62"/>
      <c r="V236" s="64"/>
      <c r="W236" s="62"/>
      <c r="X236" s="44" t="s">
        <v>1073</v>
      </c>
      <c r="Y236" s="53" t="s">
        <v>1809</v>
      </c>
      <c r="Z236" s="46">
        <v>43089</v>
      </c>
      <c r="AA236" s="55">
        <v>12244</v>
      </c>
      <c r="AB236" s="81" t="s">
        <v>1419</v>
      </c>
      <c r="AC236" s="70">
        <v>43090</v>
      </c>
      <c r="AD236" s="70">
        <v>43149</v>
      </c>
      <c r="AE236" s="56"/>
      <c r="AF236" s="56"/>
      <c r="AG236" s="41"/>
      <c r="AH236" s="41"/>
      <c r="AI236" s="41"/>
      <c r="AJ236" s="56"/>
      <c r="AK236" s="41"/>
      <c r="AL236" s="64"/>
      <c r="AM236" s="64"/>
      <c r="AN236" s="64"/>
      <c r="AO236" s="64"/>
      <c r="AP236" s="61"/>
      <c r="AQ236" s="61"/>
      <c r="AR236" s="61"/>
      <c r="AS236" s="61"/>
      <c r="AT236" s="61"/>
      <c r="AU236" s="61"/>
      <c r="AV236" s="62"/>
      <c r="AW236" s="62"/>
      <c r="AX236" s="62"/>
      <c r="AY236" s="63"/>
      <c r="AZ236" s="62"/>
      <c r="BA236" s="63"/>
      <c r="BB236" s="62"/>
      <c r="BC236" s="62"/>
      <c r="BD236" s="113"/>
      <c r="BE236" s="77"/>
      <c r="BF236" s="43"/>
      <c r="BG236" s="62"/>
      <c r="BH236" s="63"/>
      <c r="BI236" s="62"/>
      <c r="BJ236" s="62"/>
      <c r="BK236" s="42"/>
      <c r="BL236" s="42"/>
      <c r="BM236" s="62"/>
    </row>
    <row r="237" spans="1:65" ht="38.25" x14ac:dyDescent="0.25">
      <c r="A237" s="311"/>
      <c r="B237" s="284"/>
      <c r="C237" s="62"/>
      <c r="D237" s="62"/>
      <c r="E237" s="62"/>
      <c r="F237" s="349"/>
      <c r="G237" s="62"/>
      <c r="H237" s="117"/>
      <c r="I237" s="79"/>
      <c r="J237" s="79"/>
      <c r="K237" s="62"/>
      <c r="L237" s="380"/>
      <c r="M237" s="62"/>
      <c r="N237" s="63"/>
      <c r="O237" s="64"/>
      <c r="P237" s="62"/>
      <c r="Q237" s="63"/>
      <c r="R237" s="63"/>
      <c r="S237" s="62"/>
      <c r="T237" s="62"/>
      <c r="U237" s="62"/>
      <c r="V237" s="64"/>
      <c r="W237" s="62"/>
      <c r="X237" s="44" t="s">
        <v>1074</v>
      </c>
      <c r="Y237" s="53" t="s">
        <v>1810</v>
      </c>
      <c r="Z237" s="46">
        <v>43119</v>
      </c>
      <c r="AA237" s="55"/>
      <c r="AB237" s="81" t="s">
        <v>1812</v>
      </c>
      <c r="AC237" s="70"/>
      <c r="AD237" s="70"/>
      <c r="AE237" s="56"/>
      <c r="AF237" s="56"/>
      <c r="AG237" s="41">
        <v>4918.57</v>
      </c>
      <c r="AH237" s="41"/>
      <c r="AI237" s="41"/>
      <c r="AJ237" s="56"/>
      <c r="AK237" s="41"/>
      <c r="AL237" s="64"/>
      <c r="AM237" s="64"/>
      <c r="AN237" s="64"/>
      <c r="AO237" s="64"/>
      <c r="AP237" s="61"/>
      <c r="AQ237" s="61"/>
      <c r="AR237" s="61"/>
      <c r="AS237" s="61"/>
      <c r="AT237" s="61"/>
      <c r="AU237" s="61"/>
      <c r="AV237" s="62"/>
      <c r="AW237" s="62"/>
      <c r="AX237" s="62"/>
      <c r="AY237" s="63"/>
      <c r="AZ237" s="62"/>
      <c r="BA237" s="63"/>
      <c r="BB237" s="62"/>
      <c r="BC237" s="62"/>
      <c r="BD237" s="113">
        <v>43120</v>
      </c>
      <c r="BE237" s="77">
        <v>43149</v>
      </c>
      <c r="BF237" s="43"/>
      <c r="BG237" s="62"/>
      <c r="BH237" s="63"/>
      <c r="BI237" s="62"/>
      <c r="BJ237" s="62"/>
      <c r="BK237" s="42"/>
      <c r="BL237" s="42"/>
      <c r="BM237" s="62"/>
    </row>
    <row r="238" spans="1:65" ht="38.25" x14ac:dyDescent="0.25">
      <c r="A238" s="311"/>
      <c r="B238" s="284"/>
      <c r="C238" s="62"/>
      <c r="D238" s="62"/>
      <c r="E238" s="62"/>
      <c r="F238" s="349"/>
      <c r="G238" s="62"/>
      <c r="H238" s="117"/>
      <c r="I238" s="79"/>
      <c r="J238" s="79"/>
      <c r="K238" s="62"/>
      <c r="L238" s="380"/>
      <c r="M238" s="62"/>
      <c r="N238" s="63"/>
      <c r="O238" s="64"/>
      <c r="P238" s="62"/>
      <c r="Q238" s="63"/>
      <c r="R238" s="63"/>
      <c r="S238" s="62"/>
      <c r="T238" s="62"/>
      <c r="U238" s="62"/>
      <c r="V238" s="64"/>
      <c r="W238" s="62"/>
      <c r="X238" s="44" t="s">
        <v>1073</v>
      </c>
      <c r="Y238" s="53" t="s">
        <v>1811</v>
      </c>
      <c r="Z238" s="46">
        <v>43119</v>
      </c>
      <c r="AA238" s="55">
        <v>12246</v>
      </c>
      <c r="AB238" s="81" t="s">
        <v>1419</v>
      </c>
      <c r="AC238" s="70">
        <v>43150</v>
      </c>
      <c r="AD238" s="70">
        <v>43179</v>
      </c>
      <c r="AE238" s="56"/>
      <c r="AF238" s="56"/>
      <c r="AG238" s="41"/>
      <c r="AH238" s="41"/>
      <c r="AI238" s="41"/>
      <c r="AJ238" s="56"/>
      <c r="AK238" s="41"/>
      <c r="AL238" s="64"/>
      <c r="AM238" s="64"/>
      <c r="AN238" s="64"/>
      <c r="AO238" s="64"/>
      <c r="AP238" s="61"/>
      <c r="AQ238" s="61"/>
      <c r="AR238" s="61"/>
      <c r="AS238" s="61"/>
      <c r="AT238" s="61"/>
      <c r="AU238" s="61"/>
      <c r="AV238" s="62"/>
      <c r="AW238" s="62"/>
      <c r="AX238" s="62"/>
      <c r="AY238" s="63"/>
      <c r="AZ238" s="62"/>
      <c r="BA238" s="63"/>
      <c r="BB238" s="62"/>
      <c r="BC238" s="62"/>
      <c r="BD238" s="113"/>
      <c r="BE238" s="77"/>
      <c r="BF238" s="43"/>
      <c r="BG238" s="62"/>
      <c r="BH238" s="63"/>
      <c r="BI238" s="62"/>
      <c r="BJ238" s="62"/>
      <c r="BK238" s="42"/>
      <c r="BL238" s="42"/>
      <c r="BM238" s="62"/>
    </row>
    <row r="239" spans="1:65" ht="25.5" x14ac:dyDescent="0.25">
      <c r="A239" s="311"/>
      <c r="B239" s="284"/>
      <c r="C239" s="62"/>
      <c r="D239" s="62"/>
      <c r="E239" s="62"/>
      <c r="F239" s="349"/>
      <c r="G239" s="62"/>
      <c r="H239" s="117"/>
      <c r="I239" s="79"/>
      <c r="J239" s="79"/>
      <c r="K239" s="62"/>
      <c r="L239" s="380"/>
      <c r="M239" s="62"/>
      <c r="N239" s="63"/>
      <c r="O239" s="64"/>
      <c r="P239" s="62"/>
      <c r="Q239" s="63"/>
      <c r="R239" s="63"/>
      <c r="S239" s="62"/>
      <c r="T239" s="62"/>
      <c r="U239" s="62"/>
      <c r="V239" s="64"/>
      <c r="W239" s="62"/>
      <c r="X239" s="44" t="s">
        <v>1073</v>
      </c>
      <c r="Y239" s="53" t="s">
        <v>1968</v>
      </c>
      <c r="Z239" s="46">
        <v>43175</v>
      </c>
      <c r="AA239" s="55">
        <v>12351</v>
      </c>
      <c r="AB239" s="81" t="s">
        <v>1969</v>
      </c>
      <c r="AC239" s="70">
        <v>43180</v>
      </c>
      <c r="AD239" s="70">
        <v>43239</v>
      </c>
      <c r="AE239" s="56"/>
      <c r="AF239" s="56"/>
      <c r="AG239" s="41"/>
      <c r="AH239" s="41"/>
      <c r="AI239" s="41"/>
      <c r="AJ239" s="56"/>
      <c r="AK239" s="41"/>
      <c r="AL239" s="64"/>
      <c r="AM239" s="64"/>
      <c r="AN239" s="64"/>
      <c r="AO239" s="64"/>
      <c r="AP239" s="61"/>
      <c r="AQ239" s="61"/>
      <c r="AR239" s="61"/>
      <c r="AS239" s="61"/>
      <c r="AT239" s="61"/>
      <c r="AU239" s="61"/>
      <c r="AV239" s="62"/>
      <c r="AW239" s="62"/>
      <c r="AX239" s="62"/>
      <c r="AY239" s="63"/>
      <c r="AZ239" s="62"/>
      <c r="BA239" s="63"/>
      <c r="BB239" s="62"/>
      <c r="BC239" s="62"/>
      <c r="BD239" s="113"/>
      <c r="BE239" s="77"/>
      <c r="BF239" s="43"/>
      <c r="BG239" s="62"/>
      <c r="BH239" s="63"/>
      <c r="BI239" s="62"/>
      <c r="BJ239" s="62"/>
      <c r="BK239" s="42"/>
      <c r="BL239" s="42"/>
      <c r="BM239" s="62"/>
    </row>
    <row r="240" spans="1:65" ht="25.5" x14ac:dyDescent="0.25">
      <c r="A240" s="312"/>
      <c r="B240" s="285"/>
      <c r="C240" s="66"/>
      <c r="D240" s="66"/>
      <c r="E240" s="66"/>
      <c r="F240" s="350"/>
      <c r="G240" s="66"/>
      <c r="H240" s="118"/>
      <c r="I240" s="83"/>
      <c r="J240" s="83"/>
      <c r="K240" s="66"/>
      <c r="L240" s="381"/>
      <c r="M240" s="66"/>
      <c r="N240" s="67"/>
      <c r="O240" s="68"/>
      <c r="P240" s="66"/>
      <c r="Q240" s="67"/>
      <c r="R240" s="67"/>
      <c r="S240" s="66"/>
      <c r="T240" s="66"/>
      <c r="U240" s="66"/>
      <c r="V240" s="68"/>
      <c r="W240" s="66"/>
      <c r="X240" s="44" t="s">
        <v>1073</v>
      </c>
      <c r="Y240" s="53" t="s">
        <v>1993</v>
      </c>
      <c r="Z240" s="46">
        <v>43237</v>
      </c>
      <c r="AA240" s="55">
        <v>12354</v>
      </c>
      <c r="AB240" s="81" t="s">
        <v>1969</v>
      </c>
      <c r="AC240" s="70">
        <v>43240</v>
      </c>
      <c r="AD240" s="70">
        <v>43299</v>
      </c>
      <c r="AE240" s="56"/>
      <c r="AF240" s="56"/>
      <c r="AG240" s="41"/>
      <c r="AH240" s="41"/>
      <c r="AI240" s="41"/>
      <c r="AJ240" s="56"/>
      <c r="AK240" s="41"/>
      <c r="AL240" s="68"/>
      <c r="AM240" s="68"/>
      <c r="AN240" s="68"/>
      <c r="AO240" s="68"/>
      <c r="AP240" s="61"/>
      <c r="AQ240" s="61"/>
      <c r="AR240" s="61"/>
      <c r="AS240" s="61"/>
      <c r="AT240" s="61"/>
      <c r="AU240" s="61"/>
      <c r="AV240" s="66"/>
      <c r="AW240" s="66"/>
      <c r="AX240" s="66"/>
      <c r="AY240" s="67"/>
      <c r="AZ240" s="66"/>
      <c r="BA240" s="67"/>
      <c r="BB240" s="66"/>
      <c r="BC240" s="66"/>
      <c r="BD240" s="113"/>
      <c r="BE240" s="77"/>
      <c r="BF240" s="43"/>
      <c r="BG240" s="66"/>
      <c r="BH240" s="67"/>
      <c r="BI240" s="66"/>
      <c r="BJ240" s="66"/>
      <c r="BK240" s="42"/>
      <c r="BL240" s="42"/>
      <c r="BM240" s="66"/>
    </row>
    <row r="241" spans="1:65" x14ac:dyDescent="0.25">
      <c r="A241" s="317">
        <v>33</v>
      </c>
      <c r="B241" s="290" t="s">
        <v>1295</v>
      </c>
      <c r="C241" s="57" t="s">
        <v>523</v>
      </c>
      <c r="D241" s="57" t="s">
        <v>1246</v>
      </c>
      <c r="E241" s="57" t="s">
        <v>143</v>
      </c>
      <c r="F241" s="351" t="s">
        <v>1299</v>
      </c>
      <c r="G241" s="57">
        <v>11835</v>
      </c>
      <c r="H241" s="57"/>
      <c r="I241" s="58"/>
      <c r="J241" s="58"/>
      <c r="K241" s="57" t="s">
        <v>1296</v>
      </c>
      <c r="L241" s="385" t="s">
        <v>1297</v>
      </c>
      <c r="M241" s="57" t="s">
        <v>1298</v>
      </c>
      <c r="N241" s="58">
        <v>42864</v>
      </c>
      <c r="O241" s="59">
        <v>332853.99</v>
      </c>
      <c r="P241" s="57" t="s">
        <v>1362</v>
      </c>
      <c r="Q241" s="58">
        <v>42864</v>
      </c>
      <c r="R241" s="58">
        <v>42983</v>
      </c>
      <c r="S241" s="57" t="s">
        <v>18</v>
      </c>
      <c r="T241" s="57" t="s">
        <v>1300</v>
      </c>
      <c r="U241" s="57" t="s">
        <v>1754</v>
      </c>
      <c r="V241" s="59"/>
      <c r="W241" s="57" t="s">
        <v>296</v>
      </c>
      <c r="X241" s="44"/>
      <c r="Y241" s="53"/>
      <c r="Z241" s="46"/>
      <c r="AA241" s="55"/>
      <c r="AB241" s="81"/>
      <c r="AC241" s="70"/>
      <c r="AD241" s="70"/>
      <c r="AE241" s="56">
        <f>AG241/O241</f>
        <v>8.2339376493579072E-2</v>
      </c>
      <c r="AF241" s="56">
        <f>AH241/O241</f>
        <v>0</v>
      </c>
      <c r="AG241" s="41">
        <f>SUM(AG242:AG243)</f>
        <v>27406.99</v>
      </c>
      <c r="AH241" s="41"/>
      <c r="AI241" s="41"/>
      <c r="AJ241" s="56"/>
      <c r="AK241" s="41"/>
      <c r="AL241" s="59">
        <f>O241-AH241+AG241+AK241</f>
        <v>360260.98</v>
      </c>
      <c r="AM241" s="59">
        <v>159774.67000000001</v>
      </c>
      <c r="AN241" s="59">
        <v>15555.61</v>
      </c>
      <c r="AO241" s="59">
        <f t="shared" si="16"/>
        <v>175330.28000000003</v>
      </c>
      <c r="AP241" s="61"/>
      <c r="AQ241" s="61"/>
      <c r="AR241" s="61"/>
      <c r="AS241" s="61"/>
      <c r="AT241" s="61"/>
      <c r="AU241" s="61"/>
      <c r="AV241" s="57"/>
      <c r="AW241" s="57"/>
      <c r="AX241" s="57"/>
      <c r="AY241" s="58"/>
      <c r="AZ241" s="57"/>
      <c r="BA241" s="58"/>
      <c r="BB241" s="57"/>
      <c r="BC241" s="57"/>
      <c r="BD241" s="113">
        <v>42864</v>
      </c>
      <c r="BE241" s="77">
        <v>42953</v>
      </c>
      <c r="BF241" s="43"/>
      <c r="BG241" s="57"/>
      <c r="BH241" s="58">
        <v>42864</v>
      </c>
      <c r="BI241" s="57"/>
      <c r="BJ241" s="57"/>
      <c r="BK241" s="42"/>
      <c r="BL241" s="42"/>
      <c r="BM241" s="57"/>
    </row>
    <row r="242" spans="1:65" ht="38.25" x14ac:dyDescent="0.25">
      <c r="A242" s="311"/>
      <c r="B242" s="284"/>
      <c r="C242" s="62"/>
      <c r="D242" s="62"/>
      <c r="E242" s="62"/>
      <c r="F242" s="349"/>
      <c r="G242" s="62"/>
      <c r="H242" s="62"/>
      <c r="I242" s="63"/>
      <c r="J242" s="63"/>
      <c r="K242" s="62"/>
      <c r="L242" s="380"/>
      <c r="M242" s="62"/>
      <c r="N242" s="63"/>
      <c r="O242" s="64"/>
      <c r="P242" s="62"/>
      <c r="Q242" s="63"/>
      <c r="R242" s="63"/>
      <c r="S242" s="62"/>
      <c r="T242" s="62"/>
      <c r="U242" s="62"/>
      <c r="V242" s="64"/>
      <c r="W242" s="62"/>
      <c r="X242" s="44" t="s">
        <v>1075</v>
      </c>
      <c r="Y242" s="53" t="s">
        <v>1423</v>
      </c>
      <c r="Z242" s="46">
        <v>42555</v>
      </c>
      <c r="AA242" s="55">
        <v>12088</v>
      </c>
      <c r="AB242" s="81" t="s">
        <v>1424</v>
      </c>
      <c r="AC242" s="70"/>
      <c r="AD242" s="70"/>
      <c r="AE242" s="56"/>
      <c r="AF242" s="56"/>
      <c r="AG242" s="41">
        <v>27406.99</v>
      </c>
      <c r="AH242" s="41"/>
      <c r="AI242" s="41"/>
      <c r="AJ242" s="56"/>
      <c r="AK242" s="41"/>
      <c r="AL242" s="64"/>
      <c r="AM242" s="64"/>
      <c r="AN242" s="64"/>
      <c r="AO242" s="64"/>
      <c r="AP242" s="61"/>
      <c r="AQ242" s="61"/>
      <c r="AR242" s="61"/>
      <c r="AS242" s="61"/>
      <c r="AT242" s="61"/>
      <c r="AU242" s="61"/>
      <c r="AV242" s="62"/>
      <c r="AW242" s="62"/>
      <c r="AX242" s="62"/>
      <c r="AY242" s="63"/>
      <c r="AZ242" s="62"/>
      <c r="BA242" s="63"/>
      <c r="BB242" s="62"/>
      <c r="BC242" s="62"/>
      <c r="BD242" s="113"/>
      <c r="BE242" s="77"/>
      <c r="BF242" s="43"/>
      <c r="BG242" s="62"/>
      <c r="BH242" s="63"/>
      <c r="BI242" s="62"/>
      <c r="BJ242" s="62"/>
      <c r="BK242" s="42"/>
      <c r="BL242" s="42"/>
      <c r="BM242" s="62"/>
    </row>
    <row r="243" spans="1:65" ht="38.25" x14ac:dyDescent="0.25">
      <c r="A243" s="311"/>
      <c r="B243" s="284"/>
      <c r="C243" s="62"/>
      <c r="D243" s="62"/>
      <c r="E243" s="62"/>
      <c r="F243" s="349"/>
      <c r="G243" s="62"/>
      <c r="H243" s="62"/>
      <c r="I243" s="63"/>
      <c r="J243" s="63"/>
      <c r="K243" s="62"/>
      <c r="L243" s="380"/>
      <c r="M243" s="62"/>
      <c r="N243" s="63"/>
      <c r="O243" s="64"/>
      <c r="P243" s="62"/>
      <c r="Q243" s="63"/>
      <c r="R243" s="63"/>
      <c r="S243" s="62"/>
      <c r="T243" s="62"/>
      <c r="U243" s="62"/>
      <c r="V243" s="64"/>
      <c r="W243" s="62"/>
      <c r="X243" s="44" t="s">
        <v>1073</v>
      </c>
      <c r="Y243" s="53" t="s">
        <v>1586</v>
      </c>
      <c r="Z243" s="46">
        <v>42954</v>
      </c>
      <c r="AA243" s="55">
        <v>12146</v>
      </c>
      <c r="AB243" s="81" t="s">
        <v>1424</v>
      </c>
      <c r="AC243" s="70">
        <v>42984</v>
      </c>
      <c r="AD243" s="70">
        <v>43103</v>
      </c>
      <c r="AE243" s="56"/>
      <c r="AF243" s="56"/>
      <c r="AG243" s="41"/>
      <c r="AH243" s="41"/>
      <c r="AI243" s="41"/>
      <c r="AJ243" s="56"/>
      <c r="AK243" s="41"/>
      <c r="AL243" s="64"/>
      <c r="AM243" s="64"/>
      <c r="AN243" s="64"/>
      <c r="AO243" s="64"/>
      <c r="AP243" s="61"/>
      <c r="AQ243" s="61"/>
      <c r="AR243" s="61"/>
      <c r="AS243" s="61"/>
      <c r="AT243" s="61"/>
      <c r="AU243" s="61"/>
      <c r="AV243" s="62"/>
      <c r="AW243" s="62"/>
      <c r="AX243" s="62"/>
      <c r="AY243" s="63"/>
      <c r="AZ243" s="62"/>
      <c r="BA243" s="63"/>
      <c r="BB243" s="62"/>
      <c r="BC243" s="62"/>
      <c r="BD243" s="113">
        <v>42954</v>
      </c>
      <c r="BE243" s="77">
        <v>43043</v>
      </c>
      <c r="BF243" s="43"/>
      <c r="BG243" s="62"/>
      <c r="BH243" s="63"/>
      <c r="BI243" s="62"/>
      <c r="BJ243" s="62"/>
      <c r="BK243" s="42"/>
      <c r="BL243" s="42"/>
      <c r="BM243" s="62"/>
    </row>
    <row r="244" spans="1:65" ht="38.25" x14ac:dyDescent="0.25">
      <c r="A244" s="311"/>
      <c r="B244" s="284"/>
      <c r="C244" s="62"/>
      <c r="D244" s="62"/>
      <c r="E244" s="62"/>
      <c r="F244" s="349"/>
      <c r="G244" s="62"/>
      <c r="H244" s="62"/>
      <c r="I244" s="63"/>
      <c r="J244" s="63"/>
      <c r="K244" s="62"/>
      <c r="L244" s="380"/>
      <c r="M244" s="62"/>
      <c r="N244" s="63"/>
      <c r="O244" s="64"/>
      <c r="P244" s="62"/>
      <c r="Q244" s="63"/>
      <c r="R244" s="63"/>
      <c r="S244" s="62"/>
      <c r="T244" s="62"/>
      <c r="U244" s="62"/>
      <c r="V244" s="64"/>
      <c r="W244" s="62"/>
      <c r="X244" s="44" t="s">
        <v>1073</v>
      </c>
      <c r="Y244" s="53" t="s">
        <v>1649</v>
      </c>
      <c r="Z244" s="46">
        <v>43040</v>
      </c>
      <c r="AA244" s="55">
        <v>12185</v>
      </c>
      <c r="AB244" s="81" t="s">
        <v>1650</v>
      </c>
      <c r="AC244" s="70">
        <v>43103</v>
      </c>
      <c r="AD244" s="70">
        <v>43193</v>
      </c>
      <c r="AE244" s="56"/>
      <c r="AF244" s="56"/>
      <c r="AG244" s="41"/>
      <c r="AH244" s="41"/>
      <c r="AI244" s="41"/>
      <c r="AJ244" s="56"/>
      <c r="AK244" s="41"/>
      <c r="AL244" s="64"/>
      <c r="AM244" s="64"/>
      <c r="AN244" s="64"/>
      <c r="AO244" s="64"/>
      <c r="AP244" s="61"/>
      <c r="AQ244" s="61"/>
      <c r="AR244" s="61"/>
      <c r="AS244" s="61"/>
      <c r="AT244" s="61"/>
      <c r="AU244" s="61"/>
      <c r="AV244" s="62"/>
      <c r="AW244" s="62"/>
      <c r="AX244" s="62"/>
      <c r="AY244" s="63"/>
      <c r="AZ244" s="62"/>
      <c r="BA244" s="63"/>
      <c r="BB244" s="62"/>
      <c r="BC244" s="62"/>
      <c r="BD244" s="113">
        <v>43044</v>
      </c>
      <c r="BE244" s="77">
        <v>43133</v>
      </c>
      <c r="BF244" s="43"/>
      <c r="BG244" s="62"/>
      <c r="BH244" s="63"/>
      <c r="BI244" s="62"/>
      <c r="BJ244" s="62"/>
      <c r="BK244" s="42"/>
      <c r="BL244" s="42"/>
      <c r="BM244" s="62"/>
    </row>
    <row r="245" spans="1:65" ht="38.25" x14ac:dyDescent="0.25">
      <c r="A245" s="311"/>
      <c r="B245" s="284"/>
      <c r="C245" s="62"/>
      <c r="D245" s="62"/>
      <c r="E245" s="62"/>
      <c r="F245" s="349"/>
      <c r="G245" s="62"/>
      <c r="H245" s="62"/>
      <c r="I245" s="63"/>
      <c r="J245" s="63"/>
      <c r="K245" s="62"/>
      <c r="L245" s="380"/>
      <c r="M245" s="62"/>
      <c r="N245" s="63"/>
      <c r="O245" s="64"/>
      <c r="P245" s="62"/>
      <c r="Q245" s="63"/>
      <c r="R245" s="63"/>
      <c r="S245" s="62"/>
      <c r="T245" s="62"/>
      <c r="U245" s="62"/>
      <c r="V245" s="64"/>
      <c r="W245" s="62"/>
      <c r="X245" s="44" t="s">
        <v>1073</v>
      </c>
      <c r="Y245" s="53" t="s">
        <v>1813</v>
      </c>
      <c r="Z245" s="46">
        <v>43133</v>
      </c>
      <c r="AA245" s="90">
        <v>12265</v>
      </c>
      <c r="AB245" s="81" t="s">
        <v>1650</v>
      </c>
      <c r="AC245" s="115">
        <v>43194</v>
      </c>
      <c r="AD245" s="70">
        <v>43283</v>
      </c>
      <c r="AE245" s="56"/>
      <c r="AF245" s="56"/>
      <c r="AG245" s="41"/>
      <c r="AH245" s="41"/>
      <c r="AI245" s="41"/>
      <c r="AJ245" s="56"/>
      <c r="AK245" s="41"/>
      <c r="AL245" s="64"/>
      <c r="AM245" s="64"/>
      <c r="AN245" s="64"/>
      <c r="AO245" s="64"/>
      <c r="AP245" s="61"/>
      <c r="AQ245" s="61"/>
      <c r="AR245" s="61"/>
      <c r="AS245" s="61"/>
      <c r="AT245" s="61"/>
      <c r="AU245" s="61"/>
      <c r="AV245" s="62"/>
      <c r="AW245" s="62"/>
      <c r="AX245" s="62"/>
      <c r="AY245" s="63"/>
      <c r="AZ245" s="62"/>
      <c r="BA245" s="63"/>
      <c r="BB245" s="62"/>
      <c r="BC245" s="62"/>
      <c r="BD245" s="113">
        <v>43134</v>
      </c>
      <c r="BE245" s="77">
        <v>43223</v>
      </c>
      <c r="BF245" s="43"/>
      <c r="BG245" s="66"/>
      <c r="BH245" s="67"/>
      <c r="BI245" s="66"/>
      <c r="BJ245" s="66"/>
      <c r="BK245" s="42"/>
      <c r="BL245" s="42"/>
      <c r="BM245" s="66"/>
    </row>
    <row r="246" spans="1:65" ht="38.25" x14ac:dyDescent="0.25">
      <c r="A246" s="312"/>
      <c r="B246" s="285"/>
      <c r="C246" s="66"/>
      <c r="D246" s="66"/>
      <c r="E246" s="66"/>
      <c r="F246" s="350"/>
      <c r="G246" s="66"/>
      <c r="H246" s="66"/>
      <c r="I246" s="67"/>
      <c r="J246" s="67"/>
      <c r="K246" s="66"/>
      <c r="L246" s="381"/>
      <c r="M246" s="66"/>
      <c r="N246" s="67"/>
      <c r="O246" s="68"/>
      <c r="P246" s="66"/>
      <c r="Q246" s="67"/>
      <c r="R246" s="67"/>
      <c r="S246" s="66"/>
      <c r="T246" s="66"/>
      <c r="U246" s="66"/>
      <c r="V246" s="68"/>
      <c r="W246" s="66"/>
      <c r="X246" s="44" t="s">
        <v>1073</v>
      </c>
      <c r="Y246" s="53" t="s">
        <v>1976</v>
      </c>
      <c r="Z246" s="46">
        <v>43217</v>
      </c>
      <c r="AA246" s="90">
        <v>12352</v>
      </c>
      <c r="AB246" s="81" t="s">
        <v>1650</v>
      </c>
      <c r="AC246" s="115">
        <v>43284</v>
      </c>
      <c r="AD246" s="70">
        <v>43373</v>
      </c>
      <c r="AE246" s="56"/>
      <c r="AF246" s="56"/>
      <c r="AG246" s="41"/>
      <c r="AH246" s="41"/>
      <c r="AI246" s="41"/>
      <c r="AJ246" s="56"/>
      <c r="AK246" s="41"/>
      <c r="AL246" s="68"/>
      <c r="AM246" s="68"/>
      <c r="AN246" s="68"/>
      <c r="AO246" s="68"/>
      <c r="AP246" s="61"/>
      <c r="AQ246" s="61"/>
      <c r="AR246" s="61"/>
      <c r="AS246" s="61"/>
      <c r="AT246" s="61"/>
      <c r="AU246" s="61"/>
      <c r="AV246" s="66"/>
      <c r="AW246" s="66"/>
      <c r="AX246" s="66"/>
      <c r="AY246" s="67"/>
      <c r="AZ246" s="66"/>
      <c r="BA246" s="67"/>
      <c r="BB246" s="66"/>
      <c r="BC246" s="66"/>
      <c r="BD246" s="113">
        <v>43224</v>
      </c>
      <c r="BE246" s="77">
        <v>43313</v>
      </c>
      <c r="BF246" s="43"/>
      <c r="BG246" s="88"/>
      <c r="BH246" s="89"/>
      <c r="BI246" s="88"/>
      <c r="BJ246" s="88"/>
      <c r="BK246" s="42"/>
      <c r="BL246" s="42"/>
      <c r="BM246" s="88"/>
    </row>
    <row r="247" spans="1:65" x14ac:dyDescent="0.25">
      <c r="A247" s="317">
        <v>34</v>
      </c>
      <c r="B247" s="290" t="s">
        <v>1272</v>
      </c>
      <c r="C247" s="57" t="s">
        <v>1119</v>
      </c>
      <c r="D247" s="57" t="s">
        <v>1246</v>
      </c>
      <c r="E247" s="57" t="s">
        <v>143</v>
      </c>
      <c r="F247" s="351" t="s">
        <v>1273</v>
      </c>
      <c r="G247" s="57">
        <v>12024</v>
      </c>
      <c r="H247" s="116"/>
      <c r="I247" s="73"/>
      <c r="J247" s="73"/>
      <c r="K247" s="57" t="s">
        <v>1274</v>
      </c>
      <c r="L247" s="385" t="s">
        <v>1275</v>
      </c>
      <c r="M247" s="57" t="s">
        <v>242</v>
      </c>
      <c r="N247" s="58">
        <v>42871</v>
      </c>
      <c r="O247" s="59">
        <v>207641.13</v>
      </c>
      <c r="P247" s="57" t="s">
        <v>1276</v>
      </c>
      <c r="Q247" s="58">
        <v>42871</v>
      </c>
      <c r="R247" s="58">
        <v>42990</v>
      </c>
      <c r="S247" s="57" t="s">
        <v>18</v>
      </c>
      <c r="T247" s="57" t="s">
        <v>1277</v>
      </c>
      <c r="U247" s="57" t="s">
        <v>1755</v>
      </c>
      <c r="V247" s="59">
        <v>750.63</v>
      </c>
      <c r="W247" s="57" t="s">
        <v>968</v>
      </c>
      <c r="X247" s="44"/>
      <c r="Y247" s="53"/>
      <c r="Z247" s="46"/>
      <c r="AA247" s="90"/>
      <c r="AB247" s="120"/>
      <c r="AC247" s="115"/>
      <c r="AD247" s="70"/>
      <c r="AE247" s="56">
        <f>AG247/O247</f>
        <v>0.18437512837654083</v>
      </c>
      <c r="AF247" s="56">
        <f>AH247/O247</f>
        <v>8.1917489083208117E-2</v>
      </c>
      <c r="AG247" s="41">
        <f>SUM(AG248:AG252)</f>
        <v>38283.86</v>
      </c>
      <c r="AH247" s="41">
        <f>SUM(AH248:AH252)</f>
        <v>17009.439999999999</v>
      </c>
      <c r="AI247" s="41"/>
      <c r="AJ247" s="56"/>
      <c r="AK247" s="41"/>
      <c r="AL247" s="59">
        <f>O247-AH247+AG247+AK247</f>
        <v>228915.55</v>
      </c>
      <c r="AM247" s="59">
        <v>185347.92</v>
      </c>
      <c r="AN247" s="59">
        <v>43181.43</v>
      </c>
      <c r="AO247" s="59">
        <f t="shared" si="16"/>
        <v>228529.35</v>
      </c>
      <c r="AP247" s="61"/>
      <c r="AQ247" s="61"/>
      <c r="AR247" s="61"/>
      <c r="AS247" s="61"/>
      <c r="AT247" s="61"/>
      <c r="AU247" s="61"/>
      <c r="AV247" s="57"/>
      <c r="AW247" s="57"/>
      <c r="AX247" s="57"/>
      <c r="AY247" s="58"/>
      <c r="AZ247" s="57"/>
      <c r="BA247" s="58"/>
      <c r="BB247" s="57"/>
      <c r="BC247" s="57"/>
      <c r="BD247" s="113">
        <v>42884</v>
      </c>
      <c r="BE247" s="77">
        <v>42973</v>
      </c>
      <c r="BF247" s="43"/>
      <c r="BG247" s="57"/>
      <c r="BH247" s="58">
        <v>42884</v>
      </c>
      <c r="BI247" s="57"/>
      <c r="BJ247" s="57"/>
      <c r="BK247" s="42"/>
      <c r="BL247" s="42"/>
      <c r="BM247" s="57"/>
    </row>
    <row r="248" spans="1:65" ht="38.25" x14ac:dyDescent="0.25">
      <c r="A248" s="311"/>
      <c r="B248" s="284"/>
      <c r="C248" s="62"/>
      <c r="D248" s="62"/>
      <c r="E248" s="62"/>
      <c r="F248" s="349"/>
      <c r="G248" s="62"/>
      <c r="H248" s="117"/>
      <c r="I248" s="79"/>
      <c r="J248" s="79"/>
      <c r="K248" s="62"/>
      <c r="L248" s="380"/>
      <c r="M248" s="62"/>
      <c r="N248" s="63"/>
      <c r="O248" s="64"/>
      <c r="P248" s="62"/>
      <c r="Q248" s="63"/>
      <c r="R248" s="63"/>
      <c r="S248" s="62"/>
      <c r="T248" s="62"/>
      <c r="U248" s="62"/>
      <c r="V248" s="64"/>
      <c r="W248" s="62"/>
      <c r="X248" s="44" t="s">
        <v>1073</v>
      </c>
      <c r="Y248" s="53" t="s">
        <v>1664</v>
      </c>
      <c r="Z248" s="46">
        <v>42973</v>
      </c>
      <c r="AA248" s="55">
        <v>12165</v>
      </c>
      <c r="AB248" s="81" t="s">
        <v>1650</v>
      </c>
      <c r="AC248" s="70">
        <v>42991</v>
      </c>
      <c r="AD248" s="70">
        <v>43100</v>
      </c>
      <c r="AE248" s="56"/>
      <c r="AF248" s="56"/>
      <c r="AG248" s="41"/>
      <c r="AH248" s="41"/>
      <c r="AI248" s="41"/>
      <c r="AJ248" s="56"/>
      <c r="AK248" s="41"/>
      <c r="AL248" s="64"/>
      <c r="AM248" s="64"/>
      <c r="AN248" s="64"/>
      <c r="AO248" s="64"/>
      <c r="AP248" s="61"/>
      <c r="AQ248" s="61"/>
      <c r="AR248" s="61"/>
      <c r="AS248" s="61"/>
      <c r="AT248" s="61"/>
      <c r="AU248" s="61"/>
      <c r="AV248" s="62"/>
      <c r="AW248" s="62"/>
      <c r="AX248" s="62"/>
      <c r="AY248" s="63"/>
      <c r="AZ248" s="62"/>
      <c r="BA248" s="63"/>
      <c r="BB248" s="62"/>
      <c r="BC248" s="62"/>
      <c r="BD248" s="121">
        <v>42974</v>
      </c>
      <c r="BE248" s="77">
        <v>43063</v>
      </c>
      <c r="BF248" s="43"/>
      <c r="BG248" s="62"/>
      <c r="BH248" s="63"/>
      <c r="BI248" s="62"/>
      <c r="BJ248" s="62"/>
      <c r="BK248" s="42"/>
      <c r="BL248" s="42"/>
      <c r="BM248" s="62"/>
    </row>
    <row r="249" spans="1:65" ht="38.25" x14ac:dyDescent="0.25">
      <c r="A249" s="311"/>
      <c r="B249" s="284"/>
      <c r="C249" s="62"/>
      <c r="D249" s="62"/>
      <c r="E249" s="62"/>
      <c r="F249" s="349"/>
      <c r="G249" s="62"/>
      <c r="H249" s="117"/>
      <c r="I249" s="79"/>
      <c r="J249" s="79"/>
      <c r="K249" s="62"/>
      <c r="L249" s="380"/>
      <c r="M249" s="62"/>
      <c r="N249" s="63"/>
      <c r="O249" s="64"/>
      <c r="P249" s="62"/>
      <c r="Q249" s="63"/>
      <c r="R249" s="63"/>
      <c r="S249" s="62"/>
      <c r="T249" s="62"/>
      <c r="U249" s="62"/>
      <c r="V249" s="64"/>
      <c r="W249" s="62"/>
      <c r="X249" s="44" t="s">
        <v>1073</v>
      </c>
      <c r="Y249" s="53" t="s">
        <v>1723</v>
      </c>
      <c r="Z249" s="46">
        <v>43063</v>
      </c>
      <c r="AA249" s="55">
        <v>12211</v>
      </c>
      <c r="AB249" s="81" t="s">
        <v>1650</v>
      </c>
      <c r="AC249" s="70">
        <v>43101</v>
      </c>
      <c r="AD249" s="70">
        <v>43220</v>
      </c>
      <c r="AE249" s="56"/>
      <c r="AF249" s="56"/>
      <c r="AG249" s="41"/>
      <c r="AH249" s="41"/>
      <c r="AI249" s="41"/>
      <c r="AJ249" s="56"/>
      <c r="AK249" s="41"/>
      <c r="AL249" s="64"/>
      <c r="AM249" s="64"/>
      <c r="AN249" s="64"/>
      <c r="AO249" s="64"/>
      <c r="AP249" s="61"/>
      <c r="AQ249" s="61"/>
      <c r="AR249" s="61"/>
      <c r="AS249" s="61"/>
      <c r="AT249" s="61"/>
      <c r="AU249" s="61"/>
      <c r="AV249" s="62"/>
      <c r="AW249" s="62"/>
      <c r="AX249" s="62"/>
      <c r="AY249" s="63"/>
      <c r="AZ249" s="62"/>
      <c r="BA249" s="63"/>
      <c r="BB249" s="62"/>
      <c r="BC249" s="62"/>
      <c r="BD249" s="121">
        <v>43064</v>
      </c>
      <c r="BE249" s="77">
        <v>43153</v>
      </c>
      <c r="BF249" s="43"/>
      <c r="BG249" s="62"/>
      <c r="BH249" s="63"/>
      <c r="BI249" s="62"/>
      <c r="BJ249" s="62"/>
      <c r="BK249" s="42"/>
      <c r="BL249" s="42"/>
      <c r="BM249" s="62"/>
    </row>
    <row r="250" spans="1:65" ht="38.25" x14ac:dyDescent="0.25">
      <c r="A250" s="311"/>
      <c r="B250" s="284"/>
      <c r="C250" s="62"/>
      <c r="D250" s="62"/>
      <c r="E250" s="62"/>
      <c r="F250" s="349"/>
      <c r="G250" s="62"/>
      <c r="H250" s="117"/>
      <c r="I250" s="79"/>
      <c r="J250" s="79"/>
      <c r="K250" s="62"/>
      <c r="L250" s="380"/>
      <c r="M250" s="62"/>
      <c r="N250" s="63"/>
      <c r="O250" s="64"/>
      <c r="P250" s="62"/>
      <c r="Q250" s="63"/>
      <c r="R250" s="63"/>
      <c r="S250" s="62"/>
      <c r="T250" s="62"/>
      <c r="U250" s="62"/>
      <c r="V250" s="64"/>
      <c r="W250" s="62"/>
      <c r="X250" s="44" t="s">
        <v>1075</v>
      </c>
      <c r="Y250" s="53" t="s">
        <v>1814</v>
      </c>
      <c r="Z250" s="46">
        <v>43134</v>
      </c>
      <c r="AA250" s="55">
        <v>12256</v>
      </c>
      <c r="AB250" s="81" t="s">
        <v>1424</v>
      </c>
      <c r="AC250" s="70"/>
      <c r="AD250" s="70"/>
      <c r="AE250" s="56"/>
      <c r="AF250" s="56"/>
      <c r="AG250" s="41"/>
      <c r="AH250" s="41">
        <v>17009.439999999999</v>
      </c>
      <c r="AI250" s="41"/>
      <c r="AJ250" s="56"/>
      <c r="AK250" s="41"/>
      <c r="AL250" s="64"/>
      <c r="AM250" s="64"/>
      <c r="AN250" s="64"/>
      <c r="AO250" s="64"/>
      <c r="AP250" s="61"/>
      <c r="AQ250" s="61"/>
      <c r="AR250" s="61"/>
      <c r="AS250" s="61"/>
      <c r="AT250" s="61"/>
      <c r="AU250" s="61"/>
      <c r="AV250" s="62"/>
      <c r="AW250" s="62"/>
      <c r="AX250" s="62"/>
      <c r="AY250" s="63"/>
      <c r="AZ250" s="62"/>
      <c r="BA250" s="63"/>
      <c r="BB250" s="62"/>
      <c r="BC250" s="62"/>
      <c r="BD250" s="121"/>
      <c r="BE250" s="77"/>
      <c r="BF250" s="43"/>
      <c r="BG250" s="62"/>
      <c r="BH250" s="63"/>
      <c r="BI250" s="62"/>
      <c r="BJ250" s="62"/>
      <c r="BK250" s="42"/>
      <c r="BL250" s="42"/>
      <c r="BM250" s="62"/>
    </row>
    <row r="251" spans="1:65" ht="38.25" x14ac:dyDescent="0.25">
      <c r="A251" s="311"/>
      <c r="B251" s="284"/>
      <c r="C251" s="62"/>
      <c r="D251" s="62"/>
      <c r="E251" s="62"/>
      <c r="F251" s="349"/>
      <c r="G251" s="62"/>
      <c r="H251" s="117"/>
      <c r="I251" s="79"/>
      <c r="J251" s="79"/>
      <c r="K251" s="62"/>
      <c r="L251" s="380"/>
      <c r="M251" s="62"/>
      <c r="N251" s="63"/>
      <c r="O251" s="64"/>
      <c r="P251" s="62"/>
      <c r="Q251" s="63"/>
      <c r="R251" s="63"/>
      <c r="S251" s="62"/>
      <c r="T251" s="62"/>
      <c r="U251" s="62"/>
      <c r="V251" s="64"/>
      <c r="W251" s="62"/>
      <c r="X251" s="44" t="s">
        <v>1075</v>
      </c>
      <c r="Y251" s="53" t="s">
        <v>1815</v>
      </c>
      <c r="Z251" s="46">
        <v>43140</v>
      </c>
      <c r="AA251" s="55">
        <v>12257</v>
      </c>
      <c r="AB251" s="81" t="s">
        <v>1424</v>
      </c>
      <c r="AC251" s="70"/>
      <c r="AD251" s="70"/>
      <c r="AE251" s="56"/>
      <c r="AF251" s="56"/>
      <c r="AG251" s="41">
        <v>38283.86</v>
      </c>
      <c r="AH251" s="41"/>
      <c r="AI251" s="41"/>
      <c r="AJ251" s="56"/>
      <c r="AK251" s="41"/>
      <c r="AL251" s="64"/>
      <c r="AM251" s="64"/>
      <c r="AN251" s="64"/>
      <c r="AO251" s="64"/>
      <c r="AP251" s="61"/>
      <c r="AQ251" s="61"/>
      <c r="AR251" s="61"/>
      <c r="AS251" s="61"/>
      <c r="AT251" s="61"/>
      <c r="AU251" s="61"/>
      <c r="AV251" s="62"/>
      <c r="AW251" s="62"/>
      <c r="AX251" s="62"/>
      <c r="AY251" s="63"/>
      <c r="AZ251" s="62"/>
      <c r="BA251" s="63"/>
      <c r="BB251" s="62"/>
      <c r="BC251" s="62"/>
      <c r="BD251" s="121"/>
      <c r="BE251" s="77"/>
      <c r="BF251" s="43"/>
      <c r="BG251" s="62"/>
      <c r="BH251" s="63"/>
      <c r="BI251" s="62"/>
      <c r="BJ251" s="62"/>
      <c r="BK251" s="42"/>
      <c r="BL251" s="42"/>
      <c r="BM251" s="62"/>
    </row>
    <row r="252" spans="1:65" ht="38.25" x14ac:dyDescent="0.25">
      <c r="A252" s="312"/>
      <c r="B252" s="285"/>
      <c r="C252" s="66"/>
      <c r="D252" s="66"/>
      <c r="E252" s="66"/>
      <c r="F252" s="350"/>
      <c r="G252" s="66"/>
      <c r="H252" s="118"/>
      <c r="I252" s="83"/>
      <c r="J252" s="83"/>
      <c r="K252" s="66"/>
      <c r="L252" s="381"/>
      <c r="M252" s="66"/>
      <c r="N252" s="67"/>
      <c r="O252" s="68"/>
      <c r="P252" s="66"/>
      <c r="Q252" s="67"/>
      <c r="R252" s="67"/>
      <c r="S252" s="66"/>
      <c r="T252" s="66"/>
      <c r="U252" s="66"/>
      <c r="V252" s="68"/>
      <c r="W252" s="66"/>
      <c r="X252" s="44" t="s">
        <v>1073</v>
      </c>
      <c r="Y252" s="53" t="s">
        <v>1816</v>
      </c>
      <c r="Z252" s="46">
        <v>43220</v>
      </c>
      <c r="AA252" s="55">
        <v>12312</v>
      </c>
      <c r="AB252" s="81" t="s">
        <v>1650</v>
      </c>
      <c r="AC252" s="70">
        <v>43221</v>
      </c>
      <c r="AD252" s="70">
        <v>43280</v>
      </c>
      <c r="AE252" s="56"/>
      <c r="AF252" s="56"/>
      <c r="AG252" s="41"/>
      <c r="AH252" s="41"/>
      <c r="AI252" s="41"/>
      <c r="AJ252" s="56"/>
      <c r="AK252" s="41"/>
      <c r="AL252" s="68"/>
      <c r="AM252" s="68"/>
      <c r="AN252" s="68"/>
      <c r="AO252" s="68"/>
      <c r="AP252" s="61"/>
      <c r="AQ252" s="61"/>
      <c r="AR252" s="61"/>
      <c r="AS252" s="61"/>
      <c r="AT252" s="61"/>
      <c r="AU252" s="61"/>
      <c r="AV252" s="66"/>
      <c r="AW252" s="66"/>
      <c r="AX252" s="66"/>
      <c r="AY252" s="67"/>
      <c r="AZ252" s="66"/>
      <c r="BA252" s="67"/>
      <c r="BB252" s="66"/>
      <c r="BC252" s="66"/>
      <c r="BD252" s="121"/>
      <c r="BE252" s="77"/>
      <c r="BF252" s="43"/>
      <c r="BG252" s="66"/>
      <c r="BH252" s="67"/>
      <c r="BI252" s="66"/>
      <c r="BJ252" s="66"/>
      <c r="BK252" s="42"/>
      <c r="BL252" s="42"/>
      <c r="BM252" s="66"/>
    </row>
    <row r="253" spans="1:65" x14ac:dyDescent="0.25">
      <c r="A253" s="317">
        <v>35</v>
      </c>
      <c r="B253" s="290" t="s">
        <v>1328</v>
      </c>
      <c r="C253" s="57" t="s">
        <v>1124</v>
      </c>
      <c r="D253" s="57" t="s">
        <v>1246</v>
      </c>
      <c r="E253" s="57" t="s">
        <v>143</v>
      </c>
      <c r="F253" s="351" t="s">
        <v>1329</v>
      </c>
      <c r="G253" s="57">
        <v>12030</v>
      </c>
      <c r="H253" s="116"/>
      <c r="I253" s="73"/>
      <c r="J253" s="73"/>
      <c r="K253" s="57" t="s">
        <v>1330</v>
      </c>
      <c r="L253" s="385" t="s">
        <v>1331</v>
      </c>
      <c r="M253" s="57" t="s">
        <v>1332</v>
      </c>
      <c r="N253" s="58">
        <v>42894</v>
      </c>
      <c r="O253" s="59">
        <v>130537.25</v>
      </c>
      <c r="P253" s="57" t="s">
        <v>1372</v>
      </c>
      <c r="Q253" s="58">
        <v>42894</v>
      </c>
      <c r="R253" s="58">
        <v>43043</v>
      </c>
      <c r="S253" s="57" t="s">
        <v>18</v>
      </c>
      <c r="T253" s="57" t="s">
        <v>1333</v>
      </c>
      <c r="U253" s="57" t="s">
        <v>1755</v>
      </c>
      <c r="V253" s="59">
        <v>451.71</v>
      </c>
      <c r="W253" s="57" t="s">
        <v>296</v>
      </c>
      <c r="X253" s="44"/>
      <c r="Y253" s="53"/>
      <c r="Z253" s="46"/>
      <c r="AA253" s="55"/>
      <c r="AB253" s="81"/>
      <c r="AC253" s="70"/>
      <c r="AD253" s="70"/>
      <c r="AE253" s="56">
        <f>AG253/O253</f>
        <v>0.16725547688495046</v>
      </c>
      <c r="AF253" s="56">
        <f>AH253/O253</f>
        <v>8.4593018467908593E-2</v>
      </c>
      <c r="AG253" s="41">
        <f>SUM(AG254:AG257)</f>
        <v>21833.07</v>
      </c>
      <c r="AH253" s="41">
        <f>SUM(AH254:AH257)</f>
        <v>11042.54</v>
      </c>
      <c r="AI253" s="41"/>
      <c r="AJ253" s="56"/>
      <c r="AK253" s="41"/>
      <c r="AL253" s="59">
        <f t="shared" ref="AL253:AL302" si="21">O253-AH253+AG253+AK253</f>
        <v>141327.78</v>
      </c>
      <c r="AM253" s="59">
        <v>119929.03</v>
      </c>
      <c r="AN253" s="59">
        <v>0</v>
      </c>
      <c r="AO253" s="59">
        <f t="shared" si="16"/>
        <v>119929.03</v>
      </c>
      <c r="AP253" s="61"/>
      <c r="AQ253" s="61"/>
      <c r="AR253" s="61"/>
      <c r="AS253" s="61"/>
      <c r="AT253" s="61"/>
      <c r="AU253" s="61"/>
      <c r="AV253" s="57"/>
      <c r="AW253" s="57"/>
      <c r="AX253" s="57"/>
      <c r="AY253" s="58"/>
      <c r="AZ253" s="57"/>
      <c r="BA253" s="58"/>
      <c r="BB253" s="57"/>
      <c r="BC253" s="57"/>
      <c r="BD253" s="122">
        <v>42894</v>
      </c>
      <c r="BE253" s="77">
        <v>43013</v>
      </c>
      <c r="BF253" s="43"/>
      <c r="BG253" s="57"/>
      <c r="BH253" s="58">
        <v>42894</v>
      </c>
      <c r="BI253" s="57"/>
      <c r="BJ253" s="57"/>
      <c r="BK253" s="42"/>
      <c r="BL253" s="42"/>
      <c r="BM253" s="57"/>
    </row>
    <row r="254" spans="1:65" ht="38.25" x14ac:dyDescent="0.25">
      <c r="A254" s="311"/>
      <c r="B254" s="284"/>
      <c r="C254" s="62"/>
      <c r="D254" s="62"/>
      <c r="E254" s="62"/>
      <c r="F254" s="349"/>
      <c r="G254" s="62"/>
      <c r="H254" s="117"/>
      <c r="I254" s="79"/>
      <c r="J254" s="79"/>
      <c r="K254" s="62"/>
      <c r="L254" s="380"/>
      <c r="M254" s="62"/>
      <c r="N254" s="63"/>
      <c r="O254" s="64"/>
      <c r="P254" s="62"/>
      <c r="Q254" s="63"/>
      <c r="R254" s="63"/>
      <c r="S254" s="62"/>
      <c r="T254" s="62"/>
      <c r="U254" s="62"/>
      <c r="V254" s="64"/>
      <c r="W254" s="62"/>
      <c r="X254" s="44" t="s">
        <v>1073</v>
      </c>
      <c r="Y254" s="53" t="s">
        <v>1628</v>
      </c>
      <c r="Z254" s="46">
        <v>43013</v>
      </c>
      <c r="AA254" s="55">
        <v>12177</v>
      </c>
      <c r="AB254" s="53" t="s">
        <v>1597</v>
      </c>
      <c r="AC254" s="70">
        <v>43044</v>
      </c>
      <c r="AD254" s="70">
        <v>43133</v>
      </c>
      <c r="AE254" s="56"/>
      <c r="AF254" s="56"/>
      <c r="AG254" s="41"/>
      <c r="AH254" s="41"/>
      <c r="AI254" s="41"/>
      <c r="AJ254" s="56"/>
      <c r="AK254" s="41"/>
      <c r="AL254" s="64"/>
      <c r="AM254" s="64"/>
      <c r="AN254" s="64"/>
      <c r="AO254" s="64"/>
      <c r="AP254" s="61"/>
      <c r="AQ254" s="61"/>
      <c r="AR254" s="61"/>
      <c r="AS254" s="61"/>
      <c r="AT254" s="61"/>
      <c r="AU254" s="61"/>
      <c r="AV254" s="62"/>
      <c r="AW254" s="62"/>
      <c r="AX254" s="62"/>
      <c r="AY254" s="63"/>
      <c r="AZ254" s="62"/>
      <c r="BA254" s="63"/>
      <c r="BB254" s="62"/>
      <c r="BC254" s="62"/>
      <c r="BD254" s="113">
        <v>43014</v>
      </c>
      <c r="BE254" s="77">
        <v>43073</v>
      </c>
      <c r="BF254" s="43"/>
      <c r="BG254" s="62"/>
      <c r="BH254" s="63"/>
      <c r="BI254" s="62"/>
      <c r="BJ254" s="62"/>
      <c r="BK254" s="42"/>
      <c r="BL254" s="42"/>
      <c r="BM254" s="62"/>
    </row>
    <row r="255" spans="1:65" ht="38.25" x14ac:dyDescent="0.25">
      <c r="A255" s="311"/>
      <c r="B255" s="284"/>
      <c r="C255" s="62"/>
      <c r="D255" s="62"/>
      <c r="E255" s="62"/>
      <c r="F255" s="349"/>
      <c r="G255" s="62"/>
      <c r="H255" s="117"/>
      <c r="I255" s="79"/>
      <c r="J255" s="79"/>
      <c r="K255" s="62"/>
      <c r="L255" s="380"/>
      <c r="M255" s="62"/>
      <c r="N255" s="63"/>
      <c r="O255" s="64"/>
      <c r="P255" s="62"/>
      <c r="Q255" s="63"/>
      <c r="R255" s="63"/>
      <c r="S255" s="62"/>
      <c r="T255" s="62"/>
      <c r="U255" s="62"/>
      <c r="V255" s="64"/>
      <c r="W255" s="62"/>
      <c r="X255" s="44" t="s">
        <v>1073</v>
      </c>
      <c r="Y255" s="53" t="s">
        <v>1817</v>
      </c>
      <c r="Z255" s="46">
        <v>43074</v>
      </c>
      <c r="AA255" s="55">
        <v>12236</v>
      </c>
      <c r="AB255" s="53" t="s">
        <v>1597</v>
      </c>
      <c r="AC255" s="70">
        <v>43134</v>
      </c>
      <c r="AD255" s="70">
        <v>43223</v>
      </c>
      <c r="AE255" s="56"/>
      <c r="AF255" s="56"/>
      <c r="AG255" s="41"/>
      <c r="AH255" s="41"/>
      <c r="AI255" s="41"/>
      <c r="AJ255" s="56"/>
      <c r="AK255" s="41"/>
      <c r="AL255" s="64"/>
      <c r="AM255" s="64"/>
      <c r="AN255" s="64"/>
      <c r="AO255" s="64"/>
      <c r="AP255" s="61"/>
      <c r="AQ255" s="61"/>
      <c r="AR255" s="61"/>
      <c r="AS255" s="61"/>
      <c r="AT255" s="61"/>
      <c r="AU255" s="61"/>
      <c r="AV255" s="62"/>
      <c r="AW255" s="62"/>
      <c r="AX255" s="62"/>
      <c r="AY255" s="63"/>
      <c r="AZ255" s="62"/>
      <c r="BA255" s="63"/>
      <c r="BB255" s="62"/>
      <c r="BC255" s="62"/>
      <c r="BD255" s="113">
        <v>43074</v>
      </c>
      <c r="BE255" s="77">
        <v>43133</v>
      </c>
      <c r="BF255" s="43"/>
      <c r="BG255" s="62"/>
      <c r="BH255" s="63"/>
      <c r="BI255" s="62"/>
      <c r="BJ255" s="62"/>
      <c r="BK255" s="42"/>
      <c r="BL255" s="42"/>
      <c r="BM255" s="62"/>
    </row>
    <row r="256" spans="1:65" ht="38.25" x14ac:dyDescent="0.25">
      <c r="A256" s="311"/>
      <c r="B256" s="284"/>
      <c r="C256" s="62"/>
      <c r="D256" s="62"/>
      <c r="E256" s="62"/>
      <c r="F256" s="349"/>
      <c r="G256" s="62"/>
      <c r="H256" s="117"/>
      <c r="I256" s="79"/>
      <c r="J256" s="79"/>
      <c r="K256" s="62"/>
      <c r="L256" s="380"/>
      <c r="M256" s="62"/>
      <c r="N256" s="63"/>
      <c r="O256" s="64"/>
      <c r="P256" s="62"/>
      <c r="Q256" s="63"/>
      <c r="R256" s="63"/>
      <c r="S256" s="62"/>
      <c r="T256" s="62"/>
      <c r="U256" s="62"/>
      <c r="V256" s="64"/>
      <c r="W256" s="62"/>
      <c r="X256" s="44" t="s">
        <v>1075</v>
      </c>
      <c r="Y256" s="53" t="s">
        <v>1819</v>
      </c>
      <c r="Z256" s="46">
        <v>43102</v>
      </c>
      <c r="AA256" s="55">
        <v>12238</v>
      </c>
      <c r="AB256" s="53" t="s">
        <v>1818</v>
      </c>
      <c r="AC256" s="70"/>
      <c r="AD256" s="70"/>
      <c r="AE256" s="56"/>
      <c r="AF256" s="56"/>
      <c r="AG256" s="41"/>
      <c r="AH256" s="41">
        <v>11042.54</v>
      </c>
      <c r="AI256" s="41"/>
      <c r="AJ256" s="56"/>
      <c r="AK256" s="41"/>
      <c r="AL256" s="64"/>
      <c r="AM256" s="64"/>
      <c r="AN256" s="64"/>
      <c r="AO256" s="64"/>
      <c r="AP256" s="61"/>
      <c r="AQ256" s="61"/>
      <c r="AR256" s="61"/>
      <c r="AS256" s="61"/>
      <c r="AT256" s="61"/>
      <c r="AU256" s="61"/>
      <c r="AV256" s="62"/>
      <c r="AW256" s="62"/>
      <c r="AX256" s="62"/>
      <c r="AY256" s="63"/>
      <c r="AZ256" s="62"/>
      <c r="BA256" s="63"/>
      <c r="BB256" s="62"/>
      <c r="BC256" s="62"/>
      <c r="BD256" s="113"/>
      <c r="BE256" s="77"/>
      <c r="BF256" s="43"/>
      <c r="BG256" s="62"/>
      <c r="BH256" s="63"/>
      <c r="BI256" s="62"/>
      <c r="BJ256" s="62"/>
      <c r="BK256" s="42"/>
      <c r="BL256" s="42"/>
      <c r="BM256" s="62"/>
    </row>
    <row r="257" spans="1:65" ht="38.25" x14ac:dyDescent="0.25">
      <c r="A257" s="312"/>
      <c r="B257" s="285"/>
      <c r="C257" s="66"/>
      <c r="D257" s="66"/>
      <c r="E257" s="66"/>
      <c r="F257" s="350"/>
      <c r="G257" s="66"/>
      <c r="H257" s="118"/>
      <c r="I257" s="83"/>
      <c r="J257" s="83"/>
      <c r="K257" s="66"/>
      <c r="L257" s="381"/>
      <c r="M257" s="66"/>
      <c r="N257" s="67"/>
      <c r="O257" s="68"/>
      <c r="P257" s="66"/>
      <c r="Q257" s="67"/>
      <c r="R257" s="67"/>
      <c r="S257" s="66"/>
      <c r="T257" s="66"/>
      <c r="U257" s="66"/>
      <c r="V257" s="68"/>
      <c r="W257" s="66"/>
      <c r="X257" s="44" t="s">
        <v>1075</v>
      </c>
      <c r="Y257" s="53" t="s">
        <v>1820</v>
      </c>
      <c r="Z257" s="46">
        <v>43109</v>
      </c>
      <c r="AA257" s="55">
        <v>12239</v>
      </c>
      <c r="AB257" s="53" t="s">
        <v>1818</v>
      </c>
      <c r="AC257" s="70"/>
      <c r="AD257" s="70"/>
      <c r="AE257" s="56"/>
      <c r="AF257" s="56"/>
      <c r="AG257" s="41">
        <v>21833.07</v>
      </c>
      <c r="AH257" s="41"/>
      <c r="AI257" s="41"/>
      <c r="AJ257" s="56"/>
      <c r="AK257" s="41"/>
      <c r="AL257" s="68"/>
      <c r="AM257" s="68"/>
      <c r="AN257" s="68"/>
      <c r="AO257" s="68"/>
      <c r="AP257" s="61"/>
      <c r="AQ257" s="61"/>
      <c r="AR257" s="61"/>
      <c r="AS257" s="61"/>
      <c r="AT257" s="61"/>
      <c r="AU257" s="61"/>
      <c r="AV257" s="66"/>
      <c r="AW257" s="66"/>
      <c r="AX257" s="66"/>
      <c r="AY257" s="67"/>
      <c r="AZ257" s="66"/>
      <c r="BA257" s="67"/>
      <c r="BB257" s="66"/>
      <c r="BC257" s="66"/>
      <c r="BD257" s="113"/>
      <c r="BE257" s="77"/>
      <c r="BF257" s="43"/>
      <c r="BG257" s="66"/>
      <c r="BH257" s="67"/>
      <c r="BI257" s="66"/>
      <c r="BJ257" s="66"/>
      <c r="BK257" s="42"/>
      <c r="BL257" s="42"/>
      <c r="BM257" s="66"/>
    </row>
    <row r="258" spans="1:65" x14ac:dyDescent="0.25">
      <c r="A258" s="317">
        <v>36</v>
      </c>
      <c r="B258" s="290" t="s">
        <v>1335</v>
      </c>
      <c r="C258" s="57" t="s">
        <v>1102</v>
      </c>
      <c r="D258" s="57" t="s">
        <v>1246</v>
      </c>
      <c r="E258" s="57" t="s">
        <v>143</v>
      </c>
      <c r="F258" s="358" t="s">
        <v>1336</v>
      </c>
      <c r="G258" s="57">
        <v>12040</v>
      </c>
      <c r="H258" s="116"/>
      <c r="I258" s="73"/>
      <c r="J258" s="73"/>
      <c r="K258" s="57" t="s">
        <v>1334</v>
      </c>
      <c r="L258" s="385" t="s">
        <v>392</v>
      </c>
      <c r="M258" s="57" t="s">
        <v>242</v>
      </c>
      <c r="N258" s="32">
        <v>42895</v>
      </c>
      <c r="O258" s="59">
        <v>729479.25</v>
      </c>
      <c r="P258" s="57" t="s">
        <v>1372</v>
      </c>
      <c r="Q258" s="58">
        <v>42895</v>
      </c>
      <c r="R258" s="58">
        <v>43014</v>
      </c>
      <c r="S258" s="57" t="s">
        <v>18</v>
      </c>
      <c r="T258" s="57" t="s">
        <v>1337</v>
      </c>
      <c r="U258" s="57" t="s">
        <v>1754</v>
      </c>
      <c r="V258" s="59">
        <v>23835.33</v>
      </c>
      <c r="W258" s="57" t="s">
        <v>296</v>
      </c>
      <c r="X258" s="44"/>
      <c r="Y258" s="53"/>
      <c r="Z258" s="46"/>
      <c r="AA258" s="55"/>
      <c r="AB258" s="123"/>
      <c r="AC258" s="70"/>
      <c r="AD258" s="70"/>
      <c r="AE258" s="56">
        <f>AG258/O258</f>
        <v>0</v>
      </c>
      <c r="AF258" s="56">
        <f>AH258/O258</f>
        <v>1.6735924976618594E-2</v>
      </c>
      <c r="AG258" s="41">
        <f>SUM(AG261)</f>
        <v>0</v>
      </c>
      <c r="AH258" s="41">
        <f>SUM(AH259:AH261)</f>
        <v>12208.51</v>
      </c>
      <c r="AI258" s="41"/>
      <c r="AJ258" s="56"/>
      <c r="AK258" s="41"/>
      <c r="AL258" s="59">
        <f t="shared" si="21"/>
        <v>717270.74</v>
      </c>
      <c r="AM258" s="59">
        <v>78349.460000000006</v>
      </c>
      <c r="AN258" s="59">
        <v>232720.24</v>
      </c>
      <c r="AO258" s="59">
        <f t="shared" si="16"/>
        <v>311069.7</v>
      </c>
      <c r="AP258" s="61"/>
      <c r="AQ258" s="61"/>
      <c r="AR258" s="61"/>
      <c r="AS258" s="61"/>
      <c r="AT258" s="61"/>
      <c r="AU258" s="61"/>
      <c r="AV258" s="57"/>
      <c r="AW258" s="57"/>
      <c r="AX258" s="57"/>
      <c r="AY258" s="58"/>
      <c r="AZ258" s="57"/>
      <c r="BA258" s="58"/>
      <c r="BB258" s="57"/>
      <c r="BC258" s="57"/>
      <c r="BD258" s="113">
        <v>42902</v>
      </c>
      <c r="BE258" s="77">
        <v>42991</v>
      </c>
      <c r="BF258" s="43"/>
      <c r="BG258" s="57"/>
      <c r="BH258" s="58">
        <v>42902</v>
      </c>
      <c r="BI258" s="57"/>
      <c r="BJ258" s="57"/>
      <c r="BK258" s="42"/>
      <c r="BL258" s="42"/>
      <c r="BM258" s="57"/>
    </row>
    <row r="259" spans="1:65" ht="38.25" x14ac:dyDescent="0.25">
      <c r="A259" s="311"/>
      <c r="B259" s="284"/>
      <c r="C259" s="62"/>
      <c r="D259" s="62"/>
      <c r="E259" s="62"/>
      <c r="F259" s="358"/>
      <c r="G259" s="62"/>
      <c r="H259" s="117"/>
      <c r="I259" s="79"/>
      <c r="J259" s="79"/>
      <c r="K259" s="62"/>
      <c r="L259" s="380"/>
      <c r="M259" s="62"/>
      <c r="N259" s="32"/>
      <c r="O259" s="64"/>
      <c r="P259" s="62"/>
      <c r="Q259" s="63"/>
      <c r="R259" s="63"/>
      <c r="S259" s="62"/>
      <c r="T259" s="62"/>
      <c r="U259" s="62"/>
      <c r="V259" s="64"/>
      <c r="W259" s="62"/>
      <c r="X259" s="44" t="s">
        <v>1075</v>
      </c>
      <c r="Y259" s="53" t="s">
        <v>1452</v>
      </c>
      <c r="Z259" s="48">
        <v>42936</v>
      </c>
      <c r="AA259" s="51">
        <v>12100</v>
      </c>
      <c r="AB259" s="81" t="s">
        <v>1424</v>
      </c>
      <c r="AC259" s="124"/>
      <c r="AD259" s="124"/>
      <c r="AE259" s="52"/>
      <c r="AF259" s="52"/>
      <c r="AG259" s="49">
        <v>0</v>
      </c>
      <c r="AH259" s="49">
        <v>12208.51</v>
      </c>
      <c r="AI259" s="49"/>
      <c r="AJ259" s="52"/>
      <c r="AK259" s="41"/>
      <c r="AL259" s="64"/>
      <c r="AM259" s="64"/>
      <c r="AN259" s="64"/>
      <c r="AO259" s="64"/>
      <c r="AP259" s="125"/>
      <c r="AQ259" s="125"/>
      <c r="AR259" s="125"/>
      <c r="AS259" s="125"/>
      <c r="AT259" s="125"/>
      <c r="AU259" s="125"/>
      <c r="AV259" s="62"/>
      <c r="AW259" s="62"/>
      <c r="AX259" s="62"/>
      <c r="AY259" s="63"/>
      <c r="AZ259" s="62"/>
      <c r="BA259" s="63"/>
      <c r="BB259" s="62"/>
      <c r="BC259" s="62"/>
      <c r="BD259" s="126"/>
      <c r="BE259" s="127"/>
      <c r="BF259" s="128"/>
      <c r="BG259" s="62"/>
      <c r="BH259" s="63"/>
      <c r="BI259" s="62"/>
      <c r="BJ259" s="62"/>
      <c r="BK259" s="129"/>
      <c r="BL259" s="129"/>
      <c r="BM259" s="62"/>
    </row>
    <row r="260" spans="1:65" ht="38.25" x14ac:dyDescent="0.25">
      <c r="A260" s="311"/>
      <c r="B260" s="284"/>
      <c r="C260" s="62"/>
      <c r="D260" s="62"/>
      <c r="E260" s="62"/>
      <c r="F260" s="358"/>
      <c r="G260" s="62"/>
      <c r="H260" s="117"/>
      <c r="I260" s="79"/>
      <c r="J260" s="79"/>
      <c r="K260" s="62"/>
      <c r="L260" s="380"/>
      <c r="M260" s="62"/>
      <c r="N260" s="32"/>
      <c r="O260" s="64"/>
      <c r="P260" s="62"/>
      <c r="Q260" s="63"/>
      <c r="R260" s="63"/>
      <c r="S260" s="62"/>
      <c r="T260" s="62"/>
      <c r="U260" s="62"/>
      <c r="V260" s="64"/>
      <c r="W260" s="62"/>
      <c r="X260" s="44" t="s">
        <v>1073</v>
      </c>
      <c r="Y260" s="53" t="s">
        <v>1724</v>
      </c>
      <c r="Z260" s="48">
        <v>42990</v>
      </c>
      <c r="AA260" s="51">
        <v>12206</v>
      </c>
      <c r="AB260" s="81" t="s">
        <v>1726</v>
      </c>
      <c r="AC260" s="124">
        <v>43015</v>
      </c>
      <c r="AD260" s="124">
        <v>43134</v>
      </c>
      <c r="AE260" s="52"/>
      <c r="AF260" s="52"/>
      <c r="AG260" s="49">
        <v>0</v>
      </c>
      <c r="AH260" s="49">
        <v>0</v>
      </c>
      <c r="AI260" s="49"/>
      <c r="AJ260" s="52"/>
      <c r="AK260" s="41"/>
      <c r="AL260" s="64"/>
      <c r="AM260" s="64"/>
      <c r="AN260" s="64"/>
      <c r="AO260" s="64"/>
      <c r="AP260" s="125"/>
      <c r="AQ260" s="125"/>
      <c r="AR260" s="125"/>
      <c r="AS260" s="125"/>
      <c r="AT260" s="125"/>
      <c r="AU260" s="125"/>
      <c r="AV260" s="62"/>
      <c r="AW260" s="62"/>
      <c r="AX260" s="62"/>
      <c r="AY260" s="63"/>
      <c r="AZ260" s="62"/>
      <c r="BA260" s="63"/>
      <c r="BB260" s="62"/>
      <c r="BC260" s="62"/>
      <c r="BD260" s="126">
        <v>42992</v>
      </c>
      <c r="BE260" s="127">
        <v>43081</v>
      </c>
      <c r="BF260" s="128"/>
      <c r="BG260" s="62"/>
      <c r="BH260" s="63"/>
      <c r="BI260" s="62"/>
      <c r="BJ260" s="62"/>
      <c r="BK260" s="129"/>
      <c r="BL260" s="129"/>
      <c r="BM260" s="62"/>
    </row>
    <row r="261" spans="1:65" ht="38.25" x14ac:dyDescent="0.25">
      <c r="A261" s="311"/>
      <c r="B261" s="284"/>
      <c r="C261" s="62"/>
      <c r="D261" s="62"/>
      <c r="E261" s="62"/>
      <c r="F261" s="358"/>
      <c r="G261" s="62"/>
      <c r="H261" s="117"/>
      <c r="I261" s="79"/>
      <c r="J261" s="79"/>
      <c r="K261" s="62"/>
      <c r="L261" s="380"/>
      <c r="M261" s="62"/>
      <c r="N261" s="32"/>
      <c r="O261" s="64"/>
      <c r="P261" s="62"/>
      <c r="Q261" s="63"/>
      <c r="R261" s="63"/>
      <c r="S261" s="62"/>
      <c r="T261" s="62"/>
      <c r="U261" s="62"/>
      <c r="V261" s="64"/>
      <c r="W261" s="62"/>
      <c r="X261" s="44" t="s">
        <v>1073</v>
      </c>
      <c r="Y261" s="53" t="s">
        <v>1725</v>
      </c>
      <c r="Z261" s="48">
        <v>43081</v>
      </c>
      <c r="AA261" s="51">
        <v>12215</v>
      </c>
      <c r="AB261" s="81" t="s">
        <v>1726</v>
      </c>
      <c r="AC261" s="124">
        <v>43135</v>
      </c>
      <c r="AD261" s="124">
        <v>43254</v>
      </c>
      <c r="AE261" s="52"/>
      <c r="AF261" s="52"/>
      <c r="AG261" s="49">
        <v>0</v>
      </c>
      <c r="AH261" s="49">
        <v>0</v>
      </c>
      <c r="AI261" s="49"/>
      <c r="AJ261" s="52"/>
      <c r="AK261" s="41"/>
      <c r="AL261" s="64"/>
      <c r="AM261" s="64"/>
      <c r="AN261" s="64"/>
      <c r="AO261" s="64"/>
      <c r="AP261" s="125"/>
      <c r="AQ261" s="125"/>
      <c r="AR261" s="125"/>
      <c r="AS261" s="125"/>
      <c r="AT261" s="125"/>
      <c r="AU261" s="125"/>
      <c r="AV261" s="62"/>
      <c r="AW261" s="62"/>
      <c r="AX261" s="62"/>
      <c r="AY261" s="63"/>
      <c r="AZ261" s="62"/>
      <c r="BA261" s="63"/>
      <c r="BB261" s="62"/>
      <c r="BC261" s="62"/>
      <c r="BD261" s="126">
        <v>43082</v>
      </c>
      <c r="BE261" s="127">
        <v>43171</v>
      </c>
      <c r="BF261" s="128"/>
      <c r="BG261" s="62"/>
      <c r="BH261" s="63"/>
      <c r="BI261" s="62"/>
      <c r="BJ261" s="62"/>
      <c r="BK261" s="129"/>
      <c r="BL261" s="129"/>
      <c r="BM261" s="62"/>
    </row>
    <row r="262" spans="1:65" ht="38.25" x14ac:dyDescent="0.25">
      <c r="A262" s="311"/>
      <c r="B262" s="284"/>
      <c r="C262" s="62"/>
      <c r="D262" s="62"/>
      <c r="E262" s="62"/>
      <c r="F262" s="358"/>
      <c r="G262" s="62"/>
      <c r="H262" s="118"/>
      <c r="I262" s="83"/>
      <c r="J262" s="83"/>
      <c r="K262" s="62"/>
      <c r="L262" s="380"/>
      <c r="M262" s="62"/>
      <c r="N262" s="32"/>
      <c r="O262" s="64"/>
      <c r="P262" s="62"/>
      <c r="Q262" s="63"/>
      <c r="R262" s="63"/>
      <c r="S262" s="62"/>
      <c r="T262" s="62"/>
      <c r="U262" s="62"/>
      <c r="V262" s="64"/>
      <c r="W262" s="62"/>
      <c r="X262" s="44" t="s">
        <v>1073</v>
      </c>
      <c r="Y262" s="53" t="s">
        <v>1821</v>
      </c>
      <c r="Z262" s="48">
        <v>43171</v>
      </c>
      <c r="AA262" s="51">
        <v>12319</v>
      </c>
      <c r="AB262" s="81" t="s">
        <v>1726</v>
      </c>
      <c r="AC262" s="124">
        <v>43255</v>
      </c>
      <c r="AD262" s="124">
        <v>43374</v>
      </c>
      <c r="AE262" s="52"/>
      <c r="AF262" s="52"/>
      <c r="AG262" s="49"/>
      <c r="AH262" s="130"/>
      <c r="AI262" s="49"/>
      <c r="AJ262" s="52"/>
      <c r="AK262" s="41"/>
      <c r="AL262" s="68"/>
      <c r="AM262" s="68"/>
      <c r="AN262" s="68"/>
      <c r="AO262" s="68"/>
      <c r="AP262" s="125"/>
      <c r="AQ262" s="125"/>
      <c r="AR262" s="125"/>
      <c r="AS262" s="125"/>
      <c r="AT262" s="125"/>
      <c r="AU262" s="125"/>
      <c r="AV262" s="62"/>
      <c r="AW262" s="62"/>
      <c r="AX262" s="62"/>
      <c r="AY262" s="63"/>
      <c r="AZ262" s="62"/>
      <c r="BA262" s="63"/>
      <c r="BB262" s="62"/>
      <c r="BC262" s="62"/>
      <c r="BD262" s="126">
        <v>43172</v>
      </c>
      <c r="BE262" s="127">
        <v>43261</v>
      </c>
      <c r="BF262" s="128"/>
      <c r="BG262" s="62"/>
      <c r="BH262" s="63"/>
      <c r="BI262" s="62"/>
      <c r="BJ262" s="62"/>
      <c r="BK262" s="129"/>
      <c r="BL262" s="129"/>
      <c r="BM262" s="62"/>
    </row>
    <row r="263" spans="1:65" x14ac:dyDescent="0.25">
      <c r="A263" s="314">
        <v>37</v>
      </c>
      <c r="B263" s="298" t="s">
        <v>1388</v>
      </c>
      <c r="C263" s="116" t="s">
        <v>1142</v>
      </c>
      <c r="D263" s="131" t="s">
        <v>1246</v>
      </c>
      <c r="E263" s="116" t="s">
        <v>143</v>
      </c>
      <c r="F263" s="377" t="s">
        <v>1387</v>
      </c>
      <c r="G263" s="116">
        <v>12045</v>
      </c>
      <c r="H263" s="116"/>
      <c r="I263" s="73"/>
      <c r="J263" s="73"/>
      <c r="K263" s="116" t="s">
        <v>1385</v>
      </c>
      <c r="L263" s="392" t="s">
        <v>1386</v>
      </c>
      <c r="M263" s="116" t="s">
        <v>1389</v>
      </c>
      <c r="N263" s="73">
        <v>42900</v>
      </c>
      <c r="O263" s="74">
        <v>462582.9</v>
      </c>
      <c r="P263" s="116" t="s">
        <v>1384</v>
      </c>
      <c r="Q263" s="73">
        <v>42900</v>
      </c>
      <c r="R263" s="73">
        <v>43019</v>
      </c>
      <c r="S263" s="116" t="s">
        <v>18</v>
      </c>
      <c r="T263" s="116" t="s">
        <v>1337</v>
      </c>
      <c r="U263" s="116" t="s">
        <v>1754</v>
      </c>
      <c r="V263" s="74">
        <v>925.16</v>
      </c>
      <c r="W263" s="116" t="s">
        <v>968</v>
      </c>
      <c r="X263" s="44"/>
      <c r="Y263" s="53"/>
      <c r="Z263" s="48"/>
      <c r="AA263" s="51"/>
      <c r="AB263" s="81"/>
      <c r="AC263" s="124"/>
      <c r="AD263" s="124"/>
      <c r="AE263" s="52">
        <f>AG263/O263</f>
        <v>0.15024238898584447</v>
      </c>
      <c r="AF263" s="52">
        <f>AH263/O263</f>
        <v>2.4816524778585633E-2</v>
      </c>
      <c r="AG263" s="49">
        <f>SUM(AG264:AG268)</f>
        <v>69499.56</v>
      </c>
      <c r="AH263" s="49">
        <f>SUM(AH264:AH268)</f>
        <v>11479.7</v>
      </c>
      <c r="AI263" s="49"/>
      <c r="AJ263" s="52"/>
      <c r="AK263" s="41"/>
      <c r="AL263" s="59">
        <f t="shared" si="21"/>
        <v>520602.76</v>
      </c>
      <c r="AM263" s="59"/>
      <c r="AN263" s="59">
        <v>176361.83</v>
      </c>
      <c r="AO263" s="59">
        <f t="shared" si="16"/>
        <v>176361.83</v>
      </c>
      <c r="AP263" s="125"/>
      <c r="AQ263" s="125"/>
      <c r="AR263" s="125"/>
      <c r="AS263" s="125"/>
      <c r="AT263" s="125"/>
      <c r="AU263" s="125"/>
      <c r="AV263" s="116"/>
      <c r="AW263" s="116"/>
      <c r="AX263" s="116"/>
      <c r="AY263" s="73"/>
      <c r="AZ263" s="116"/>
      <c r="BA263" s="73"/>
      <c r="BB263" s="116"/>
      <c r="BC263" s="116"/>
      <c r="BD263" s="126">
        <v>42957</v>
      </c>
      <c r="BE263" s="127">
        <v>43046</v>
      </c>
      <c r="BF263" s="128"/>
      <c r="BG263" s="116"/>
      <c r="BH263" s="73">
        <v>42957</v>
      </c>
      <c r="BI263" s="116"/>
      <c r="BJ263" s="116"/>
      <c r="BK263" s="129"/>
      <c r="BL263" s="129"/>
      <c r="BM263" s="116"/>
    </row>
    <row r="264" spans="1:65" ht="38.25" x14ac:dyDescent="0.25">
      <c r="A264" s="315"/>
      <c r="B264" s="299"/>
      <c r="C264" s="117"/>
      <c r="D264" s="132"/>
      <c r="E264" s="117"/>
      <c r="F264" s="378"/>
      <c r="G264" s="117"/>
      <c r="H264" s="117"/>
      <c r="I264" s="79"/>
      <c r="J264" s="79"/>
      <c r="K264" s="117"/>
      <c r="L264" s="393"/>
      <c r="M264" s="117"/>
      <c r="N264" s="79"/>
      <c r="O264" s="80"/>
      <c r="P264" s="117"/>
      <c r="Q264" s="79"/>
      <c r="R264" s="79"/>
      <c r="S264" s="117"/>
      <c r="T264" s="117"/>
      <c r="U264" s="117"/>
      <c r="V264" s="80"/>
      <c r="W264" s="117"/>
      <c r="X264" s="44" t="s">
        <v>1073</v>
      </c>
      <c r="Y264" s="53" t="s">
        <v>1786</v>
      </c>
      <c r="Z264" s="48">
        <v>43019</v>
      </c>
      <c r="AA264" s="51">
        <v>12252</v>
      </c>
      <c r="AB264" s="81" t="s">
        <v>1726</v>
      </c>
      <c r="AC264" s="124">
        <v>43020</v>
      </c>
      <c r="AD264" s="124">
        <v>43139</v>
      </c>
      <c r="AE264" s="52"/>
      <c r="AF264" s="52"/>
      <c r="AG264" s="49"/>
      <c r="AH264" s="130"/>
      <c r="AI264" s="49"/>
      <c r="AJ264" s="52"/>
      <c r="AK264" s="41"/>
      <c r="AL264" s="64"/>
      <c r="AM264" s="64"/>
      <c r="AN264" s="64"/>
      <c r="AO264" s="64"/>
      <c r="AP264" s="125"/>
      <c r="AQ264" s="125"/>
      <c r="AR264" s="125"/>
      <c r="AS264" s="125"/>
      <c r="AT264" s="125"/>
      <c r="AU264" s="125"/>
      <c r="AV264" s="117"/>
      <c r="AW264" s="117"/>
      <c r="AX264" s="117"/>
      <c r="AY264" s="79"/>
      <c r="AZ264" s="117"/>
      <c r="BA264" s="79"/>
      <c r="BB264" s="117"/>
      <c r="BC264" s="117"/>
      <c r="BD264" s="126"/>
      <c r="BE264" s="127"/>
      <c r="BF264" s="128"/>
      <c r="BG264" s="117"/>
      <c r="BH264" s="79"/>
      <c r="BI264" s="117"/>
      <c r="BJ264" s="117"/>
      <c r="BK264" s="129"/>
      <c r="BL264" s="129"/>
      <c r="BM264" s="117"/>
    </row>
    <row r="265" spans="1:65" ht="38.25" x14ac:dyDescent="0.25">
      <c r="A265" s="315"/>
      <c r="B265" s="299"/>
      <c r="C265" s="117"/>
      <c r="D265" s="132"/>
      <c r="E265" s="117"/>
      <c r="F265" s="378"/>
      <c r="G265" s="117"/>
      <c r="H265" s="117"/>
      <c r="I265" s="79"/>
      <c r="J265" s="79"/>
      <c r="K265" s="117"/>
      <c r="L265" s="393"/>
      <c r="M265" s="117"/>
      <c r="N265" s="79"/>
      <c r="O265" s="80"/>
      <c r="P265" s="117"/>
      <c r="Q265" s="79"/>
      <c r="R265" s="79"/>
      <c r="S265" s="117"/>
      <c r="T265" s="117"/>
      <c r="U265" s="117"/>
      <c r="V265" s="80"/>
      <c r="W265" s="117"/>
      <c r="X265" s="44" t="s">
        <v>1073</v>
      </c>
      <c r="Y265" s="53" t="s">
        <v>1788</v>
      </c>
      <c r="Z265" s="48">
        <v>43139</v>
      </c>
      <c r="AA265" s="51">
        <v>12253</v>
      </c>
      <c r="AB265" s="81" t="s">
        <v>1726</v>
      </c>
      <c r="AC265" s="124">
        <v>43140</v>
      </c>
      <c r="AD265" s="124">
        <v>43259</v>
      </c>
      <c r="AE265" s="52"/>
      <c r="AF265" s="52"/>
      <c r="AG265" s="49"/>
      <c r="AH265" s="130"/>
      <c r="AI265" s="49"/>
      <c r="AJ265" s="52"/>
      <c r="AK265" s="41"/>
      <c r="AL265" s="64"/>
      <c r="AM265" s="64"/>
      <c r="AN265" s="64"/>
      <c r="AO265" s="64"/>
      <c r="AP265" s="125"/>
      <c r="AQ265" s="125"/>
      <c r="AR265" s="125"/>
      <c r="AS265" s="125"/>
      <c r="AT265" s="125"/>
      <c r="AU265" s="125"/>
      <c r="AV265" s="117"/>
      <c r="AW265" s="117"/>
      <c r="AX265" s="117"/>
      <c r="AY265" s="79"/>
      <c r="AZ265" s="117"/>
      <c r="BA265" s="79"/>
      <c r="BB265" s="117"/>
      <c r="BC265" s="117"/>
      <c r="BD265" s="126"/>
      <c r="BE265" s="127"/>
      <c r="BF265" s="128"/>
      <c r="BG265" s="117"/>
      <c r="BH265" s="79"/>
      <c r="BI265" s="117"/>
      <c r="BJ265" s="117"/>
      <c r="BK265" s="129"/>
      <c r="BL265" s="129"/>
      <c r="BM265" s="117"/>
    </row>
    <row r="266" spans="1:65" ht="38.25" x14ac:dyDescent="0.25">
      <c r="A266" s="315"/>
      <c r="B266" s="299"/>
      <c r="C266" s="117"/>
      <c r="D266" s="132"/>
      <c r="E266" s="117"/>
      <c r="F266" s="378"/>
      <c r="G266" s="117"/>
      <c r="H266" s="117"/>
      <c r="I266" s="79"/>
      <c r="J266" s="79"/>
      <c r="K266" s="117"/>
      <c r="L266" s="393"/>
      <c r="M266" s="117"/>
      <c r="N266" s="79"/>
      <c r="O266" s="80"/>
      <c r="P266" s="117"/>
      <c r="Q266" s="79"/>
      <c r="R266" s="79"/>
      <c r="S266" s="117"/>
      <c r="T266" s="117"/>
      <c r="U266" s="117"/>
      <c r="V266" s="80"/>
      <c r="W266" s="117"/>
      <c r="X266" s="44" t="s">
        <v>1075</v>
      </c>
      <c r="Y266" s="53" t="s">
        <v>1789</v>
      </c>
      <c r="Z266" s="48">
        <v>43159</v>
      </c>
      <c r="AA266" s="51">
        <v>12258</v>
      </c>
      <c r="AB266" s="81" t="s">
        <v>1424</v>
      </c>
      <c r="AC266" s="124"/>
      <c r="AD266" s="124"/>
      <c r="AE266" s="52"/>
      <c r="AF266" s="52"/>
      <c r="AG266" s="49">
        <v>69499.56</v>
      </c>
      <c r="AH266" s="130"/>
      <c r="AI266" s="49"/>
      <c r="AJ266" s="52"/>
      <c r="AK266" s="41"/>
      <c r="AL266" s="64"/>
      <c r="AM266" s="64"/>
      <c r="AN266" s="64"/>
      <c r="AO266" s="64"/>
      <c r="AP266" s="125"/>
      <c r="AQ266" s="125"/>
      <c r="AR266" s="125"/>
      <c r="AS266" s="125"/>
      <c r="AT266" s="125"/>
      <c r="AU266" s="125"/>
      <c r="AV266" s="117"/>
      <c r="AW266" s="117"/>
      <c r="AX266" s="117"/>
      <c r="AY266" s="79"/>
      <c r="AZ266" s="117"/>
      <c r="BA266" s="79"/>
      <c r="BB266" s="117"/>
      <c r="BC266" s="117"/>
      <c r="BD266" s="126"/>
      <c r="BE266" s="127"/>
      <c r="BF266" s="128"/>
      <c r="BG266" s="117"/>
      <c r="BH266" s="79"/>
      <c r="BI266" s="117"/>
      <c r="BJ266" s="117"/>
      <c r="BK266" s="129"/>
      <c r="BL266" s="129"/>
      <c r="BM266" s="117"/>
    </row>
    <row r="267" spans="1:65" ht="38.25" x14ac:dyDescent="0.25">
      <c r="A267" s="315"/>
      <c r="B267" s="299"/>
      <c r="C267" s="117"/>
      <c r="D267" s="132"/>
      <c r="E267" s="117"/>
      <c r="F267" s="378"/>
      <c r="G267" s="117"/>
      <c r="H267" s="117"/>
      <c r="I267" s="79"/>
      <c r="J267" s="79"/>
      <c r="K267" s="117"/>
      <c r="L267" s="393"/>
      <c r="M267" s="117"/>
      <c r="N267" s="79"/>
      <c r="O267" s="80"/>
      <c r="P267" s="117"/>
      <c r="Q267" s="79"/>
      <c r="R267" s="79"/>
      <c r="S267" s="117"/>
      <c r="T267" s="117"/>
      <c r="U267" s="117"/>
      <c r="V267" s="80"/>
      <c r="W267" s="117"/>
      <c r="X267" s="44" t="s">
        <v>1075</v>
      </c>
      <c r="Y267" s="53" t="s">
        <v>1787</v>
      </c>
      <c r="Z267" s="48">
        <v>43213</v>
      </c>
      <c r="AA267" s="51">
        <v>12291</v>
      </c>
      <c r="AB267" s="81" t="s">
        <v>1424</v>
      </c>
      <c r="AC267" s="124"/>
      <c r="AD267" s="124"/>
      <c r="AE267" s="52"/>
      <c r="AF267" s="52"/>
      <c r="AG267" s="49"/>
      <c r="AH267" s="130">
        <v>11479.7</v>
      </c>
      <c r="AI267" s="49"/>
      <c r="AJ267" s="52"/>
      <c r="AK267" s="41"/>
      <c r="AL267" s="64"/>
      <c r="AM267" s="64"/>
      <c r="AN267" s="64"/>
      <c r="AO267" s="64"/>
      <c r="AP267" s="125"/>
      <c r="AQ267" s="125"/>
      <c r="AR267" s="125"/>
      <c r="AS267" s="125"/>
      <c r="AT267" s="125"/>
      <c r="AU267" s="125"/>
      <c r="AV267" s="117"/>
      <c r="AW267" s="117"/>
      <c r="AX267" s="117"/>
      <c r="AY267" s="79"/>
      <c r="AZ267" s="117"/>
      <c r="BA267" s="79"/>
      <c r="BB267" s="117"/>
      <c r="BC267" s="117"/>
      <c r="BD267" s="126"/>
      <c r="BE267" s="127"/>
      <c r="BF267" s="128"/>
      <c r="BG267" s="117"/>
      <c r="BH267" s="79"/>
      <c r="BI267" s="117"/>
      <c r="BJ267" s="117"/>
      <c r="BK267" s="129"/>
      <c r="BL267" s="129"/>
      <c r="BM267" s="117"/>
    </row>
    <row r="268" spans="1:65" ht="38.25" x14ac:dyDescent="0.25">
      <c r="A268" s="316"/>
      <c r="B268" s="300"/>
      <c r="C268" s="118"/>
      <c r="D268" s="133"/>
      <c r="E268" s="118"/>
      <c r="F268" s="379"/>
      <c r="G268" s="118"/>
      <c r="H268" s="118"/>
      <c r="I268" s="83"/>
      <c r="J268" s="83"/>
      <c r="K268" s="118"/>
      <c r="L268" s="394"/>
      <c r="M268" s="118"/>
      <c r="N268" s="83"/>
      <c r="O268" s="84"/>
      <c r="P268" s="118"/>
      <c r="Q268" s="83"/>
      <c r="R268" s="83"/>
      <c r="S268" s="118"/>
      <c r="T268" s="118"/>
      <c r="U268" s="118"/>
      <c r="V268" s="84"/>
      <c r="W268" s="118"/>
      <c r="X268" s="44" t="s">
        <v>1073</v>
      </c>
      <c r="Y268" s="53" t="s">
        <v>1822</v>
      </c>
      <c r="Z268" s="48">
        <v>43139</v>
      </c>
      <c r="AA268" s="51"/>
      <c r="AB268" s="81" t="s">
        <v>1424</v>
      </c>
      <c r="AC268" s="124">
        <v>43140</v>
      </c>
      <c r="AD268" s="124"/>
      <c r="AE268" s="52"/>
      <c r="AF268" s="52"/>
      <c r="AG268" s="49"/>
      <c r="AH268" s="130"/>
      <c r="AI268" s="49"/>
      <c r="AJ268" s="52"/>
      <c r="AK268" s="41"/>
      <c r="AL268" s="68"/>
      <c r="AM268" s="68"/>
      <c r="AN268" s="68"/>
      <c r="AO268" s="68"/>
      <c r="AP268" s="125"/>
      <c r="AQ268" s="125"/>
      <c r="AR268" s="125"/>
      <c r="AS268" s="125"/>
      <c r="AT268" s="125"/>
      <c r="AU268" s="125"/>
      <c r="AV268" s="118"/>
      <c r="AW268" s="118"/>
      <c r="AX268" s="118"/>
      <c r="AY268" s="83"/>
      <c r="AZ268" s="118"/>
      <c r="BA268" s="83"/>
      <c r="BB268" s="118"/>
      <c r="BC268" s="118"/>
      <c r="BD268" s="126"/>
      <c r="BE268" s="127"/>
      <c r="BF268" s="128"/>
      <c r="BG268" s="118"/>
      <c r="BH268" s="83"/>
      <c r="BI268" s="118"/>
      <c r="BJ268" s="118"/>
      <c r="BK268" s="129"/>
      <c r="BL268" s="129"/>
      <c r="BM268" s="118"/>
    </row>
    <row r="269" spans="1:65" x14ac:dyDescent="0.25">
      <c r="A269" s="317">
        <v>38</v>
      </c>
      <c r="B269" s="290" t="s">
        <v>1393</v>
      </c>
      <c r="C269" s="57" t="s">
        <v>1110</v>
      </c>
      <c r="D269" s="57" t="s">
        <v>1246</v>
      </c>
      <c r="E269" s="57" t="s">
        <v>143</v>
      </c>
      <c r="F269" s="351" t="s">
        <v>1392</v>
      </c>
      <c r="G269" s="57">
        <v>12034</v>
      </c>
      <c r="H269" s="116"/>
      <c r="I269" s="73"/>
      <c r="J269" s="73"/>
      <c r="K269" s="57" t="s">
        <v>1390</v>
      </c>
      <c r="L269" s="385" t="s">
        <v>1391</v>
      </c>
      <c r="M269" s="57" t="s">
        <v>1394</v>
      </c>
      <c r="N269" s="58">
        <v>42907</v>
      </c>
      <c r="O269" s="59">
        <v>205908.21</v>
      </c>
      <c r="P269" s="57" t="s">
        <v>1395</v>
      </c>
      <c r="Q269" s="58">
        <v>42907</v>
      </c>
      <c r="R269" s="58">
        <v>43026</v>
      </c>
      <c r="S269" s="57" t="s">
        <v>18</v>
      </c>
      <c r="T269" s="57" t="s">
        <v>1396</v>
      </c>
      <c r="U269" s="57" t="s">
        <v>1756</v>
      </c>
      <c r="V269" s="59">
        <v>411.81</v>
      </c>
      <c r="W269" s="57" t="s">
        <v>968</v>
      </c>
      <c r="X269" s="44"/>
      <c r="Y269" s="53"/>
      <c r="Z269" s="46"/>
      <c r="AA269" s="55"/>
      <c r="AB269" s="123"/>
      <c r="AC269" s="70"/>
      <c r="AD269" s="70"/>
      <c r="AE269" s="56"/>
      <c r="AF269" s="56"/>
      <c r="AG269" s="41"/>
      <c r="AH269" s="41"/>
      <c r="AI269" s="41"/>
      <c r="AJ269" s="56"/>
      <c r="AK269" s="41"/>
      <c r="AL269" s="59">
        <f t="shared" si="21"/>
        <v>205908.21</v>
      </c>
      <c r="AM269" s="59">
        <v>0</v>
      </c>
      <c r="AN269" s="59">
        <v>103793.28</v>
      </c>
      <c r="AO269" s="59">
        <f t="shared" si="16"/>
        <v>103793.28</v>
      </c>
      <c r="AP269" s="61"/>
      <c r="AQ269" s="61"/>
      <c r="AR269" s="61"/>
      <c r="AS269" s="61"/>
      <c r="AT269" s="61"/>
      <c r="AU269" s="61"/>
      <c r="AV269" s="57"/>
      <c r="AW269" s="57"/>
      <c r="AX269" s="57"/>
      <c r="AY269" s="58"/>
      <c r="AZ269" s="57"/>
      <c r="BA269" s="58"/>
      <c r="BB269" s="57"/>
      <c r="BC269" s="57"/>
      <c r="BD269" s="126">
        <v>43108</v>
      </c>
      <c r="BE269" s="127">
        <v>43197</v>
      </c>
      <c r="BF269" s="128"/>
      <c r="BG269" s="57"/>
      <c r="BH269" s="58">
        <v>43108</v>
      </c>
      <c r="BI269" s="57"/>
      <c r="BJ269" s="57"/>
      <c r="BK269" s="42"/>
      <c r="BL269" s="42"/>
      <c r="BM269" s="57"/>
    </row>
    <row r="270" spans="1:65" ht="38.25" x14ac:dyDescent="0.25">
      <c r="A270" s="311"/>
      <c r="B270" s="284"/>
      <c r="C270" s="62"/>
      <c r="D270" s="62"/>
      <c r="E270" s="62"/>
      <c r="F270" s="349"/>
      <c r="G270" s="62"/>
      <c r="H270" s="117"/>
      <c r="I270" s="79"/>
      <c r="J270" s="79"/>
      <c r="K270" s="62"/>
      <c r="L270" s="380"/>
      <c r="M270" s="62"/>
      <c r="N270" s="63"/>
      <c r="O270" s="64"/>
      <c r="P270" s="62"/>
      <c r="Q270" s="63"/>
      <c r="R270" s="63"/>
      <c r="S270" s="62"/>
      <c r="T270" s="62"/>
      <c r="U270" s="62"/>
      <c r="V270" s="64"/>
      <c r="W270" s="62"/>
      <c r="X270" s="44" t="s">
        <v>1073</v>
      </c>
      <c r="Y270" s="53" t="s">
        <v>1727</v>
      </c>
      <c r="Z270" s="46">
        <v>43027</v>
      </c>
      <c r="AA270" s="55">
        <v>12219</v>
      </c>
      <c r="AB270" s="81" t="s">
        <v>1726</v>
      </c>
      <c r="AC270" s="70">
        <v>43027</v>
      </c>
      <c r="AD270" s="70">
        <v>43146</v>
      </c>
      <c r="AE270" s="56"/>
      <c r="AF270" s="56"/>
      <c r="AG270" s="41"/>
      <c r="AH270" s="41"/>
      <c r="AI270" s="41"/>
      <c r="AJ270" s="56"/>
      <c r="AK270" s="41"/>
      <c r="AL270" s="64"/>
      <c r="AM270" s="64"/>
      <c r="AN270" s="64"/>
      <c r="AO270" s="64"/>
      <c r="AP270" s="61"/>
      <c r="AQ270" s="61"/>
      <c r="AR270" s="61"/>
      <c r="AS270" s="61"/>
      <c r="AT270" s="61"/>
      <c r="AU270" s="61"/>
      <c r="AV270" s="62"/>
      <c r="AW270" s="62"/>
      <c r="AX270" s="62"/>
      <c r="AY270" s="63"/>
      <c r="AZ270" s="62"/>
      <c r="BA270" s="63"/>
      <c r="BB270" s="62"/>
      <c r="BC270" s="62"/>
      <c r="BD270" s="126"/>
      <c r="BE270" s="127"/>
      <c r="BF270" s="128"/>
      <c r="BG270" s="62"/>
      <c r="BH270" s="63"/>
      <c r="BI270" s="62"/>
      <c r="BJ270" s="62"/>
      <c r="BK270" s="42"/>
      <c r="BL270" s="42"/>
      <c r="BM270" s="62"/>
    </row>
    <row r="271" spans="1:65" ht="38.25" x14ac:dyDescent="0.25">
      <c r="A271" s="312"/>
      <c r="B271" s="285"/>
      <c r="C271" s="66"/>
      <c r="D271" s="66"/>
      <c r="E271" s="66"/>
      <c r="F271" s="350"/>
      <c r="G271" s="66"/>
      <c r="H271" s="118"/>
      <c r="I271" s="83"/>
      <c r="J271" s="83"/>
      <c r="K271" s="66"/>
      <c r="L271" s="381"/>
      <c r="M271" s="66"/>
      <c r="N271" s="67"/>
      <c r="O271" s="68"/>
      <c r="P271" s="66"/>
      <c r="Q271" s="67"/>
      <c r="R271" s="67"/>
      <c r="S271" s="66"/>
      <c r="T271" s="66"/>
      <c r="U271" s="66"/>
      <c r="V271" s="68"/>
      <c r="W271" s="66"/>
      <c r="X271" s="44" t="s">
        <v>1073</v>
      </c>
      <c r="Y271" s="53" t="s">
        <v>1935</v>
      </c>
      <c r="Z271" s="46">
        <v>43147</v>
      </c>
      <c r="AA271" s="55">
        <v>12280</v>
      </c>
      <c r="AB271" s="81" t="s">
        <v>1726</v>
      </c>
      <c r="AC271" s="70">
        <v>43147</v>
      </c>
      <c r="AD271" s="70">
        <v>43266</v>
      </c>
      <c r="AE271" s="56"/>
      <c r="AF271" s="56"/>
      <c r="AG271" s="41"/>
      <c r="AH271" s="41"/>
      <c r="AI271" s="41"/>
      <c r="AJ271" s="56"/>
      <c r="AK271" s="41"/>
      <c r="AL271" s="68"/>
      <c r="AM271" s="68"/>
      <c r="AN271" s="68"/>
      <c r="AO271" s="68"/>
      <c r="AP271" s="61"/>
      <c r="AQ271" s="61"/>
      <c r="AR271" s="61"/>
      <c r="AS271" s="61"/>
      <c r="AT271" s="61"/>
      <c r="AU271" s="61"/>
      <c r="AV271" s="66"/>
      <c r="AW271" s="66"/>
      <c r="AX271" s="66"/>
      <c r="AY271" s="67"/>
      <c r="AZ271" s="66"/>
      <c r="BA271" s="67"/>
      <c r="BB271" s="66"/>
      <c r="BC271" s="66"/>
      <c r="BD271" s="126">
        <v>43198</v>
      </c>
      <c r="BE271" s="127">
        <v>43257</v>
      </c>
      <c r="BF271" s="128"/>
      <c r="BG271" s="66"/>
      <c r="BH271" s="67"/>
      <c r="BI271" s="66"/>
      <c r="BJ271" s="66"/>
      <c r="BK271" s="42"/>
      <c r="BL271" s="42"/>
      <c r="BM271" s="66"/>
    </row>
    <row r="272" spans="1:65" x14ac:dyDescent="0.25">
      <c r="A272" s="317">
        <v>39</v>
      </c>
      <c r="B272" s="290" t="s">
        <v>1468</v>
      </c>
      <c r="C272" s="57" t="s">
        <v>1122</v>
      </c>
      <c r="D272" s="57" t="s">
        <v>1246</v>
      </c>
      <c r="E272" s="57" t="s">
        <v>143</v>
      </c>
      <c r="F272" s="351" t="s">
        <v>1475</v>
      </c>
      <c r="G272" s="57">
        <v>12024</v>
      </c>
      <c r="H272" s="116"/>
      <c r="I272" s="73"/>
      <c r="J272" s="73"/>
      <c r="K272" s="57" t="s">
        <v>1476</v>
      </c>
      <c r="L272" s="385" t="s">
        <v>707</v>
      </c>
      <c r="M272" s="57" t="s">
        <v>234</v>
      </c>
      <c r="N272" s="58">
        <v>42935</v>
      </c>
      <c r="O272" s="59">
        <v>177253.61</v>
      </c>
      <c r="P272" s="57" t="s">
        <v>1477</v>
      </c>
      <c r="Q272" s="58">
        <v>42935</v>
      </c>
      <c r="R272" s="58">
        <v>43054</v>
      </c>
      <c r="S272" s="57" t="s">
        <v>18</v>
      </c>
      <c r="T272" s="57" t="s">
        <v>1478</v>
      </c>
      <c r="U272" s="57" t="s">
        <v>1755</v>
      </c>
      <c r="V272" s="59"/>
      <c r="W272" s="57" t="s">
        <v>927</v>
      </c>
      <c r="X272" s="44"/>
      <c r="Y272" s="53"/>
      <c r="Z272" s="46"/>
      <c r="AA272" s="55"/>
      <c r="AB272" s="53"/>
      <c r="AC272" s="70"/>
      <c r="AD272" s="70"/>
      <c r="AE272" s="56">
        <f>AG272/O272</f>
        <v>0.36752171084131946</v>
      </c>
      <c r="AF272" s="56">
        <f>AH272/O272</f>
        <v>1.5710822476337719E-3</v>
      </c>
      <c r="AG272" s="41">
        <f>SUM(AG273:AG276)</f>
        <v>65144.55</v>
      </c>
      <c r="AH272" s="41">
        <f>SUM(AH273:AH276)</f>
        <v>278.48</v>
      </c>
      <c r="AI272" s="41"/>
      <c r="AJ272" s="56"/>
      <c r="AK272" s="41"/>
      <c r="AL272" s="59">
        <f>O272-AH272+AG272+AK272</f>
        <v>242119.67999999999</v>
      </c>
      <c r="AM272" s="59">
        <v>105234.26</v>
      </c>
      <c r="AN272" s="59">
        <v>157720.4</v>
      </c>
      <c r="AO272" s="59">
        <f t="shared" si="16"/>
        <v>262954.65999999997</v>
      </c>
      <c r="AP272" s="61"/>
      <c r="AQ272" s="61"/>
      <c r="AR272" s="61"/>
      <c r="AS272" s="61"/>
      <c r="AT272" s="61"/>
      <c r="AU272" s="61"/>
      <c r="AV272" s="57"/>
      <c r="AW272" s="57"/>
      <c r="AX272" s="57"/>
      <c r="AY272" s="58"/>
      <c r="AZ272" s="57"/>
      <c r="BA272" s="58"/>
      <c r="BB272" s="57"/>
      <c r="BC272" s="57"/>
      <c r="BD272" s="113">
        <v>42935</v>
      </c>
      <c r="BE272" s="77">
        <v>43024</v>
      </c>
      <c r="BF272" s="43"/>
      <c r="BG272" s="57"/>
      <c r="BH272" s="58">
        <v>42935</v>
      </c>
      <c r="BI272" s="57"/>
      <c r="BJ272" s="57"/>
      <c r="BK272" s="42"/>
      <c r="BL272" s="42"/>
      <c r="BM272" s="57"/>
    </row>
    <row r="273" spans="1:65" ht="38.25" x14ac:dyDescent="0.25">
      <c r="A273" s="311"/>
      <c r="B273" s="284"/>
      <c r="C273" s="62"/>
      <c r="D273" s="62"/>
      <c r="E273" s="62"/>
      <c r="F273" s="349"/>
      <c r="G273" s="62"/>
      <c r="H273" s="117"/>
      <c r="I273" s="79"/>
      <c r="J273" s="79"/>
      <c r="K273" s="62"/>
      <c r="L273" s="380"/>
      <c r="M273" s="62"/>
      <c r="N273" s="63"/>
      <c r="O273" s="64"/>
      <c r="P273" s="62"/>
      <c r="Q273" s="63"/>
      <c r="R273" s="63"/>
      <c r="S273" s="62"/>
      <c r="T273" s="62"/>
      <c r="U273" s="62"/>
      <c r="V273" s="64"/>
      <c r="W273" s="62"/>
      <c r="X273" s="44" t="s">
        <v>1073</v>
      </c>
      <c r="Y273" s="53" t="s">
        <v>1665</v>
      </c>
      <c r="Z273" s="46">
        <v>43022</v>
      </c>
      <c r="AA273" s="55">
        <v>12165</v>
      </c>
      <c r="AB273" s="53" t="s">
        <v>1728</v>
      </c>
      <c r="AC273" s="70">
        <v>43055</v>
      </c>
      <c r="AD273" s="70">
        <v>43174</v>
      </c>
      <c r="AE273" s="56"/>
      <c r="AF273" s="56"/>
      <c r="AG273" s="41"/>
      <c r="AH273" s="41"/>
      <c r="AI273" s="41"/>
      <c r="AJ273" s="56"/>
      <c r="AK273" s="41"/>
      <c r="AL273" s="64"/>
      <c r="AM273" s="64"/>
      <c r="AN273" s="64"/>
      <c r="AO273" s="64"/>
      <c r="AP273" s="61"/>
      <c r="AQ273" s="61"/>
      <c r="AR273" s="61"/>
      <c r="AS273" s="61"/>
      <c r="AT273" s="61"/>
      <c r="AU273" s="61"/>
      <c r="AV273" s="62"/>
      <c r="AW273" s="62"/>
      <c r="AX273" s="62"/>
      <c r="AY273" s="63"/>
      <c r="AZ273" s="62"/>
      <c r="BA273" s="63"/>
      <c r="BB273" s="62"/>
      <c r="BC273" s="62"/>
      <c r="BD273" s="113">
        <v>43025</v>
      </c>
      <c r="BE273" s="77">
        <v>43114</v>
      </c>
      <c r="BF273" s="43"/>
      <c r="BG273" s="62"/>
      <c r="BH273" s="63"/>
      <c r="BI273" s="62"/>
      <c r="BJ273" s="62"/>
      <c r="BK273" s="42"/>
      <c r="BL273" s="42"/>
      <c r="BM273" s="62"/>
    </row>
    <row r="274" spans="1:65" ht="38.25" x14ac:dyDescent="0.25">
      <c r="A274" s="311"/>
      <c r="B274" s="284"/>
      <c r="C274" s="62"/>
      <c r="D274" s="62"/>
      <c r="E274" s="62"/>
      <c r="F274" s="349"/>
      <c r="G274" s="62"/>
      <c r="H274" s="117"/>
      <c r="I274" s="79"/>
      <c r="J274" s="79"/>
      <c r="K274" s="62"/>
      <c r="L274" s="380"/>
      <c r="M274" s="62"/>
      <c r="N274" s="63"/>
      <c r="O274" s="64"/>
      <c r="P274" s="62"/>
      <c r="Q274" s="63"/>
      <c r="R274" s="63"/>
      <c r="S274" s="62"/>
      <c r="T274" s="62"/>
      <c r="U274" s="62"/>
      <c r="V274" s="64"/>
      <c r="W274" s="62"/>
      <c r="X274" s="44" t="s">
        <v>1073</v>
      </c>
      <c r="Y274" s="53" t="s">
        <v>1823</v>
      </c>
      <c r="Z274" s="46">
        <v>43112</v>
      </c>
      <c r="AA274" s="55">
        <v>12266</v>
      </c>
      <c r="AB274" s="53" t="s">
        <v>1728</v>
      </c>
      <c r="AC274" s="70">
        <v>43175</v>
      </c>
      <c r="AD274" s="70">
        <v>43296</v>
      </c>
      <c r="AE274" s="56"/>
      <c r="AF274" s="56"/>
      <c r="AG274" s="41"/>
      <c r="AH274" s="41"/>
      <c r="AI274" s="41"/>
      <c r="AJ274" s="56"/>
      <c r="AK274" s="41"/>
      <c r="AL274" s="64"/>
      <c r="AM274" s="64"/>
      <c r="AN274" s="64"/>
      <c r="AO274" s="64"/>
      <c r="AP274" s="61"/>
      <c r="AQ274" s="61"/>
      <c r="AR274" s="61"/>
      <c r="AS274" s="61"/>
      <c r="AT274" s="61"/>
      <c r="AU274" s="61"/>
      <c r="AV274" s="62"/>
      <c r="AW274" s="62"/>
      <c r="AX274" s="62"/>
      <c r="AY274" s="63"/>
      <c r="AZ274" s="62"/>
      <c r="BA274" s="63"/>
      <c r="BB274" s="62"/>
      <c r="BC274" s="62"/>
      <c r="BD274" s="126">
        <v>43115</v>
      </c>
      <c r="BE274" s="127">
        <v>43204</v>
      </c>
      <c r="BF274" s="128"/>
      <c r="BG274" s="62"/>
      <c r="BH274" s="63"/>
      <c r="BI274" s="62"/>
      <c r="BJ274" s="62"/>
      <c r="BK274" s="42"/>
      <c r="BL274" s="42"/>
      <c r="BM274" s="62"/>
    </row>
    <row r="275" spans="1:65" ht="38.25" x14ac:dyDescent="0.25">
      <c r="A275" s="311"/>
      <c r="B275" s="284"/>
      <c r="C275" s="62"/>
      <c r="D275" s="62"/>
      <c r="E275" s="62"/>
      <c r="F275" s="349"/>
      <c r="G275" s="62"/>
      <c r="H275" s="117"/>
      <c r="I275" s="79"/>
      <c r="J275" s="79"/>
      <c r="K275" s="62"/>
      <c r="L275" s="380"/>
      <c r="M275" s="62"/>
      <c r="N275" s="63"/>
      <c r="O275" s="64"/>
      <c r="P275" s="62"/>
      <c r="Q275" s="63"/>
      <c r="R275" s="63"/>
      <c r="S275" s="62"/>
      <c r="T275" s="62"/>
      <c r="U275" s="62"/>
      <c r="V275" s="64"/>
      <c r="W275" s="62"/>
      <c r="X275" s="44" t="s">
        <v>1075</v>
      </c>
      <c r="Y275" s="53" t="s">
        <v>1824</v>
      </c>
      <c r="Z275" s="46">
        <v>43147</v>
      </c>
      <c r="AA275" s="55">
        <v>12266</v>
      </c>
      <c r="AB275" s="81" t="s">
        <v>1913</v>
      </c>
      <c r="AC275" s="70"/>
      <c r="AD275" s="70"/>
      <c r="AE275" s="56"/>
      <c r="AF275" s="56"/>
      <c r="AG275" s="41"/>
      <c r="AH275" s="41">
        <v>278.48</v>
      </c>
      <c r="AI275" s="41"/>
      <c r="AJ275" s="56"/>
      <c r="AK275" s="41"/>
      <c r="AL275" s="64"/>
      <c r="AM275" s="64"/>
      <c r="AN275" s="64"/>
      <c r="AO275" s="64"/>
      <c r="AP275" s="61"/>
      <c r="AQ275" s="61"/>
      <c r="AR275" s="61"/>
      <c r="AS275" s="61"/>
      <c r="AT275" s="61"/>
      <c r="AU275" s="61"/>
      <c r="AV275" s="62"/>
      <c r="AW275" s="62"/>
      <c r="AX275" s="62"/>
      <c r="AY275" s="63"/>
      <c r="AZ275" s="62"/>
      <c r="BA275" s="63"/>
      <c r="BB275" s="62"/>
      <c r="BC275" s="62"/>
      <c r="BD275" s="126"/>
      <c r="BE275" s="127"/>
      <c r="BF275" s="128"/>
      <c r="BG275" s="62"/>
      <c r="BH275" s="63"/>
      <c r="BI275" s="62"/>
      <c r="BJ275" s="62"/>
      <c r="BK275" s="42"/>
      <c r="BL275" s="42"/>
      <c r="BM275" s="62"/>
    </row>
    <row r="276" spans="1:65" ht="38.25" x14ac:dyDescent="0.25">
      <c r="A276" s="312"/>
      <c r="B276" s="285"/>
      <c r="C276" s="66"/>
      <c r="D276" s="66"/>
      <c r="E276" s="66"/>
      <c r="F276" s="350"/>
      <c r="G276" s="66"/>
      <c r="H276" s="118"/>
      <c r="I276" s="83"/>
      <c r="J276" s="83"/>
      <c r="K276" s="66"/>
      <c r="L276" s="381"/>
      <c r="M276" s="66"/>
      <c r="N276" s="67"/>
      <c r="O276" s="68"/>
      <c r="P276" s="66"/>
      <c r="Q276" s="67"/>
      <c r="R276" s="67"/>
      <c r="S276" s="66"/>
      <c r="T276" s="66"/>
      <c r="U276" s="66"/>
      <c r="V276" s="68"/>
      <c r="W276" s="66"/>
      <c r="X276" s="44" t="s">
        <v>1075</v>
      </c>
      <c r="Y276" s="53" t="s">
        <v>1825</v>
      </c>
      <c r="Z276" s="46">
        <v>43152</v>
      </c>
      <c r="AA276" s="55">
        <v>12267</v>
      </c>
      <c r="AB276" s="81" t="s">
        <v>1913</v>
      </c>
      <c r="AC276" s="70"/>
      <c r="AD276" s="70"/>
      <c r="AE276" s="56"/>
      <c r="AF276" s="56"/>
      <c r="AG276" s="41">
        <v>65144.55</v>
      </c>
      <c r="AH276" s="41"/>
      <c r="AI276" s="41"/>
      <c r="AJ276" s="56"/>
      <c r="AK276" s="41"/>
      <c r="AL276" s="68"/>
      <c r="AM276" s="68"/>
      <c r="AN276" s="68"/>
      <c r="AO276" s="68"/>
      <c r="AP276" s="61"/>
      <c r="AQ276" s="61"/>
      <c r="AR276" s="61"/>
      <c r="AS276" s="61"/>
      <c r="AT276" s="61"/>
      <c r="AU276" s="61"/>
      <c r="AV276" s="66"/>
      <c r="AW276" s="66"/>
      <c r="AX276" s="66"/>
      <c r="AY276" s="67"/>
      <c r="AZ276" s="66"/>
      <c r="BA276" s="67"/>
      <c r="BB276" s="66"/>
      <c r="BC276" s="66"/>
      <c r="BD276" s="126"/>
      <c r="BE276" s="127"/>
      <c r="BF276" s="128"/>
      <c r="BG276" s="66"/>
      <c r="BH276" s="67"/>
      <c r="BI276" s="66"/>
      <c r="BJ276" s="66"/>
      <c r="BK276" s="42"/>
      <c r="BL276" s="42"/>
      <c r="BM276" s="66"/>
    </row>
    <row r="277" spans="1:65" x14ac:dyDescent="0.25">
      <c r="A277" s="317">
        <v>40</v>
      </c>
      <c r="B277" s="290" t="s">
        <v>1480</v>
      </c>
      <c r="C277" s="57" t="s">
        <v>1122</v>
      </c>
      <c r="D277" s="57" t="s">
        <v>1246</v>
      </c>
      <c r="E277" s="57" t="s">
        <v>143</v>
      </c>
      <c r="F277" s="351" t="s">
        <v>1481</v>
      </c>
      <c r="G277" s="57">
        <v>12058</v>
      </c>
      <c r="H277" s="116"/>
      <c r="I277" s="73"/>
      <c r="J277" s="73"/>
      <c r="K277" s="57" t="s">
        <v>1482</v>
      </c>
      <c r="L277" s="385" t="s">
        <v>1483</v>
      </c>
      <c r="M277" s="57" t="s">
        <v>1479</v>
      </c>
      <c r="N277" s="58">
        <v>42935</v>
      </c>
      <c r="O277" s="59">
        <v>415550.6</v>
      </c>
      <c r="P277" s="57" t="s">
        <v>1484</v>
      </c>
      <c r="Q277" s="58">
        <v>42935</v>
      </c>
      <c r="R277" s="58">
        <v>43024</v>
      </c>
      <c r="S277" s="57" t="s">
        <v>18</v>
      </c>
      <c r="T277" s="57" t="s">
        <v>1485</v>
      </c>
      <c r="U277" s="57" t="s">
        <v>1757</v>
      </c>
      <c r="V277" s="59"/>
      <c r="W277" s="57" t="s">
        <v>968</v>
      </c>
      <c r="X277" s="44"/>
      <c r="Y277" s="53"/>
      <c r="Z277" s="46"/>
      <c r="AA277" s="55"/>
      <c r="AB277" s="123"/>
      <c r="AC277" s="70"/>
      <c r="AD277" s="70"/>
      <c r="AE277" s="56"/>
      <c r="AF277" s="56"/>
      <c r="AG277" s="41"/>
      <c r="AH277" s="41"/>
      <c r="AI277" s="41"/>
      <c r="AJ277" s="56"/>
      <c r="AK277" s="41"/>
      <c r="AL277" s="59">
        <f t="shared" si="21"/>
        <v>415550.6</v>
      </c>
      <c r="AM277" s="59">
        <v>0</v>
      </c>
      <c r="AN277" s="59">
        <v>25.39</v>
      </c>
      <c r="AO277" s="59">
        <f t="shared" si="16"/>
        <v>25.39</v>
      </c>
      <c r="AP277" s="61"/>
      <c r="AQ277" s="61"/>
      <c r="AR277" s="61"/>
      <c r="AS277" s="61"/>
      <c r="AT277" s="61"/>
      <c r="AU277" s="61"/>
      <c r="AV277" s="57"/>
      <c r="AW277" s="57"/>
      <c r="AX277" s="57"/>
      <c r="AY277" s="58"/>
      <c r="AZ277" s="57"/>
      <c r="BA277" s="58"/>
      <c r="BB277" s="57"/>
      <c r="BC277" s="57"/>
      <c r="BD277" s="126"/>
      <c r="BE277" s="127"/>
      <c r="BF277" s="128"/>
      <c r="BG277" s="57"/>
      <c r="BH277" s="58" t="s">
        <v>675</v>
      </c>
      <c r="BI277" s="57"/>
      <c r="BJ277" s="57"/>
      <c r="BK277" s="42"/>
      <c r="BL277" s="42"/>
      <c r="BM277" s="57"/>
    </row>
    <row r="278" spans="1:65" ht="45" x14ac:dyDescent="0.25">
      <c r="A278" s="311"/>
      <c r="B278" s="284"/>
      <c r="C278" s="62"/>
      <c r="D278" s="62"/>
      <c r="E278" s="62"/>
      <c r="F278" s="349"/>
      <c r="G278" s="62"/>
      <c r="H278" s="117"/>
      <c r="I278" s="79"/>
      <c r="J278" s="79"/>
      <c r="K278" s="62"/>
      <c r="L278" s="380"/>
      <c r="M278" s="62"/>
      <c r="N278" s="63"/>
      <c r="O278" s="64"/>
      <c r="P278" s="62"/>
      <c r="Q278" s="63"/>
      <c r="R278" s="63"/>
      <c r="S278" s="62"/>
      <c r="T278" s="62"/>
      <c r="U278" s="62"/>
      <c r="V278" s="64"/>
      <c r="W278" s="62"/>
      <c r="X278" s="85" t="s">
        <v>1073</v>
      </c>
      <c r="Y278" s="53" t="s">
        <v>1826</v>
      </c>
      <c r="Z278" s="46">
        <v>43025</v>
      </c>
      <c r="AA278" s="55">
        <v>12249</v>
      </c>
      <c r="AB278" s="123" t="s">
        <v>1728</v>
      </c>
      <c r="AC278" s="70">
        <v>43025</v>
      </c>
      <c r="AD278" s="70">
        <v>43114</v>
      </c>
      <c r="AE278" s="56"/>
      <c r="AF278" s="56"/>
      <c r="AG278" s="41"/>
      <c r="AH278" s="41"/>
      <c r="AI278" s="41"/>
      <c r="AJ278" s="56"/>
      <c r="AK278" s="41"/>
      <c r="AL278" s="64"/>
      <c r="AM278" s="64"/>
      <c r="AN278" s="64"/>
      <c r="AO278" s="64"/>
      <c r="AP278" s="61"/>
      <c r="AQ278" s="61"/>
      <c r="AR278" s="61"/>
      <c r="AS278" s="61"/>
      <c r="AT278" s="61"/>
      <c r="AU278" s="61"/>
      <c r="AV278" s="62"/>
      <c r="AW278" s="62"/>
      <c r="AX278" s="62"/>
      <c r="AY278" s="63"/>
      <c r="AZ278" s="62"/>
      <c r="BA278" s="63"/>
      <c r="BB278" s="62"/>
      <c r="BC278" s="62"/>
      <c r="BD278" s="113">
        <v>43147</v>
      </c>
      <c r="BE278" s="77">
        <v>43206</v>
      </c>
      <c r="BF278" s="43"/>
      <c r="BG278" s="62"/>
      <c r="BH278" s="63">
        <v>43147</v>
      </c>
      <c r="BI278" s="62"/>
      <c r="BJ278" s="62"/>
      <c r="BK278" s="42"/>
      <c r="BL278" s="42"/>
      <c r="BM278" s="62"/>
    </row>
    <row r="279" spans="1:65" ht="45" x14ac:dyDescent="0.25">
      <c r="A279" s="311"/>
      <c r="B279" s="284"/>
      <c r="C279" s="62"/>
      <c r="D279" s="62"/>
      <c r="E279" s="62"/>
      <c r="F279" s="349"/>
      <c r="G279" s="62"/>
      <c r="H279" s="117"/>
      <c r="I279" s="79"/>
      <c r="J279" s="79"/>
      <c r="K279" s="62"/>
      <c r="L279" s="380"/>
      <c r="M279" s="62"/>
      <c r="N279" s="63"/>
      <c r="O279" s="64"/>
      <c r="P279" s="62"/>
      <c r="Q279" s="63"/>
      <c r="R279" s="63"/>
      <c r="S279" s="62"/>
      <c r="T279" s="62"/>
      <c r="U279" s="62"/>
      <c r="V279" s="64"/>
      <c r="W279" s="62"/>
      <c r="X279" s="85" t="s">
        <v>1073</v>
      </c>
      <c r="Y279" s="53" t="s">
        <v>1827</v>
      </c>
      <c r="Z279" s="46">
        <v>43112</v>
      </c>
      <c r="AA279" s="55">
        <v>12252</v>
      </c>
      <c r="AB279" s="123" t="s">
        <v>1728</v>
      </c>
      <c r="AC279" s="70">
        <v>43114</v>
      </c>
      <c r="AD279" s="70">
        <v>43204</v>
      </c>
      <c r="AE279" s="56"/>
      <c r="AF279" s="56"/>
      <c r="AG279" s="41"/>
      <c r="AH279" s="41"/>
      <c r="AI279" s="41"/>
      <c r="AJ279" s="56"/>
      <c r="AK279" s="41"/>
      <c r="AL279" s="64"/>
      <c r="AM279" s="64"/>
      <c r="AN279" s="64"/>
      <c r="AO279" s="64"/>
      <c r="AP279" s="61"/>
      <c r="AQ279" s="61"/>
      <c r="AR279" s="61"/>
      <c r="AS279" s="61"/>
      <c r="AT279" s="61"/>
      <c r="AU279" s="61"/>
      <c r="AV279" s="62"/>
      <c r="AW279" s="62"/>
      <c r="AX279" s="62"/>
      <c r="AY279" s="63"/>
      <c r="AZ279" s="62"/>
      <c r="BA279" s="63"/>
      <c r="BB279" s="62"/>
      <c r="BC279" s="62"/>
      <c r="BD279" s="113"/>
      <c r="BE279" s="77"/>
      <c r="BF279" s="43"/>
      <c r="BG279" s="62"/>
      <c r="BH279" s="63"/>
      <c r="BI279" s="62"/>
      <c r="BJ279" s="62"/>
      <c r="BK279" s="42"/>
      <c r="BL279" s="42"/>
      <c r="BM279" s="62"/>
    </row>
    <row r="280" spans="1:65" ht="45" x14ac:dyDescent="0.25">
      <c r="A280" s="312"/>
      <c r="B280" s="285"/>
      <c r="C280" s="66"/>
      <c r="D280" s="66"/>
      <c r="E280" s="66"/>
      <c r="F280" s="350"/>
      <c r="G280" s="66"/>
      <c r="H280" s="118"/>
      <c r="I280" s="83"/>
      <c r="J280" s="83"/>
      <c r="K280" s="66"/>
      <c r="L280" s="381"/>
      <c r="M280" s="66"/>
      <c r="N280" s="67"/>
      <c r="O280" s="68"/>
      <c r="P280" s="66"/>
      <c r="Q280" s="67"/>
      <c r="R280" s="67"/>
      <c r="S280" s="66"/>
      <c r="T280" s="66"/>
      <c r="U280" s="66"/>
      <c r="V280" s="68"/>
      <c r="W280" s="66"/>
      <c r="X280" s="85" t="s">
        <v>1073</v>
      </c>
      <c r="Y280" s="53" t="s">
        <v>1828</v>
      </c>
      <c r="Z280" s="46">
        <v>43203</v>
      </c>
      <c r="AA280" s="55"/>
      <c r="AB280" s="123" t="s">
        <v>1728</v>
      </c>
      <c r="AC280" s="70">
        <v>43205</v>
      </c>
      <c r="AD280" s="70">
        <v>43295</v>
      </c>
      <c r="AE280" s="56"/>
      <c r="AF280" s="56"/>
      <c r="AG280" s="41"/>
      <c r="AH280" s="41"/>
      <c r="AI280" s="41"/>
      <c r="AJ280" s="56"/>
      <c r="AK280" s="41"/>
      <c r="AL280" s="68"/>
      <c r="AM280" s="68"/>
      <c r="AN280" s="68"/>
      <c r="AO280" s="68"/>
      <c r="AP280" s="61"/>
      <c r="AQ280" s="61"/>
      <c r="AR280" s="61"/>
      <c r="AS280" s="61"/>
      <c r="AT280" s="61"/>
      <c r="AU280" s="61"/>
      <c r="AV280" s="66"/>
      <c r="AW280" s="66"/>
      <c r="AX280" s="66"/>
      <c r="AY280" s="67"/>
      <c r="AZ280" s="66"/>
      <c r="BA280" s="67"/>
      <c r="BB280" s="66"/>
      <c r="BC280" s="66"/>
      <c r="BD280" s="113">
        <v>43207</v>
      </c>
      <c r="BE280" s="77">
        <v>43267</v>
      </c>
      <c r="BF280" s="43"/>
      <c r="BG280" s="66"/>
      <c r="BH280" s="67"/>
      <c r="BI280" s="66"/>
      <c r="BJ280" s="66"/>
      <c r="BK280" s="42"/>
      <c r="BL280" s="42"/>
      <c r="BM280" s="66"/>
    </row>
    <row r="281" spans="1:65" x14ac:dyDescent="0.25">
      <c r="A281" s="317">
        <v>41</v>
      </c>
      <c r="B281" s="290" t="s">
        <v>1487</v>
      </c>
      <c r="C281" s="57" t="s">
        <v>1146</v>
      </c>
      <c r="D281" s="57" t="s">
        <v>1246</v>
      </c>
      <c r="E281" s="57" t="s">
        <v>143</v>
      </c>
      <c r="F281" s="351" t="s">
        <v>1489</v>
      </c>
      <c r="G281" s="57">
        <v>12024</v>
      </c>
      <c r="H281" s="116"/>
      <c r="I281" s="73"/>
      <c r="J281" s="73"/>
      <c r="K281" s="57" t="s">
        <v>1486</v>
      </c>
      <c r="L281" s="385" t="s">
        <v>1488</v>
      </c>
      <c r="M281" s="57" t="s">
        <v>242</v>
      </c>
      <c r="N281" s="58">
        <v>42942</v>
      </c>
      <c r="O281" s="59">
        <v>123036.29</v>
      </c>
      <c r="P281" s="57" t="s">
        <v>1490</v>
      </c>
      <c r="Q281" s="58">
        <v>42942</v>
      </c>
      <c r="R281" s="58">
        <v>43031</v>
      </c>
      <c r="S281" s="57" t="s">
        <v>18</v>
      </c>
      <c r="T281" s="57" t="s">
        <v>1491</v>
      </c>
      <c r="U281" s="57" t="s">
        <v>1755</v>
      </c>
      <c r="V281" s="59"/>
      <c r="W281" s="57" t="s">
        <v>968</v>
      </c>
      <c r="X281" s="85"/>
      <c r="Y281" s="134"/>
      <c r="Z281" s="89"/>
      <c r="AA281" s="135"/>
      <c r="AB281" s="136"/>
      <c r="AC281" s="137"/>
      <c r="AD281" s="137"/>
      <c r="AE281" s="138">
        <f>AG281/O281</f>
        <v>0.31570766641289333</v>
      </c>
      <c r="AF281" s="138">
        <f>AH281/P281</f>
        <v>0</v>
      </c>
      <c r="AG281" s="139">
        <f>SUM(AG282:AG283)</f>
        <v>38843.5</v>
      </c>
      <c r="AH281" s="140"/>
      <c r="AI281" s="139"/>
      <c r="AJ281" s="138"/>
      <c r="AK281" s="139"/>
      <c r="AL281" s="59">
        <f t="shared" si="21"/>
        <v>161879.78999999998</v>
      </c>
      <c r="AM281" s="59">
        <v>88060.32</v>
      </c>
      <c r="AN281" s="59">
        <v>43182.14</v>
      </c>
      <c r="AO281" s="59">
        <f t="shared" si="16"/>
        <v>131242.46000000002</v>
      </c>
      <c r="AP281" s="141"/>
      <c r="AQ281" s="141"/>
      <c r="AR281" s="141"/>
      <c r="AS281" s="141"/>
      <c r="AT281" s="141"/>
      <c r="AU281" s="141"/>
      <c r="AV281" s="57"/>
      <c r="AW281" s="57"/>
      <c r="AX281" s="57"/>
      <c r="AY281" s="58"/>
      <c r="AZ281" s="57"/>
      <c r="BA281" s="58"/>
      <c r="BB281" s="57"/>
      <c r="BC281" s="57"/>
      <c r="BD281" s="142">
        <v>42947</v>
      </c>
      <c r="BE281" s="143">
        <v>43006</v>
      </c>
      <c r="BF281" s="144"/>
      <c r="BG281" s="57"/>
      <c r="BH281" s="58">
        <v>42947</v>
      </c>
      <c r="BI281" s="57"/>
      <c r="BJ281" s="57"/>
      <c r="BK281" s="145"/>
      <c r="BL281" s="145"/>
      <c r="BM281" s="57"/>
    </row>
    <row r="282" spans="1:65" ht="38.25" x14ac:dyDescent="0.25">
      <c r="A282" s="311"/>
      <c r="B282" s="284"/>
      <c r="C282" s="62"/>
      <c r="D282" s="62"/>
      <c r="E282" s="62"/>
      <c r="F282" s="349"/>
      <c r="G282" s="62"/>
      <c r="H282" s="117"/>
      <c r="I282" s="79"/>
      <c r="J282" s="79"/>
      <c r="K282" s="62"/>
      <c r="L282" s="380"/>
      <c r="M282" s="62"/>
      <c r="N282" s="63"/>
      <c r="O282" s="64"/>
      <c r="P282" s="62"/>
      <c r="Q282" s="63"/>
      <c r="R282" s="63"/>
      <c r="S282" s="62"/>
      <c r="T282" s="62"/>
      <c r="U282" s="62"/>
      <c r="V282" s="64"/>
      <c r="W282" s="62"/>
      <c r="X282" s="44" t="s">
        <v>1073</v>
      </c>
      <c r="Y282" s="53" t="s">
        <v>1676</v>
      </c>
      <c r="Z282" s="46">
        <v>43000</v>
      </c>
      <c r="AA282" s="55">
        <v>12165</v>
      </c>
      <c r="AB282" s="53" t="s">
        <v>1597</v>
      </c>
      <c r="AC282" s="70">
        <v>43032</v>
      </c>
      <c r="AD282" s="70">
        <v>43121</v>
      </c>
      <c r="AE282" s="56"/>
      <c r="AF282" s="56"/>
      <c r="AG282" s="41"/>
      <c r="AH282" s="41"/>
      <c r="AI282" s="41"/>
      <c r="AJ282" s="56"/>
      <c r="AK282" s="41"/>
      <c r="AL282" s="64"/>
      <c r="AM282" s="64"/>
      <c r="AN282" s="64"/>
      <c r="AO282" s="64"/>
      <c r="AP282" s="61"/>
      <c r="AQ282" s="61"/>
      <c r="AR282" s="61"/>
      <c r="AS282" s="61"/>
      <c r="AT282" s="61"/>
      <c r="AU282" s="61"/>
      <c r="AV282" s="62"/>
      <c r="AW282" s="62"/>
      <c r="AX282" s="62"/>
      <c r="AY282" s="63"/>
      <c r="AZ282" s="62"/>
      <c r="BA282" s="63"/>
      <c r="BB282" s="62"/>
      <c r="BC282" s="62"/>
      <c r="BD282" s="113">
        <v>42976</v>
      </c>
      <c r="BE282" s="77">
        <v>43066</v>
      </c>
      <c r="BF282" s="43"/>
      <c r="BG282" s="62"/>
      <c r="BH282" s="63"/>
      <c r="BI282" s="62"/>
      <c r="BJ282" s="62"/>
      <c r="BK282" s="42"/>
      <c r="BL282" s="42"/>
      <c r="BM282" s="62"/>
    </row>
    <row r="283" spans="1:65" ht="38.25" x14ac:dyDescent="0.25">
      <c r="A283" s="311"/>
      <c r="B283" s="284"/>
      <c r="C283" s="62"/>
      <c r="D283" s="62"/>
      <c r="E283" s="62"/>
      <c r="F283" s="349"/>
      <c r="G283" s="62"/>
      <c r="H283" s="117"/>
      <c r="I283" s="79"/>
      <c r="J283" s="79"/>
      <c r="K283" s="62"/>
      <c r="L283" s="380"/>
      <c r="M283" s="62"/>
      <c r="N283" s="63"/>
      <c r="O283" s="64"/>
      <c r="P283" s="62"/>
      <c r="Q283" s="63"/>
      <c r="R283" s="63"/>
      <c r="S283" s="62"/>
      <c r="T283" s="62"/>
      <c r="U283" s="62"/>
      <c r="V283" s="64"/>
      <c r="W283" s="62"/>
      <c r="X283" s="44" t="s">
        <v>1075</v>
      </c>
      <c r="Y283" s="53" t="s">
        <v>1677</v>
      </c>
      <c r="Z283" s="46">
        <v>43003</v>
      </c>
      <c r="AA283" s="55">
        <v>12165</v>
      </c>
      <c r="AB283" s="65" t="s">
        <v>1675</v>
      </c>
      <c r="AC283" s="70"/>
      <c r="AD283" s="70"/>
      <c r="AE283" s="56"/>
      <c r="AF283" s="56"/>
      <c r="AG283" s="41">
        <v>38843.5</v>
      </c>
      <c r="AH283" s="41"/>
      <c r="AI283" s="41"/>
      <c r="AJ283" s="56"/>
      <c r="AK283" s="41"/>
      <c r="AL283" s="64"/>
      <c r="AM283" s="64"/>
      <c r="AN283" s="64"/>
      <c r="AO283" s="64"/>
      <c r="AP283" s="61"/>
      <c r="AQ283" s="61"/>
      <c r="AR283" s="61"/>
      <c r="AS283" s="61"/>
      <c r="AT283" s="61"/>
      <c r="AU283" s="61"/>
      <c r="AV283" s="62"/>
      <c r="AW283" s="62"/>
      <c r="AX283" s="62"/>
      <c r="AY283" s="63"/>
      <c r="AZ283" s="62"/>
      <c r="BA283" s="63"/>
      <c r="BB283" s="62"/>
      <c r="BC283" s="62"/>
      <c r="BD283" s="113"/>
      <c r="BE283" s="77"/>
      <c r="BF283" s="43"/>
      <c r="BG283" s="62"/>
      <c r="BH283" s="63"/>
      <c r="BI283" s="62"/>
      <c r="BJ283" s="62"/>
      <c r="BK283" s="42"/>
      <c r="BL283" s="42"/>
      <c r="BM283" s="62"/>
    </row>
    <row r="284" spans="1:65" ht="38.25" x14ac:dyDescent="0.25">
      <c r="A284" s="311"/>
      <c r="B284" s="284"/>
      <c r="C284" s="62"/>
      <c r="D284" s="62"/>
      <c r="E284" s="62"/>
      <c r="F284" s="349"/>
      <c r="G284" s="62"/>
      <c r="H284" s="117"/>
      <c r="I284" s="79"/>
      <c r="J284" s="79"/>
      <c r="K284" s="62"/>
      <c r="L284" s="380"/>
      <c r="M284" s="62"/>
      <c r="N284" s="63"/>
      <c r="O284" s="64"/>
      <c r="P284" s="62"/>
      <c r="Q284" s="63"/>
      <c r="R284" s="63"/>
      <c r="S284" s="62"/>
      <c r="T284" s="62"/>
      <c r="U284" s="62"/>
      <c r="V284" s="64"/>
      <c r="W284" s="62"/>
      <c r="X284" s="44" t="s">
        <v>1073</v>
      </c>
      <c r="Y284" s="53" t="s">
        <v>1829</v>
      </c>
      <c r="Z284" s="46">
        <v>43095</v>
      </c>
      <c r="AA284" s="55">
        <v>12283</v>
      </c>
      <c r="AB284" s="53" t="s">
        <v>1597</v>
      </c>
      <c r="AC284" s="70">
        <v>43122</v>
      </c>
      <c r="AD284" s="70">
        <v>43211</v>
      </c>
      <c r="AE284" s="56"/>
      <c r="AF284" s="56"/>
      <c r="AG284" s="41"/>
      <c r="AH284" s="41"/>
      <c r="AI284" s="41"/>
      <c r="AJ284" s="56"/>
      <c r="AK284" s="41"/>
      <c r="AL284" s="64"/>
      <c r="AM284" s="64"/>
      <c r="AN284" s="64"/>
      <c r="AO284" s="64"/>
      <c r="AP284" s="61"/>
      <c r="AQ284" s="61"/>
      <c r="AR284" s="61"/>
      <c r="AS284" s="61"/>
      <c r="AT284" s="61"/>
      <c r="AU284" s="61"/>
      <c r="AV284" s="62"/>
      <c r="AW284" s="62"/>
      <c r="AX284" s="62"/>
      <c r="AY284" s="63"/>
      <c r="AZ284" s="62"/>
      <c r="BA284" s="63"/>
      <c r="BB284" s="62"/>
      <c r="BC284" s="62"/>
      <c r="BD284" s="113">
        <v>43067</v>
      </c>
      <c r="BE284" s="77">
        <v>43126</v>
      </c>
      <c r="BF284" s="43"/>
      <c r="BG284" s="62"/>
      <c r="BH284" s="63"/>
      <c r="BI284" s="62"/>
      <c r="BJ284" s="62"/>
      <c r="BK284" s="42"/>
      <c r="BL284" s="42"/>
      <c r="BM284" s="62"/>
    </row>
    <row r="285" spans="1:65" ht="38.25" x14ac:dyDescent="0.25">
      <c r="A285" s="311"/>
      <c r="B285" s="284"/>
      <c r="C285" s="62"/>
      <c r="D285" s="62"/>
      <c r="E285" s="62"/>
      <c r="F285" s="349"/>
      <c r="G285" s="62"/>
      <c r="H285" s="117"/>
      <c r="I285" s="79"/>
      <c r="J285" s="79"/>
      <c r="K285" s="62"/>
      <c r="L285" s="380"/>
      <c r="M285" s="62"/>
      <c r="N285" s="63"/>
      <c r="O285" s="64"/>
      <c r="P285" s="62"/>
      <c r="Q285" s="63"/>
      <c r="R285" s="63"/>
      <c r="S285" s="62"/>
      <c r="T285" s="62"/>
      <c r="U285" s="62"/>
      <c r="V285" s="64"/>
      <c r="W285" s="62"/>
      <c r="X285" s="44" t="s">
        <v>1073</v>
      </c>
      <c r="Y285" s="53" t="s">
        <v>1830</v>
      </c>
      <c r="Z285" s="46">
        <v>43126</v>
      </c>
      <c r="AA285" s="55">
        <v>12283</v>
      </c>
      <c r="AB285" s="53" t="s">
        <v>1597</v>
      </c>
      <c r="AC285" s="70"/>
      <c r="AD285" s="70"/>
      <c r="AE285" s="56"/>
      <c r="AF285" s="56"/>
      <c r="AG285" s="41"/>
      <c r="AH285" s="41"/>
      <c r="AI285" s="41"/>
      <c r="AJ285" s="56"/>
      <c r="AK285" s="41"/>
      <c r="AL285" s="64"/>
      <c r="AM285" s="64"/>
      <c r="AN285" s="64"/>
      <c r="AO285" s="64"/>
      <c r="AP285" s="61"/>
      <c r="AQ285" s="61"/>
      <c r="AR285" s="61"/>
      <c r="AS285" s="61"/>
      <c r="AT285" s="61"/>
      <c r="AU285" s="61"/>
      <c r="AV285" s="62"/>
      <c r="AW285" s="62"/>
      <c r="AX285" s="62"/>
      <c r="AY285" s="63"/>
      <c r="AZ285" s="62"/>
      <c r="BA285" s="63"/>
      <c r="BB285" s="62"/>
      <c r="BC285" s="62"/>
      <c r="BD285" s="113">
        <v>43127</v>
      </c>
      <c r="BE285" s="77">
        <v>43186</v>
      </c>
      <c r="BF285" s="43"/>
      <c r="BG285" s="62"/>
      <c r="BH285" s="63"/>
      <c r="BI285" s="62"/>
      <c r="BJ285" s="62"/>
      <c r="BK285" s="42"/>
      <c r="BL285" s="42"/>
      <c r="BM285" s="62"/>
    </row>
    <row r="286" spans="1:65" ht="38.25" x14ac:dyDescent="0.25">
      <c r="A286" s="312"/>
      <c r="B286" s="285"/>
      <c r="C286" s="66"/>
      <c r="D286" s="66"/>
      <c r="E286" s="66"/>
      <c r="F286" s="350"/>
      <c r="G286" s="66"/>
      <c r="H286" s="118"/>
      <c r="I286" s="83"/>
      <c r="J286" s="83"/>
      <c r="K286" s="66"/>
      <c r="L286" s="381"/>
      <c r="M286" s="66"/>
      <c r="N286" s="67"/>
      <c r="O286" s="68"/>
      <c r="P286" s="66"/>
      <c r="Q286" s="67"/>
      <c r="R286" s="67"/>
      <c r="S286" s="66"/>
      <c r="T286" s="66"/>
      <c r="U286" s="66"/>
      <c r="V286" s="68"/>
      <c r="W286" s="66"/>
      <c r="X286" s="44" t="s">
        <v>1073</v>
      </c>
      <c r="Y286" s="53" t="s">
        <v>1831</v>
      </c>
      <c r="Z286" s="46">
        <v>43187</v>
      </c>
      <c r="AA286" s="55">
        <v>12289</v>
      </c>
      <c r="AB286" s="53" t="s">
        <v>1597</v>
      </c>
      <c r="AC286" s="70">
        <v>43212</v>
      </c>
      <c r="AD286" s="70">
        <v>43301</v>
      </c>
      <c r="AE286" s="56"/>
      <c r="AF286" s="56"/>
      <c r="AG286" s="41"/>
      <c r="AH286" s="41"/>
      <c r="AI286" s="41"/>
      <c r="AJ286" s="56"/>
      <c r="AK286" s="41"/>
      <c r="AL286" s="68"/>
      <c r="AM286" s="68"/>
      <c r="AN286" s="68"/>
      <c r="AO286" s="68"/>
      <c r="AP286" s="61"/>
      <c r="AQ286" s="61"/>
      <c r="AR286" s="61"/>
      <c r="AS286" s="61"/>
      <c r="AT286" s="61"/>
      <c r="AU286" s="61"/>
      <c r="AV286" s="66"/>
      <c r="AW286" s="66"/>
      <c r="AX286" s="66"/>
      <c r="AY286" s="67"/>
      <c r="AZ286" s="66"/>
      <c r="BA286" s="67"/>
      <c r="BB286" s="66"/>
      <c r="BC286" s="66"/>
      <c r="BD286" s="113">
        <v>43187</v>
      </c>
      <c r="BE286" s="77">
        <v>43246</v>
      </c>
      <c r="BF286" s="43"/>
      <c r="BG286" s="66"/>
      <c r="BH286" s="67"/>
      <c r="BI286" s="66"/>
      <c r="BJ286" s="66"/>
      <c r="BK286" s="42"/>
      <c r="BL286" s="42"/>
      <c r="BM286" s="66"/>
    </row>
    <row r="287" spans="1:65" x14ac:dyDescent="0.25">
      <c r="A287" s="317">
        <v>42</v>
      </c>
      <c r="B287" s="290" t="s">
        <v>1492</v>
      </c>
      <c r="C287" s="57" t="s">
        <v>1140</v>
      </c>
      <c r="D287" s="57" t="s">
        <v>1246</v>
      </c>
      <c r="E287" s="57" t="s">
        <v>143</v>
      </c>
      <c r="F287" s="351" t="s">
        <v>1495</v>
      </c>
      <c r="G287" s="57">
        <v>12041</v>
      </c>
      <c r="H287" s="116"/>
      <c r="I287" s="73"/>
      <c r="J287" s="73"/>
      <c r="K287" s="57" t="s">
        <v>1493</v>
      </c>
      <c r="L287" s="385" t="s">
        <v>1494</v>
      </c>
      <c r="M287" s="57" t="s">
        <v>1497</v>
      </c>
      <c r="N287" s="58">
        <v>42951</v>
      </c>
      <c r="O287" s="59">
        <v>362915.1</v>
      </c>
      <c r="P287" s="57" t="s">
        <v>1496</v>
      </c>
      <c r="Q287" s="58">
        <v>42951</v>
      </c>
      <c r="R287" s="58">
        <v>43070</v>
      </c>
      <c r="S287" s="57" t="s">
        <v>18</v>
      </c>
      <c r="T287" s="57" t="s">
        <v>1498</v>
      </c>
      <c r="U287" s="57" t="s">
        <v>1754</v>
      </c>
      <c r="V287" s="59"/>
      <c r="W287" s="57" t="s">
        <v>968</v>
      </c>
      <c r="X287" s="44"/>
      <c r="Y287" s="53"/>
      <c r="Z287" s="46"/>
      <c r="AA287" s="55"/>
      <c r="AB287" s="123"/>
      <c r="AC287" s="70"/>
      <c r="AD287" s="70"/>
      <c r="AE287" s="56"/>
      <c r="AF287" s="56"/>
      <c r="AG287" s="41"/>
      <c r="AH287" s="41"/>
      <c r="AI287" s="41"/>
      <c r="AJ287" s="56"/>
      <c r="AK287" s="41"/>
      <c r="AL287" s="59">
        <f>O287-AH287+AG287+AK287+AG291</f>
        <v>445153.93999999994</v>
      </c>
      <c r="AM287" s="59">
        <v>278617.28999999998</v>
      </c>
      <c r="AN287" s="59">
        <v>73493.240000000005</v>
      </c>
      <c r="AO287" s="59">
        <f t="shared" si="16"/>
        <v>352110.52999999997</v>
      </c>
      <c r="AP287" s="61"/>
      <c r="AQ287" s="61"/>
      <c r="AR287" s="61"/>
      <c r="AS287" s="61"/>
      <c r="AT287" s="61"/>
      <c r="AU287" s="61"/>
      <c r="AV287" s="57"/>
      <c r="AW287" s="57"/>
      <c r="AX287" s="57"/>
      <c r="AY287" s="58"/>
      <c r="AZ287" s="57"/>
      <c r="BA287" s="58"/>
      <c r="BB287" s="57"/>
      <c r="BC287" s="57"/>
      <c r="BD287" s="113">
        <v>42951</v>
      </c>
      <c r="BE287" s="77">
        <v>43040</v>
      </c>
      <c r="BF287" s="43"/>
      <c r="BG287" s="57"/>
      <c r="BH287" s="58">
        <v>42951</v>
      </c>
      <c r="BI287" s="57"/>
      <c r="BJ287" s="57"/>
      <c r="BK287" s="42"/>
      <c r="BL287" s="42"/>
      <c r="BM287" s="57"/>
    </row>
    <row r="288" spans="1:65" ht="38.25" x14ac:dyDescent="0.25">
      <c r="A288" s="311"/>
      <c r="B288" s="284"/>
      <c r="C288" s="62"/>
      <c r="D288" s="62"/>
      <c r="E288" s="62"/>
      <c r="F288" s="349"/>
      <c r="G288" s="62"/>
      <c r="H288" s="117"/>
      <c r="I288" s="79"/>
      <c r="J288" s="79"/>
      <c r="K288" s="62"/>
      <c r="L288" s="380"/>
      <c r="M288" s="62"/>
      <c r="N288" s="63"/>
      <c r="O288" s="64"/>
      <c r="P288" s="62"/>
      <c r="Q288" s="63"/>
      <c r="R288" s="63"/>
      <c r="S288" s="62"/>
      <c r="T288" s="62"/>
      <c r="U288" s="62"/>
      <c r="V288" s="64"/>
      <c r="W288" s="62"/>
      <c r="X288" s="44" t="s">
        <v>1073</v>
      </c>
      <c r="Y288" s="53" t="s">
        <v>1782</v>
      </c>
      <c r="Z288" s="46">
        <v>43040</v>
      </c>
      <c r="AA288" s="55">
        <v>12234</v>
      </c>
      <c r="AB288" s="53" t="s">
        <v>1597</v>
      </c>
      <c r="AC288" s="70">
        <v>43071</v>
      </c>
      <c r="AD288" s="70">
        <v>43160</v>
      </c>
      <c r="AE288" s="56"/>
      <c r="AF288" s="56"/>
      <c r="AG288" s="41"/>
      <c r="AH288" s="41"/>
      <c r="AI288" s="41"/>
      <c r="AJ288" s="56"/>
      <c r="AK288" s="41"/>
      <c r="AL288" s="64"/>
      <c r="AM288" s="64"/>
      <c r="AN288" s="64"/>
      <c r="AO288" s="64"/>
      <c r="AP288" s="61"/>
      <c r="AQ288" s="61"/>
      <c r="AR288" s="61"/>
      <c r="AS288" s="61"/>
      <c r="AT288" s="61"/>
      <c r="AU288" s="61"/>
      <c r="AV288" s="62"/>
      <c r="AW288" s="62"/>
      <c r="AX288" s="62"/>
      <c r="AY288" s="63"/>
      <c r="AZ288" s="62"/>
      <c r="BA288" s="63"/>
      <c r="BB288" s="62"/>
      <c r="BC288" s="62"/>
      <c r="BD288" s="113">
        <v>43041</v>
      </c>
      <c r="BE288" s="77">
        <v>43130</v>
      </c>
      <c r="BF288" s="43"/>
      <c r="BG288" s="62"/>
      <c r="BH288" s="63"/>
      <c r="BI288" s="62"/>
      <c r="BJ288" s="62"/>
      <c r="BK288" s="42"/>
      <c r="BL288" s="42"/>
      <c r="BM288" s="62"/>
    </row>
    <row r="289" spans="1:65" ht="38.25" x14ac:dyDescent="0.25">
      <c r="A289" s="311"/>
      <c r="B289" s="284"/>
      <c r="C289" s="62"/>
      <c r="D289" s="62"/>
      <c r="E289" s="62"/>
      <c r="F289" s="349"/>
      <c r="G289" s="62"/>
      <c r="H289" s="117"/>
      <c r="I289" s="79"/>
      <c r="J289" s="79"/>
      <c r="K289" s="62"/>
      <c r="L289" s="380"/>
      <c r="M289" s="62"/>
      <c r="N289" s="63"/>
      <c r="O289" s="64"/>
      <c r="P289" s="62"/>
      <c r="Q289" s="63"/>
      <c r="R289" s="63"/>
      <c r="S289" s="62"/>
      <c r="T289" s="62"/>
      <c r="U289" s="62"/>
      <c r="V289" s="64"/>
      <c r="W289" s="62"/>
      <c r="X289" s="44" t="s">
        <v>1073</v>
      </c>
      <c r="Y289" s="53" t="s">
        <v>1784</v>
      </c>
      <c r="Z289" s="46">
        <v>43129</v>
      </c>
      <c r="AA289" s="55">
        <v>12252</v>
      </c>
      <c r="AB289" s="53" t="s">
        <v>1597</v>
      </c>
      <c r="AC289" s="70">
        <v>43161</v>
      </c>
      <c r="AD289" s="70">
        <v>43220</v>
      </c>
      <c r="AE289" s="56"/>
      <c r="AF289" s="56"/>
      <c r="AG289" s="41"/>
      <c r="AH289" s="41"/>
      <c r="AI289" s="41"/>
      <c r="AJ289" s="56"/>
      <c r="AK289" s="41"/>
      <c r="AL289" s="64"/>
      <c r="AM289" s="64"/>
      <c r="AN289" s="64"/>
      <c r="AO289" s="64"/>
      <c r="AP289" s="61"/>
      <c r="AQ289" s="61"/>
      <c r="AR289" s="61"/>
      <c r="AS289" s="61"/>
      <c r="AT289" s="61"/>
      <c r="AU289" s="61"/>
      <c r="AV289" s="62"/>
      <c r="AW289" s="62"/>
      <c r="AX289" s="62"/>
      <c r="AY289" s="63"/>
      <c r="AZ289" s="62"/>
      <c r="BA289" s="63"/>
      <c r="BB289" s="62"/>
      <c r="BC289" s="62"/>
      <c r="BD289" s="113">
        <v>43131</v>
      </c>
      <c r="BE289" s="77">
        <v>43189</v>
      </c>
      <c r="BF289" s="43"/>
      <c r="BG289" s="62"/>
      <c r="BH289" s="63"/>
      <c r="BI289" s="62"/>
      <c r="BJ289" s="62"/>
      <c r="BK289" s="42"/>
      <c r="BL289" s="42"/>
      <c r="BM289" s="62"/>
    </row>
    <row r="290" spans="1:65" ht="38.25" x14ac:dyDescent="0.25">
      <c r="A290" s="311"/>
      <c r="B290" s="284"/>
      <c r="C290" s="62"/>
      <c r="D290" s="62"/>
      <c r="E290" s="62"/>
      <c r="F290" s="349"/>
      <c r="G290" s="62"/>
      <c r="H290" s="117"/>
      <c r="I290" s="79"/>
      <c r="J290" s="79"/>
      <c r="K290" s="62"/>
      <c r="L290" s="380"/>
      <c r="M290" s="62"/>
      <c r="N290" s="63"/>
      <c r="O290" s="64"/>
      <c r="P290" s="62"/>
      <c r="Q290" s="63"/>
      <c r="R290" s="63"/>
      <c r="S290" s="62"/>
      <c r="T290" s="62"/>
      <c r="U290" s="62"/>
      <c r="V290" s="64"/>
      <c r="W290" s="62"/>
      <c r="X290" s="44" t="s">
        <v>1073</v>
      </c>
      <c r="Y290" s="53" t="s">
        <v>1783</v>
      </c>
      <c r="Z290" s="46">
        <v>43187</v>
      </c>
      <c r="AA290" s="55">
        <v>12291</v>
      </c>
      <c r="AB290" s="53" t="s">
        <v>1597</v>
      </c>
      <c r="AC290" s="70">
        <v>43221</v>
      </c>
      <c r="AD290" s="70">
        <v>43340</v>
      </c>
      <c r="AE290" s="56"/>
      <c r="AF290" s="56"/>
      <c r="AG290" s="41"/>
      <c r="AH290" s="41"/>
      <c r="AI290" s="41"/>
      <c r="AJ290" s="56"/>
      <c r="AK290" s="41"/>
      <c r="AL290" s="64"/>
      <c r="AM290" s="64"/>
      <c r="AN290" s="64"/>
      <c r="AO290" s="64"/>
      <c r="AP290" s="61"/>
      <c r="AQ290" s="61"/>
      <c r="AR290" s="61"/>
      <c r="AS290" s="61"/>
      <c r="AT290" s="61"/>
      <c r="AU290" s="61"/>
      <c r="AV290" s="62"/>
      <c r="AW290" s="62"/>
      <c r="AX290" s="62"/>
      <c r="AY290" s="63"/>
      <c r="AZ290" s="62"/>
      <c r="BA290" s="63"/>
      <c r="BB290" s="62"/>
      <c r="BC290" s="62"/>
      <c r="BD290" s="113">
        <v>43190</v>
      </c>
      <c r="BE290" s="77">
        <v>43279</v>
      </c>
      <c r="BF290" s="43"/>
      <c r="BG290" s="62"/>
      <c r="BH290" s="63"/>
      <c r="BI290" s="62"/>
      <c r="BJ290" s="62"/>
      <c r="BK290" s="42"/>
      <c r="BL290" s="42"/>
      <c r="BM290" s="62"/>
    </row>
    <row r="291" spans="1:65" ht="38.25" x14ac:dyDescent="0.25">
      <c r="A291" s="312"/>
      <c r="B291" s="285"/>
      <c r="C291" s="66"/>
      <c r="D291" s="66"/>
      <c r="E291" s="66"/>
      <c r="F291" s="350"/>
      <c r="G291" s="66"/>
      <c r="H291" s="117"/>
      <c r="I291" s="79"/>
      <c r="J291" s="79"/>
      <c r="K291" s="66"/>
      <c r="L291" s="381"/>
      <c r="M291" s="66"/>
      <c r="N291" s="67"/>
      <c r="O291" s="68"/>
      <c r="P291" s="66"/>
      <c r="Q291" s="67"/>
      <c r="R291" s="67"/>
      <c r="S291" s="66"/>
      <c r="T291" s="66"/>
      <c r="U291" s="66"/>
      <c r="V291" s="68"/>
      <c r="W291" s="66"/>
      <c r="X291" s="44" t="s">
        <v>1075</v>
      </c>
      <c r="Y291" s="53" t="s">
        <v>1954</v>
      </c>
      <c r="Z291" s="46">
        <v>43238</v>
      </c>
      <c r="AA291" s="55">
        <v>12319</v>
      </c>
      <c r="AB291" s="53" t="s">
        <v>1560</v>
      </c>
      <c r="AC291" s="70"/>
      <c r="AD291" s="70"/>
      <c r="AE291" s="56"/>
      <c r="AF291" s="56"/>
      <c r="AG291" s="41">
        <v>82238.84</v>
      </c>
      <c r="AH291" s="41"/>
      <c r="AI291" s="41"/>
      <c r="AJ291" s="56"/>
      <c r="AK291" s="41"/>
      <c r="AL291" s="68"/>
      <c r="AM291" s="68"/>
      <c r="AN291" s="68"/>
      <c r="AO291" s="68"/>
      <c r="AP291" s="61"/>
      <c r="AQ291" s="61"/>
      <c r="AR291" s="61"/>
      <c r="AS291" s="61"/>
      <c r="AT291" s="61"/>
      <c r="AU291" s="61"/>
      <c r="AV291" s="66"/>
      <c r="AW291" s="66"/>
      <c r="AX291" s="66"/>
      <c r="AY291" s="67"/>
      <c r="AZ291" s="66"/>
      <c r="BA291" s="67"/>
      <c r="BB291" s="66"/>
      <c r="BC291" s="66"/>
      <c r="BD291" s="113"/>
      <c r="BE291" s="127"/>
      <c r="BF291" s="128"/>
      <c r="BG291" s="66"/>
      <c r="BH291" s="67"/>
      <c r="BI291" s="66"/>
      <c r="BJ291" s="66"/>
      <c r="BK291" s="145"/>
      <c r="BL291" s="145"/>
      <c r="BM291" s="66"/>
    </row>
    <row r="292" spans="1:65" x14ac:dyDescent="0.25">
      <c r="A292" s="317">
        <v>43</v>
      </c>
      <c r="B292" s="290">
        <v>120</v>
      </c>
      <c r="C292" s="57" t="s">
        <v>1137</v>
      </c>
      <c r="D292" s="57" t="s">
        <v>1246</v>
      </c>
      <c r="E292" s="57" t="s">
        <v>143</v>
      </c>
      <c r="F292" s="351" t="s">
        <v>1505</v>
      </c>
      <c r="G292" s="57">
        <v>12030</v>
      </c>
      <c r="H292" s="146"/>
      <c r="I292" s="147"/>
      <c r="J292" s="147"/>
      <c r="K292" s="57" t="s">
        <v>1259</v>
      </c>
      <c r="L292" s="385" t="s">
        <v>1297</v>
      </c>
      <c r="M292" s="57" t="s">
        <v>981</v>
      </c>
      <c r="N292" s="58">
        <v>42954</v>
      </c>
      <c r="O292" s="59">
        <v>279849.81</v>
      </c>
      <c r="P292" s="57" t="s">
        <v>1506</v>
      </c>
      <c r="Q292" s="58">
        <v>42954</v>
      </c>
      <c r="R292" s="58">
        <v>43133</v>
      </c>
      <c r="S292" s="57" t="s">
        <v>18</v>
      </c>
      <c r="T292" s="57" t="s">
        <v>1507</v>
      </c>
      <c r="U292" s="57" t="s">
        <v>1755</v>
      </c>
      <c r="V292" s="59"/>
      <c r="W292" s="57" t="s">
        <v>968</v>
      </c>
      <c r="X292" s="44"/>
      <c r="Y292" s="53"/>
      <c r="Z292" s="46"/>
      <c r="AA292" s="55"/>
      <c r="AB292" s="123"/>
      <c r="AC292" s="70"/>
      <c r="AD292" s="70"/>
      <c r="AE292" s="56">
        <f>AG292/O292</f>
        <v>0.21991238800555199</v>
      </c>
      <c r="AF292" s="56">
        <f>AH292/O292</f>
        <v>0</v>
      </c>
      <c r="AG292" s="41">
        <f>SUM(AG293)</f>
        <v>61542.44</v>
      </c>
      <c r="AH292" s="41">
        <f>SUM(AH293)</f>
        <v>0</v>
      </c>
      <c r="AI292" s="41"/>
      <c r="AJ292" s="56"/>
      <c r="AK292" s="41"/>
      <c r="AL292" s="59">
        <f t="shared" si="21"/>
        <v>341392.25</v>
      </c>
      <c r="AM292" s="59">
        <v>279849.8</v>
      </c>
      <c r="AN292" s="59">
        <v>61542.44</v>
      </c>
      <c r="AO292" s="59">
        <f t="shared" si="16"/>
        <v>341392.24</v>
      </c>
      <c r="AP292" s="61"/>
      <c r="AQ292" s="61"/>
      <c r="AR292" s="61"/>
      <c r="AS292" s="61"/>
      <c r="AT292" s="61"/>
      <c r="AU292" s="61"/>
      <c r="AV292" s="57"/>
      <c r="AW292" s="57"/>
      <c r="AX292" s="57"/>
      <c r="AY292" s="58"/>
      <c r="AZ292" s="57"/>
      <c r="BA292" s="58"/>
      <c r="BB292" s="57"/>
      <c r="BC292" s="57"/>
      <c r="BD292" s="113">
        <v>42955</v>
      </c>
      <c r="BE292" s="127">
        <v>43104</v>
      </c>
      <c r="BF292" s="128"/>
      <c r="BG292" s="57"/>
      <c r="BH292" s="58">
        <v>42955</v>
      </c>
      <c r="BI292" s="57"/>
      <c r="BJ292" s="57"/>
      <c r="BK292" s="145"/>
      <c r="BL292" s="145"/>
      <c r="BM292" s="57"/>
    </row>
    <row r="293" spans="1:65" ht="60" x14ac:dyDescent="0.25">
      <c r="A293" s="312"/>
      <c r="B293" s="285"/>
      <c r="C293" s="66"/>
      <c r="D293" s="66"/>
      <c r="E293" s="66"/>
      <c r="F293" s="350"/>
      <c r="G293" s="66"/>
      <c r="H293" s="146"/>
      <c r="I293" s="147"/>
      <c r="J293" s="147"/>
      <c r="K293" s="66"/>
      <c r="L293" s="381"/>
      <c r="M293" s="66"/>
      <c r="N293" s="67"/>
      <c r="O293" s="68"/>
      <c r="P293" s="66"/>
      <c r="Q293" s="67"/>
      <c r="R293" s="67"/>
      <c r="S293" s="66"/>
      <c r="T293" s="66"/>
      <c r="U293" s="66"/>
      <c r="V293" s="68"/>
      <c r="W293" s="66"/>
      <c r="X293" s="44" t="s">
        <v>1075</v>
      </c>
      <c r="Y293" s="53" t="s">
        <v>1832</v>
      </c>
      <c r="Z293" s="46">
        <v>43104</v>
      </c>
      <c r="AA293" s="55">
        <v>12233</v>
      </c>
      <c r="AB293" s="123" t="s">
        <v>1675</v>
      </c>
      <c r="AC293" s="70"/>
      <c r="AD293" s="70"/>
      <c r="AE293" s="56"/>
      <c r="AF293" s="56"/>
      <c r="AG293" s="41">
        <v>61542.44</v>
      </c>
      <c r="AH293" s="41"/>
      <c r="AI293" s="41"/>
      <c r="AJ293" s="56"/>
      <c r="AK293" s="41"/>
      <c r="AL293" s="68"/>
      <c r="AM293" s="68"/>
      <c r="AN293" s="68"/>
      <c r="AO293" s="68"/>
      <c r="AP293" s="61"/>
      <c r="AQ293" s="61"/>
      <c r="AR293" s="61"/>
      <c r="AS293" s="61"/>
      <c r="AT293" s="61"/>
      <c r="AU293" s="61"/>
      <c r="AV293" s="66"/>
      <c r="AW293" s="66"/>
      <c r="AX293" s="66"/>
      <c r="AY293" s="67"/>
      <c r="AZ293" s="66"/>
      <c r="BA293" s="67"/>
      <c r="BB293" s="66"/>
      <c r="BC293" s="66"/>
      <c r="BD293" s="113"/>
      <c r="BE293" s="127"/>
      <c r="BF293" s="128"/>
      <c r="BG293" s="66"/>
      <c r="BH293" s="67"/>
      <c r="BI293" s="66"/>
      <c r="BJ293" s="66"/>
      <c r="BK293" s="145"/>
      <c r="BL293" s="145"/>
      <c r="BM293" s="66"/>
    </row>
    <row r="294" spans="1:65" x14ac:dyDescent="0.25">
      <c r="A294" s="317">
        <v>44</v>
      </c>
      <c r="B294" s="290" t="s">
        <v>1504</v>
      </c>
      <c r="C294" s="57" t="s">
        <v>1107</v>
      </c>
      <c r="D294" s="57" t="s">
        <v>1246</v>
      </c>
      <c r="E294" s="57" t="s">
        <v>143</v>
      </c>
      <c r="F294" s="351" t="s">
        <v>1509</v>
      </c>
      <c r="G294" s="57">
        <v>12030</v>
      </c>
      <c r="H294" s="116"/>
      <c r="I294" s="73"/>
      <c r="J294" s="73"/>
      <c r="K294" s="57" t="s">
        <v>1508</v>
      </c>
      <c r="L294" s="385" t="s">
        <v>1297</v>
      </c>
      <c r="M294" s="57" t="s">
        <v>981</v>
      </c>
      <c r="N294" s="58">
        <v>42954</v>
      </c>
      <c r="O294" s="59">
        <v>146457.24</v>
      </c>
      <c r="P294" s="57">
        <v>12115</v>
      </c>
      <c r="Q294" s="58">
        <v>42954</v>
      </c>
      <c r="R294" s="58">
        <v>43073</v>
      </c>
      <c r="S294" s="57" t="s">
        <v>18</v>
      </c>
      <c r="T294" s="57" t="s">
        <v>1507</v>
      </c>
      <c r="U294" s="57" t="s">
        <v>1755</v>
      </c>
      <c r="V294" s="59"/>
      <c r="W294" s="57" t="s">
        <v>968</v>
      </c>
      <c r="X294" s="44"/>
      <c r="Y294" s="53"/>
      <c r="Z294" s="46"/>
      <c r="AA294" s="55"/>
      <c r="AB294" s="112"/>
      <c r="AC294" s="70"/>
      <c r="AD294" s="70"/>
      <c r="AE294" s="56">
        <f>AG294/O294</f>
        <v>0.21531588332539928</v>
      </c>
      <c r="AF294" s="56">
        <f>AH294/O294</f>
        <v>0</v>
      </c>
      <c r="AG294" s="41">
        <f>SUM(AG295:AG297)</f>
        <v>31534.57</v>
      </c>
      <c r="AH294" s="41">
        <f>SUM(AH295:AH297)</f>
        <v>0</v>
      </c>
      <c r="AI294" s="41"/>
      <c r="AJ294" s="56"/>
      <c r="AK294" s="41"/>
      <c r="AL294" s="59">
        <f t="shared" si="21"/>
        <v>177991.81</v>
      </c>
      <c r="AM294" s="59">
        <v>146457.57</v>
      </c>
      <c r="AN294" s="59">
        <v>31534.57</v>
      </c>
      <c r="AO294" s="59">
        <f t="shared" si="16"/>
        <v>177992.14</v>
      </c>
      <c r="AP294" s="61"/>
      <c r="AQ294" s="61"/>
      <c r="AR294" s="61"/>
      <c r="AS294" s="61"/>
      <c r="AT294" s="61"/>
      <c r="AU294" s="61"/>
      <c r="AV294" s="57"/>
      <c r="AW294" s="57"/>
      <c r="AX294" s="57"/>
      <c r="AY294" s="58"/>
      <c r="AZ294" s="57"/>
      <c r="BA294" s="58"/>
      <c r="BB294" s="57"/>
      <c r="BC294" s="57"/>
      <c r="BD294" s="113">
        <v>42955</v>
      </c>
      <c r="BE294" s="77">
        <v>43044</v>
      </c>
      <c r="BF294" s="43"/>
      <c r="BG294" s="57"/>
      <c r="BH294" s="58">
        <v>42955</v>
      </c>
      <c r="BI294" s="57"/>
      <c r="BJ294" s="57"/>
      <c r="BK294" s="42"/>
      <c r="BL294" s="42"/>
      <c r="BM294" s="57"/>
    </row>
    <row r="295" spans="1:65" ht="38.25" x14ac:dyDescent="0.25">
      <c r="A295" s="311"/>
      <c r="B295" s="284"/>
      <c r="C295" s="62"/>
      <c r="D295" s="62"/>
      <c r="E295" s="62"/>
      <c r="F295" s="349"/>
      <c r="G295" s="62"/>
      <c r="H295" s="118"/>
      <c r="I295" s="83"/>
      <c r="J295" s="83"/>
      <c r="K295" s="62"/>
      <c r="L295" s="380"/>
      <c r="M295" s="62"/>
      <c r="N295" s="63"/>
      <c r="O295" s="64"/>
      <c r="P295" s="62"/>
      <c r="Q295" s="63"/>
      <c r="R295" s="63"/>
      <c r="S295" s="62"/>
      <c r="T295" s="62"/>
      <c r="U295" s="62"/>
      <c r="V295" s="64"/>
      <c r="W295" s="62"/>
      <c r="X295" s="148" t="s">
        <v>1073</v>
      </c>
      <c r="Y295" s="44" t="s">
        <v>1620</v>
      </c>
      <c r="Z295" s="46">
        <v>43040</v>
      </c>
      <c r="AA295" s="55">
        <v>12182</v>
      </c>
      <c r="AB295" s="53" t="s">
        <v>1597</v>
      </c>
      <c r="AC295" s="70">
        <v>43074</v>
      </c>
      <c r="AD295" s="70">
        <v>43163</v>
      </c>
      <c r="AE295" s="52"/>
      <c r="AF295" s="52"/>
      <c r="AG295" s="49"/>
      <c r="AH295" s="130"/>
      <c r="AI295" s="49"/>
      <c r="AJ295" s="52"/>
      <c r="AK295" s="49"/>
      <c r="AL295" s="64"/>
      <c r="AM295" s="64"/>
      <c r="AN295" s="64"/>
      <c r="AO295" s="64"/>
      <c r="AP295" s="125"/>
      <c r="AQ295" s="125"/>
      <c r="AR295" s="125"/>
      <c r="AS295" s="125"/>
      <c r="AT295" s="125"/>
      <c r="AU295" s="125"/>
      <c r="AV295" s="62"/>
      <c r="AW295" s="62"/>
      <c r="AX295" s="62"/>
      <c r="AY295" s="63"/>
      <c r="AZ295" s="62"/>
      <c r="BA295" s="63"/>
      <c r="BB295" s="62"/>
      <c r="BC295" s="62"/>
      <c r="BD295" s="113">
        <v>43045</v>
      </c>
      <c r="BE295" s="77">
        <v>43134</v>
      </c>
      <c r="BF295" s="43"/>
      <c r="BG295" s="62"/>
      <c r="BH295" s="63"/>
      <c r="BI295" s="62"/>
      <c r="BJ295" s="62"/>
      <c r="BK295" s="129"/>
      <c r="BL295" s="129"/>
      <c r="BM295" s="62"/>
    </row>
    <row r="296" spans="1:65" ht="38.25" x14ac:dyDescent="0.25">
      <c r="A296" s="311"/>
      <c r="B296" s="284"/>
      <c r="C296" s="62"/>
      <c r="D296" s="62"/>
      <c r="E296" s="62"/>
      <c r="F296" s="349"/>
      <c r="G296" s="62"/>
      <c r="H296" s="149"/>
      <c r="I296" s="129"/>
      <c r="J296" s="129"/>
      <c r="K296" s="62"/>
      <c r="L296" s="380"/>
      <c r="M296" s="62"/>
      <c r="N296" s="63"/>
      <c r="O296" s="64"/>
      <c r="P296" s="62"/>
      <c r="Q296" s="63"/>
      <c r="R296" s="63"/>
      <c r="S296" s="62"/>
      <c r="T296" s="62"/>
      <c r="U296" s="62"/>
      <c r="V296" s="64"/>
      <c r="W296" s="62"/>
      <c r="X296" s="150" t="s">
        <v>1075</v>
      </c>
      <c r="Y296" s="44" t="s">
        <v>1834</v>
      </c>
      <c r="Z296" s="86">
        <v>43129</v>
      </c>
      <c r="AA296" s="51">
        <v>12249</v>
      </c>
      <c r="AB296" s="50" t="s">
        <v>1833</v>
      </c>
      <c r="AC296" s="124"/>
      <c r="AD296" s="124"/>
      <c r="AE296" s="52"/>
      <c r="AF296" s="52"/>
      <c r="AG296" s="49">
        <v>31534.57</v>
      </c>
      <c r="AH296" s="130"/>
      <c r="AI296" s="49"/>
      <c r="AJ296" s="52"/>
      <c r="AK296" s="49"/>
      <c r="AL296" s="64"/>
      <c r="AM296" s="64"/>
      <c r="AN296" s="64"/>
      <c r="AO296" s="64"/>
      <c r="AP296" s="125"/>
      <c r="AQ296" s="125"/>
      <c r="AR296" s="125"/>
      <c r="AS296" s="125"/>
      <c r="AT296" s="125"/>
      <c r="AU296" s="125"/>
      <c r="AV296" s="62"/>
      <c r="AW296" s="62"/>
      <c r="AX296" s="62"/>
      <c r="AY296" s="63"/>
      <c r="AZ296" s="62"/>
      <c r="BA296" s="63"/>
      <c r="BB296" s="62"/>
      <c r="BC296" s="62"/>
      <c r="BD296" s="113"/>
      <c r="BE296" s="77"/>
      <c r="BF296" s="43"/>
      <c r="BG296" s="62"/>
      <c r="BH296" s="63"/>
      <c r="BI296" s="62"/>
      <c r="BJ296" s="62"/>
      <c r="BK296" s="129"/>
      <c r="BL296" s="129"/>
      <c r="BM296" s="62"/>
    </row>
    <row r="297" spans="1:65" ht="38.25" x14ac:dyDescent="0.25">
      <c r="A297" s="311"/>
      <c r="B297" s="284"/>
      <c r="C297" s="62"/>
      <c r="D297" s="62"/>
      <c r="E297" s="62"/>
      <c r="F297" s="349"/>
      <c r="G297" s="62"/>
      <c r="H297" s="149"/>
      <c r="I297" s="129"/>
      <c r="J297" s="129"/>
      <c r="K297" s="62"/>
      <c r="L297" s="380"/>
      <c r="M297" s="62"/>
      <c r="N297" s="63"/>
      <c r="O297" s="64"/>
      <c r="P297" s="62"/>
      <c r="Q297" s="63"/>
      <c r="R297" s="63"/>
      <c r="S297" s="62"/>
      <c r="T297" s="62"/>
      <c r="U297" s="62"/>
      <c r="V297" s="64"/>
      <c r="W297" s="62"/>
      <c r="X297" s="148" t="s">
        <v>1073</v>
      </c>
      <c r="Y297" s="44" t="s">
        <v>1835</v>
      </c>
      <c r="Z297" s="86"/>
      <c r="AA297" s="51"/>
      <c r="AB297" s="53" t="s">
        <v>1597</v>
      </c>
      <c r="AC297" s="124">
        <v>43074</v>
      </c>
      <c r="AD297" s="124">
        <v>43163</v>
      </c>
      <c r="AE297" s="52"/>
      <c r="AF297" s="52"/>
      <c r="AG297" s="49"/>
      <c r="AH297" s="130"/>
      <c r="AI297" s="49"/>
      <c r="AJ297" s="52"/>
      <c r="AK297" s="49"/>
      <c r="AL297" s="68"/>
      <c r="AM297" s="68"/>
      <c r="AN297" s="68"/>
      <c r="AO297" s="68"/>
      <c r="AP297" s="125"/>
      <c r="AQ297" s="125"/>
      <c r="AR297" s="125"/>
      <c r="AS297" s="125"/>
      <c r="AT297" s="125"/>
      <c r="AU297" s="125"/>
      <c r="AV297" s="62"/>
      <c r="AW297" s="62"/>
      <c r="AX297" s="62"/>
      <c r="AY297" s="63"/>
      <c r="AZ297" s="62"/>
      <c r="BA297" s="63"/>
      <c r="BB297" s="62"/>
      <c r="BC297" s="62"/>
      <c r="BD297" s="113">
        <v>43045</v>
      </c>
      <c r="BE297" s="77">
        <v>43134</v>
      </c>
      <c r="BF297" s="43"/>
      <c r="BG297" s="62"/>
      <c r="BH297" s="63"/>
      <c r="BI297" s="62"/>
      <c r="BJ297" s="62"/>
      <c r="BK297" s="129"/>
      <c r="BL297" s="129"/>
      <c r="BM297" s="62"/>
    </row>
    <row r="298" spans="1:65" x14ac:dyDescent="0.25">
      <c r="A298" s="317">
        <v>45</v>
      </c>
      <c r="B298" s="290" t="s">
        <v>975</v>
      </c>
      <c r="C298" s="57" t="s">
        <v>1575</v>
      </c>
      <c r="D298" s="57" t="s">
        <v>1246</v>
      </c>
      <c r="E298" s="57" t="s">
        <v>143</v>
      </c>
      <c r="F298" s="351" t="s">
        <v>1574</v>
      </c>
      <c r="G298" s="57" t="s">
        <v>979</v>
      </c>
      <c r="H298" s="116"/>
      <c r="I298" s="73"/>
      <c r="J298" s="73"/>
      <c r="K298" s="57" t="s">
        <v>1573</v>
      </c>
      <c r="L298" s="385" t="s">
        <v>977</v>
      </c>
      <c r="M298" s="57" t="s">
        <v>981</v>
      </c>
      <c r="N298" s="58">
        <v>42965</v>
      </c>
      <c r="O298" s="59">
        <v>156129.69</v>
      </c>
      <c r="P298" s="57" t="s">
        <v>1778</v>
      </c>
      <c r="Q298" s="58">
        <v>42965</v>
      </c>
      <c r="R298" s="58">
        <v>43055</v>
      </c>
      <c r="S298" s="57" t="s">
        <v>18</v>
      </c>
      <c r="T298" s="57"/>
      <c r="U298" s="57"/>
      <c r="V298" s="59"/>
      <c r="W298" s="57" t="s">
        <v>296</v>
      </c>
      <c r="X298" s="85"/>
      <c r="Y298" s="112"/>
      <c r="Z298" s="86"/>
      <c r="AA298" s="51"/>
      <c r="AB298" s="151"/>
      <c r="AC298" s="124"/>
      <c r="AD298" s="124"/>
      <c r="AE298" s="52"/>
      <c r="AF298" s="52"/>
      <c r="AG298" s="49"/>
      <c r="AH298" s="130"/>
      <c r="AI298" s="49"/>
      <c r="AJ298" s="52"/>
      <c r="AK298" s="49"/>
      <c r="AL298" s="59">
        <f t="shared" si="21"/>
        <v>156129.69</v>
      </c>
      <c r="AM298" s="59"/>
      <c r="AN298" s="59">
        <v>0</v>
      </c>
      <c r="AO298" s="59">
        <f t="shared" si="16"/>
        <v>0</v>
      </c>
      <c r="AP298" s="125"/>
      <c r="AQ298" s="125"/>
      <c r="AR298" s="125"/>
      <c r="AS298" s="125"/>
      <c r="AT298" s="125"/>
      <c r="AU298" s="125"/>
      <c r="AV298" s="57"/>
      <c r="AW298" s="57"/>
      <c r="AX298" s="57"/>
      <c r="AY298" s="58"/>
      <c r="AZ298" s="57"/>
      <c r="BA298" s="58"/>
      <c r="BB298" s="57"/>
      <c r="BC298" s="57"/>
      <c r="BD298" s="113"/>
      <c r="BE298" s="77"/>
      <c r="BF298" s="43"/>
      <c r="BG298" s="57"/>
      <c r="BH298" s="58"/>
      <c r="BI298" s="57"/>
      <c r="BJ298" s="57"/>
      <c r="BK298" s="129"/>
      <c r="BL298" s="129"/>
      <c r="BM298" s="57"/>
    </row>
    <row r="299" spans="1:65" ht="25.5" x14ac:dyDescent="0.25">
      <c r="A299" s="311"/>
      <c r="B299" s="284"/>
      <c r="C299" s="62"/>
      <c r="D299" s="62"/>
      <c r="E299" s="62"/>
      <c r="F299" s="349"/>
      <c r="G299" s="62"/>
      <c r="H299" s="117"/>
      <c r="I299" s="79"/>
      <c r="J299" s="79"/>
      <c r="K299" s="62"/>
      <c r="L299" s="380"/>
      <c r="M299" s="62"/>
      <c r="N299" s="63"/>
      <c r="O299" s="64"/>
      <c r="P299" s="62"/>
      <c r="Q299" s="63"/>
      <c r="R299" s="63"/>
      <c r="S299" s="62"/>
      <c r="T299" s="62"/>
      <c r="U299" s="62"/>
      <c r="V299" s="64"/>
      <c r="W299" s="62"/>
      <c r="X299" s="148" t="s">
        <v>1073</v>
      </c>
      <c r="Y299" s="44" t="s">
        <v>1779</v>
      </c>
      <c r="Z299" s="86">
        <v>43052</v>
      </c>
      <c r="AA299" s="51">
        <v>12211</v>
      </c>
      <c r="AB299" s="53" t="s">
        <v>1780</v>
      </c>
      <c r="AC299" s="124">
        <v>43055</v>
      </c>
      <c r="AD299" s="124">
        <v>43144</v>
      </c>
      <c r="AE299" s="52"/>
      <c r="AF299" s="52"/>
      <c r="AG299" s="49"/>
      <c r="AH299" s="130"/>
      <c r="AI299" s="49"/>
      <c r="AJ299" s="52"/>
      <c r="AK299" s="49"/>
      <c r="AL299" s="64"/>
      <c r="AM299" s="64"/>
      <c r="AN299" s="64"/>
      <c r="AO299" s="64"/>
      <c r="AP299" s="125"/>
      <c r="AQ299" s="125"/>
      <c r="AR299" s="125"/>
      <c r="AS299" s="125"/>
      <c r="AT299" s="125"/>
      <c r="AU299" s="125"/>
      <c r="AV299" s="62"/>
      <c r="AW299" s="62"/>
      <c r="AX299" s="62"/>
      <c r="AY299" s="63"/>
      <c r="AZ299" s="62"/>
      <c r="BA299" s="63"/>
      <c r="BB299" s="62"/>
      <c r="BC299" s="62"/>
      <c r="BD299" s="113"/>
      <c r="BE299" s="77"/>
      <c r="BF299" s="43"/>
      <c r="BG299" s="62"/>
      <c r="BH299" s="63"/>
      <c r="BI299" s="62"/>
      <c r="BJ299" s="62"/>
      <c r="BK299" s="129"/>
      <c r="BL299" s="129"/>
      <c r="BM299" s="62"/>
    </row>
    <row r="300" spans="1:65" ht="25.5" x14ac:dyDescent="0.25">
      <c r="A300" s="311"/>
      <c r="B300" s="284"/>
      <c r="C300" s="62"/>
      <c r="D300" s="62"/>
      <c r="E300" s="62"/>
      <c r="F300" s="349"/>
      <c r="G300" s="62"/>
      <c r="H300" s="117"/>
      <c r="I300" s="79"/>
      <c r="J300" s="79"/>
      <c r="K300" s="62"/>
      <c r="L300" s="380"/>
      <c r="M300" s="62"/>
      <c r="N300" s="63"/>
      <c r="O300" s="64"/>
      <c r="P300" s="62"/>
      <c r="Q300" s="63"/>
      <c r="R300" s="63"/>
      <c r="S300" s="62"/>
      <c r="T300" s="62"/>
      <c r="U300" s="62"/>
      <c r="V300" s="64"/>
      <c r="W300" s="62"/>
      <c r="X300" s="148" t="s">
        <v>1073</v>
      </c>
      <c r="Y300" s="44" t="s">
        <v>1781</v>
      </c>
      <c r="Z300" s="86">
        <v>43140</v>
      </c>
      <c r="AA300" s="51">
        <v>12280</v>
      </c>
      <c r="AB300" s="53" t="s">
        <v>1780</v>
      </c>
      <c r="AC300" s="124">
        <v>43145</v>
      </c>
      <c r="AD300" s="124">
        <v>43234</v>
      </c>
      <c r="AE300" s="52"/>
      <c r="AF300" s="52"/>
      <c r="AG300" s="49"/>
      <c r="AH300" s="130"/>
      <c r="AI300" s="49"/>
      <c r="AJ300" s="52"/>
      <c r="AK300" s="49"/>
      <c r="AL300" s="64"/>
      <c r="AM300" s="64"/>
      <c r="AN300" s="64"/>
      <c r="AO300" s="64"/>
      <c r="AP300" s="125"/>
      <c r="AQ300" s="125"/>
      <c r="AR300" s="125"/>
      <c r="AS300" s="125"/>
      <c r="AT300" s="125"/>
      <c r="AU300" s="125"/>
      <c r="AV300" s="62"/>
      <c r="AW300" s="62"/>
      <c r="AX300" s="62"/>
      <c r="AY300" s="63"/>
      <c r="AZ300" s="62"/>
      <c r="BA300" s="63"/>
      <c r="BB300" s="62"/>
      <c r="BC300" s="62"/>
      <c r="BD300" s="113"/>
      <c r="BE300" s="77"/>
      <c r="BF300" s="43"/>
      <c r="BG300" s="62"/>
      <c r="BH300" s="63"/>
      <c r="BI300" s="62"/>
      <c r="BJ300" s="62"/>
      <c r="BK300" s="129"/>
      <c r="BL300" s="129"/>
      <c r="BM300" s="62"/>
    </row>
    <row r="301" spans="1:65" ht="25.5" x14ac:dyDescent="0.25">
      <c r="A301" s="312"/>
      <c r="B301" s="285"/>
      <c r="C301" s="66"/>
      <c r="D301" s="66"/>
      <c r="E301" s="66"/>
      <c r="F301" s="350"/>
      <c r="G301" s="66"/>
      <c r="H301" s="118"/>
      <c r="I301" s="83"/>
      <c r="J301" s="83"/>
      <c r="K301" s="66"/>
      <c r="L301" s="381"/>
      <c r="M301" s="66"/>
      <c r="N301" s="67"/>
      <c r="O301" s="68"/>
      <c r="P301" s="66"/>
      <c r="Q301" s="67"/>
      <c r="R301" s="67"/>
      <c r="S301" s="66"/>
      <c r="T301" s="66"/>
      <c r="U301" s="66"/>
      <c r="V301" s="68"/>
      <c r="W301" s="66"/>
      <c r="X301" s="148" t="s">
        <v>1073</v>
      </c>
      <c r="Y301" s="44" t="s">
        <v>1949</v>
      </c>
      <c r="Z301" s="86">
        <v>43234</v>
      </c>
      <c r="AA301" s="51">
        <v>12319</v>
      </c>
      <c r="AB301" s="53" t="s">
        <v>1780</v>
      </c>
      <c r="AC301" s="124">
        <v>43235</v>
      </c>
      <c r="AD301" s="124">
        <v>43324</v>
      </c>
      <c r="AE301" s="52"/>
      <c r="AF301" s="52"/>
      <c r="AG301" s="49"/>
      <c r="AH301" s="130"/>
      <c r="AI301" s="49"/>
      <c r="AJ301" s="52"/>
      <c r="AK301" s="49"/>
      <c r="AL301" s="68"/>
      <c r="AM301" s="68"/>
      <c r="AN301" s="68"/>
      <c r="AO301" s="68"/>
      <c r="AP301" s="125"/>
      <c r="AQ301" s="125"/>
      <c r="AR301" s="125"/>
      <c r="AS301" s="125"/>
      <c r="AT301" s="125"/>
      <c r="AU301" s="125"/>
      <c r="AV301" s="66"/>
      <c r="AW301" s="66"/>
      <c r="AX301" s="66"/>
      <c r="AY301" s="67"/>
      <c r="AZ301" s="66"/>
      <c r="BA301" s="67"/>
      <c r="BB301" s="66"/>
      <c r="BC301" s="66"/>
      <c r="BD301" s="113">
        <v>43260</v>
      </c>
      <c r="BE301" s="77">
        <v>43319</v>
      </c>
      <c r="BF301" s="43"/>
      <c r="BG301" s="66"/>
      <c r="BH301" s="67"/>
      <c r="BI301" s="66"/>
      <c r="BJ301" s="66"/>
      <c r="BK301" s="129"/>
      <c r="BL301" s="129"/>
      <c r="BM301" s="66"/>
    </row>
    <row r="302" spans="1:65" x14ac:dyDescent="0.25">
      <c r="A302" s="314">
        <v>46</v>
      </c>
      <c r="B302" s="298" t="s">
        <v>1526</v>
      </c>
      <c r="C302" s="116" t="s">
        <v>1119</v>
      </c>
      <c r="D302" s="116" t="s">
        <v>1246</v>
      </c>
      <c r="E302" s="116" t="s">
        <v>143</v>
      </c>
      <c r="F302" s="377" t="s">
        <v>1527</v>
      </c>
      <c r="G302" s="116">
        <v>11993</v>
      </c>
      <c r="H302" s="116"/>
      <c r="I302" s="73"/>
      <c r="J302" s="73"/>
      <c r="K302" s="57" t="s">
        <v>1528</v>
      </c>
      <c r="L302" s="385" t="s">
        <v>1519</v>
      </c>
      <c r="M302" s="57" t="s">
        <v>1522</v>
      </c>
      <c r="N302" s="58">
        <v>42975</v>
      </c>
      <c r="O302" s="59">
        <v>40967.21</v>
      </c>
      <c r="P302" s="57">
        <v>12128</v>
      </c>
      <c r="Q302" s="58">
        <v>42975</v>
      </c>
      <c r="R302" s="58">
        <v>43064</v>
      </c>
      <c r="S302" s="57" t="s">
        <v>295</v>
      </c>
      <c r="T302" s="57"/>
      <c r="U302" s="57"/>
      <c r="V302" s="59"/>
      <c r="W302" s="57" t="s">
        <v>968</v>
      </c>
      <c r="X302" s="44"/>
      <c r="Y302" s="53"/>
      <c r="Z302" s="46"/>
      <c r="AA302" s="55"/>
      <c r="AB302" s="123"/>
      <c r="AC302" s="70"/>
      <c r="AD302" s="70"/>
      <c r="AE302" s="56">
        <f>AG302/O302</f>
        <v>8.1416576818387196E-2</v>
      </c>
      <c r="AF302" s="56">
        <f>AH302/O302</f>
        <v>0</v>
      </c>
      <c r="AG302" s="41">
        <f>SUM(AG303:AG304)</f>
        <v>3335.41</v>
      </c>
      <c r="AH302" s="41"/>
      <c r="AI302" s="41"/>
      <c r="AJ302" s="56"/>
      <c r="AK302" s="41"/>
      <c r="AL302" s="59">
        <f t="shared" si="21"/>
        <v>44302.619999999995</v>
      </c>
      <c r="AM302" s="59">
        <v>38361.57</v>
      </c>
      <c r="AN302" s="59">
        <v>5941.05</v>
      </c>
      <c r="AO302" s="59">
        <f t="shared" si="16"/>
        <v>44302.62</v>
      </c>
      <c r="AP302" s="61"/>
      <c r="AQ302" s="61"/>
      <c r="AR302" s="61"/>
      <c r="AS302" s="61"/>
      <c r="AT302" s="61"/>
      <c r="AU302" s="61"/>
      <c r="AV302" s="116"/>
      <c r="AW302" s="116"/>
      <c r="AX302" s="116"/>
      <c r="AY302" s="73"/>
      <c r="AZ302" s="116"/>
      <c r="BA302" s="73"/>
      <c r="BB302" s="116"/>
      <c r="BC302" s="116"/>
      <c r="BD302" s="113">
        <v>42975</v>
      </c>
      <c r="BE302" s="77">
        <v>43034</v>
      </c>
      <c r="BF302" s="43"/>
      <c r="BG302" s="116"/>
      <c r="BH302" s="73">
        <v>42975</v>
      </c>
      <c r="BI302" s="116"/>
      <c r="BJ302" s="116"/>
      <c r="BK302" s="42"/>
      <c r="BL302" s="42"/>
      <c r="BM302" s="116"/>
    </row>
    <row r="303" spans="1:65" ht="38.25" x14ac:dyDescent="0.25">
      <c r="A303" s="315"/>
      <c r="B303" s="299"/>
      <c r="C303" s="117"/>
      <c r="D303" s="117"/>
      <c r="E303" s="117"/>
      <c r="F303" s="378"/>
      <c r="G303" s="117"/>
      <c r="H303" s="117"/>
      <c r="I303" s="79"/>
      <c r="J303" s="79"/>
      <c r="K303" s="62"/>
      <c r="L303" s="380"/>
      <c r="M303" s="62"/>
      <c r="N303" s="63"/>
      <c r="O303" s="64"/>
      <c r="P303" s="62"/>
      <c r="Q303" s="63"/>
      <c r="R303" s="63"/>
      <c r="S303" s="62"/>
      <c r="T303" s="62"/>
      <c r="U303" s="62"/>
      <c r="V303" s="64"/>
      <c r="W303" s="62"/>
      <c r="X303" s="150" t="s">
        <v>1073</v>
      </c>
      <c r="Y303" s="85" t="s">
        <v>1621</v>
      </c>
      <c r="Z303" s="86">
        <v>43035</v>
      </c>
      <c r="AA303" s="90">
        <v>12182</v>
      </c>
      <c r="AB303" s="112" t="s">
        <v>1597</v>
      </c>
      <c r="AC303" s="137">
        <v>43065</v>
      </c>
      <c r="AD303" s="137">
        <v>42789</v>
      </c>
      <c r="AE303" s="138"/>
      <c r="AF303" s="138"/>
      <c r="AG303" s="139"/>
      <c r="AH303" s="140"/>
      <c r="AI303" s="139"/>
      <c r="AJ303" s="138"/>
      <c r="AK303" s="139"/>
      <c r="AL303" s="64"/>
      <c r="AM303" s="64"/>
      <c r="AN303" s="64"/>
      <c r="AO303" s="64"/>
      <c r="AP303" s="141"/>
      <c r="AQ303" s="141"/>
      <c r="AR303" s="141"/>
      <c r="AS303" s="141"/>
      <c r="AT303" s="141"/>
      <c r="AU303" s="141"/>
      <c r="AV303" s="117"/>
      <c r="AW303" s="117"/>
      <c r="AX303" s="117"/>
      <c r="AY303" s="79"/>
      <c r="AZ303" s="117"/>
      <c r="BA303" s="79"/>
      <c r="BB303" s="117"/>
      <c r="BC303" s="117"/>
      <c r="BD303" s="142">
        <v>43035</v>
      </c>
      <c r="BE303" s="143">
        <v>43094</v>
      </c>
      <c r="BF303" s="144"/>
      <c r="BG303" s="117"/>
      <c r="BH303" s="79"/>
      <c r="BI303" s="117"/>
      <c r="BJ303" s="117"/>
      <c r="BK303" s="145"/>
      <c r="BL303" s="145"/>
      <c r="BM303" s="117"/>
    </row>
    <row r="304" spans="1:65" ht="38.25" x14ac:dyDescent="0.25">
      <c r="A304" s="316"/>
      <c r="B304" s="300"/>
      <c r="C304" s="118"/>
      <c r="D304" s="118"/>
      <c r="E304" s="118"/>
      <c r="F304" s="379"/>
      <c r="G304" s="118"/>
      <c r="H304" s="118"/>
      <c r="I304" s="83"/>
      <c r="J304" s="83"/>
      <c r="K304" s="66"/>
      <c r="L304" s="381"/>
      <c r="M304" s="66"/>
      <c r="N304" s="67"/>
      <c r="O304" s="68"/>
      <c r="P304" s="66"/>
      <c r="Q304" s="67"/>
      <c r="R304" s="67"/>
      <c r="S304" s="66"/>
      <c r="T304" s="66"/>
      <c r="U304" s="66"/>
      <c r="V304" s="68"/>
      <c r="W304" s="66"/>
      <c r="X304" s="148" t="s">
        <v>1075</v>
      </c>
      <c r="Y304" s="44" t="s">
        <v>1688</v>
      </c>
      <c r="Z304" s="46">
        <v>43053</v>
      </c>
      <c r="AA304" s="55">
        <v>12196</v>
      </c>
      <c r="AB304" s="65" t="s">
        <v>1560</v>
      </c>
      <c r="AC304" s="70"/>
      <c r="AD304" s="70"/>
      <c r="AE304" s="56"/>
      <c r="AF304" s="56"/>
      <c r="AG304" s="41">
        <v>3335.41</v>
      </c>
      <c r="AH304" s="41"/>
      <c r="AI304" s="41"/>
      <c r="AJ304" s="56"/>
      <c r="AK304" s="41"/>
      <c r="AL304" s="68"/>
      <c r="AM304" s="68"/>
      <c r="AN304" s="68"/>
      <c r="AO304" s="68"/>
      <c r="AP304" s="61"/>
      <c r="AQ304" s="61"/>
      <c r="AR304" s="61"/>
      <c r="AS304" s="61"/>
      <c r="AT304" s="61"/>
      <c r="AU304" s="61"/>
      <c r="AV304" s="118"/>
      <c r="AW304" s="118"/>
      <c r="AX304" s="118"/>
      <c r="AY304" s="83"/>
      <c r="AZ304" s="118"/>
      <c r="BA304" s="83"/>
      <c r="BB304" s="118"/>
      <c r="BC304" s="118"/>
      <c r="BD304" s="113"/>
      <c r="BE304" s="77"/>
      <c r="BF304" s="43"/>
      <c r="BG304" s="118"/>
      <c r="BH304" s="83"/>
      <c r="BI304" s="118"/>
      <c r="BJ304" s="118"/>
      <c r="BK304" s="42"/>
      <c r="BL304" s="42"/>
      <c r="BM304" s="118"/>
    </row>
    <row r="305" spans="1:65" ht="51" x14ac:dyDescent="0.25">
      <c r="A305" s="313">
        <v>47</v>
      </c>
      <c r="B305" s="286"/>
      <c r="C305" s="44"/>
      <c r="D305" s="44" t="s">
        <v>1246</v>
      </c>
      <c r="E305" s="44" t="s">
        <v>143</v>
      </c>
      <c r="F305" s="100" t="s">
        <v>1685</v>
      </c>
      <c r="G305" s="119">
        <v>12178</v>
      </c>
      <c r="H305" s="152"/>
      <c r="I305" s="153"/>
      <c r="J305" s="153"/>
      <c r="K305" s="44" t="s">
        <v>1686</v>
      </c>
      <c r="L305" s="347" t="s">
        <v>988</v>
      </c>
      <c r="M305" s="43" t="s">
        <v>989</v>
      </c>
      <c r="N305" s="46">
        <v>43067</v>
      </c>
      <c r="O305" s="41">
        <v>65252.93</v>
      </c>
      <c r="P305" s="44" t="s">
        <v>1687</v>
      </c>
      <c r="Q305" s="46">
        <v>43067</v>
      </c>
      <c r="R305" s="46">
        <v>43096</v>
      </c>
      <c r="S305" s="44" t="s">
        <v>295</v>
      </c>
      <c r="T305" s="44"/>
      <c r="U305" s="44"/>
      <c r="V305" s="41"/>
      <c r="W305" s="44" t="s">
        <v>927</v>
      </c>
      <c r="X305" s="148"/>
      <c r="Y305" s="44"/>
      <c r="Z305" s="46"/>
      <c r="AA305" s="55"/>
      <c r="AB305" s="53"/>
      <c r="AC305" s="70"/>
      <c r="AD305" s="70"/>
      <c r="AE305" s="56"/>
      <c r="AF305" s="56"/>
      <c r="AG305" s="41"/>
      <c r="AH305" s="41"/>
      <c r="AI305" s="41"/>
      <c r="AJ305" s="56"/>
      <c r="AK305" s="41"/>
      <c r="AL305" s="41">
        <f>O305-AH305+AG305+AK305</f>
        <v>65252.93</v>
      </c>
      <c r="AM305" s="41">
        <v>0</v>
      </c>
      <c r="AN305" s="41">
        <v>65252.93</v>
      </c>
      <c r="AO305" s="41">
        <f t="shared" ref="AO305:AO330" si="22">AM305+AN305</f>
        <v>65252.93</v>
      </c>
      <c r="AP305" s="61"/>
      <c r="AQ305" s="61"/>
      <c r="AR305" s="61"/>
      <c r="AS305" s="61"/>
      <c r="AT305" s="61"/>
      <c r="AU305" s="61"/>
      <c r="AV305" s="44"/>
      <c r="AW305" s="44"/>
      <c r="AX305" s="44"/>
      <c r="AY305" s="46"/>
      <c r="AZ305" s="44"/>
      <c r="BA305" s="46"/>
      <c r="BB305" s="44"/>
      <c r="BC305" s="44"/>
      <c r="BD305" s="113">
        <v>43067</v>
      </c>
      <c r="BE305" s="77">
        <v>43081</v>
      </c>
      <c r="BF305" s="43"/>
      <c r="BG305" s="44"/>
      <c r="BH305" s="46">
        <v>43067</v>
      </c>
      <c r="BI305" s="44"/>
      <c r="BJ305" s="44"/>
      <c r="BK305" s="42"/>
      <c r="BL305" s="42"/>
      <c r="BM305" s="44"/>
    </row>
    <row r="306" spans="1:65" ht="38.25" x14ac:dyDescent="0.25">
      <c r="A306" s="313">
        <v>48</v>
      </c>
      <c r="B306" s="286" t="s">
        <v>1951</v>
      </c>
      <c r="C306" s="44" t="s">
        <v>1122</v>
      </c>
      <c r="D306" s="44" t="s">
        <v>1246</v>
      </c>
      <c r="E306" s="44" t="s">
        <v>143</v>
      </c>
      <c r="F306" s="100" t="s">
        <v>1952</v>
      </c>
      <c r="G306" s="119">
        <v>12056</v>
      </c>
      <c r="H306" s="152"/>
      <c r="I306" s="153"/>
      <c r="J306" s="153"/>
      <c r="K306" s="44" t="s">
        <v>1761</v>
      </c>
      <c r="L306" s="347" t="s">
        <v>369</v>
      </c>
      <c r="M306" s="43" t="s">
        <v>370</v>
      </c>
      <c r="N306" s="46">
        <v>43109</v>
      </c>
      <c r="O306" s="41">
        <v>241042.53</v>
      </c>
      <c r="P306" s="44" t="s">
        <v>1953</v>
      </c>
      <c r="Q306" s="46">
        <v>43109</v>
      </c>
      <c r="R306" s="46">
        <v>43228</v>
      </c>
      <c r="S306" s="44" t="s">
        <v>295</v>
      </c>
      <c r="T306" s="44"/>
      <c r="U306" s="44"/>
      <c r="V306" s="41"/>
      <c r="W306" s="44" t="s">
        <v>297</v>
      </c>
      <c r="X306" s="148"/>
      <c r="Y306" s="44"/>
      <c r="Z306" s="46"/>
      <c r="AA306" s="55"/>
      <c r="AB306" s="53"/>
      <c r="AC306" s="70"/>
      <c r="AD306" s="70"/>
      <c r="AE306" s="56"/>
      <c r="AF306" s="56"/>
      <c r="AG306" s="41"/>
      <c r="AH306" s="41"/>
      <c r="AI306" s="41"/>
      <c r="AJ306" s="56"/>
      <c r="AK306" s="41"/>
      <c r="AL306" s="41">
        <f t="shared" ref="AL306:AL330" si="23">O306-AH306+AG306+AK306</f>
        <v>241042.53</v>
      </c>
      <c r="AM306" s="41">
        <v>0</v>
      </c>
      <c r="AN306" s="41">
        <v>138078.73000000001</v>
      </c>
      <c r="AO306" s="41">
        <f t="shared" si="22"/>
        <v>138078.73000000001</v>
      </c>
      <c r="AP306" s="61"/>
      <c r="AQ306" s="61"/>
      <c r="AR306" s="61"/>
      <c r="AS306" s="61"/>
      <c r="AT306" s="61"/>
      <c r="AU306" s="61"/>
      <c r="AV306" s="44"/>
      <c r="AW306" s="44"/>
      <c r="AX306" s="44"/>
      <c r="AY306" s="46"/>
      <c r="AZ306" s="44"/>
      <c r="BA306" s="46"/>
      <c r="BB306" s="44"/>
      <c r="BC306" s="44"/>
      <c r="BD306" s="113">
        <v>43198</v>
      </c>
      <c r="BE306" s="77">
        <v>43225</v>
      </c>
      <c r="BF306" s="43"/>
      <c r="BG306" s="44"/>
      <c r="BH306" s="46">
        <v>43109</v>
      </c>
      <c r="BI306" s="44"/>
      <c r="BJ306" s="44"/>
      <c r="BK306" s="42"/>
      <c r="BL306" s="42"/>
      <c r="BM306" s="44"/>
    </row>
    <row r="307" spans="1:65" ht="51" x14ac:dyDescent="0.25">
      <c r="A307" s="313">
        <v>49</v>
      </c>
      <c r="B307" s="286" t="s">
        <v>1897</v>
      </c>
      <c r="C307" s="44" t="s">
        <v>1770</v>
      </c>
      <c r="D307" s="44" t="s">
        <v>1246</v>
      </c>
      <c r="E307" s="44" t="s">
        <v>143</v>
      </c>
      <c r="F307" s="100" t="s">
        <v>1762</v>
      </c>
      <c r="G307" s="119">
        <v>12220</v>
      </c>
      <c r="H307" s="152"/>
      <c r="I307" s="153"/>
      <c r="J307" s="153"/>
      <c r="K307" s="44" t="s">
        <v>1763</v>
      </c>
      <c r="L307" s="347" t="s">
        <v>392</v>
      </c>
      <c r="M307" s="43" t="s">
        <v>623</v>
      </c>
      <c r="N307" s="46">
        <v>43147</v>
      </c>
      <c r="O307" s="41">
        <v>70682</v>
      </c>
      <c r="P307" s="44" t="s">
        <v>1948</v>
      </c>
      <c r="Q307" s="46">
        <v>43147</v>
      </c>
      <c r="R307" s="46">
        <v>43266</v>
      </c>
      <c r="S307" s="44" t="s">
        <v>18</v>
      </c>
      <c r="T307" s="44"/>
      <c r="U307" s="44"/>
      <c r="V307" s="41"/>
      <c r="W307" s="44" t="s">
        <v>1232</v>
      </c>
      <c r="X307" s="148"/>
      <c r="Y307" s="44"/>
      <c r="Z307" s="46"/>
      <c r="AA307" s="55"/>
      <c r="AB307" s="53"/>
      <c r="AC307" s="70"/>
      <c r="AD307" s="70"/>
      <c r="AE307" s="56"/>
      <c r="AF307" s="56"/>
      <c r="AG307" s="41"/>
      <c r="AH307" s="41"/>
      <c r="AI307" s="41"/>
      <c r="AJ307" s="56"/>
      <c r="AK307" s="41"/>
      <c r="AL307" s="41">
        <f t="shared" si="23"/>
        <v>70682</v>
      </c>
      <c r="AM307" s="41">
        <v>0</v>
      </c>
      <c r="AN307" s="41">
        <v>18355.310000000001</v>
      </c>
      <c r="AO307" s="41">
        <f t="shared" si="22"/>
        <v>18355.310000000001</v>
      </c>
      <c r="AP307" s="61"/>
      <c r="AQ307" s="61"/>
      <c r="AR307" s="61"/>
      <c r="AS307" s="61"/>
      <c r="AT307" s="61"/>
      <c r="AU307" s="61"/>
      <c r="AV307" s="44"/>
      <c r="AW307" s="44"/>
      <c r="AX307" s="44"/>
      <c r="AY307" s="46"/>
      <c r="AZ307" s="44"/>
      <c r="BA307" s="46"/>
      <c r="BB307" s="44"/>
      <c r="BC307" s="44"/>
      <c r="BD307" s="113">
        <v>43147</v>
      </c>
      <c r="BE307" s="77">
        <v>43266</v>
      </c>
      <c r="BF307" s="43"/>
      <c r="BG307" s="44"/>
      <c r="BH307" s="46">
        <v>43147</v>
      </c>
      <c r="BI307" s="44"/>
      <c r="BJ307" s="44"/>
      <c r="BK307" s="42"/>
      <c r="BL307" s="42"/>
      <c r="BM307" s="44"/>
    </row>
    <row r="308" spans="1:65" x14ac:dyDescent="0.25">
      <c r="A308" s="317">
        <v>50</v>
      </c>
      <c r="B308" s="290" t="s">
        <v>1918</v>
      </c>
      <c r="C308" s="57" t="s">
        <v>1919</v>
      </c>
      <c r="D308" s="57" t="s">
        <v>1246</v>
      </c>
      <c r="E308" s="57" t="s">
        <v>143</v>
      </c>
      <c r="F308" s="351" t="s">
        <v>1760</v>
      </c>
      <c r="G308" s="57" t="s">
        <v>1961</v>
      </c>
      <c r="H308" s="116"/>
      <c r="I308" s="73"/>
      <c r="J308" s="73"/>
      <c r="K308" s="57" t="s">
        <v>1759</v>
      </c>
      <c r="L308" s="385" t="s">
        <v>707</v>
      </c>
      <c r="M308" s="57" t="s">
        <v>1920</v>
      </c>
      <c r="N308" s="58">
        <v>43159</v>
      </c>
      <c r="O308" s="59">
        <v>137939.17000000001</v>
      </c>
      <c r="P308" s="57">
        <v>12253</v>
      </c>
      <c r="Q308" s="58">
        <v>43159</v>
      </c>
      <c r="R308" s="58">
        <v>43248</v>
      </c>
      <c r="S308" s="57" t="s">
        <v>18</v>
      </c>
      <c r="T308" s="57" t="s">
        <v>1921</v>
      </c>
      <c r="U308" s="57"/>
      <c r="V308" s="59" t="s">
        <v>1922</v>
      </c>
      <c r="W308" s="57" t="s">
        <v>296</v>
      </c>
      <c r="X308" s="148"/>
      <c r="Y308" s="44"/>
      <c r="Z308" s="46"/>
      <c r="AA308" s="55"/>
      <c r="AB308" s="53"/>
      <c r="AC308" s="70"/>
      <c r="AD308" s="70"/>
      <c r="AE308" s="56">
        <f>AG308/AL308</f>
        <v>0.37538803018188116</v>
      </c>
      <c r="AF308" s="56">
        <f>AH308/P308</f>
        <v>0</v>
      </c>
      <c r="AG308" s="41">
        <f>SUM(AG309:AG311)</f>
        <v>82900.61</v>
      </c>
      <c r="AH308" s="41">
        <f>SUM(AH309:AH311)</f>
        <v>0</v>
      </c>
      <c r="AI308" s="41"/>
      <c r="AJ308" s="56"/>
      <c r="AK308" s="41"/>
      <c r="AL308" s="59">
        <f t="shared" si="23"/>
        <v>220839.78000000003</v>
      </c>
      <c r="AM308" s="59">
        <v>0</v>
      </c>
      <c r="AN308" s="59">
        <v>184408.73</v>
      </c>
      <c r="AO308" s="59">
        <f t="shared" si="22"/>
        <v>184408.73</v>
      </c>
      <c r="AP308" s="61"/>
      <c r="AQ308" s="61"/>
      <c r="AR308" s="61"/>
      <c r="AS308" s="61"/>
      <c r="AT308" s="61"/>
      <c r="AU308" s="61"/>
      <c r="AV308" s="57"/>
      <c r="AW308" s="57"/>
      <c r="AX308" s="57"/>
      <c r="AY308" s="58"/>
      <c r="AZ308" s="57"/>
      <c r="BA308" s="58"/>
      <c r="BB308" s="57"/>
      <c r="BC308" s="57"/>
      <c r="BD308" s="113">
        <v>43164</v>
      </c>
      <c r="BE308" s="77">
        <v>43223</v>
      </c>
      <c r="BF308" s="43"/>
      <c r="BG308" s="57"/>
      <c r="BH308" s="58">
        <v>43164</v>
      </c>
      <c r="BI308" s="57"/>
      <c r="BJ308" s="57"/>
      <c r="BK308" s="42"/>
      <c r="BL308" s="42"/>
      <c r="BM308" s="57"/>
    </row>
    <row r="309" spans="1:65" ht="38.25" x14ac:dyDescent="0.25">
      <c r="A309" s="311"/>
      <c r="B309" s="284"/>
      <c r="C309" s="62"/>
      <c r="D309" s="62"/>
      <c r="E309" s="62"/>
      <c r="F309" s="349"/>
      <c r="G309" s="62"/>
      <c r="H309" s="117"/>
      <c r="I309" s="79"/>
      <c r="J309" s="79"/>
      <c r="K309" s="62"/>
      <c r="L309" s="380"/>
      <c r="M309" s="62"/>
      <c r="N309" s="63"/>
      <c r="O309" s="64"/>
      <c r="P309" s="62"/>
      <c r="Q309" s="63"/>
      <c r="R309" s="63"/>
      <c r="S309" s="62"/>
      <c r="T309" s="62"/>
      <c r="U309" s="62"/>
      <c r="V309" s="64"/>
      <c r="W309" s="62"/>
      <c r="X309" s="148" t="s">
        <v>1073</v>
      </c>
      <c r="Y309" s="44" t="s">
        <v>1937</v>
      </c>
      <c r="Z309" s="46">
        <v>42855</v>
      </c>
      <c r="AA309" s="55">
        <v>12294</v>
      </c>
      <c r="AB309" s="53" t="s">
        <v>1597</v>
      </c>
      <c r="AC309" s="70">
        <v>43249</v>
      </c>
      <c r="AD309" s="70">
        <v>43278</v>
      </c>
      <c r="AE309" s="56"/>
      <c r="AF309" s="56"/>
      <c r="AG309" s="41"/>
      <c r="AH309" s="41"/>
      <c r="AI309" s="41"/>
      <c r="AJ309" s="56"/>
      <c r="AK309" s="41"/>
      <c r="AL309" s="64"/>
      <c r="AM309" s="64"/>
      <c r="AN309" s="64"/>
      <c r="AO309" s="64"/>
      <c r="AP309" s="61"/>
      <c r="AQ309" s="61"/>
      <c r="AR309" s="61"/>
      <c r="AS309" s="61"/>
      <c r="AT309" s="61"/>
      <c r="AU309" s="61"/>
      <c r="AV309" s="62"/>
      <c r="AW309" s="62"/>
      <c r="AX309" s="62"/>
      <c r="AY309" s="63"/>
      <c r="AZ309" s="62"/>
      <c r="BA309" s="63"/>
      <c r="BB309" s="62"/>
      <c r="BC309" s="62"/>
      <c r="BD309" s="113">
        <v>43224</v>
      </c>
      <c r="BE309" s="77">
        <v>43253</v>
      </c>
      <c r="BF309" s="43"/>
      <c r="BG309" s="62"/>
      <c r="BH309" s="63"/>
      <c r="BI309" s="62"/>
      <c r="BJ309" s="62"/>
      <c r="BK309" s="42"/>
      <c r="BL309" s="42"/>
      <c r="BM309" s="62"/>
    </row>
    <row r="310" spans="1:65" ht="38.25" x14ac:dyDescent="0.25">
      <c r="A310" s="311"/>
      <c r="B310" s="284"/>
      <c r="C310" s="62"/>
      <c r="D310" s="62"/>
      <c r="E310" s="62"/>
      <c r="F310" s="349"/>
      <c r="G310" s="62"/>
      <c r="H310" s="117"/>
      <c r="I310" s="79"/>
      <c r="J310" s="79"/>
      <c r="K310" s="62"/>
      <c r="L310" s="380"/>
      <c r="M310" s="62"/>
      <c r="N310" s="63"/>
      <c r="O310" s="64"/>
      <c r="P310" s="62"/>
      <c r="Q310" s="63"/>
      <c r="R310" s="63"/>
      <c r="S310" s="62"/>
      <c r="T310" s="62"/>
      <c r="U310" s="62"/>
      <c r="V310" s="64"/>
      <c r="W310" s="62"/>
      <c r="X310" s="148" t="s">
        <v>1075</v>
      </c>
      <c r="Y310" s="44" t="s">
        <v>1938</v>
      </c>
      <c r="Z310" s="46">
        <v>43238</v>
      </c>
      <c r="AA310" s="55">
        <v>12315</v>
      </c>
      <c r="AB310" s="53" t="s">
        <v>1560</v>
      </c>
      <c r="AC310" s="70"/>
      <c r="AD310" s="70"/>
      <c r="AE310" s="56"/>
      <c r="AF310" s="56"/>
      <c r="AG310" s="41">
        <v>82900.61</v>
      </c>
      <c r="AH310" s="41"/>
      <c r="AI310" s="41"/>
      <c r="AJ310" s="56"/>
      <c r="AK310" s="41"/>
      <c r="AL310" s="64"/>
      <c r="AM310" s="64"/>
      <c r="AN310" s="64"/>
      <c r="AO310" s="64"/>
      <c r="AP310" s="61"/>
      <c r="AQ310" s="61"/>
      <c r="AR310" s="61"/>
      <c r="AS310" s="61"/>
      <c r="AT310" s="61"/>
      <c r="AU310" s="61"/>
      <c r="AV310" s="62"/>
      <c r="AW310" s="62"/>
      <c r="AX310" s="62"/>
      <c r="AY310" s="63"/>
      <c r="AZ310" s="62"/>
      <c r="BA310" s="63"/>
      <c r="BB310" s="62"/>
      <c r="BC310" s="62"/>
      <c r="BD310" s="113"/>
      <c r="BE310" s="77"/>
      <c r="BF310" s="43"/>
      <c r="BG310" s="66"/>
      <c r="BH310" s="67"/>
      <c r="BI310" s="66"/>
      <c r="BJ310" s="66"/>
      <c r="BK310" s="42"/>
      <c r="BL310" s="42"/>
      <c r="BM310" s="66"/>
    </row>
    <row r="311" spans="1:65" ht="38.25" x14ac:dyDescent="0.25">
      <c r="A311" s="312"/>
      <c r="B311" s="285"/>
      <c r="C311" s="66"/>
      <c r="D311" s="66"/>
      <c r="E311" s="66"/>
      <c r="F311" s="350"/>
      <c r="G311" s="66"/>
      <c r="H311" s="118"/>
      <c r="I311" s="83"/>
      <c r="J311" s="83"/>
      <c r="K311" s="66"/>
      <c r="L311" s="381"/>
      <c r="M311" s="66"/>
      <c r="N311" s="67"/>
      <c r="O311" s="68"/>
      <c r="P311" s="66"/>
      <c r="Q311" s="67"/>
      <c r="R311" s="67"/>
      <c r="S311" s="66"/>
      <c r="T311" s="66"/>
      <c r="U311" s="66"/>
      <c r="V311" s="68"/>
      <c r="W311" s="66"/>
      <c r="X311" s="148" t="s">
        <v>1073</v>
      </c>
      <c r="Y311" s="44" t="s">
        <v>1977</v>
      </c>
      <c r="Z311" s="46">
        <v>43249</v>
      </c>
      <c r="AA311" s="55">
        <v>12352</v>
      </c>
      <c r="AB311" s="53" t="s">
        <v>1978</v>
      </c>
      <c r="AC311" s="70">
        <v>43279</v>
      </c>
      <c r="AD311" s="70">
        <v>43368</v>
      </c>
      <c r="AE311" s="56"/>
      <c r="AF311" s="56"/>
      <c r="AG311" s="41"/>
      <c r="AH311" s="41"/>
      <c r="AI311" s="41"/>
      <c r="AJ311" s="56"/>
      <c r="AK311" s="41"/>
      <c r="AL311" s="68"/>
      <c r="AM311" s="68"/>
      <c r="AN311" s="68"/>
      <c r="AO311" s="68"/>
      <c r="AP311" s="61"/>
      <c r="AQ311" s="61"/>
      <c r="AR311" s="61"/>
      <c r="AS311" s="61"/>
      <c r="AT311" s="61"/>
      <c r="AU311" s="61"/>
      <c r="AV311" s="66"/>
      <c r="AW311" s="66"/>
      <c r="AX311" s="66"/>
      <c r="AY311" s="67"/>
      <c r="AZ311" s="66"/>
      <c r="BA311" s="67"/>
      <c r="BB311" s="66"/>
      <c r="BC311" s="66"/>
      <c r="BD311" s="113">
        <v>43254</v>
      </c>
      <c r="BE311" s="77" t="s">
        <v>1979</v>
      </c>
      <c r="BF311" s="43"/>
      <c r="BG311" s="47"/>
      <c r="BH311" s="48"/>
      <c r="BI311" s="47"/>
      <c r="BJ311" s="47"/>
      <c r="BK311" s="42"/>
      <c r="BL311" s="42"/>
      <c r="BM311" s="47"/>
    </row>
    <row r="312" spans="1:65" ht="38.25" x14ac:dyDescent="0.25">
      <c r="A312" s="313">
        <v>51</v>
      </c>
      <c r="B312" s="286"/>
      <c r="C312" s="44"/>
      <c r="D312" s="44" t="s">
        <v>1246</v>
      </c>
      <c r="E312" s="44" t="s">
        <v>143</v>
      </c>
      <c r="F312" s="100" t="s">
        <v>1764</v>
      </c>
      <c r="G312" s="119"/>
      <c r="H312" s="152"/>
      <c r="I312" s="153"/>
      <c r="J312" s="153"/>
      <c r="K312" s="44" t="s">
        <v>1766</v>
      </c>
      <c r="L312" s="347" t="s">
        <v>1765</v>
      </c>
      <c r="M312" s="43"/>
      <c r="N312" s="46"/>
      <c r="O312" s="41">
        <v>28236.53</v>
      </c>
      <c r="P312" s="44"/>
      <c r="Q312" s="46"/>
      <c r="R312" s="46"/>
      <c r="S312" s="44" t="s">
        <v>295</v>
      </c>
      <c r="T312" s="44"/>
      <c r="U312" s="44"/>
      <c r="V312" s="41"/>
      <c r="W312" s="44" t="s">
        <v>296</v>
      </c>
      <c r="X312" s="148"/>
      <c r="Y312" s="44"/>
      <c r="Z312" s="46"/>
      <c r="AA312" s="55"/>
      <c r="AB312" s="53"/>
      <c r="AC312" s="70"/>
      <c r="AD312" s="70"/>
      <c r="AE312" s="56"/>
      <c r="AF312" s="56"/>
      <c r="AG312" s="41"/>
      <c r="AH312" s="41"/>
      <c r="AI312" s="41"/>
      <c r="AJ312" s="56"/>
      <c r="AK312" s="41"/>
      <c r="AL312" s="41">
        <f t="shared" si="23"/>
        <v>28236.53</v>
      </c>
      <c r="AM312" s="41">
        <v>0</v>
      </c>
      <c r="AN312" s="41">
        <v>23038.84</v>
      </c>
      <c r="AO312" s="41">
        <f t="shared" si="22"/>
        <v>23038.84</v>
      </c>
      <c r="AP312" s="61"/>
      <c r="AQ312" s="61"/>
      <c r="AR312" s="61"/>
      <c r="AS312" s="61"/>
      <c r="AT312" s="61"/>
      <c r="AU312" s="61"/>
      <c r="AV312" s="44"/>
      <c r="AW312" s="44"/>
      <c r="AX312" s="44"/>
      <c r="AY312" s="46"/>
      <c r="AZ312" s="44"/>
      <c r="BA312" s="46"/>
      <c r="BB312" s="44"/>
      <c r="BC312" s="44"/>
      <c r="BD312" s="113"/>
      <c r="BE312" s="77"/>
      <c r="BF312" s="43"/>
      <c r="BG312" s="44"/>
      <c r="BH312" s="46"/>
      <c r="BI312" s="44"/>
      <c r="BJ312" s="44"/>
      <c r="BK312" s="42"/>
      <c r="BL312" s="42"/>
      <c r="BM312" s="44"/>
    </row>
    <row r="313" spans="1:65" ht="38.25" x14ac:dyDescent="0.25">
      <c r="A313" s="313">
        <v>52</v>
      </c>
      <c r="B313" s="286" t="s">
        <v>1914</v>
      </c>
      <c r="C313" s="44" t="s">
        <v>1768</v>
      </c>
      <c r="D313" s="44" t="s">
        <v>1246</v>
      </c>
      <c r="E313" s="44" t="s">
        <v>143</v>
      </c>
      <c r="F313" s="100" t="s">
        <v>1915</v>
      </c>
      <c r="G313" s="119">
        <v>12235</v>
      </c>
      <c r="H313" s="152"/>
      <c r="I313" s="153"/>
      <c r="J313" s="153"/>
      <c r="K313" s="44" t="s">
        <v>1881</v>
      </c>
      <c r="L313" s="347" t="s">
        <v>1916</v>
      </c>
      <c r="M313" s="43" t="s">
        <v>1917</v>
      </c>
      <c r="N313" s="46">
        <v>43220</v>
      </c>
      <c r="O313" s="41">
        <v>62713.13</v>
      </c>
      <c r="P313" s="44" t="s">
        <v>1933</v>
      </c>
      <c r="Q313" s="46">
        <v>43220</v>
      </c>
      <c r="R313" s="46">
        <v>43339</v>
      </c>
      <c r="S313" s="44" t="s">
        <v>18</v>
      </c>
      <c r="T313" s="44" t="s">
        <v>1934</v>
      </c>
      <c r="U313" s="44"/>
      <c r="V313" s="41"/>
      <c r="W313" s="44" t="s">
        <v>968</v>
      </c>
      <c r="X313" s="148"/>
      <c r="Y313" s="44"/>
      <c r="Z313" s="46"/>
      <c r="AA313" s="55"/>
      <c r="AB313" s="53"/>
      <c r="AC313" s="70"/>
      <c r="AD313" s="70"/>
      <c r="AE313" s="56"/>
      <c r="AF313" s="52"/>
      <c r="AG313" s="49"/>
      <c r="AH313" s="130"/>
      <c r="AI313" s="49"/>
      <c r="AJ313" s="52"/>
      <c r="AK313" s="49"/>
      <c r="AL313" s="49">
        <f t="shared" si="23"/>
        <v>62713.13</v>
      </c>
      <c r="AM313" s="49">
        <v>0</v>
      </c>
      <c r="AN313" s="49">
        <v>0</v>
      </c>
      <c r="AO313" s="49">
        <f t="shared" si="22"/>
        <v>0</v>
      </c>
      <c r="AP313" s="125"/>
      <c r="AQ313" s="125"/>
      <c r="AR313" s="125"/>
      <c r="AS313" s="125"/>
      <c r="AT313" s="125"/>
      <c r="AU313" s="125"/>
      <c r="AV313" s="44"/>
      <c r="AW313" s="44"/>
      <c r="AX313" s="44"/>
      <c r="AY313" s="46"/>
      <c r="AZ313" s="44"/>
      <c r="BA313" s="46"/>
      <c r="BB313" s="44"/>
      <c r="BC313" s="44"/>
      <c r="BD313" s="126" t="s">
        <v>675</v>
      </c>
      <c r="BE313" s="127"/>
      <c r="BF313" s="128"/>
      <c r="BG313" s="44"/>
      <c r="BH313" s="46"/>
      <c r="BI313" s="44"/>
      <c r="BJ313" s="44"/>
      <c r="BK313" s="129"/>
      <c r="BL313" s="129"/>
      <c r="BM313" s="44"/>
    </row>
    <row r="314" spans="1:65" ht="25.5" x14ac:dyDescent="0.25">
      <c r="A314" s="313">
        <v>53</v>
      </c>
      <c r="B314" s="286" t="s">
        <v>1963</v>
      </c>
      <c r="C314" s="44" t="s">
        <v>1964</v>
      </c>
      <c r="D314" s="44" t="s">
        <v>1246</v>
      </c>
      <c r="E314" s="44" t="s">
        <v>143</v>
      </c>
      <c r="F314" s="100" t="s">
        <v>1962</v>
      </c>
      <c r="G314" s="119"/>
      <c r="H314" s="152"/>
      <c r="I314" s="153"/>
      <c r="J314" s="153"/>
      <c r="K314" s="44" t="s">
        <v>1882</v>
      </c>
      <c r="L314" s="347" t="s">
        <v>1965</v>
      </c>
      <c r="M314" s="43" t="s">
        <v>1966</v>
      </c>
      <c r="N314" s="46">
        <v>43227</v>
      </c>
      <c r="O314" s="41">
        <v>386623.78</v>
      </c>
      <c r="P314" s="44"/>
      <c r="Q314" s="46">
        <v>43227</v>
      </c>
      <c r="R314" s="46"/>
      <c r="S314" s="44" t="s">
        <v>18</v>
      </c>
      <c r="T314" s="44" t="s">
        <v>1967</v>
      </c>
      <c r="U314" s="44"/>
      <c r="V314" s="41">
        <v>773.25</v>
      </c>
      <c r="W314" s="44" t="s">
        <v>296</v>
      </c>
      <c r="X314" s="148"/>
      <c r="Y314" s="44"/>
      <c r="Z314" s="46"/>
      <c r="AA314" s="55"/>
      <c r="AB314" s="53"/>
      <c r="AC314" s="70"/>
      <c r="AD314" s="70"/>
      <c r="AE314" s="56"/>
      <c r="AF314" s="52"/>
      <c r="AG314" s="49"/>
      <c r="AH314" s="130"/>
      <c r="AI314" s="49"/>
      <c r="AJ314" s="52"/>
      <c r="AK314" s="49"/>
      <c r="AL314" s="49">
        <f t="shared" si="23"/>
        <v>386623.78</v>
      </c>
      <c r="AM314" s="49">
        <v>0</v>
      </c>
      <c r="AN314" s="49">
        <v>0</v>
      </c>
      <c r="AO314" s="49">
        <f t="shared" si="22"/>
        <v>0</v>
      </c>
      <c r="AP314" s="125"/>
      <c r="AQ314" s="125"/>
      <c r="AR314" s="125"/>
      <c r="AS314" s="125"/>
      <c r="AT314" s="125"/>
      <c r="AU314" s="125"/>
      <c r="AV314" s="44"/>
      <c r="AW314" s="44"/>
      <c r="AX314" s="44"/>
      <c r="AY314" s="46"/>
      <c r="AZ314" s="44"/>
      <c r="BA314" s="46"/>
      <c r="BB314" s="44"/>
      <c r="BC314" s="44"/>
      <c r="BD314" s="126"/>
      <c r="BE314" s="127"/>
      <c r="BF314" s="128"/>
      <c r="BG314" s="44"/>
      <c r="BH314" s="46"/>
      <c r="BI314" s="44"/>
      <c r="BJ314" s="44"/>
      <c r="BK314" s="129"/>
      <c r="BL314" s="129"/>
      <c r="BM314" s="44"/>
    </row>
    <row r="315" spans="1:65" ht="38.25" x14ac:dyDescent="0.25">
      <c r="A315" s="313">
        <v>54</v>
      </c>
      <c r="B315" s="286" t="s">
        <v>1939</v>
      </c>
      <c r="C315" s="44" t="s">
        <v>1761</v>
      </c>
      <c r="D315" s="44" t="s">
        <v>1246</v>
      </c>
      <c r="E315" s="44" t="s">
        <v>143</v>
      </c>
      <c r="F315" s="100" t="s">
        <v>1940</v>
      </c>
      <c r="G315" s="119">
        <v>12235</v>
      </c>
      <c r="H315" s="152"/>
      <c r="I315" s="153"/>
      <c r="J315" s="153"/>
      <c r="K315" s="44" t="s">
        <v>1883</v>
      </c>
      <c r="L315" s="347" t="s">
        <v>1941</v>
      </c>
      <c r="M315" s="43" t="s">
        <v>485</v>
      </c>
      <c r="N315" s="46">
        <v>43242</v>
      </c>
      <c r="O315" s="41">
        <v>62104.160000000003</v>
      </c>
      <c r="P315" s="44" t="s">
        <v>1942</v>
      </c>
      <c r="Q315" s="46">
        <v>43242</v>
      </c>
      <c r="R315" s="46">
        <v>43331</v>
      </c>
      <c r="S315" s="44" t="s">
        <v>18</v>
      </c>
      <c r="T315" s="44" t="s">
        <v>1943</v>
      </c>
      <c r="U315" s="44"/>
      <c r="V315" s="41"/>
      <c r="W315" s="44"/>
      <c r="X315" s="148"/>
      <c r="Y315" s="44"/>
      <c r="Z315" s="46"/>
      <c r="AA315" s="55"/>
      <c r="AB315" s="53"/>
      <c r="AC315" s="70"/>
      <c r="AD315" s="70"/>
      <c r="AE315" s="56"/>
      <c r="AF315" s="52"/>
      <c r="AG315" s="49"/>
      <c r="AH315" s="130"/>
      <c r="AI315" s="49"/>
      <c r="AJ315" s="52"/>
      <c r="AK315" s="49"/>
      <c r="AL315" s="49">
        <f t="shared" si="23"/>
        <v>62104.160000000003</v>
      </c>
      <c r="AM315" s="49">
        <v>0</v>
      </c>
      <c r="AN315" s="49">
        <v>0</v>
      </c>
      <c r="AO315" s="49">
        <f t="shared" si="22"/>
        <v>0</v>
      </c>
      <c r="AP315" s="125"/>
      <c r="AQ315" s="125"/>
      <c r="AR315" s="125"/>
      <c r="AS315" s="125"/>
      <c r="AT315" s="125"/>
      <c r="AU315" s="125"/>
      <c r="AV315" s="44"/>
      <c r="AW315" s="44"/>
      <c r="AX315" s="44"/>
      <c r="AY315" s="46"/>
      <c r="AZ315" s="44"/>
      <c r="BA315" s="46"/>
      <c r="BB315" s="44"/>
      <c r="BC315" s="44"/>
      <c r="BD315" s="126">
        <v>43242</v>
      </c>
      <c r="BE315" s="127">
        <v>43301</v>
      </c>
      <c r="BF315" s="128"/>
      <c r="BG315" s="44"/>
      <c r="BH315" s="46">
        <v>43242</v>
      </c>
      <c r="BI315" s="44"/>
      <c r="BJ315" s="44"/>
      <c r="BK315" s="129"/>
      <c r="BL315" s="129"/>
      <c r="BM315" s="44"/>
    </row>
    <row r="316" spans="1:65" ht="51" x14ac:dyDescent="0.25">
      <c r="A316" s="313">
        <v>55</v>
      </c>
      <c r="B316" s="286" t="s">
        <v>1939</v>
      </c>
      <c r="C316" s="44" t="s">
        <v>1761</v>
      </c>
      <c r="D316" s="44" t="s">
        <v>1246</v>
      </c>
      <c r="E316" s="44" t="s">
        <v>143</v>
      </c>
      <c r="F316" s="100" t="s">
        <v>1944</v>
      </c>
      <c r="G316" s="119">
        <v>12235</v>
      </c>
      <c r="H316" s="152"/>
      <c r="I316" s="153"/>
      <c r="J316" s="153"/>
      <c r="K316" s="44" t="s">
        <v>1884</v>
      </c>
      <c r="L316" s="347" t="s">
        <v>1941</v>
      </c>
      <c r="M316" s="43" t="s">
        <v>485</v>
      </c>
      <c r="N316" s="46">
        <v>43242</v>
      </c>
      <c r="O316" s="41">
        <v>68565.2</v>
      </c>
      <c r="P316" s="44" t="s">
        <v>1942</v>
      </c>
      <c r="Q316" s="46">
        <v>43242</v>
      </c>
      <c r="R316" s="46">
        <v>43331</v>
      </c>
      <c r="S316" s="44" t="s">
        <v>18</v>
      </c>
      <c r="T316" s="44" t="s">
        <v>1943</v>
      </c>
      <c r="U316" s="44"/>
      <c r="V316" s="41"/>
      <c r="W316" s="44"/>
      <c r="X316" s="148"/>
      <c r="Y316" s="44"/>
      <c r="Z316" s="46"/>
      <c r="AA316" s="55"/>
      <c r="AB316" s="53"/>
      <c r="AC316" s="70"/>
      <c r="AD316" s="70"/>
      <c r="AE316" s="56"/>
      <c r="AF316" s="52"/>
      <c r="AG316" s="49"/>
      <c r="AH316" s="130"/>
      <c r="AI316" s="49"/>
      <c r="AJ316" s="52"/>
      <c r="AK316" s="49"/>
      <c r="AL316" s="49">
        <f t="shared" si="23"/>
        <v>68565.2</v>
      </c>
      <c r="AM316" s="49">
        <v>0</v>
      </c>
      <c r="AN316" s="49">
        <v>0</v>
      </c>
      <c r="AO316" s="49">
        <f t="shared" si="22"/>
        <v>0</v>
      </c>
      <c r="AP316" s="125"/>
      <c r="AQ316" s="125"/>
      <c r="AR316" s="125"/>
      <c r="AS316" s="125"/>
      <c r="AT316" s="125"/>
      <c r="AU316" s="125"/>
      <c r="AV316" s="44"/>
      <c r="AW316" s="44"/>
      <c r="AX316" s="44"/>
      <c r="AY316" s="46"/>
      <c r="AZ316" s="44"/>
      <c r="BA316" s="46"/>
      <c r="BB316" s="44"/>
      <c r="BC316" s="44"/>
      <c r="BD316" s="126">
        <v>43242</v>
      </c>
      <c r="BE316" s="127">
        <v>43301</v>
      </c>
      <c r="BF316" s="128"/>
      <c r="BG316" s="44"/>
      <c r="BH316" s="46">
        <v>43242</v>
      </c>
      <c r="BI316" s="44"/>
      <c r="BJ316" s="44"/>
      <c r="BK316" s="129"/>
      <c r="BL316" s="129"/>
      <c r="BM316" s="44"/>
    </row>
    <row r="317" spans="1:65" ht="38.25" x14ac:dyDescent="0.25">
      <c r="A317" s="313">
        <v>56</v>
      </c>
      <c r="B317" s="286" t="s">
        <v>1939</v>
      </c>
      <c r="C317" s="44" t="s">
        <v>1761</v>
      </c>
      <c r="D317" s="44" t="s">
        <v>1246</v>
      </c>
      <c r="E317" s="44" t="s">
        <v>143</v>
      </c>
      <c r="F317" s="100" t="s">
        <v>1945</v>
      </c>
      <c r="G317" s="119">
        <v>12235</v>
      </c>
      <c r="H317" s="152"/>
      <c r="I317" s="153"/>
      <c r="J317" s="153"/>
      <c r="K317" s="44" t="s">
        <v>1885</v>
      </c>
      <c r="L317" s="347" t="s">
        <v>1941</v>
      </c>
      <c r="M317" s="43" t="s">
        <v>485</v>
      </c>
      <c r="N317" s="46">
        <v>43242</v>
      </c>
      <c r="O317" s="41">
        <v>57847.66</v>
      </c>
      <c r="P317" s="44" t="s">
        <v>1942</v>
      </c>
      <c r="Q317" s="46">
        <v>43242</v>
      </c>
      <c r="R317" s="46">
        <v>43331</v>
      </c>
      <c r="S317" s="44" t="s">
        <v>18</v>
      </c>
      <c r="T317" s="44" t="s">
        <v>1946</v>
      </c>
      <c r="U317" s="44"/>
      <c r="V317" s="41"/>
      <c r="W317" s="44"/>
      <c r="X317" s="148"/>
      <c r="Y317" s="44"/>
      <c r="Z317" s="46"/>
      <c r="AA317" s="55"/>
      <c r="AB317" s="53"/>
      <c r="AC317" s="70"/>
      <c r="AD317" s="70"/>
      <c r="AE317" s="56"/>
      <c r="AF317" s="52"/>
      <c r="AG317" s="49"/>
      <c r="AH317" s="130"/>
      <c r="AI317" s="49"/>
      <c r="AJ317" s="52"/>
      <c r="AK317" s="49"/>
      <c r="AL317" s="49">
        <f t="shared" si="23"/>
        <v>57847.66</v>
      </c>
      <c r="AM317" s="49">
        <v>0</v>
      </c>
      <c r="AN317" s="49">
        <v>11.8</v>
      </c>
      <c r="AO317" s="49">
        <f t="shared" si="22"/>
        <v>11.8</v>
      </c>
      <c r="AP317" s="125"/>
      <c r="AQ317" s="125"/>
      <c r="AR317" s="125"/>
      <c r="AS317" s="125"/>
      <c r="AT317" s="125"/>
      <c r="AU317" s="125"/>
      <c r="AV317" s="44"/>
      <c r="AW317" s="44"/>
      <c r="AX317" s="44"/>
      <c r="AY317" s="46"/>
      <c r="AZ317" s="44"/>
      <c r="BA317" s="46"/>
      <c r="BB317" s="44"/>
      <c r="BC317" s="44"/>
      <c r="BD317" s="126">
        <v>43242</v>
      </c>
      <c r="BE317" s="127">
        <v>43301</v>
      </c>
      <c r="BF317" s="128"/>
      <c r="BG317" s="44"/>
      <c r="BH317" s="46">
        <v>43242</v>
      </c>
      <c r="BI317" s="44"/>
      <c r="BJ317" s="44"/>
      <c r="BK317" s="129"/>
      <c r="BL317" s="129"/>
      <c r="BM317" s="44"/>
    </row>
    <row r="318" spans="1:65" ht="38.25" x14ac:dyDescent="0.25">
      <c r="A318" s="313">
        <v>57</v>
      </c>
      <c r="B318" s="286" t="s">
        <v>1939</v>
      </c>
      <c r="C318" s="44" t="s">
        <v>1761</v>
      </c>
      <c r="D318" s="44" t="s">
        <v>1246</v>
      </c>
      <c r="E318" s="44" t="s">
        <v>143</v>
      </c>
      <c r="F318" s="100" t="s">
        <v>1947</v>
      </c>
      <c r="G318" s="119">
        <v>12235</v>
      </c>
      <c r="H318" s="152"/>
      <c r="I318" s="153"/>
      <c r="J318" s="153"/>
      <c r="K318" s="44" t="s">
        <v>1886</v>
      </c>
      <c r="L318" s="347" t="s">
        <v>1941</v>
      </c>
      <c r="M318" s="43" t="s">
        <v>485</v>
      </c>
      <c r="N318" s="46">
        <v>43242</v>
      </c>
      <c r="O318" s="41">
        <v>54651.83</v>
      </c>
      <c r="P318" s="44" t="s">
        <v>1942</v>
      </c>
      <c r="Q318" s="46">
        <v>43242</v>
      </c>
      <c r="R318" s="46">
        <v>43331</v>
      </c>
      <c r="S318" s="44" t="s">
        <v>18</v>
      </c>
      <c r="T318" s="44" t="s">
        <v>1946</v>
      </c>
      <c r="U318" s="44"/>
      <c r="V318" s="41"/>
      <c r="W318" s="44"/>
      <c r="X318" s="148"/>
      <c r="Y318" s="44"/>
      <c r="Z318" s="46"/>
      <c r="AA318" s="55"/>
      <c r="AB318" s="53"/>
      <c r="AC318" s="70"/>
      <c r="AD318" s="70"/>
      <c r="AE318" s="56"/>
      <c r="AF318" s="52"/>
      <c r="AG318" s="49"/>
      <c r="AH318" s="130"/>
      <c r="AI318" s="49"/>
      <c r="AJ318" s="52"/>
      <c r="AK318" s="49"/>
      <c r="AL318" s="49">
        <f t="shared" si="23"/>
        <v>54651.83</v>
      </c>
      <c r="AM318" s="49">
        <v>0</v>
      </c>
      <c r="AN318" s="49">
        <v>0</v>
      </c>
      <c r="AO318" s="49">
        <f t="shared" si="22"/>
        <v>0</v>
      </c>
      <c r="AP318" s="125"/>
      <c r="AQ318" s="125"/>
      <c r="AR318" s="125"/>
      <c r="AS318" s="125"/>
      <c r="AT318" s="125"/>
      <c r="AU318" s="125"/>
      <c r="AV318" s="44"/>
      <c r="AW318" s="44"/>
      <c r="AX318" s="44"/>
      <c r="AY318" s="46"/>
      <c r="AZ318" s="44"/>
      <c r="BA318" s="46"/>
      <c r="BB318" s="44"/>
      <c r="BC318" s="44"/>
      <c r="BD318" s="126">
        <v>43242</v>
      </c>
      <c r="BE318" s="127">
        <v>43301</v>
      </c>
      <c r="BF318" s="128"/>
      <c r="BG318" s="44"/>
      <c r="BH318" s="46">
        <v>43242</v>
      </c>
      <c r="BI318" s="44"/>
      <c r="BJ318" s="44"/>
      <c r="BK318" s="129"/>
      <c r="BL318" s="129"/>
      <c r="BM318" s="44"/>
    </row>
    <row r="319" spans="1:65" ht="38.25" x14ac:dyDescent="0.25">
      <c r="A319" s="313">
        <v>58</v>
      </c>
      <c r="B319" s="286" t="s">
        <v>2031</v>
      </c>
      <c r="C319" s="44" t="s">
        <v>2032</v>
      </c>
      <c r="D319" s="44" t="s">
        <v>1246</v>
      </c>
      <c r="E319" s="44"/>
      <c r="F319" s="100" t="s">
        <v>2033</v>
      </c>
      <c r="G319" s="119"/>
      <c r="H319" s="152"/>
      <c r="I319" s="153"/>
      <c r="J319" s="153"/>
      <c r="K319" s="44" t="s">
        <v>1994</v>
      </c>
      <c r="L319" s="347" t="s">
        <v>2001</v>
      </c>
      <c r="M319" s="43" t="s">
        <v>2034</v>
      </c>
      <c r="N319" s="46">
        <v>43270</v>
      </c>
      <c r="O319" s="41">
        <v>414182.1</v>
      </c>
      <c r="P319" s="44"/>
      <c r="Q319" s="46">
        <v>43270</v>
      </c>
      <c r="R319" s="46"/>
      <c r="S319" s="44" t="s">
        <v>18</v>
      </c>
      <c r="T319" s="44" t="s">
        <v>2036</v>
      </c>
      <c r="U319" s="44"/>
      <c r="V319" s="41">
        <v>828.37</v>
      </c>
      <c r="W319" s="44" t="s">
        <v>296</v>
      </c>
      <c r="X319" s="148"/>
      <c r="Y319" s="44"/>
      <c r="Z319" s="46"/>
      <c r="AA319" s="55"/>
      <c r="AB319" s="53"/>
      <c r="AC319" s="70"/>
      <c r="AD319" s="70"/>
      <c r="AE319" s="56"/>
      <c r="AF319" s="52"/>
      <c r="AG319" s="49"/>
      <c r="AH319" s="130"/>
      <c r="AI319" s="49"/>
      <c r="AJ319" s="52"/>
      <c r="AK319" s="49"/>
      <c r="AL319" s="49">
        <f t="shared" si="23"/>
        <v>414182.1</v>
      </c>
      <c r="AM319" s="49">
        <v>0</v>
      </c>
      <c r="AN319" s="49">
        <v>0</v>
      </c>
      <c r="AO319" s="49">
        <f t="shared" si="22"/>
        <v>0</v>
      </c>
      <c r="AP319" s="125"/>
      <c r="AQ319" s="125"/>
      <c r="AR319" s="125"/>
      <c r="AS319" s="125"/>
      <c r="AT319" s="125"/>
      <c r="AU319" s="125"/>
      <c r="AV319" s="44"/>
      <c r="AW319" s="44"/>
      <c r="AX319" s="44"/>
      <c r="AY319" s="46"/>
      <c r="AZ319" s="44"/>
      <c r="BA319" s="46"/>
      <c r="BB319" s="44"/>
      <c r="BC319" s="44"/>
      <c r="BD319" s="126"/>
      <c r="BE319" s="127"/>
      <c r="BF319" s="128"/>
      <c r="BG319" s="44"/>
      <c r="BH319" s="46"/>
      <c r="BI319" s="44"/>
      <c r="BJ319" s="44"/>
      <c r="BK319" s="129"/>
      <c r="BL319" s="129"/>
      <c r="BM319" s="44"/>
    </row>
    <row r="320" spans="1:65" ht="38.25" x14ac:dyDescent="0.25">
      <c r="A320" s="313">
        <v>59</v>
      </c>
      <c r="B320" s="286" t="s">
        <v>2037</v>
      </c>
      <c r="C320" s="44" t="s">
        <v>1884</v>
      </c>
      <c r="D320" s="44" t="s">
        <v>1246</v>
      </c>
      <c r="E320" s="44"/>
      <c r="F320" s="100" t="s">
        <v>2038</v>
      </c>
      <c r="G320" s="119"/>
      <c r="H320" s="152"/>
      <c r="I320" s="153"/>
      <c r="J320" s="153"/>
      <c r="K320" s="44" t="s">
        <v>1995</v>
      </c>
      <c r="L320" s="347" t="s">
        <v>1965</v>
      </c>
      <c r="M320" s="43" t="s">
        <v>1966</v>
      </c>
      <c r="N320" s="46">
        <v>43271</v>
      </c>
      <c r="O320" s="41">
        <v>578690.32999999996</v>
      </c>
      <c r="P320" s="44"/>
      <c r="Q320" s="46">
        <v>43271</v>
      </c>
      <c r="R320" s="46"/>
      <c r="S320" s="44" t="s">
        <v>18</v>
      </c>
      <c r="T320" s="44" t="s">
        <v>2039</v>
      </c>
      <c r="U320" s="44" t="s">
        <v>2040</v>
      </c>
      <c r="V320" s="41">
        <v>1035.03</v>
      </c>
      <c r="W320" s="44" t="s">
        <v>296</v>
      </c>
      <c r="X320" s="148"/>
      <c r="Y320" s="44"/>
      <c r="Z320" s="46"/>
      <c r="AA320" s="55"/>
      <c r="AB320" s="53"/>
      <c r="AC320" s="70"/>
      <c r="AD320" s="70"/>
      <c r="AE320" s="56"/>
      <c r="AF320" s="52"/>
      <c r="AG320" s="49"/>
      <c r="AH320" s="130"/>
      <c r="AI320" s="49"/>
      <c r="AJ320" s="52"/>
      <c r="AK320" s="49"/>
      <c r="AL320" s="49">
        <f t="shared" si="23"/>
        <v>578690.32999999996</v>
      </c>
      <c r="AM320" s="49">
        <v>0</v>
      </c>
      <c r="AN320" s="49">
        <v>43818.99</v>
      </c>
      <c r="AO320" s="49">
        <f t="shared" si="22"/>
        <v>43818.99</v>
      </c>
      <c r="AP320" s="125"/>
      <c r="AQ320" s="125"/>
      <c r="AR320" s="125"/>
      <c r="AS320" s="125"/>
      <c r="AT320" s="125"/>
      <c r="AU320" s="125"/>
      <c r="AV320" s="44"/>
      <c r="AW320" s="44"/>
      <c r="AX320" s="44"/>
      <c r="AY320" s="46"/>
      <c r="AZ320" s="44"/>
      <c r="BA320" s="46"/>
      <c r="BB320" s="44"/>
      <c r="BC320" s="44"/>
      <c r="BD320" s="126"/>
      <c r="BE320" s="127"/>
      <c r="BF320" s="128"/>
      <c r="BG320" s="44"/>
      <c r="BH320" s="46"/>
      <c r="BI320" s="44"/>
      <c r="BJ320" s="44"/>
      <c r="BK320" s="129"/>
      <c r="BL320" s="129"/>
      <c r="BM320" s="44"/>
    </row>
    <row r="321" spans="1:65" ht="51" x14ac:dyDescent="0.25">
      <c r="A321" s="313">
        <v>60</v>
      </c>
      <c r="B321" s="286" t="s">
        <v>2041</v>
      </c>
      <c r="C321" s="44" t="s">
        <v>1881</v>
      </c>
      <c r="D321" s="44" t="s">
        <v>1246</v>
      </c>
      <c r="E321" s="44"/>
      <c r="F321" s="100" t="s">
        <v>2042</v>
      </c>
      <c r="G321" s="119"/>
      <c r="H321" s="152"/>
      <c r="I321" s="153"/>
      <c r="J321" s="153"/>
      <c r="K321" s="44" t="s">
        <v>1996</v>
      </c>
      <c r="L321" s="347" t="s">
        <v>2002</v>
      </c>
      <c r="M321" s="43" t="s">
        <v>2043</v>
      </c>
      <c r="N321" s="46">
        <v>43278</v>
      </c>
      <c r="O321" s="41">
        <v>333454.5</v>
      </c>
      <c r="P321" s="44"/>
      <c r="Q321" s="46">
        <v>43278</v>
      </c>
      <c r="R321" s="46"/>
      <c r="S321" s="44" t="s">
        <v>18</v>
      </c>
      <c r="T321" s="44"/>
      <c r="U321" s="44"/>
      <c r="V321" s="41">
        <v>666.91</v>
      </c>
      <c r="W321" s="44" t="s">
        <v>296</v>
      </c>
      <c r="X321" s="148"/>
      <c r="Y321" s="44"/>
      <c r="Z321" s="46"/>
      <c r="AA321" s="55"/>
      <c r="AB321" s="53"/>
      <c r="AC321" s="70"/>
      <c r="AD321" s="70"/>
      <c r="AE321" s="56"/>
      <c r="AF321" s="52"/>
      <c r="AG321" s="49"/>
      <c r="AH321" s="130"/>
      <c r="AI321" s="49"/>
      <c r="AJ321" s="52"/>
      <c r="AK321" s="49"/>
      <c r="AL321" s="49">
        <f t="shared" si="23"/>
        <v>333454.5</v>
      </c>
      <c r="AM321" s="49">
        <v>0</v>
      </c>
      <c r="AN321" s="49">
        <v>0</v>
      </c>
      <c r="AO321" s="49">
        <f t="shared" si="22"/>
        <v>0</v>
      </c>
      <c r="AP321" s="125"/>
      <c r="AQ321" s="125"/>
      <c r="AR321" s="125"/>
      <c r="AS321" s="125"/>
      <c r="AT321" s="125"/>
      <c r="AU321" s="125"/>
      <c r="AV321" s="44"/>
      <c r="AW321" s="44"/>
      <c r="AX321" s="44"/>
      <c r="AY321" s="46"/>
      <c r="AZ321" s="44"/>
      <c r="BA321" s="46"/>
      <c r="BB321" s="44"/>
      <c r="BC321" s="44"/>
      <c r="BD321" s="126"/>
      <c r="BE321" s="127"/>
      <c r="BF321" s="128"/>
      <c r="BG321" s="44"/>
      <c r="BH321" s="46"/>
      <c r="BI321" s="44"/>
      <c r="BJ321" s="44"/>
      <c r="BK321" s="129"/>
      <c r="BL321" s="129"/>
      <c r="BM321" s="44"/>
    </row>
    <row r="322" spans="1:65" ht="38.25" x14ac:dyDescent="0.25">
      <c r="A322" s="313">
        <v>61</v>
      </c>
      <c r="B322" s="286" t="s">
        <v>2044</v>
      </c>
      <c r="C322" s="44" t="s">
        <v>1886</v>
      </c>
      <c r="D322" s="44" t="s">
        <v>1246</v>
      </c>
      <c r="E322" s="44"/>
      <c r="F322" s="100" t="s">
        <v>2045</v>
      </c>
      <c r="G322" s="119"/>
      <c r="H322" s="152"/>
      <c r="I322" s="153"/>
      <c r="J322" s="153"/>
      <c r="K322" s="44" t="s">
        <v>1997</v>
      </c>
      <c r="L322" s="347" t="s">
        <v>2002</v>
      </c>
      <c r="M322" s="43" t="s">
        <v>2043</v>
      </c>
      <c r="N322" s="46">
        <v>43278</v>
      </c>
      <c r="O322" s="41">
        <v>234357.62</v>
      </c>
      <c r="P322" s="44"/>
      <c r="Q322" s="46">
        <v>43278</v>
      </c>
      <c r="R322" s="46"/>
      <c r="S322" s="44" t="s">
        <v>18</v>
      </c>
      <c r="T322" s="44" t="s">
        <v>2046</v>
      </c>
      <c r="U322" s="44" t="s">
        <v>2040</v>
      </c>
      <c r="V322" s="41">
        <v>468.72</v>
      </c>
      <c r="W322" s="44" t="s">
        <v>296</v>
      </c>
      <c r="X322" s="148"/>
      <c r="Y322" s="44"/>
      <c r="Z322" s="46"/>
      <c r="AA322" s="55"/>
      <c r="AB322" s="53"/>
      <c r="AC322" s="70"/>
      <c r="AD322" s="70"/>
      <c r="AE322" s="56"/>
      <c r="AF322" s="52"/>
      <c r="AG322" s="49"/>
      <c r="AH322" s="130"/>
      <c r="AI322" s="49"/>
      <c r="AJ322" s="52"/>
      <c r="AK322" s="49"/>
      <c r="AL322" s="49">
        <f t="shared" si="23"/>
        <v>234357.62</v>
      </c>
      <c r="AM322" s="49">
        <v>0</v>
      </c>
      <c r="AN322" s="49">
        <v>0</v>
      </c>
      <c r="AO322" s="49">
        <f t="shared" si="22"/>
        <v>0</v>
      </c>
      <c r="AP322" s="125"/>
      <c r="AQ322" s="125"/>
      <c r="AR322" s="125"/>
      <c r="AS322" s="125"/>
      <c r="AT322" s="125"/>
      <c r="AU322" s="125"/>
      <c r="AV322" s="44"/>
      <c r="AW322" s="44"/>
      <c r="AX322" s="44"/>
      <c r="AY322" s="46"/>
      <c r="AZ322" s="44"/>
      <c r="BA322" s="46"/>
      <c r="BB322" s="44"/>
      <c r="BC322" s="44"/>
      <c r="BD322" s="126"/>
      <c r="BE322" s="127"/>
      <c r="BF322" s="128"/>
      <c r="BG322" s="44"/>
      <c r="BH322" s="46"/>
      <c r="BI322" s="44"/>
      <c r="BJ322" s="44"/>
      <c r="BK322" s="129"/>
      <c r="BL322" s="129"/>
      <c r="BM322" s="44"/>
    </row>
    <row r="323" spans="1:65" ht="38.25" x14ac:dyDescent="0.25">
      <c r="A323" s="313">
        <v>62</v>
      </c>
      <c r="B323" s="286" t="s">
        <v>2047</v>
      </c>
      <c r="C323" s="44" t="s">
        <v>1997</v>
      </c>
      <c r="D323" s="44" t="s">
        <v>1246</v>
      </c>
      <c r="E323" s="44"/>
      <c r="F323" s="100" t="s">
        <v>2048</v>
      </c>
      <c r="G323" s="119"/>
      <c r="H323" s="152"/>
      <c r="I323" s="153"/>
      <c r="J323" s="153"/>
      <c r="K323" s="44" t="s">
        <v>1998</v>
      </c>
      <c r="L323" s="347" t="s">
        <v>1965</v>
      </c>
      <c r="M323" s="43" t="s">
        <v>1966</v>
      </c>
      <c r="N323" s="46">
        <v>43279</v>
      </c>
      <c r="O323" s="41">
        <v>256102.98</v>
      </c>
      <c r="P323" s="44"/>
      <c r="Q323" s="46">
        <v>43279</v>
      </c>
      <c r="R323" s="46"/>
      <c r="S323" s="44" t="s">
        <v>18</v>
      </c>
      <c r="T323" s="44" t="s">
        <v>2049</v>
      </c>
      <c r="U323" s="44"/>
      <c r="V323" s="41">
        <v>512.21</v>
      </c>
      <c r="W323" s="44" t="s">
        <v>296</v>
      </c>
      <c r="X323" s="148"/>
      <c r="Y323" s="44"/>
      <c r="Z323" s="46"/>
      <c r="AA323" s="55"/>
      <c r="AB323" s="53"/>
      <c r="AC323" s="70"/>
      <c r="AD323" s="70"/>
      <c r="AE323" s="56"/>
      <c r="AF323" s="52"/>
      <c r="AG323" s="49"/>
      <c r="AH323" s="130"/>
      <c r="AI323" s="49"/>
      <c r="AJ323" s="52"/>
      <c r="AK323" s="49"/>
      <c r="AL323" s="49">
        <f t="shared" si="23"/>
        <v>256102.98</v>
      </c>
      <c r="AM323" s="49">
        <v>0</v>
      </c>
      <c r="AN323" s="49">
        <v>0</v>
      </c>
      <c r="AO323" s="49">
        <f t="shared" si="22"/>
        <v>0</v>
      </c>
      <c r="AP323" s="125"/>
      <c r="AQ323" s="125"/>
      <c r="AR323" s="125"/>
      <c r="AS323" s="125"/>
      <c r="AT323" s="125"/>
      <c r="AU323" s="125"/>
      <c r="AV323" s="44"/>
      <c r="AW323" s="44"/>
      <c r="AX323" s="44"/>
      <c r="AY323" s="46"/>
      <c r="AZ323" s="44"/>
      <c r="BA323" s="46"/>
      <c r="BB323" s="44"/>
      <c r="BC323" s="44"/>
      <c r="BD323" s="126"/>
      <c r="BE323" s="127"/>
      <c r="BF323" s="128"/>
      <c r="BG323" s="44"/>
      <c r="BH323" s="46"/>
      <c r="BI323" s="44"/>
      <c r="BJ323" s="44"/>
      <c r="BK323" s="129"/>
      <c r="BL323" s="129"/>
      <c r="BM323" s="44"/>
    </row>
    <row r="324" spans="1:65" ht="51" x14ac:dyDescent="0.25">
      <c r="A324" s="313">
        <v>63</v>
      </c>
      <c r="B324" s="286" t="s">
        <v>1918</v>
      </c>
      <c r="C324" s="44" t="s">
        <v>1897</v>
      </c>
      <c r="D324" s="44" t="s">
        <v>1246</v>
      </c>
      <c r="E324" s="44"/>
      <c r="F324" s="100" t="s">
        <v>2050</v>
      </c>
      <c r="G324" s="119"/>
      <c r="H324" s="152"/>
      <c r="I324" s="153"/>
      <c r="J324" s="153"/>
      <c r="K324" s="44" t="s">
        <v>1999</v>
      </c>
      <c r="L324" s="347" t="s">
        <v>2001</v>
      </c>
      <c r="M324" s="43" t="s">
        <v>2035</v>
      </c>
      <c r="N324" s="46">
        <v>43285</v>
      </c>
      <c r="O324" s="41">
        <v>120280.34</v>
      </c>
      <c r="P324" s="44"/>
      <c r="Q324" s="46">
        <v>43285</v>
      </c>
      <c r="R324" s="46"/>
      <c r="S324" s="44" t="s">
        <v>18</v>
      </c>
      <c r="T324" s="44" t="s">
        <v>2051</v>
      </c>
      <c r="U324" s="44" t="s">
        <v>2040</v>
      </c>
      <c r="V324" s="41">
        <v>240.56</v>
      </c>
      <c r="W324" s="44" t="s">
        <v>296</v>
      </c>
      <c r="X324" s="148"/>
      <c r="Y324" s="44"/>
      <c r="Z324" s="46"/>
      <c r="AA324" s="55"/>
      <c r="AB324" s="53"/>
      <c r="AC324" s="70"/>
      <c r="AD324" s="70"/>
      <c r="AE324" s="56"/>
      <c r="AF324" s="52"/>
      <c r="AG324" s="49"/>
      <c r="AH324" s="130"/>
      <c r="AI324" s="49"/>
      <c r="AJ324" s="52"/>
      <c r="AK324" s="49"/>
      <c r="AL324" s="49">
        <f t="shared" si="23"/>
        <v>120280.34</v>
      </c>
      <c r="AM324" s="49">
        <v>0</v>
      </c>
      <c r="AN324" s="49">
        <v>0</v>
      </c>
      <c r="AO324" s="49">
        <f t="shared" si="22"/>
        <v>0</v>
      </c>
      <c r="AP324" s="125"/>
      <c r="AQ324" s="125"/>
      <c r="AR324" s="125"/>
      <c r="AS324" s="125"/>
      <c r="AT324" s="125"/>
      <c r="AU324" s="125"/>
      <c r="AV324" s="44"/>
      <c r="AW324" s="44"/>
      <c r="AX324" s="44"/>
      <c r="AY324" s="46"/>
      <c r="AZ324" s="44"/>
      <c r="BA324" s="46"/>
      <c r="BB324" s="44"/>
      <c r="BC324" s="44"/>
      <c r="BD324" s="126"/>
      <c r="BE324" s="127"/>
      <c r="BF324" s="128"/>
      <c r="BG324" s="44"/>
      <c r="BH324" s="46"/>
      <c r="BI324" s="44"/>
      <c r="BJ324" s="44"/>
      <c r="BK324" s="129"/>
      <c r="BL324" s="129"/>
      <c r="BM324" s="44"/>
    </row>
    <row r="325" spans="1:65" ht="51" x14ac:dyDescent="0.25">
      <c r="A325" s="313">
        <v>64</v>
      </c>
      <c r="B325" s="286" t="s">
        <v>2052</v>
      </c>
      <c r="C325" s="44" t="s">
        <v>2011</v>
      </c>
      <c r="D325" s="44" t="s">
        <v>1246</v>
      </c>
      <c r="E325" s="44"/>
      <c r="F325" s="100" t="s">
        <v>2053</v>
      </c>
      <c r="G325" s="119"/>
      <c r="H325" s="152"/>
      <c r="I325" s="153"/>
      <c r="J325" s="153"/>
      <c r="K325" s="44" t="s">
        <v>2000</v>
      </c>
      <c r="L325" s="347" t="s">
        <v>2002</v>
      </c>
      <c r="M325" s="43" t="s">
        <v>2043</v>
      </c>
      <c r="N325" s="46">
        <v>43285</v>
      </c>
      <c r="O325" s="41">
        <v>327951.42</v>
      </c>
      <c r="P325" s="44"/>
      <c r="Q325" s="46">
        <v>43285</v>
      </c>
      <c r="R325" s="46"/>
      <c r="S325" s="44" t="s">
        <v>18</v>
      </c>
      <c r="T325" s="44" t="s">
        <v>2054</v>
      </c>
      <c r="U325" s="44" t="s">
        <v>2040</v>
      </c>
      <c r="V325" s="41">
        <v>655.9</v>
      </c>
      <c r="W325" s="44" t="s">
        <v>296</v>
      </c>
      <c r="X325" s="148"/>
      <c r="Y325" s="44"/>
      <c r="Z325" s="46"/>
      <c r="AA325" s="55"/>
      <c r="AB325" s="53"/>
      <c r="AC325" s="70"/>
      <c r="AD325" s="70"/>
      <c r="AE325" s="56"/>
      <c r="AF325" s="52"/>
      <c r="AG325" s="49"/>
      <c r="AH325" s="130"/>
      <c r="AI325" s="49"/>
      <c r="AJ325" s="52"/>
      <c r="AK325" s="49"/>
      <c r="AL325" s="49">
        <f t="shared" si="23"/>
        <v>327951.42</v>
      </c>
      <c r="AM325" s="49">
        <v>0</v>
      </c>
      <c r="AN325" s="49">
        <v>0</v>
      </c>
      <c r="AO325" s="49">
        <f t="shared" si="22"/>
        <v>0</v>
      </c>
      <c r="AP325" s="125"/>
      <c r="AQ325" s="125"/>
      <c r="AR325" s="125"/>
      <c r="AS325" s="125"/>
      <c r="AT325" s="125"/>
      <c r="AU325" s="125"/>
      <c r="AV325" s="44"/>
      <c r="AW325" s="44"/>
      <c r="AX325" s="44"/>
      <c r="AY325" s="46"/>
      <c r="AZ325" s="44"/>
      <c r="BA325" s="46"/>
      <c r="BB325" s="44"/>
      <c r="BC325" s="44"/>
      <c r="BD325" s="126"/>
      <c r="BE325" s="127"/>
      <c r="BF325" s="128"/>
      <c r="BG325" s="44"/>
      <c r="BH325" s="46"/>
      <c r="BI325" s="44"/>
      <c r="BJ325" s="44"/>
      <c r="BK325" s="129"/>
      <c r="BL325" s="129"/>
      <c r="BM325" s="44"/>
    </row>
    <row r="326" spans="1:65" ht="51" x14ac:dyDescent="0.25">
      <c r="A326" s="313">
        <v>65</v>
      </c>
      <c r="B326" s="286" t="s">
        <v>2055</v>
      </c>
      <c r="C326" s="44" t="s">
        <v>1896</v>
      </c>
      <c r="D326" s="44" t="s">
        <v>1246</v>
      </c>
      <c r="E326" s="44"/>
      <c r="F326" s="100" t="s">
        <v>2056</v>
      </c>
      <c r="G326" s="119"/>
      <c r="H326" s="152"/>
      <c r="I326" s="153"/>
      <c r="J326" s="153"/>
      <c r="K326" s="44" t="s">
        <v>2003</v>
      </c>
      <c r="L326" s="347" t="s">
        <v>2002</v>
      </c>
      <c r="M326" s="43" t="s">
        <v>2043</v>
      </c>
      <c r="N326" s="46">
        <v>43285</v>
      </c>
      <c r="O326" s="41">
        <v>144636.56</v>
      </c>
      <c r="P326" s="44"/>
      <c r="Q326" s="46">
        <v>43285</v>
      </c>
      <c r="R326" s="46"/>
      <c r="S326" s="44" t="s">
        <v>18</v>
      </c>
      <c r="T326" s="44" t="s">
        <v>2057</v>
      </c>
      <c r="U326" s="44" t="s">
        <v>2040</v>
      </c>
      <c r="V326" s="41">
        <v>289.27</v>
      </c>
      <c r="W326" s="44" t="s">
        <v>296</v>
      </c>
      <c r="X326" s="148"/>
      <c r="Y326" s="44"/>
      <c r="Z326" s="46"/>
      <c r="AA326" s="55"/>
      <c r="AB326" s="53"/>
      <c r="AC326" s="70"/>
      <c r="AD326" s="70"/>
      <c r="AE326" s="56"/>
      <c r="AF326" s="52"/>
      <c r="AG326" s="49"/>
      <c r="AH326" s="130"/>
      <c r="AI326" s="49"/>
      <c r="AJ326" s="52"/>
      <c r="AK326" s="49"/>
      <c r="AL326" s="49">
        <f t="shared" si="23"/>
        <v>144636.56</v>
      </c>
      <c r="AM326" s="49"/>
      <c r="AN326" s="49"/>
      <c r="AO326" s="49">
        <f t="shared" si="22"/>
        <v>0</v>
      </c>
      <c r="AP326" s="125"/>
      <c r="AQ326" s="125"/>
      <c r="AR326" s="125"/>
      <c r="AS326" s="125"/>
      <c r="AT326" s="125"/>
      <c r="AU326" s="125"/>
      <c r="AV326" s="44"/>
      <c r="AW326" s="44"/>
      <c r="AX326" s="44"/>
      <c r="AY326" s="46"/>
      <c r="AZ326" s="44"/>
      <c r="BA326" s="46"/>
      <c r="BB326" s="44"/>
      <c r="BC326" s="44"/>
      <c r="BD326" s="126"/>
      <c r="BE326" s="127"/>
      <c r="BF326" s="128"/>
      <c r="BG326" s="44"/>
      <c r="BH326" s="46"/>
      <c r="BI326" s="44"/>
      <c r="BJ326" s="44"/>
      <c r="BK326" s="129"/>
      <c r="BL326" s="129"/>
      <c r="BM326" s="44"/>
    </row>
    <row r="327" spans="1:65" ht="38.25" x14ac:dyDescent="0.25">
      <c r="A327" s="313">
        <v>66</v>
      </c>
      <c r="B327" s="286" t="s">
        <v>2058</v>
      </c>
      <c r="C327" s="44" t="s">
        <v>2059</v>
      </c>
      <c r="D327" s="44" t="s">
        <v>1246</v>
      </c>
      <c r="E327" s="44"/>
      <c r="F327" s="100" t="s">
        <v>2060</v>
      </c>
      <c r="G327" s="119"/>
      <c r="H327" s="152"/>
      <c r="I327" s="153"/>
      <c r="J327" s="153"/>
      <c r="K327" s="44" t="s">
        <v>1899</v>
      </c>
      <c r="L327" s="347" t="s">
        <v>707</v>
      </c>
      <c r="M327" s="43" t="s">
        <v>234</v>
      </c>
      <c r="N327" s="46">
        <v>43285</v>
      </c>
      <c r="O327" s="41">
        <v>161174.06</v>
      </c>
      <c r="P327" s="44"/>
      <c r="Q327" s="46">
        <v>43285</v>
      </c>
      <c r="R327" s="46"/>
      <c r="S327" s="44" t="s">
        <v>18</v>
      </c>
      <c r="T327" s="44" t="s">
        <v>2061</v>
      </c>
      <c r="U327" s="44" t="s">
        <v>2040</v>
      </c>
      <c r="V327" s="41">
        <v>645.37</v>
      </c>
      <c r="W327" s="44" t="s">
        <v>296</v>
      </c>
      <c r="X327" s="148"/>
      <c r="Y327" s="44"/>
      <c r="Z327" s="46"/>
      <c r="AA327" s="55"/>
      <c r="AB327" s="53"/>
      <c r="AC327" s="70"/>
      <c r="AD327" s="70"/>
      <c r="AE327" s="56"/>
      <c r="AF327" s="52"/>
      <c r="AG327" s="49"/>
      <c r="AH327" s="130"/>
      <c r="AI327" s="49"/>
      <c r="AJ327" s="52"/>
      <c r="AK327" s="49"/>
      <c r="AL327" s="49">
        <f t="shared" si="23"/>
        <v>161174.06</v>
      </c>
      <c r="AM327" s="49"/>
      <c r="AN327" s="49"/>
      <c r="AO327" s="49">
        <f t="shared" si="22"/>
        <v>0</v>
      </c>
      <c r="AP327" s="125"/>
      <c r="AQ327" s="125"/>
      <c r="AR327" s="125"/>
      <c r="AS327" s="125"/>
      <c r="AT327" s="125"/>
      <c r="AU327" s="125"/>
      <c r="AV327" s="44"/>
      <c r="AW327" s="44"/>
      <c r="AX327" s="44"/>
      <c r="AY327" s="46"/>
      <c r="AZ327" s="44"/>
      <c r="BA327" s="46"/>
      <c r="BB327" s="44"/>
      <c r="BC327" s="44"/>
      <c r="BD327" s="126"/>
      <c r="BE327" s="127"/>
      <c r="BF327" s="128"/>
      <c r="BG327" s="44"/>
      <c r="BH327" s="46"/>
      <c r="BI327" s="44"/>
      <c r="BJ327" s="44"/>
      <c r="BK327" s="129"/>
      <c r="BL327" s="129"/>
      <c r="BM327" s="44"/>
    </row>
    <row r="328" spans="1:65" ht="38.25" x14ac:dyDescent="0.25">
      <c r="A328" s="313">
        <v>67</v>
      </c>
      <c r="B328" s="286" t="s">
        <v>2062</v>
      </c>
      <c r="C328" s="44" t="s">
        <v>2008</v>
      </c>
      <c r="D328" s="44" t="s">
        <v>1246</v>
      </c>
      <c r="E328" s="44"/>
      <c r="F328" s="100" t="s">
        <v>2063</v>
      </c>
      <c r="G328" s="119"/>
      <c r="H328" s="152"/>
      <c r="I328" s="153"/>
      <c r="J328" s="153"/>
      <c r="K328" s="44" t="s">
        <v>2004</v>
      </c>
      <c r="L328" s="347" t="s">
        <v>707</v>
      </c>
      <c r="M328" s="43" t="s">
        <v>234</v>
      </c>
      <c r="N328" s="46">
        <v>43285</v>
      </c>
      <c r="O328" s="41">
        <v>269436.81</v>
      </c>
      <c r="P328" s="44"/>
      <c r="Q328" s="46">
        <v>43285</v>
      </c>
      <c r="R328" s="46"/>
      <c r="S328" s="44" t="s">
        <v>18</v>
      </c>
      <c r="T328" s="44" t="s">
        <v>2064</v>
      </c>
      <c r="U328" s="44" t="s">
        <v>2040</v>
      </c>
      <c r="V328" s="41">
        <v>538.87</v>
      </c>
      <c r="W328" s="44" t="s">
        <v>296</v>
      </c>
      <c r="X328" s="148"/>
      <c r="Y328" s="44"/>
      <c r="Z328" s="46"/>
      <c r="AA328" s="55"/>
      <c r="AB328" s="53"/>
      <c r="AC328" s="70"/>
      <c r="AD328" s="70"/>
      <c r="AE328" s="56"/>
      <c r="AF328" s="52"/>
      <c r="AG328" s="49"/>
      <c r="AH328" s="130"/>
      <c r="AI328" s="49"/>
      <c r="AJ328" s="52"/>
      <c r="AK328" s="49"/>
      <c r="AL328" s="49">
        <f t="shared" si="23"/>
        <v>269436.81</v>
      </c>
      <c r="AM328" s="49"/>
      <c r="AN328" s="49"/>
      <c r="AO328" s="49">
        <f t="shared" si="22"/>
        <v>0</v>
      </c>
      <c r="AP328" s="125"/>
      <c r="AQ328" s="125"/>
      <c r="AR328" s="125"/>
      <c r="AS328" s="125"/>
      <c r="AT328" s="125"/>
      <c r="AU328" s="125"/>
      <c r="AV328" s="44"/>
      <c r="AW328" s="44"/>
      <c r="AX328" s="44"/>
      <c r="AY328" s="46"/>
      <c r="AZ328" s="44"/>
      <c r="BA328" s="46"/>
      <c r="BB328" s="44"/>
      <c r="BC328" s="44"/>
      <c r="BD328" s="126"/>
      <c r="BE328" s="127"/>
      <c r="BF328" s="128"/>
      <c r="BG328" s="44"/>
      <c r="BH328" s="46"/>
      <c r="BI328" s="44"/>
      <c r="BJ328" s="44"/>
      <c r="BK328" s="129"/>
      <c r="BL328" s="129"/>
      <c r="BM328" s="44"/>
    </row>
    <row r="329" spans="1:65" ht="38.25" x14ac:dyDescent="0.25">
      <c r="A329" s="313">
        <v>68</v>
      </c>
      <c r="B329" s="286" t="s">
        <v>2065</v>
      </c>
      <c r="C329" s="44" t="s">
        <v>1996</v>
      </c>
      <c r="D329" s="44" t="s">
        <v>1246</v>
      </c>
      <c r="E329" s="44"/>
      <c r="F329" s="100" t="s">
        <v>2066</v>
      </c>
      <c r="G329" s="119"/>
      <c r="H329" s="152"/>
      <c r="I329" s="153"/>
      <c r="J329" s="153"/>
      <c r="K329" s="44" t="s">
        <v>2005</v>
      </c>
      <c r="L329" s="347" t="s">
        <v>2007</v>
      </c>
      <c r="M329" s="43" t="s">
        <v>2067</v>
      </c>
      <c r="N329" s="46">
        <v>43285</v>
      </c>
      <c r="O329" s="41">
        <v>559720.81000000006</v>
      </c>
      <c r="P329" s="44"/>
      <c r="Q329" s="46">
        <v>43285</v>
      </c>
      <c r="R329" s="46"/>
      <c r="S329" s="44" t="s">
        <v>18</v>
      </c>
      <c r="T329" s="44" t="s">
        <v>2068</v>
      </c>
      <c r="U329" s="44" t="s">
        <v>2040</v>
      </c>
      <c r="V329" s="41">
        <v>972</v>
      </c>
      <c r="W329" s="44" t="s">
        <v>296</v>
      </c>
      <c r="X329" s="148"/>
      <c r="Y329" s="44"/>
      <c r="Z329" s="46"/>
      <c r="AA329" s="55"/>
      <c r="AB329" s="53"/>
      <c r="AC329" s="70"/>
      <c r="AD329" s="70"/>
      <c r="AE329" s="56"/>
      <c r="AF329" s="52"/>
      <c r="AG329" s="49"/>
      <c r="AH329" s="130"/>
      <c r="AI329" s="49"/>
      <c r="AJ329" s="52"/>
      <c r="AK329" s="49"/>
      <c r="AL329" s="49">
        <f t="shared" si="23"/>
        <v>559720.81000000006</v>
      </c>
      <c r="AM329" s="49"/>
      <c r="AN329" s="49"/>
      <c r="AO329" s="49">
        <f t="shared" si="22"/>
        <v>0</v>
      </c>
      <c r="AP329" s="125"/>
      <c r="AQ329" s="125"/>
      <c r="AR329" s="125"/>
      <c r="AS329" s="125"/>
      <c r="AT329" s="125"/>
      <c r="AU329" s="125"/>
      <c r="AV329" s="44"/>
      <c r="AW329" s="44"/>
      <c r="AX329" s="44"/>
      <c r="AY329" s="46"/>
      <c r="AZ329" s="44"/>
      <c r="BA329" s="46"/>
      <c r="BB329" s="44"/>
      <c r="BC329" s="44"/>
      <c r="BD329" s="126"/>
      <c r="BE329" s="127"/>
      <c r="BF329" s="128"/>
      <c r="BG329" s="44"/>
      <c r="BH329" s="46"/>
      <c r="BI329" s="44"/>
      <c r="BJ329" s="44"/>
      <c r="BK329" s="129"/>
      <c r="BL329" s="129"/>
      <c r="BM329" s="44"/>
    </row>
    <row r="330" spans="1:65" ht="63.75" x14ac:dyDescent="0.25">
      <c r="A330" s="313">
        <v>69</v>
      </c>
      <c r="B330" s="286" t="s">
        <v>2069</v>
      </c>
      <c r="C330" s="44" t="s">
        <v>1883</v>
      </c>
      <c r="D330" s="44" t="s">
        <v>1246</v>
      </c>
      <c r="E330" s="44"/>
      <c r="F330" s="100" t="s">
        <v>2070</v>
      </c>
      <c r="G330" s="119"/>
      <c r="H330" s="152"/>
      <c r="I330" s="153"/>
      <c r="J330" s="153"/>
      <c r="K330" s="44" t="s">
        <v>2006</v>
      </c>
      <c r="L330" s="347" t="s">
        <v>1297</v>
      </c>
      <c r="M330" s="43" t="s">
        <v>1298</v>
      </c>
      <c r="N330" s="46">
        <v>43299</v>
      </c>
      <c r="O330" s="41">
        <v>175268.61</v>
      </c>
      <c r="P330" s="44"/>
      <c r="Q330" s="46">
        <v>43299</v>
      </c>
      <c r="R330" s="46"/>
      <c r="S330" s="44" t="s">
        <v>18</v>
      </c>
      <c r="T330" s="44" t="s">
        <v>2071</v>
      </c>
      <c r="U330" s="44" t="s">
        <v>2040</v>
      </c>
      <c r="V330" s="41">
        <v>350.54</v>
      </c>
      <c r="W330" s="44" t="s">
        <v>296</v>
      </c>
      <c r="X330" s="148"/>
      <c r="Y330" s="44"/>
      <c r="Z330" s="46"/>
      <c r="AA330" s="55"/>
      <c r="AB330" s="53"/>
      <c r="AC330" s="70"/>
      <c r="AD330" s="70"/>
      <c r="AE330" s="56"/>
      <c r="AF330" s="52"/>
      <c r="AG330" s="49"/>
      <c r="AH330" s="130"/>
      <c r="AI330" s="49"/>
      <c r="AJ330" s="52"/>
      <c r="AK330" s="49"/>
      <c r="AL330" s="49">
        <f t="shared" si="23"/>
        <v>175268.61</v>
      </c>
      <c r="AM330" s="49"/>
      <c r="AN330" s="49"/>
      <c r="AO330" s="49">
        <f t="shared" si="22"/>
        <v>0</v>
      </c>
      <c r="AP330" s="125"/>
      <c r="AQ330" s="125"/>
      <c r="AR330" s="125"/>
      <c r="AS330" s="125"/>
      <c r="AT330" s="125"/>
      <c r="AU330" s="125"/>
      <c r="AV330" s="44"/>
      <c r="AW330" s="44"/>
      <c r="AX330" s="44"/>
      <c r="AY330" s="46"/>
      <c r="AZ330" s="44"/>
      <c r="BA330" s="46"/>
      <c r="BB330" s="44"/>
      <c r="BC330" s="44"/>
      <c r="BD330" s="126"/>
      <c r="BE330" s="127"/>
      <c r="BF330" s="128"/>
      <c r="BG330" s="44"/>
      <c r="BH330" s="46"/>
      <c r="BI330" s="44"/>
      <c r="BJ330" s="44"/>
      <c r="BK330" s="129"/>
      <c r="BL330" s="129"/>
      <c r="BM330" s="44"/>
    </row>
    <row r="331" spans="1:65" x14ac:dyDescent="0.25">
      <c r="A331" s="318">
        <v>70</v>
      </c>
      <c r="B331" s="301" t="s">
        <v>870</v>
      </c>
      <c r="C331" s="154" t="s">
        <v>871</v>
      </c>
      <c r="D331" s="154" t="s">
        <v>431</v>
      </c>
      <c r="E331" s="154"/>
      <c r="F331" s="359" t="s">
        <v>1077</v>
      </c>
      <c r="G331" s="154" t="s">
        <v>869</v>
      </c>
      <c r="H331" s="155"/>
      <c r="I331" s="99"/>
      <c r="J331" s="99"/>
      <c r="K331" s="154" t="s">
        <v>1043</v>
      </c>
      <c r="L331" s="395" t="s">
        <v>851</v>
      </c>
      <c r="M331" s="154" t="s">
        <v>872</v>
      </c>
      <c r="N331" s="98">
        <v>40913</v>
      </c>
      <c r="O331" s="59">
        <v>498102.72</v>
      </c>
      <c r="P331" s="154">
        <v>10712</v>
      </c>
      <c r="Q331" s="98">
        <v>40913</v>
      </c>
      <c r="R331" s="98">
        <v>41063</v>
      </c>
      <c r="S331" s="154" t="s">
        <v>18</v>
      </c>
      <c r="T331" s="154" t="s">
        <v>1227</v>
      </c>
      <c r="U331" s="154" t="s">
        <v>1213</v>
      </c>
      <c r="V331" s="59">
        <v>36366.04</v>
      </c>
      <c r="W331" s="154">
        <v>44905100</v>
      </c>
      <c r="X331" s="148"/>
      <c r="Y331" s="41"/>
      <c r="Z331" s="70"/>
      <c r="AA331" s="55"/>
      <c r="AB331" s="41"/>
      <c r="AC331" s="70"/>
      <c r="AD331" s="70"/>
      <c r="AE331" s="56">
        <f>AG331/O331</f>
        <v>0.17659740946606353</v>
      </c>
      <c r="AF331" s="56">
        <f>AH331/O331</f>
        <v>0</v>
      </c>
      <c r="AG331" s="41">
        <f>SUM(AG332:AG346)</f>
        <v>87963.65</v>
      </c>
      <c r="AH331" s="41">
        <f>SUM(AH332:AH346)</f>
        <v>0</v>
      </c>
      <c r="AI331" s="41"/>
      <c r="AJ331" s="56"/>
      <c r="AK331" s="41"/>
      <c r="AL331" s="59">
        <f>O331-AH331+AG331+AK331</f>
        <v>586066.37</v>
      </c>
      <c r="AM331" s="59">
        <v>359790.14</v>
      </c>
      <c r="AN331" s="59">
        <v>0</v>
      </c>
      <c r="AO331" s="59">
        <f>AM331+AN331</f>
        <v>359790.14</v>
      </c>
      <c r="AP331" s="61"/>
      <c r="AQ331" s="61"/>
      <c r="AR331" s="61"/>
      <c r="AS331" s="61"/>
      <c r="AT331" s="61"/>
      <c r="AU331" s="61"/>
      <c r="AV331" s="154"/>
      <c r="AW331" s="154"/>
      <c r="AX331" s="154"/>
      <c r="AY331" s="98"/>
      <c r="AZ331" s="154"/>
      <c r="BA331" s="98"/>
      <c r="BB331" s="154"/>
      <c r="BC331" s="154"/>
      <c r="BD331" s="42">
        <v>40918</v>
      </c>
      <c r="BE331" s="42" t="s">
        <v>873</v>
      </c>
      <c r="BF331" s="43"/>
      <c r="BG331" s="154"/>
      <c r="BH331" s="98">
        <v>40918</v>
      </c>
      <c r="BI331" s="154"/>
      <c r="BJ331" s="154"/>
      <c r="BK331" s="42">
        <v>41946</v>
      </c>
      <c r="BL331" s="42"/>
      <c r="BM331" s="154" t="s">
        <v>1633</v>
      </c>
    </row>
    <row r="332" spans="1:65" ht="25.5" x14ac:dyDescent="0.25">
      <c r="A332" s="319"/>
      <c r="B332" s="302"/>
      <c r="C332" s="155"/>
      <c r="D332" s="155"/>
      <c r="E332" s="155"/>
      <c r="F332" s="360"/>
      <c r="G332" s="155"/>
      <c r="H332" s="155"/>
      <c r="I332" s="99"/>
      <c r="J332" s="99"/>
      <c r="K332" s="155"/>
      <c r="L332" s="396"/>
      <c r="M332" s="155"/>
      <c r="N332" s="99"/>
      <c r="O332" s="64"/>
      <c r="P332" s="155"/>
      <c r="Q332" s="99"/>
      <c r="R332" s="99"/>
      <c r="S332" s="155"/>
      <c r="T332" s="155"/>
      <c r="U332" s="155"/>
      <c r="V332" s="64"/>
      <c r="W332" s="155"/>
      <c r="X332" s="148" t="s">
        <v>1073</v>
      </c>
      <c r="Y332" s="44" t="s">
        <v>874</v>
      </c>
      <c r="Z332" s="70">
        <v>41225</v>
      </c>
      <c r="AA332" s="55">
        <v>10925</v>
      </c>
      <c r="AB332" s="41" t="s">
        <v>875</v>
      </c>
      <c r="AC332" s="70"/>
      <c r="AD332" s="70"/>
      <c r="AE332" s="41"/>
      <c r="AF332" s="41"/>
      <c r="AG332" s="41"/>
      <c r="AH332" s="60"/>
      <c r="AI332" s="41"/>
      <c r="AJ332" s="56"/>
      <c r="AK332" s="41"/>
      <c r="AL332" s="64"/>
      <c r="AM332" s="64"/>
      <c r="AN332" s="64"/>
      <c r="AO332" s="64"/>
      <c r="AP332" s="61"/>
      <c r="AQ332" s="61"/>
      <c r="AR332" s="61"/>
      <c r="AS332" s="61"/>
      <c r="AT332" s="61"/>
      <c r="AU332" s="61"/>
      <c r="AV332" s="155"/>
      <c r="AW332" s="155"/>
      <c r="AX332" s="155"/>
      <c r="AY332" s="99"/>
      <c r="AZ332" s="155"/>
      <c r="BA332" s="99"/>
      <c r="BB332" s="155"/>
      <c r="BC332" s="155"/>
      <c r="BD332" s="42"/>
      <c r="BE332" s="42"/>
      <c r="BF332" s="43"/>
      <c r="BG332" s="155"/>
      <c r="BH332" s="99"/>
      <c r="BI332" s="155"/>
      <c r="BJ332" s="155"/>
      <c r="BK332" s="42"/>
      <c r="BL332" s="42"/>
      <c r="BM332" s="155"/>
    </row>
    <row r="333" spans="1:65" ht="25.5" x14ac:dyDescent="0.25">
      <c r="A333" s="319"/>
      <c r="B333" s="302"/>
      <c r="C333" s="155"/>
      <c r="D333" s="155"/>
      <c r="E333" s="155"/>
      <c r="F333" s="360"/>
      <c r="G333" s="155"/>
      <c r="H333" s="155"/>
      <c r="I333" s="99"/>
      <c r="J333" s="99"/>
      <c r="K333" s="155"/>
      <c r="L333" s="396"/>
      <c r="M333" s="155"/>
      <c r="N333" s="99"/>
      <c r="O333" s="64"/>
      <c r="P333" s="155"/>
      <c r="Q333" s="99"/>
      <c r="R333" s="99"/>
      <c r="S333" s="155"/>
      <c r="T333" s="155"/>
      <c r="U333" s="155"/>
      <c r="V333" s="64"/>
      <c r="W333" s="155"/>
      <c r="X333" s="148" t="s">
        <v>1075</v>
      </c>
      <c r="Y333" s="44" t="s">
        <v>876</v>
      </c>
      <c r="Z333" s="70">
        <v>41411</v>
      </c>
      <c r="AA333" s="55">
        <v>11056</v>
      </c>
      <c r="AB333" s="41" t="s">
        <v>730</v>
      </c>
      <c r="AC333" s="70"/>
      <c r="AD333" s="70"/>
      <c r="AE333" s="41"/>
      <c r="AF333" s="41"/>
      <c r="AG333" s="41">
        <v>44580.19</v>
      </c>
      <c r="AH333" s="60"/>
      <c r="AI333" s="41"/>
      <c r="AJ333" s="56"/>
      <c r="AK333" s="41"/>
      <c r="AL333" s="64"/>
      <c r="AM333" s="64"/>
      <c r="AN333" s="64"/>
      <c r="AO333" s="64"/>
      <c r="AP333" s="61"/>
      <c r="AQ333" s="61"/>
      <c r="AR333" s="61"/>
      <c r="AS333" s="61"/>
      <c r="AT333" s="61"/>
      <c r="AU333" s="61"/>
      <c r="AV333" s="155"/>
      <c r="AW333" s="155"/>
      <c r="AX333" s="155"/>
      <c r="AY333" s="99"/>
      <c r="AZ333" s="155"/>
      <c r="BA333" s="99"/>
      <c r="BB333" s="155"/>
      <c r="BC333" s="155"/>
      <c r="BD333" s="42"/>
      <c r="BE333" s="42"/>
      <c r="BF333" s="43"/>
      <c r="BG333" s="155"/>
      <c r="BH333" s="99"/>
      <c r="BI333" s="155"/>
      <c r="BJ333" s="155"/>
      <c r="BK333" s="42"/>
      <c r="BL333" s="42"/>
      <c r="BM333" s="155"/>
    </row>
    <row r="334" spans="1:65" ht="25.5" x14ac:dyDescent="0.25">
      <c r="A334" s="319"/>
      <c r="B334" s="302"/>
      <c r="C334" s="155"/>
      <c r="D334" s="155"/>
      <c r="E334" s="155"/>
      <c r="F334" s="360"/>
      <c r="G334" s="155"/>
      <c r="H334" s="155"/>
      <c r="I334" s="99"/>
      <c r="J334" s="99"/>
      <c r="K334" s="155"/>
      <c r="L334" s="396"/>
      <c r="M334" s="155"/>
      <c r="N334" s="99"/>
      <c r="O334" s="64"/>
      <c r="P334" s="155"/>
      <c r="Q334" s="99"/>
      <c r="R334" s="99"/>
      <c r="S334" s="155"/>
      <c r="T334" s="155"/>
      <c r="U334" s="155"/>
      <c r="V334" s="64"/>
      <c r="W334" s="155"/>
      <c r="X334" s="148" t="s">
        <v>1073</v>
      </c>
      <c r="Y334" s="44" t="s">
        <v>877</v>
      </c>
      <c r="Z334" s="70">
        <v>41446</v>
      </c>
      <c r="AA334" s="55">
        <v>11090</v>
      </c>
      <c r="AB334" s="97" t="s">
        <v>685</v>
      </c>
      <c r="AC334" s="70">
        <v>41507</v>
      </c>
      <c r="AD334" s="70">
        <v>41656</v>
      </c>
      <c r="AE334" s="41"/>
      <c r="AF334" s="41"/>
      <c r="AG334" s="41"/>
      <c r="AH334" s="60"/>
      <c r="AI334" s="41"/>
      <c r="AJ334" s="56"/>
      <c r="AK334" s="41"/>
      <c r="AL334" s="64"/>
      <c r="AM334" s="64"/>
      <c r="AN334" s="64"/>
      <c r="AO334" s="64"/>
      <c r="AP334" s="61"/>
      <c r="AQ334" s="61"/>
      <c r="AR334" s="61"/>
      <c r="AS334" s="61"/>
      <c r="AT334" s="61"/>
      <c r="AU334" s="61"/>
      <c r="AV334" s="155"/>
      <c r="AW334" s="155"/>
      <c r="AX334" s="155"/>
      <c r="AY334" s="99"/>
      <c r="AZ334" s="155"/>
      <c r="BA334" s="99"/>
      <c r="BB334" s="155"/>
      <c r="BC334" s="155"/>
      <c r="BD334" s="42">
        <v>41447</v>
      </c>
      <c r="BE334" s="42">
        <v>41536</v>
      </c>
      <c r="BF334" s="43"/>
      <c r="BG334" s="155"/>
      <c r="BH334" s="99"/>
      <c r="BI334" s="155"/>
      <c r="BJ334" s="155"/>
      <c r="BK334" s="42"/>
      <c r="BL334" s="42"/>
      <c r="BM334" s="155"/>
    </row>
    <row r="335" spans="1:65" ht="25.5" x14ac:dyDescent="0.25">
      <c r="A335" s="319"/>
      <c r="B335" s="302"/>
      <c r="C335" s="155"/>
      <c r="D335" s="155"/>
      <c r="E335" s="155"/>
      <c r="F335" s="360"/>
      <c r="G335" s="155"/>
      <c r="H335" s="155"/>
      <c r="I335" s="99"/>
      <c r="J335" s="99"/>
      <c r="K335" s="155"/>
      <c r="L335" s="396"/>
      <c r="M335" s="155"/>
      <c r="N335" s="99"/>
      <c r="O335" s="64"/>
      <c r="P335" s="155"/>
      <c r="Q335" s="99"/>
      <c r="R335" s="99"/>
      <c r="S335" s="155"/>
      <c r="T335" s="155"/>
      <c r="U335" s="155"/>
      <c r="V335" s="64"/>
      <c r="W335" s="155"/>
      <c r="X335" s="148" t="s">
        <v>1073</v>
      </c>
      <c r="Y335" s="44" t="s">
        <v>878</v>
      </c>
      <c r="Z335" s="70">
        <v>41536</v>
      </c>
      <c r="AA335" s="55">
        <v>11146</v>
      </c>
      <c r="AB335" s="65" t="s">
        <v>685</v>
      </c>
      <c r="AC335" s="70"/>
      <c r="AD335" s="70"/>
      <c r="AE335" s="41"/>
      <c r="AF335" s="41"/>
      <c r="AG335" s="41"/>
      <c r="AH335" s="60"/>
      <c r="AI335" s="41"/>
      <c r="AJ335" s="56"/>
      <c r="AK335" s="41"/>
      <c r="AL335" s="64"/>
      <c r="AM335" s="64"/>
      <c r="AN335" s="64"/>
      <c r="AO335" s="64"/>
      <c r="AP335" s="61"/>
      <c r="AQ335" s="61"/>
      <c r="AR335" s="61"/>
      <c r="AS335" s="61"/>
      <c r="AT335" s="61"/>
      <c r="AU335" s="61"/>
      <c r="AV335" s="155"/>
      <c r="AW335" s="155"/>
      <c r="AX335" s="155"/>
      <c r="AY335" s="99"/>
      <c r="AZ335" s="155"/>
      <c r="BA335" s="99"/>
      <c r="BB335" s="155"/>
      <c r="BC335" s="155"/>
      <c r="BD335" s="42">
        <v>41537</v>
      </c>
      <c r="BE335" s="42">
        <v>42722</v>
      </c>
      <c r="BF335" s="43"/>
      <c r="BG335" s="155"/>
      <c r="BH335" s="99"/>
      <c r="BI335" s="155"/>
      <c r="BJ335" s="155"/>
      <c r="BK335" s="42"/>
      <c r="BL335" s="42"/>
      <c r="BM335" s="155"/>
    </row>
    <row r="336" spans="1:65" ht="25.5" x14ac:dyDescent="0.25">
      <c r="A336" s="319"/>
      <c r="B336" s="302"/>
      <c r="C336" s="155"/>
      <c r="D336" s="155"/>
      <c r="E336" s="155"/>
      <c r="F336" s="360"/>
      <c r="G336" s="155"/>
      <c r="H336" s="155"/>
      <c r="I336" s="99"/>
      <c r="J336" s="99"/>
      <c r="K336" s="155"/>
      <c r="L336" s="396"/>
      <c r="M336" s="155"/>
      <c r="N336" s="99"/>
      <c r="O336" s="64"/>
      <c r="P336" s="155"/>
      <c r="Q336" s="99"/>
      <c r="R336" s="99"/>
      <c r="S336" s="155"/>
      <c r="T336" s="155"/>
      <c r="U336" s="155"/>
      <c r="V336" s="64"/>
      <c r="W336" s="155"/>
      <c r="X336" s="148" t="s">
        <v>1075</v>
      </c>
      <c r="Y336" s="44" t="s">
        <v>879</v>
      </c>
      <c r="Z336" s="70">
        <v>41603</v>
      </c>
      <c r="AA336" s="55">
        <v>11193</v>
      </c>
      <c r="AB336" s="81" t="s">
        <v>880</v>
      </c>
      <c r="AC336" s="70"/>
      <c r="AD336" s="70"/>
      <c r="AE336" s="41"/>
      <c r="AF336" s="41"/>
      <c r="AG336" s="41">
        <v>43383.46</v>
      </c>
      <c r="AH336" s="60"/>
      <c r="AI336" s="41"/>
      <c r="AJ336" s="56"/>
      <c r="AK336" s="41"/>
      <c r="AL336" s="64"/>
      <c r="AM336" s="64"/>
      <c r="AN336" s="64"/>
      <c r="AO336" s="64"/>
      <c r="AP336" s="61"/>
      <c r="AQ336" s="61"/>
      <c r="AR336" s="61"/>
      <c r="AS336" s="61"/>
      <c r="AT336" s="61"/>
      <c r="AU336" s="61"/>
      <c r="AV336" s="155"/>
      <c r="AW336" s="155"/>
      <c r="AX336" s="155"/>
      <c r="AY336" s="99"/>
      <c r="AZ336" s="155"/>
      <c r="BA336" s="99"/>
      <c r="BB336" s="155"/>
      <c r="BC336" s="155"/>
      <c r="BD336" s="42"/>
      <c r="BE336" s="42"/>
      <c r="BF336" s="43"/>
      <c r="BG336" s="155"/>
      <c r="BH336" s="99"/>
      <c r="BI336" s="155"/>
      <c r="BJ336" s="155"/>
      <c r="BK336" s="42"/>
      <c r="BL336" s="42"/>
      <c r="BM336" s="155"/>
    </row>
    <row r="337" spans="1:65" ht="25.5" x14ac:dyDescent="0.25">
      <c r="A337" s="319"/>
      <c r="B337" s="302"/>
      <c r="C337" s="155"/>
      <c r="D337" s="155"/>
      <c r="E337" s="155"/>
      <c r="F337" s="360"/>
      <c r="G337" s="155"/>
      <c r="H337" s="155"/>
      <c r="I337" s="99"/>
      <c r="J337" s="99"/>
      <c r="K337" s="155"/>
      <c r="L337" s="396"/>
      <c r="M337" s="155"/>
      <c r="N337" s="99"/>
      <c r="O337" s="64"/>
      <c r="P337" s="155"/>
      <c r="Q337" s="99"/>
      <c r="R337" s="99"/>
      <c r="S337" s="155"/>
      <c r="T337" s="155"/>
      <c r="U337" s="155"/>
      <c r="V337" s="64"/>
      <c r="W337" s="155"/>
      <c r="X337" s="148" t="s">
        <v>1073</v>
      </c>
      <c r="Y337" s="44" t="s">
        <v>881</v>
      </c>
      <c r="Z337" s="70">
        <v>41624</v>
      </c>
      <c r="AA337" s="55">
        <v>11207</v>
      </c>
      <c r="AB337" s="65" t="s">
        <v>685</v>
      </c>
      <c r="AC337" s="70">
        <v>41657</v>
      </c>
      <c r="AD337" s="70">
        <v>41806</v>
      </c>
      <c r="AE337" s="41"/>
      <c r="AF337" s="41"/>
      <c r="AG337" s="41"/>
      <c r="AH337" s="60"/>
      <c r="AI337" s="41"/>
      <c r="AJ337" s="56"/>
      <c r="AK337" s="41"/>
      <c r="AL337" s="64"/>
      <c r="AM337" s="64"/>
      <c r="AN337" s="64"/>
      <c r="AO337" s="64"/>
      <c r="AP337" s="61"/>
      <c r="AQ337" s="61"/>
      <c r="AR337" s="61"/>
      <c r="AS337" s="61"/>
      <c r="AT337" s="61"/>
      <c r="AU337" s="61"/>
      <c r="AV337" s="155"/>
      <c r="AW337" s="155"/>
      <c r="AX337" s="155"/>
      <c r="AY337" s="99"/>
      <c r="AZ337" s="155"/>
      <c r="BA337" s="99"/>
      <c r="BB337" s="155"/>
      <c r="BC337" s="155"/>
      <c r="BD337" s="42">
        <v>41627</v>
      </c>
      <c r="BE337" s="42">
        <v>41716</v>
      </c>
      <c r="BF337" s="43"/>
      <c r="BG337" s="155"/>
      <c r="BH337" s="99"/>
      <c r="BI337" s="155"/>
      <c r="BJ337" s="155"/>
      <c r="BK337" s="42"/>
      <c r="BL337" s="42"/>
      <c r="BM337" s="155"/>
    </row>
    <row r="338" spans="1:65" ht="25.5" x14ac:dyDescent="0.25">
      <c r="A338" s="319"/>
      <c r="B338" s="302"/>
      <c r="C338" s="155"/>
      <c r="D338" s="155"/>
      <c r="E338" s="155"/>
      <c r="F338" s="360"/>
      <c r="G338" s="155"/>
      <c r="H338" s="155"/>
      <c r="I338" s="99"/>
      <c r="J338" s="99"/>
      <c r="K338" s="155"/>
      <c r="L338" s="396"/>
      <c r="M338" s="155"/>
      <c r="N338" s="99"/>
      <c r="O338" s="64"/>
      <c r="P338" s="155"/>
      <c r="Q338" s="99"/>
      <c r="R338" s="99"/>
      <c r="S338" s="155"/>
      <c r="T338" s="155"/>
      <c r="U338" s="155"/>
      <c r="V338" s="64"/>
      <c r="W338" s="155"/>
      <c r="X338" s="148" t="s">
        <v>1073</v>
      </c>
      <c r="Y338" s="44" t="s">
        <v>882</v>
      </c>
      <c r="Z338" s="70">
        <v>41716</v>
      </c>
      <c r="AA338" s="55">
        <v>11282</v>
      </c>
      <c r="AB338" s="65" t="s">
        <v>685</v>
      </c>
      <c r="AC338" s="70"/>
      <c r="AD338" s="70"/>
      <c r="AE338" s="41"/>
      <c r="AF338" s="41"/>
      <c r="AG338" s="41"/>
      <c r="AH338" s="60"/>
      <c r="AI338" s="41"/>
      <c r="AJ338" s="56"/>
      <c r="AK338" s="41"/>
      <c r="AL338" s="64"/>
      <c r="AM338" s="64"/>
      <c r="AN338" s="64"/>
      <c r="AO338" s="64"/>
      <c r="AP338" s="61"/>
      <c r="AQ338" s="61"/>
      <c r="AR338" s="61"/>
      <c r="AS338" s="61"/>
      <c r="AT338" s="61"/>
      <c r="AU338" s="61"/>
      <c r="AV338" s="155"/>
      <c r="AW338" s="155"/>
      <c r="AX338" s="155"/>
      <c r="AY338" s="99"/>
      <c r="AZ338" s="155"/>
      <c r="BA338" s="99"/>
      <c r="BB338" s="155"/>
      <c r="BC338" s="155"/>
      <c r="BD338" s="42">
        <v>41717</v>
      </c>
      <c r="BE338" s="42">
        <v>41806</v>
      </c>
      <c r="BF338" s="43"/>
      <c r="BG338" s="155"/>
      <c r="BH338" s="99"/>
      <c r="BI338" s="155"/>
      <c r="BJ338" s="155"/>
      <c r="BK338" s="42"/>
      <c r="BL338" s="42"/>
      <c r="BM338" s="155"/>
    </row>
    <row r="339" spans="1:65" ht="25.5" x14ac:dyDescent="0.25">
      <c r="A339" s="319"/>
      <c r="B339" s="302"/>
      <c r="C339" s="155"/>
      <c r="D339" s="155"/>
      <c r="E339" s="155"/>
      <c r="F339" s="360"/>
      <c r="G339" s="155"/>
      <c r="H339" s="155"/>
      <c r="I339" s="99"/>
      <c r="J339" s="99"/>
      <c r="K339" s="155"/>
      <c r="L339" s="396"/>
      <c r="M339" s="155"/>
      <c r="N339" s="99"/>
      <c r="O339" s="64"/>
      <c r="P339" s="155"/>
      <c r="Q339" s="99"/>
      <c r="R339" s="99"/>
      <c r="S339" s="155"/>
      <c r="T339" s="155"/>
      <c r="U339" s="155"/>
      <c r="V339" s="64"/>
      <c r="W339" s="155"/>
      <c r="X339" s="148" t="s">
        <v>1073</v>
      </c>
      <c r="Y339" s="44" t="s">
        <v>883</v>
      </c>
      <c r="Z339" s="70">
        <v>41806</v>
      </c>
      <c r="AA339" s="55">
        <v>11335</v>
      </c>
      <c r="AB339" s="65" t="s">
        <v>685</v>
      </c>
      <c r="AC339" s="70">
        <v>41807</v>
      </c>
      <c r="AD339" s="70">
        <v>41926</v>
      </c>
      <c r="AE339" s="41"/>
      <c r="AF339" s="41"/>
      <c r="AG339" s="41"/>
      <c r="AH339" s="60"/>
      <c r="AI339" s="41"/>
      <c r="AJ339" s="56"/>
      <c r="AK339" s="41"/>
      <c r="AL339" s="64"/>
      <c r="AM339" s="64"/>
      <c r="AN339" s="64"/>
      <c r="AO339" s="64"/>
      <c r="AP339" s="61"/>
      <c r="AQ339" s="61"/>
      <c r="AR339" s="61"/>
      <c r="AS339" s="61"/>
      <c r="AT339" s="61"/>
      <c r="AU339" s="61"/>
      <c r="AV339" s="155"/>
      <c r="AW339" s="155"/>
      <c r="AX339" s="155"/>
      <c r="AY339" s="99"/>
      <c r="AZ339" s="155"/>
      <c r="BA339" s="99"/>
      <c r="BB339" s="155"/>
      <c r="BC339" s="155"/>
      <c r="BD339" s="42">
        <v>41807</v>
      </c>
      <c r="BE339" s="42">
        <v>41896</v>
      </c>
      <c r="BF339" s="43"/>
      <c r="BG339" s="155"/>
      <c r="BH339" s="99"/>
      <c r="BI339" s="155"/>
      <c r="BJ339" s="155"/>
      <c r="BK339" s="42"/>
      <c r="BL339" s="42"/>
      <c r="BM339" s="155"/>
    </row>
    <row r="340" spans="1:65" ht="25.5" x14ac:dyDescent="0.25">
      <c r="A340" s="319"/>
      <c r="B340" s="302"/>
      <c r="C340" s="155"/>
      <c r="D340" s="155"/>
      <c r="E340" s="155"/>
      <c r="F340" s="360"/>
      <c r="G340" s="155"/>
      <c r="H340" s="155"/>
      <c r="I340" s="99"/>
      <c r="J340" s="99"/>
      <c r="K340" s="155"/>
      <c r="L340" s="396"/>
      <c r="M340" s="155"/>
      <c r="N340" s="99"/>
      <c r="O340" s="64"/>
      <c r="P340" s="155"/>
      <c r="Q340" s="99"/>
      <c r="R340" s="99"/>
      <c r="S340" s="155"/>
      <c r="T340" s="155"/>
      <c r="U340" s="155"/>
      <c r="V340" s="64"/>
      <c r="W340" s="155"/>
      <c r="X340" s="148" t="s">
        <v>1073</v>
      </c>
      <c r="Y340" s="44" t="s">
        <v>884</v>
      </c>
      <c r="Z340" s="70">
        <v>41892</v>
      </c>
      <c r="AA340" s="55">
        <v>11412</v>
      </c>
      <c r="AB340" s="65" t="s">
        <v>685</v>
      </c>
      <c r="AC340" s="70">
        <v>41927</v>
      </c>
      <c r="AD340" s="70">
        <v>42046</v>
      </c>
      <c r="AE340" s="41"/>
      <c r="AF340" s="41"/>
      <c r="AG340" s="41"/>
      <c r="AH340" s="60"/>
      <c r="AI340" s="41"/>
      <c r="AJ340" s="56"/>
      <c r="AK340" s="41"/>
      <c r="AL340" s="64"/>
      <c r="AM340" s="64"/>
      <c r="AN340" s="64"/>
      <c r="AO340" s="64"/>
      <c r="AP340" s="61"/>
      <c r="AQ340" s="61"/>
      <c r="AR340" s="61"/>
      <c r="AS340" s="61"/>
      <c r="AT340" s="61"/>
      <c r="AU340" s="61"/>
      <c r="AV340" s="155"/>
      <c r="AW340" s="155"/>
      <c r="AX340" s="155"/>
      <c r="AY340" s="99"/>
      <c r="AZ340" s="155"/>
      <c r="BA340" s="99"/>
      <c r="BB340" s="155"/>
      <c r="BC340" s="155"/>
      <c r="BD340" s="42">
        <v>41897</v>
      </c>
      <c r="BE340" s="42">
        <v>41986</v>
      </c>
      <c r="BF340" s="43"/>
      <c r="BG340" s="155"/>
      <c r="BH340" s="99"/>
      <c r="BI340" s="155"/>
      <c r="BJ340" s="155"/>
      <c r="BK340" s="42"/>
      <c r="BL340" s="42"/>
      <c r="BM340" s="155"/>
    </row>
    <row r="341" spans="1:65" ht="25.5" x14ac:dyDescent="0.25">
      <c r="A341" s="319"/>
      <c r="B341" s="302"/>
      <c r="C341" s="155"/>
      <c r="D341" s="155"/>
      <c r="E341" s="155"/>
      <c r="F341" s="360"/>
      <c r="G341" s="155"/>
      <c r="H341" s="155"/>
      <c r="I341" s="99"/>
      <c r="J341" s="99"/>
      <c r="K341" s="155"/>
      <c r="L341" s="396"/>
      <c r="M341" s="155"/>
      <c r="N341" s="99"/>
      <c r="O341" s="64"/>
      <c r="P341" s="155"/>
      <c r="Q341" s="99"/>
      <c r="R341" s="99"/>
      <c r="S341" s="155"/>
      <c r="T341" s="155"/>
      <c r="U341" s="155"/>
      <c r="V341" s="64"/>
      <c r="W341" s="155"/>
      <c r="X341" s="148" t="s">
        <v>1073</v>
      </c>
      <c r="Y341" s="44" t="s">
        <v>885</v>
      </c>
      <c r="Z341" s="70">
        <v>42045</v>
      </c>
      <c r="AA341" s="55">
        <v>11550</v>
      </c>
      <c r="AB341" s="65" t="s">
        <v>685</v>
      </c>
      <c r="AC341" s="70">
        <v>42047</v>
      </c>
      <c r="AD341" s="70">
        <v>42166</v>
      </c>
      <c r="AE341" s="41"/>
      <c r="AF341" s="41"/>
      <c r="AG341" s="41"/>
      <c r="AH341" s="60"/>
      <c r="AI341" s="41"/>
      <c r="AJ341" s="56"/>
      <c r="AK341" s="41"/>
      <c r="AL341" s="64"/>
      <c r="AM341" s="64"/>
      <c r="AN341" s="64"/>
      <c r="AO341" s="64"/>
      <c r="AP341" s="61"/>
      <c r="AQ341" s="61"/>
      <c r="AR341" s="61"/>
      <c r="AS341" s="61"/>
      <c r="AT341" s="61"/>
      <c r="AU341" s="61"/>
      <c r="AV341" s="155"/>
      <c r="AW341" s="155"/>
      <c r="AX341" s="155"/>
      <c r="AY341" s="99"/>
      <c r="AZ341" s="155"/>
      <c r="BA341" s="99"/>
      <c r="BB341" s="155"/>
      <c r="BC341" s="155"/>
      <c r="BD341" s="42"/>
      <c r="BE341" s="42"/>
      <c r="BF341" s="43"/>
      <c r="BG341" s="155"/>
      <c r="BH341" s="99"/>
      <c r="BI341" s="155"/>
      <c r="BJ341" s="155"/>
      <c r="BK341" s="42"/>
      <c r="BL341" s="42"/>
      <c r="BM341" s="155"/>
    </row>
    <row r="342" spans="1:65" ht="25.5" x14ac:dyDescent="0.25">
      <c r="A342" s="319"/>
      <c r="B342" s="302"/>
      <c r="C342" s="155"/>
      <c r="D342" s="155"/>
      <c r="E342" s="155"/>
      <c r="F342" s="360"/>
      <c r="G342" s="155"/>
      <c r="H342" s="155"/>
      <c r="I342" s="99"/>
      <c r="J342" s="99"/>
      <c r="K342" s="155"/>
      <c r="L342" s="396"/>
      <c r="M342" s="155"/>
      <c r="N342" s="99"/>
      <c r="O342" s="64"/>
      <c r="P342" s="155"/>
      <c r="Q342" s="99"/>
      <c r="R342" s="99"/>
      <c r="S342" s="155"/>
      <c r="T342" s="155"/>
      <c r="U342" s="155"/>
      <c r="V342" s="64"/>
      <c r="W342" s="155"/>
      <c r="X342" s="148" t="s">
        <v>1073</v>
      </c>
      <c r="Y342" s="44" t="s">
        <v>886</v>
      </c>
      <c r="Z342" s="70">
        <v>42165</v>
      </c>
      <c r="AA342" s="55">
        <v>11593</v>
      </c>
      <c r="AB342" s="65" t="s">
        <v>685</v>
      </c>
      <c r="AC342" s="70">
        <v>42167</v>
      </c>
      <c r="AD342" s="70">
        <v>42286</v>
      </c>
      <c r="AE342" s="41"/>
      <c r="AF342" s="41"/>
      <c r="AG342" s="41"/>
      <c r="AH342" s="60"/>
      <c r="AI342" s="41"/>
      <c r="AJ342" s="56"/>
      <c r="AK342" s="41"/>
      <c r="AL342" s="64"/>
      <c r="AM342" s="64"/>
      <c r="AN342" s="64"/>
      <c r="AO342" s="64"/>
      <c r="AP342" s="61"/>
      <c r="AQ342" s="61"/>
      <c r="AR342" s="61"/>
      <c r="AS342" s="61"/>
      <c r="AT342" s="61"/>
      <c r="AU342" s="61"/>
      <c r="AV342" s="155"/>
      <c r="AW342" s="155"/>
      <c r="AX342" s="155"/>
      <c r="AY342" s="99"/>
      <c r="AZ342" s="155"/>
      <c r="BA342" s="99"/>
      <c r="BB342" s="155"/>
      <c r="BC342" s="155"/>
      <c r="BD342" s="42"/>
      <c r="BE342" s="42"/>
      <c r="BF342" s="43"/>
      <c r="BG342" s="155"/>
      <c r="BH342" s="99"/>
      <c r="BI342" s="155"/>
      <c r="BJ342" s="155"/>
      <c r="BK342" s="42"/>
      <c r="BL342" s="42"/>
      <c r="BM342" s="155"/>
    </row>
    <row r="343" spans="1:65" ht="25.5" x14ac:dyDescent="0.25">
      <c r="A343" s="319"/>
      <c r="B343" s="302"/>
      <c r="C343" s="155"/>
      <c r="D343" s="155"/>
      <c r="E343" s="155"/>
      <c r="F343" s="360"/>
      <c r="G343" s="155"/>
      <c r="H343" s="155"/>
      <c r="I343" s="99"/>
      <c r="J343" s="99"/>
      <c r="K343" s="155"/>
      <c r="L343" s="396"/>
      <c r="M343" s="155"/>
      <c r="N343" s="99"/>
      <c r="O343" s="64"/>
      <c r="P343" s="155"/>
      <c r="Q343" s="99"/>
      <c r="R343" s="99"/>
      <c r="S343" s="155"/>
      <c r="T343" s="155"/>
      <c r="U343" s="155"/>
      <c r="V343" s="64"/>
      <c r="W343" s="155"/>
      <c r="X343" s="148" t="s">
        <v>1073</v>
      </c>
      <c r="Y343" s="44" t="s">
        <v>887</v>
      </c>
      <c r="Z343" s="70">
        <v>42286</v>
      </c>
      <c r="AA343" s="55">
        <v>11682</v>
      </c>
      <c r="AB343" s="65" t="s">
        <v>685</v>
      </c>
      <c r="AC343" s="70">
        <v>42287</v>
      </c>
      <c r="AD343" s="70">
        <v>42406</v>
      </c>
      <c r="AE343" s="41"/>
      <c r="AF343" s="41"/>
      <c r="AG343" s="41"/>
      <c r="AH343" s="60"/>
      <c r="AI343" s="41"/>
      <c r="AJ343" s="56"/>
      <c r="AK343" s="41"/>
      <c r="AL343" s="64"/>
      <c r="AM343" s="64"/>
      <c r="AN343" s="64"/>
      <c r="AO343" s="64"/>
      <c r="AP343" s="61"/>
      <c r="AQ343" s="61"/>
      <c r="AR343" s="61"/>
      <c r="AS343" s="61"/>
      <c r="AT343" s="61"/>
      <c r="AU343" s="61"/>
      <c r="AV343" s="155"/>
      <c r="AW343" s="155"/>
      <c r="AX343" s="155"/>
      <c r="AY343" s="99"/>
      <c r="AZ343" s="155"/>
      <c r="BA343" s="99"/>
      <c r="BB343" s="155"/>
      <c r="BC343" s="155"/>
      <c r="BD343" s="42"/>
      <c r="BE343" s="42"/>
      <c r="BF343" s="43"/>
      <c r="BG343" s="155"/>
      <c r="BH343" s="99"/>
      <c r="BI343" s="155"/>
      <c r="BJ343" s="155"/>
      <c r="BK343" s="42"/>
      <c r="BL343" s="42"/>
      <c r="BM343" s="155"/>
    </row>
    <row r="344" spans="1:65" ht="25.5" x14ac:dyDescent="0.25">
      <c r="A344" s="319"/>
      <c r="B344" s="302"/>
      <c r="C344" s="155"/>
      <c r="D344" s="155"/>
      <c r="E344" s="155"/>
      <c r="F344" s="360"/>
      <c r="G344" s="155"/>
      <c r="H344" s="155"/>
      <c r="I344" s="99"/>
      <c r="J344" s="99"/>
      <c r="K344" s="155"/>
      <c r="L344" s="396"/>
      <c r="M344" s="155"/>
      <c r="N344" s="99"/>
      <c r="O344" s="64"/>
      <c r="P344" s="155"/>
      <c r="Q344" s="99"/>
      <c r="R344" s="99"/>
      <c r="S344" s="155"/>
      <c r="T344" s="155"/>
      <c r="U344" s="155"/>
      <c r="V344" s="64"/>
      <c r="W344" s="155"/>
      <c r="X344" s="148" t="s">
        <v>1073</v>
      </c>
      <c r="Y344" s="44" t="s">
        <v>888</v>
      </c>
      <c r="Z344" s="70">
        <v>42404</v>
      </c>
      <c r="AA344" s="55">
        <v>11682</v>
      </c>
      <c r="AB344" s="65" t="s">
        <v>685</v>
      </c>
      <c r="AC344" s="70">
        <v>42407</v>
      </c>
      <c r="AD344" s="70">
        <v>42526</v>
      </c>
      <c r="AE344" s="41"/>
      <c r="AF344" s="41"/>
      <c r="AG344" s="41"/>
      <c r="AH344" s="60"/>
      <c r="AI344" s="41"/>
      <c r="AJ344" s="56"/>
      <c r="AK344" s="41"/>
      <c r="AL344" s="64"/>
      <c r="AM344" s="64"/>
      <c r="AN344" s="64"/>
      <c r="AO344" s="64"/>
      <c r="AP344" s="61"/>
      <c r="AQ344" s="61"/>
      <c r="AR344" s="61"/>
      <c r="AS344" s="61"/>
      <c r="AT344" s="61"/>
      <c r="AU344" s="61"/>
      <c r="AV344" s="155"/>
      <c r="AW344" s="155"/>
      <c r="AX344" s="155"/>
      <c r="AY344" s="99"/>
      <c r="AZ344" s="155"/>
      <c r="BA344" s="99"/>
      <c r="BB344" s="155"/>
      <c r="BC344" s="155"/>
      <c r="BD344" s="42"/>
      <c r="BE344" s="42"/>
      <c r="BF344" s="43"/>
      <c r="BG344" s="155"/>
      <c r="BH344" s="99"/>
      <c r="BI344" s="155"/>
      <c r="BJ344" s="155"/>
      <c r="BK344" s="42"/>
      <c r="BL344" s="42"/>
      <c r="BM344" s="155"/>
    </row>
    <row r="345" spans="1:65" ht="25.5" x14ac:dyDescent="0.25">
      <c r="A345" s="319"/>
      <c r="B345" s="302"/>
      <c r="C345" s="155"/>
      <c r="D345" s="155"/>
      <c r="E345" s="155"/>
      <c r="F345" s="360"/>
      <c r="G345" s="155"/>
      <c r="H345" s="155"/>
      <c r="I345" s="99"/>
      <c r="J345" s="99"/>
      <c r="K345" s="155"/>
      <c r="L345" s="396"/>
      <c r="M345" s="155"/>
      <c r="N345" s="99"/>
      <c r="O345" s="64"/>
      <c r="P345" s="155"/>
      <c r="Q345" s="99"/>
      <c r="R345" s="99"/>
      <c r="S345" s="155"/>
      <c r="T345" s="155"/>
      <c r="U345" s="155"/>
      <c r="V345" s="64"/>
      <c r="W345" s="155"/>
      <c r="X345" s="148" t="s">
        <v>1073</v>
      </c>
      <c r="Y345" s="44" t="s">
        <v>889</v>
      </c>
      <c r="Z345" s="70">
        <v>42524</v>
      </c>
      <c r="AA345" s="55">
        <v>11881</v>
      </c>
      <c r="AB345" s="65" t="s">
        <v>685</v>
      </c>
      <c r="AC345" s="70">
        <v>42527</v>
      </c>
      <c r="AD345" s="70">
        <v>42646</v>
      </c>
      <c r="AE345" s="41"/>
      <c r="AF345" s="41"/>
      <c r="AG345" s="41"/>
      <c r="AH345" s="60"/>
      <c r="AI345" s="41"/>
      <c r="AJ345" s="56"/>
      <c r="AK345" s="41"/>
      <c r="AL345" s="64"/>
      <c r="AM345" s="64"/>
      <c r="AN345" s="64"/>
      <c r="AO345" s="64"/>
      <c r="AP345" s="61"/>
      <c r="AQ345" s="61"/>
      <c r="AR345" s="61"/>
      <c r="AS345" s="61"/>
      <c r="AT345" s="61"/>
      <c r="AU345" s="61"/>
      <c r="AV345" s="155"/>
      <c r="AW345" s="155"/>
      <c r="AX345" s="155"/>
      <c r="AY345" s="99"/>
      <c r="AZ345" s="155"/>
      <c r="BA345" s="99"/>
      <c r="BB345" s="155"/>
      <c r="BC345" s="155"/>
      <c r="BD345" s="42"/>
      <c r="BE345" s="42"/>
      <c r="BF345" s="43"/>
      <c r="BG345" s="155"/>
      <c r="BH345" s="99"/>
      <c r="BI345" s="155"/>
      <c r="BJ345" s="155"/>
      <c r="BK345" s="42"/>
      <c r="BL345" s="42"/>
      <c r="BM345" s="155"/>
    </row>
    <row r="346" spans="1:65" ht="25.5" x14ac:dyDescent="0.25">
      <c r="A346" s="319"/>
      <c r="B346" s="302"/>
      <c r="C346" s="155"/>
      <c r="D346" s="155"/>
      <c r="E346" s="155"/>
      <c r="F346" s="360"/>
      <c r="G346" s="155"/>
      <c r="H346" s="155"/>
      <c r="I346" s="99"/>
      <c r="J346" s="99"/>
      <c r="K346" s="155"/>
      <c r="L346" s="396"/>
      <c r="M346" s="155"/>
      <c r="N346" s="99"/>
      <c r="O346" s="64"/>
      <c r="P346" s="155"/>
      <c r="Q346" s="99"/>
      <c r="R346" s="99"/>
      <c r="S346" s="155"/>
      <c r="T346" s="155"/>
      <c r="U346" s="155"/>
      <c r="V346" s="64"/>
      <c r="W346" s="155"/>
      <c r="X346" s="148" t="s">
        <v>1073</v>
      </c>
      <c r="Y346" s="44" t="s">
        <v>997</v>
      </c>
      <c r="Z346" s="70">
        <v>42646</v>
      </c>
      <c r="AA346" s="55">
        <v>11956</v>
      </c>
      <c r="AB346" s="65" t="s">
        <v>685</v>
      </c>
      <c r="AC346" s="70">
        <v>42647</v>
      </c>
      <c r="AD346" s="70">
        <v>42766</v>
      </c>
      <c r="AE346" s="41"/>
      <c r="AF346" s="41"/>
      <c r="AG346" s="41"/>
      <c r="AH346" s="60"/>
      <c r="AI346" s="41"/>
      <c r="AJ346" s="56"/>
      <c r="AK346" s="41"/>
      <c r="AL346" s="64"/>
      <c r="AM346" s="64"/>
      <c r="AN346" s="64"/>
      <c r="AO346" s="64"/>
      <c r="AP346" s="61"/>
      <c r="AQ346" s="61"/>
      <c r="AR346" s="61"/>
      <c r="AS346" s="61"/>
      <c r="AT346" s="61"/>
      <c r="AU346" s="61"/>
      <c r="AV346" s="155"/>
      <c r="AW346" s="155"/>
      <c r="AX346" s="155"/>
      <c r="AY346" s="99"/>
      <c r="AZ346" s="155"/>
      <c r="BA346" s="99"/>
      <c r="BB346" s="155"/>
      <c r="BC346" s="155"/>
      <c r="BD346" s="42"/>
      <c r="BE346" s="42"/>
      <c r="BF346" s="43"/>
      <c r="BG346" s="155"/>
      <c r="BH346" s="99"/>
      <c r="BI346" s="155"/>
      <c r="BJ346" s="155"/>
      <c r="BK346" s="42"/>
      <c r="BL346" s="42"/>
      <c r="BM346" s="155"/>
    </row>
    <row r="347" spans="1:65" ht="38.25" x14ac:dyDescent="0.25">
      <c r="A347" s="319"/>
      <c r="B347" s="302"/>
      <c r="C347" s="155"/>
      <c r="D347" s="155"/>
      <c r="E347" s="155"/>
      <c r="F347" s="360"/>
      <c r="G347" s="155"/>
      <c r="H347" s="155"/>
      <c r="I347" s="99"/>
      <c r="J347" s="99"/>
      <c r="K347" s="155"/>
      <c r="L347" s="396"/>
      <c r="M347" s="155"/>
      <c r="N347" s="99"/>
      <c r="O347" s="64"/>
      <c r="P347" s="155"/>
      <c r="Q347" s="99"/>
      <c r="R347" s="99"/>
      <c r="S347" s="155"/>
      <c r="T347" s="155"/>
      <c r="U347" s="155"/>
      <c r="V347" s="64"/>
      <c r="W347" s="155"/>
      <c r="X347" s="148" t="s">
        <v>1073</v>
      </c>
      <c r="Y347" s="44" t="s">
        <v>1632</v>
      </c>
      <c r="Z347" s="70">
        <v>42766</v>
      </c>
      <c r="AA347" s="55">
        <v>12190</v>
      </c>
      <c r="AB347" s="65" t="s">
        <v>1643</v>
      </c>
      <c r="AC347" s="70">
        <v>42767</v>
      </c>
      <c r="AD347" s="70">
        <v>42886</v>
      </c>
      <c r="AE347" s="41"/>
      <c r="AF347" s="41"/>
      <c r="AG347" s="41"/>
      <c r="AH347" s="60"/>
      <c r="AI347" s="41"/>
      <c r="AJ347" s="56"/>
      <c r="AK347" s="41"/>
      <c r="AL347" s="64"/>
      <c r="AM347" s="64"/>
      <c r="AN347" s="64"/>
      <c r="AO347" s="64"/>
      <c r="AP347" s="61"/>
      <c r="AQ347" s="61"/>
      <c r="AR347" s="61"/>
      <c r="AS347" s="61"/>
      <c r="AT347" s="61"/>
      <c r="AU347" s="61"/>
      <c r="AV347" s="155"/>
      <c r="AW347" s="155"/>
      <c r="AX347" s="155"/>
      <c r="AY347" s="99"/>
      <c r="AZ347" s="155"/>
      <c r="BA347" s="99"/>
      <c r="BB347" s="155"/>
      <c r="BC347" s="155"/>
      <c r="BD347" s="42"/>
      <c r="BE347" s="42"/>
      <c r="BF347" s="43"/>
      <c r="BG347" s="155"/>
      <c r="BH347" s="99"/>
      <c r="BI347" s="155"/>
      <c r="BJ347" s="155"/>
      <c r="BK347" s="42"/>
      <c r="BL347" s="42"/>
      <c r="BM347" s="155"/>
    </row>
    <row r="348" spans="1:65" ht="38.25" x14ac:dyDescent="0.25">
      <c r="A348" s="319"/>
      <c r="B348" s="302"/>
      <c r="C348" s="155"/>
      <c r="D348" s="155"/>
      <c r="E348" s="155"/>
      <c r="F348" s="360"/>
      <c r="G348" s="155"/>
      <c r="H348" s="155"/>
      <c r="I348" s="99"/>
      <c r="J348" s="99"/>
      <c r="K348" s="155"/>
      <c r="L348" s="396"/>
      <c r="M348" s="155"/>
      <c r="N348" s="99"/>
      <c r="O348" s="64"/>
      <c r="P348" s="155"/>
      <c r="Q348" s="99"/>
      <c r="R348" s="99"/>
      <c r="S348" s="155"/>
      <c r="T348" s="155"/>
      <c r="U348" s="155"/>
      <c r="V348" s="64"/>
      <c r="W348" s="155"/>
      <c r="X348" s="148" t="s">
        <v>1073</v>
      </c>
      <c r="Y348" s="44" t="s">
        <v>1641</v>
      </c>
      <c r="Z348" s="46" t="s">
        <v>1642</v>
      </c>
      <c r="AA348" s="55">
        <v>12191</v>
      </c>
      <c r="AB348" s="65" t="s">
        <v>1643</v>
      </c>
      <c r="AC348" s="70">
        <v>42887</v>
      </c>
      <c r="AD348" s="156">
        <v>43006</v>
      </c>
      <c r="AE348" s="41"/>
      <c r="AF348" s="41"/>
      <c r="AG348" s="41"/>
      <c r="AH348" s="60"/>
      <c r="AI348" s="41"/>
      <c r="AJ348" s="56"/>
      <c r="AK348" s="41"/>
      <c r="AL348" s="64"/>
      <c r="AM348" s="64"/>
      <c r="AN348" s="64"/>
      <c r="AO348" s="64"/>
      <c r="AP348" s="61"/>
      <c r="AQ348" s="61"/>
      <c r="AR348" s="61"/>
      <c r="AS348" s="61"/>
      <c r="AT348" s="61"/>
      <c r="AU348" s="61"/>
      <c r="AV348" s="155"/>
      <c r="AW348" s="155"/>
      <c r="AX348" s="155"/>
      <c r="AY348" s="99"/>
      <c r="AZ348" s="155"/>
      <c r="BA348" s="99"/>
      <c r="BB348" s="155"/>
      <c r="BC348" s="155"/>
      <c r="BD348" s="42"/>
      <c r="BE348" s="42"/>
      <c r="BF348" s="43"/>
      <c r="BG348" s="155"/>
      <c r="BH348" s="99"/>
      <c r="BI348" s="155"/>
      <c r="BJ348" s="155"/>
      <c r="BK348" s="42"/>
      <c r="BL348" s="42"/>
      <c r="BM348" s="155"/>
    </row>
    <row r="349" spans="1:65" ht="38.25" x14ac:dyDescent="0.25">
      <c r="A349" s="319"/>
      <c r="B349" s="302"/>
      <c r="C349" s="155"/>
      <c r="D349" s="155"/>
      <c r="E349" s="155"/>
      <c r="F349" s="360"/>
      <c r="G349" s="155"/>
      <c r="H349" s="155"/>
      <c r="I349" s="99"/>
      <c r="J349" s="99"/>
      <c r="K349" s="155"/>
      <c r="L349" s="396"/>
      <c r="M349" s="155"/>
      <c r="N349" s="99"/>
      <c r="O349" s="64"/>
      <c r="P349" s="155"/>
      <c r="Q349" s="99"/>
      <c r="R349" s="99"/>
      <c r="S349" s="155"/>
      <c r="T349" s="155"/>
      <c r="U349" s="155"/>
      <c r="V349" s="64"/>
      <c r="W349" s="155"/>
      <c r="X349" s="148" t="s">
        <v>1073</v>
      </c>
      <c r="Y349" s="44" t="s">
        <v>1729</v>
      </c>
      <c r="Z349" s="46">
        <v>43006</v>
      </c>
      <c r="AA349" s="55">
        <v>12213</v>
      </c>
      <c r="AB349" s="65" t="s">
        <v>1643</v>
      </c>
      <c r="AC349" s="70">
        <v>43007</v>
      </c>
      <c r="AD349" s="156">
        <v>43126</v>
      </c>
      <c r="AE349" s="41"/>
      <c r="AF349" s="41"/>
      <c r="AG349" s="41"/>
      <c r="AH349" s="60"/>
      <c r="AI349" s="41"/>
      <c r="AJ349" s="56"/>
      <c r="AK349" s="41"/>
      <c r="AL349" s="64"/>
      <c r="AM349" s="64"/>
      <c r="AN349" s="64"/>
      <c r="AO349" s="64"/>
      <c r="AP349" s="61"/>
      <c r="AQ349" s="61"/>
      <c r="AR349" s="61"/>
      <c r="AS349" s="61"/>
      <c r="AT349" s="61"/>
      <c r="AU349" s="61"/>
      <c r="AV349" s="155"/>
      <c r="AW349" s="155"/>
      <c r="AX349" s="155"/>
      <c r="AY349" s="99"/>
      <c r="AZ349" s="155"/>
      <c r="BA349" s="99"/>
      <c r="BB349" s="155"/>
      <c r="BC349" s="155"/>
      <c r="BD349" s="42"/>
      <c r="BE349" s="42"/>
      <c r="BF349" s="43"/>
      <c r="BG349" s="155"/>
      <c r="BH349" s="99"/>
      <c r="BI349" s="155"/>
      <c r="BJ349" s="155"/>
      <c r="BK349" s="42"/>
      <c r="BL349" s="42"/>
      <c r="BM349" s="155"/>
    </row>
    <row r="350" spans="1:65" ht="38.25" x14ac:dyDescent="0.25">
      <c r="A350" s="319"/>
      <c r="B350" s="302"/>
      <c r="C350" s="155"/>
      <c r="D350" s="155"/>
      <c r="E350" s="155"/>
      <c r="F350" s="360"/>
      <c r="G350" s="155"/>
      <c r="H350" s="155"/>
      <c r="I350" s="99"/>
      <c r="J350" s="99"/>
      <c r="K350" s="155"/>
      <c r="L350" s="396"/>
      <c r="M350" s="155"/>
      <c r="N350" s="99"/>
      <c r="O350" s="64"/>
      <c r="P350" s="155"/>
      <c r="Q350" s="99"/>
      <c r="R350" s="99"/>
      <c r="S350" s="155"/>
      <c r="T350" s="155"/>
      <c r="U350" s="155"/>
      <c r="V350" s="64"/>
      <c r="W350" s="155"/>
      <c r="X350" s="148" t="s">
        <v>1073</v>
      </c>
      <c r="Y350" s="44" t="s">
        <v>1836</v>
      </c>
      <c r="Z350" s="46">
        <v>43126</v>
      </c>
      <c r="AA350" s="55">
        <v>12265</v>
      </c>
      <c r="AB350" s="65" t="s">
        <v>1643</v>
      </c>
      <c r="AC350" s="70">
        <v>43127</v>
      </c>
      <c r="AD350" s="156">
        <v>43246</v>
      </c>
      <c r="AE350" s="41"/>
      <c r="AF350" s="41"/>
      <c r="AG350" s="41"/>
      <c r="AH350" s="60"/>
      <c r="AI350" s="41"/>
      <c r="AJ350" s="56"/>
      <c r="AK350" s="41"/>
      <c r="AL350" s="64"/>
      <c r="AM350" s="64"/>
      <c r="AN350" s="64"/>
      <c r="AO350" s="64"/>
      <c r="AP350" s="61"/>
      <c r="AQ350" s="61"/>
      <c r="AR350" s="61"/>
      <c r="AS350" s="61"/>
      <c r="AT350" s="61"/>
      <c r="AU350" s="61"/>
      <c r="AV350" s="155"/>
      <c r="AW350" s="155"/>
      <c r="AX350" s="155"/>
      <c r="AY350" s="99"/>
      <c r="AZ350" s="155"/>
      <c r="BA350" s="99"/>
      <c r="BB350" s="155"/>
      <c r="BC350" s="155"/>
      <c r="BD350" s="42"/>
      <c r="BE350" s="42"/>
      <c r="BF350" s="43"/>
      <c r="BG350" s="155"/>
      <c r="BH350" s="99"/>
      <c r="BI350" s="155"/>
      <c r="BJ350" s="155"/>
      <c r="BK350" s="42"/>
      <c r="BL350" s="42"/>
      <c r="BM350" s="155"/>
    </row>
    <row r="351" spans="1:65" ht="38.25" x14ac:dyDescent="0.25">
      <c r="A351" s="320"/>
      <c r="B351" s="303"/>
      <c r="C351" s="157"/>
      <c r="D351" s="157"/>
      <c r="E351" s="157"/>
      <c r="F351" s="361"/>
      <c r="G351" s="157"/>
      <c r="H351" s="157"/>
      <c r="I351" s="101"/>
      <c r="J351" s="101"/>
      <c r="K351" s="157"/>
      <c r="L351" s="397"/>
      <c r="M351" s="157"/>
      <c r="N351" s="101"/>
      <c r="O351" s="68"/>
      <c r="P351" s="157"/>
      <c r="Q351" s="101"/>
      <c r="R351" s="101"/>
      <c r="S351" s="157"/>
      <c r="T351" s="157"/>
      <c r="U351" s="157"/>
      <c r="V351" s="68"/>
      <c r="W351" s="157"/>
      <c r="X351" s="148" t="s">
        <v>1073</v>
      </c>
      <c r="Y351" s="44" t="s">
        <v>1984</v>
      </c>
      <c r="Z351" s="46">
        <v>43243</v>
      </c>
      <c r="AA351" s="55">
        <v>12353</v>
      </c>
      <c r="AB351" s="65" t="s">
        <v>1643</v>
      </c>
      <c r="AC351" s="70">
        <v>43247</v>
      </c>
      <c r="AD351" s="156">
        <v>43396</v>
      </c>
      <c r="AE351" s="41"/>
      <c r="AF351" s="41"/>
      <c r="AG351" s="41"/>
      <c r="AH351" s="60"/>
      <c r="AI351" s="41"/>
      <c r="AJ351" s="56"/>
      <c r="AK351" s="41"/>
      <c r="AL351" s="68"/>
      <c r="AM351" s="68"/>
      <c r="AN351" s="68"/>
      <c r="AO351" s="68"/>
      <c r="AP351" s="61"/>
      <c r="AQ351" s="61"/>
      <c r="AR351" s="61"/>
      <c r="AS351" s="61"/>
      <c r="AT351" s="61"/>
      <c r="AU351" s="61"/>
      <c r="AV351" s="157"/>
      <c r="AW351" s="157"/>
      <c r="AX351" s="157"/>
      <c r="AY351" s="101"/>
      <c r="AZ351" s="157"/>
      <c r="BA351" s="101"/>
      <c r="BB351" s="157"/>
      <c r="BC351" s="157"/>
      <c r="BD351" s="42"/>
      <c r="BE351" s="42"/>
      <c r="BF351" s="43"/>
      <c r="BG351" s="157"/>
      <c r="BH351" s="101"/>
      <c r="BI351" s="157"/>
      <c r="BJ351" s="157"/>
      <c r="BK351" s="42"/>
      <c r="BL351" s="42"/>
      <c r="BM351" s="157"/>
    </row>
    <row r="352" spans="1:65" x14ac:dyDescent="0.25">
      <c r="A352" s="318">
        <v>71</v>
      </c>
      <c r="B352" s="301" t="s">
        <v>29</v>
      </c>
      <c r="C352" s="154" t="s">
        <v>1449</v>
      </c>
      <c r="D352" s="154" t="s">
        <v>431</v>
      </c>
      <c r="E352" s="154" t="s">
        <v>143</v>
      </c>
      <c r="F352" s="359" t="s">
        <v>30</v>
      </c>
      <c r="G352" s="154">
        <v>11085</v>
      </c>
      <c r="H352" s="85"/>
      <c r="I352" s="86"/>
      <c r="J352" s="86"/>
      <c r="K352" s="154" t="s">
        <v>31</v>
      </c>
      <c r="L352" s="395" t="s">
        <v>32</v>
      </c>
      <c r="M352" s="154" t="s">
        <v>251</v>
      </c>
      <c r="N352" s="98">
        <v>41628</v>
      </c>
      <c r="O352" s="59">
        <v>1610066.81</v>
      </c>
      <c r="P352" s="154">
        <v>11213</v>
      </c>
      <c r="Q352" s="98">
        <v>41644</v>
      </c>
      <c r="R352" s="98">
        <v>42009</v>
      </c>
      <c r="S352" s="154">
        <v>19</v>
      </c>
      <c r="T352" s="154"/>
      <c r="U352" s="154"/>
      <c r="V352" s="59"/>
      <c r="W352" s="154">
        <v>33903900</v>
      </c>
      <c r="X352" s="44"/>
      <c r="Y352" s="44"/>
      <c r="Z352" s="46"/>
      <c r="AA352" s="55"/>
      <c r="AB352" s="53"/>
      <c r="AC352" s="70"/>
      <c r="AD352" s="70"/>
      <c r="AE352" s="56">
        <f>AG352/O352</f>
        <v>0.39857365918871401</v>
      </c>
      <c r="AF352" s="56">
        <f>AH352/O352</f>
        <v>0</v>
      </c>
      <c r="AG352" s="41">
        <f>SUM(AG353:AG355)</f>
        <v>641730.22</v>
      </c>
      <c r="AH352" s="60">
        <f>SUM(AH353:AH355)</f>
        <v>0</v>
      </c>
      <c r="AI352" s="41"/>
      <c r="AJ352" s="56">
        <f>AK352/O352</f>
        <v>0.29971433297230687</v>
      </c>
      <c r="AK352" s="41">
        <f>SUM(AK353:AK360)</f>
        <v>482560.1</v>
      </c>
      <c r="AL352" s="59">
        <f>O352-AH352+AG352</f>
        <v>2251797.0300000003</v>
      </c>
      <c r="AM352" s="59">
        <v>11795681</v>
      </c>
      <c r="AN352" s="59">
        <v>1451568.68</v>
      </c>
      <c r="AO352" s="59">
        <f t="shared" ref="AO352" si="24">AM352+AN352</f>
        <v>13247249.68</v>
      </c>
      <c r="AP352" s="61"/>
      <c r="AQ352" s="61"/>
      <c r="AR352" s="61"/>
      <c r="AS352" s="61"/>
      <c r="AT352" s="61"/>
      <c r="AU352" s="61"/>
      <c r="AV352" s="154"/>
      <c r="AW352" s="154"/>
      <c r="AX352" s="154"/>
      <c r="AY352" s="98"/>
      <c r="AZ352" s="154"/>
      <c r="BA352" s="98"/>
      <c r="BB352" s="154" t="s">
        <v>340</v>
      </c>
      <c r="BC352" s="154" t="s">
        <v>341</v>
      </c>
      <c r="BD352" s="42">
        <v>41645</v>
      </c>
      <c r="BE352" s="42">
        <v>42009</v>
      </c>
      <c r="BF352" s="43"/>
      <c r="BG352" s="154"/>
      <c r="BH352" s="98">
        <v>41645</v>
      </c>
      <c r="BI352" s="154"/>
      <c r="BJ352" s="154" t="s">
        <v>233</v>
      </c>
      <c r="BK352" s="42"/>
      <c r="BL352" s="42"/>
      <c r="BM352" s="154"/>
    </row>
    <row r="353" spans="1:65" ht="38.25" x14ac:dyDescent="0.25">
      <c r="A353" s="319"/>
      <c r="B353" s="302"/>
      <c r="C353" s="155"/>
      <c r="D353" s="155"/>
      <c r="E353" s="155"/>
      <c r="F353" s="360"/>
      <c r="G353" s="155"/>
      <c r="H353" s="88"/>
      <c r="I353" s="89"/>
      <c r="J353" s="89"/>
      <c r="K353" s="155"/>
      <c r="L353" s="396"/>
      <c r="M353" s="155"/>
      <c r="N353" s="99"/>
      <c r="O353" s="64"/>
      <c r="P353" s="155"/>
      <c r="Q353" s="99"/>
      <c r="R353" s="99"/>
      <c r="S353" s="155"/>
      <c r="T353" s="155"/>
      <c r="U353" s="155"/>
      <c r="V353" s="64"/>
      <c r="W353" s="155"/>
      <c r="X353" s="44" t="s">
        <v>1075</v>
      </c>
      <c r="Y353" s="44" t="s">
        <v>117</v>
      </c>
      <c r="Z353" s="46">
        <v>41843</v>
      </c>
      <c r="AA353" s="55">
        <v>11367</v>
      </c>
      <c r="AB353" s="81" t="s">
        <v>630</v>
      </c>
      <c r="AC353" s="70"/>
      <c r="AD353" s="70"/>
      <c r="AE353" s="56"/>
      <c r="AF353" s="56"/>
      <c r="AG353" s="41">
        <v>138143.88</v>
      </c>
      <c r="AH353" s="60"/>
      <c r="AI353" s="41"/>
      <c r="AJ353" s="56"/>
      <c r="AK353" s="41"/>
      <c r="AL353" s="64"/>
      <c r="AM353" s="64"/>
      <c r="AN353" s="64"/>
      <c r="AO353" s="64"/>
      <c r="AP353" s="61"/>
      <c r="AQ353" s="61"/>
      <c r="AR353" s="61"/>
      <c r="AS353" s="61"/>
      <c r="AT353" s="61"/>
      <c r="AU353" s="61"/>
      <c r="AV353" s="155"/>
      <c r="AW353" s="155"/>
      <c r="AX353" s="155"/>
      <c r="AY353" s="99"/>
      <c r="AZ353" s="155"/>
      <c r="BA353" s="99"/>
      <c r="BB353" s="155"/>
      <c r="BC353" s="155"/>
      <c r="BD353" s="42"/>
      <c r="BE353" s="42"/>
      <c r="BF353" s="43"/>
      <c r="BG353" s="155"/>
      <c r="BH353" s="99"/>
      <c r="BI353" s="155"/>
      <c r="BJ353" s="155"/>
      <c r="BK353" s="42"/>
      <c r="BL353" s="42"/>
      <c r="BM353" s="155"/>
    </row>
    <row r="354" spans="1:65" ht="38.25" x14ac:dyDescent="0.25">
      <c r="A354" s="319"/>
      <c r="B354" s="302"/>
      <c r="C354" s="155"/>
      <c r="D354" s="155"/>
      <c r="E354" s="155"/>
      <c r="F354" s="360"/>
      <c r="G354" s="155"/>
      <c r="H354" s="88"/>
      <c r="I354" s="89"/>
      <c r="J354" s="89"/>
      <c r="K354" s="155"/>
      <c r="L354" s="396"/>
      <c r="M354" s="155"/>
      <c r="N354" s="99"/>
      <c r="O354" s="64"/>
      <c r="P354" s="155"/>
      <c r="Q354" s="99"/>
      <c r="R354" s="99"/>
      <c r="S354" s="155"/>
      <c r="T354" s="155"/>
      <c r="U354" s="155"/>
      <c r="V354" s="64"/>
      <c r="W354" s="155"/>
      <c r="X354" s="44" t="s">
        <v>1075</v>
      </c>
      <c r="Y354" s="44" t="s">
        <v>118</v>
      </c>
      <c r="Z354" s="46">
        <v>41872</v>
      </c>
      <c r="AA354" s="55">
        <v>11385</v>
      </c>
      <c r="AB354" s="81" t="s">
        <v>630</v>
      </c>
      <c r="AC354" s="70"/>
      <c r="AD354" s="70"/>
      <c r="AE354" s="56"/>
      <c r="AF354" s="56"/>
      <c r="AG354" s="41">
        <v>252809.88</v>
      </c>
      <c r="AH354" s="60"/>
      <c r="AI354" s="41"/>
      <c r="AJ354" s="56"/>
      <c r="AK354" s="41"/>
      <c r="AL354" s="64"/>
      <c r="AM354" s="64"/>
      <c r="AN354" s="64"/>
      <c r="AO354" s="64"/>
      <c r="AP354" s="61"/>
      <c r="AQ354" s="61"/>
      <c r="AR354" s="61"/>
      <c r="AS354" s="61"/>
      <c r="AT354" s="61"/>
      <c r="AU354" s="61"/>
      <c r="AV354" s="155"/>
      <c r="AW354" s="155"/>
      <c r="AX354" s="155"/>
      <c r="AY354" s="99"/>
      <c r="AZ354" s="155"/>
      <c r="BA354" s="99"/>
      <c r="BB354" s="155"/>
      <c r="BC354" s="155"/>
      <c r="BD354" s="42"/>
      <c r="BE354" s="42"/>
      <c r="BF354" s="43"/>
      <c r="BG354" s="155"/>
      <c r="BH354" s="99"/>
      <c r="BI354" s="155"/>
      <c r="BJ354" s="155"/>
      <c r="BK354" s="42"/>
      <c r="BL354" s="42"/>
      <c r="BM354" s="155"/>
    </row>
    <row r="355" spans="1:65" ht="38.25" x14ac:dyDescent="0.25">
      <c r="A355" s="319"/>
      <c r="B355" s="302"/>
      <c r="C355" s="155"/>
      <c r="D355" s="155"/>
      <c r="E355" s="155"/>
      <c r="F355" s="360"/>
      <c r="G355" s="155"/>
      <c r="H355" s="88"/>
      <c r="I355" s="89"/>
      <c r="J355" s="89"/>
      <c r="K355" s="155"/>
      <c r="L355" s="396"/>
      <c r="M355" s="155"/>
      <c r="N355" s="99"/>
      <c r="O355" s="64"/>
      <c r="P355" s="155"/>
      <c r="Q355" s="99"/>
      <c r="R355" s="99"/>
      <c r="S355" s="155"/>
      <c r="T355" s="155"/>
      <c r="U355" s="155"/>
      <c r="V355" s="64"/>
      <c r="W355" s="155"/>
      <c r="X355" s="44" t="s">
        <v>1075</v>
      </c>
      <c r="Y355" s="44" t="s">
        <v>119</v>
      </c>
      <c r="Z355" s="46">
        <v>41901</v>
      </c>
      <c r="AA355" s="55">
        <v>11405</v>
      </c>
      <c r="AB355" s="81" t="s">
        <v>630</v>
      </c>
      <c r="AC355" s="70"/>
      <c r="AD355" s="70"/>
      <c r="AE355" s="56"/>
      <c r="AF355" s="56"/>
      <c r="AG355" s="41">
        <v>250776.46</v>
      </c>
      <c r="AH355" s="60"/>
      <c r="AI355" s="41"/>
      <c r="AJ355" s="56"/>
      <c r="AK355" s="41"/>
      <c r="AL355" s="64"/>
      <c r="AM355" s="64"/>
      <c r="AN355" s="64"/>
      <c r="AO355" s="64"/>
      <c r="AP355" s="61"/>
      <c r="AQ355" s="61"/>
      <c r="AR355" s="61"/>
      <c r="AS355" s="61"/>
      <c r="AT355" s="61"/>
      <c r="AU355" s="61"/>
      <c r="AV355" s="155"/>
      <c r="AW355" s="155"/>
      <c r="AX355" s="155"/>
      <c r="AY355" s="99"/>
      <c r="AZ355" s="155"/>
      <c r="BA355" s="99"/>
      <c r="BB355" s="155"/>
      <c r="BC355" s="155"/>
      <c r="BD355" s="42"/>
      <c r="BE355" s="42"/>
      <c r="BF355" s="43"/>
      <c r="BG355" s="155"/>
      <c r="BH355" s="99"/>
      <c r="BI355" s="155"/>
      <c r="BJ355" s="155"/>
      <c r="BK355" s="42"/>
      <c r="BL355" s="42"/>
      <c r="BM355" s="155"/>
    </row>
    <row r="356" spans="1:65" ht="25.5" x14ac:dyDescent="0.25">
      <c r="A356" s="319"/>
      <c r="B356" s="302"/>
      <c r="C356" s="155"/>
      <c r="D356" s="155"/>
      <c r="E356" s="155"/>
      <c r="F356" s="360"/>
      <c r="G356" s="155"/>
      <c r="H356" s="88"/>
      <c r="I356" s="89"/>
      <c r="J356" s="89"/>
      <c r="K356" s="155"/>
      <c r="L356" s="396"/>
      <c r="M356" s="155"/>
      <c r="N356" s="99"/>
      <c r="O356" s="64"/>
      <c r="P356" s="155"/>
      <c r="Q356" s="99"/>
      <c r="R356" s="99"/>
      <c r="S356" s="155"/>
      <c r="T356" s="155"/>
      <c r="U356" s="155"/>
      <c r="V356" s="64"/>
      <c r="W356" s="155"/>
      <c r="X356" s="44" t="s">
        <v>1073</v>
      </c>
      <c r="Y356" s="44" t="s">
        <v>342</v>
      </c>
      <c r="Z356" s="46">
        <v>41991</v>
      </c>
      <c r="AA356" s="55">
        <v>11507</v>
      </c>
      <c r="AB356" s="53" t="s">
        <v>627</v>
      </c>
      <c r="AC356" s="70">
        <v>42005</v>
      </c>
      <c r="AD356" s="70">
        <v>42369</v>
      </c>
      <c r="AE356" s="56"/>
      <c r="AF356" s="56"/>
      <c r="AG356" s="41"/>
      <c r="AH356" s="60"/>
      <c r="AI356" s="41"/>
      <c r="AJ356" s="56"/>
      <c r="AK356" s="41"/>
      <c r="AL356" s="64"/>
      <c r="AM356" s="64"/>
      <c r="AN356" s="64"/>
      <c r="AO356" s="64"/>
      <c r="AP356" s="61"/>
      <c r="AQ356" s="61"/>
      <c r="AR356" s="61"/>
      <c r="AS356" s="61"/>
      <c r="AT356" s="61"/>
      <c r="AU356" s="61"/>
      <c r="AV356" s="155"/>
      <c r="AW356" s="155"/>
      <c r="AX356" s="155"/>
      <c r="AY356" s="99"/>
      <c r="AZ356" s="155"/>
      <c r="BA356" s="99"/>
      <c r="BB356" s="155"/>
      <c r="BC356" s="155"/>
      <c r="BD356" s="42">
        <v>42005</v>
      </c>
      <c r="BE356" s="42">
        <v>42369</v>
      </c>
      <c r="BF356" s="43"/>
      <c r="BG356" s="155"/>
      <c r="BH356" s="99"/>
      <c r="BI356" s="155"/>
      <c r="BJ356" s="155"/>
      <c r="BK356" s="42"/>
      <c r="BL356" s="42"/>
      <c r="BM356" s="155"/>
    </row>
    <row r="357" spans="1:65" ht="25.5" x14ac:dyDescent="0.25">
      <c r="A357" s="319"/>
      <c r="B357" s="302"/>
      <c r="C357" s="155"/>
      <c r="D357" s="155"/>
      <c r="E357" s="155"/>
      <c r="F357" s="360"/>
      <c r="G357" s="155"/>
      <c r="H357" s="88"/>
      <c r="I357" s="89"/>
      <c r="J357" s="89"/>
      <c r="K357" s="155"/>
      <c r="L357" s="396"/>
      <c r="M357" s="155"/>
      <c r="N357" s="99"/>
      <c r="O357" s="64"/>
      <c r="P357" s="155"/>
      <c r="Q357" s="99"/>
      <c r="R357" s="99"/>
      <c r="S357" s="155"/>
      <c r="T357" s="155"/>
      <c r="U357" s="155"/>
      <c r="V357" s="64"/>
      <c r="W357" s="155"/>
      <c r="X357" s="44" t="s">
        <v>1073</v>
      </c>
      <c r="Y357" s="44" t="s">
        <v>496</v>
      </c>
      <c r="Z357" s="46">
        <v>42348</v>
      </c>
      <c r="AA357" s="55">
        <v>11718</v>
      </c>
      <c r="AB357" s="53" t="s">
        <v>627</v>
      </c>
      <c r="AC357" s="70">
        <v>42370</v>
      </c>
      <c r="AD357" s="70">
        <v>42735</v>
      </c>
      <c r="AE357" s="56"/>
      <c r="AF357" s="56"/>
      <c r="AG357" s="41"/>
      <c r="AH357" s="60"/>
      <c r="AI357" s="41"/>
      <c r="AJ357" s="56"/>
      <c r="AK357" s="41"/>
      <c r="AL357" s="64"/>
      <c r="AM357" s="64"/>
      <c r="AN357" s="64"/>
      <c r="AO357" s="64"/>
      <c r="AP357" s="61"/>
      <c r="AQ357" s="61"/>
      <c r="AR357" s="61"/>
      <c r="AS357" s="61"/>
      <c r="AT357" s="61"/>
      <c r="AU357" s="61"/>
      <c r="AV357" s="155"/>
      <c r="AW357" s="155"/>
      <c r="AX357" s="155"/>
      <c r="AY357" s="99"/>
      <c r="AZ357" s="155"/>
      <c r="BA357" s="99"/>
      <c r="BB357" s="155"/>
      <c r="BC357" s="155"/>
      <c r="BD357" s="42">
        <v>42370</v>
      </c>
      <c r="BE357" s="42">
        <v>42735</v>
      </c>
      <c r="BF357" s="43"/>
      <c r="BG357" s="155"/>
      <c r="BH357" s="99"/>
      <c r="BI357" s="155"/>
      <c r="BJ357" s="155"/>
      <c r="BK357" s="42"/>
      <c r="BL357" s="42"/>
      <c r="BM357" s="155"/>
    </row>
    <row r="358" spans="1:65" ht="25.5" x14ac:dyDescent="0.25">
      <c r="A358" s="319"/>
      <c r="B358" s="302"/>
      <c r="C358" s="155"/>
      <c r="D358" s="155"/>
      <c r="E358" s="155"/>
      <c r="F358" s="360"/>
      <c r="G358" s="155"/>
      <c r="H358" s="88"/>
      <c r="I358" s="89"/>
      <c r="J358" s="89"/>
      <c r="K358" s="155"/>
      <c r="L358" s="396"/>
      <c r="M358" s="155"/>
      <c r="N358" s="99"/>
      <c r="O358" s="64"/>
      <c r="P358" s="155"/>
      <c r="Q358" s="99"/>
      <c r="R358" s="99"/>
      <c r="S358" s="155"/>
      <c r="T358" s="155"/>
      <c r="U358" s="155"/>
      <c r="V358" s="64"/>
      <c r="W358" s="155"/>
      <c r="X358" s="44" t="s">
        <v>1073</v>
      </c>
      <c r="Y358" s="44" t="s">
        <v>1003</v>
      </c>
      <c r="Z358" s="46">
        <v>42730</v>
      </c>
      <c r="AA358" s="55">
        <v>11973</v>
      </c>
      <c r="AB358" s="53" t="s">
        <v>627</v>
      </c>
      <c r="AC358" s="70">
        <v>42736</v>
      </c>
      <c r="AD358" s="70">
        <v>43100</v>
      </c>
      <c r="AE358" s="56"/>
      <c r="AF358" s="56"/>
      <c r="AG358" s="41"/>
      <c r="AH358" s="60"/>
      <c r="AI358" s="41"/>
      <c r="AJ358" s="56"/>
      <c r="AK358" s="41"/>
      <c r="AL358" s="64"/>
      <c r="AM358" s="64"/>
      <c r="AN358" s="64"/>
      <c r="AO358" s="64"/>
      <c r="AP358" s="61"/>
      <c r="AQ358" s="61"/>
      <c r="AR358" s="61"/>
      <c r="AS358" s="61"/>
      <c r="AT358" s="61"/>
      <c r="AU358" s="61"/>
      <c r="AV358" s="155"/>
      <c r="AW358" s="155"/>
      <c r="AX358" s="155"/>
      <c r="AY358" s="99"/>
      <c r="AZ358" s="155"/>
      <c r="BA358" s="99"/>
      <c r="BB358" s="155"/>
      <c r="BC358" s="155"/>
      <c r="BD358" s="42">
        <v>42736</v>
      </c>
      <c r="BE358" s="42">
        <v>43465</v>
      </c>
      <c r="BF358" s="43"/>
      <c r="BG358" s="155"/>
      <c r="BH358" s="99"/>
      <c r="BI358" s="155"/>
      <c r="BJ358" s="155"/>
      <c r="BK358" s="42"/>
      <c r="BL358" s="42"/>
      <c r="BM358" s="155"/>
    </row>
    <row r="359" spans="1:65" x14ac:dyDescent="0.25">
      <c r="A359" s="319"/>
      <c r="B359" s="302"/>
      <c r="C359" s="155"/>
      <c r="D359" s="155"/>
      <c r="E359" s="155"/>
      <c r="F359" s="360"/>
      <c r="G359" s="155"/>
      <c r="H359" s="88"/>
      <c r="I359" s="89"/>
      <c r="J359" s="89"/>
      <c r="K359" s="155"/>
      <c r="L359" s="396"/>
      <c r="M359" s="155"/>
      <c r="N359" s="99"/>
      <c r="O359" s="64"/>
      <c r="P359" s="155"/>
      <c r="Q359" s="99"/>
      <c r="R359" s="99"/>
      <c r="S359" s="155"/>
      <c r="T359" s="155"/>
      <c r="U359" s="155"/>
      <c r="V359" s="64"/>
      <c r="W359" s="155"/>
      <c r="X359" s="44" t="s">
        <v>704</v>
      </c>
      <c r="Y359" s="44"/>
      <c r="Z359" s="46"/>
      <c r="AA359" s="46"/>
      <c r="AB359" s="53"/>
      <c r="AC359" s="70"/>
      <c r="AD359" s="70"/>
      <c r="AE359" s="56"/>
      <c r="AF359" s="56"/>
      <c r="AG359" s="41"/>
      <c r="AH359" s="60"/>
      <c r="AI359" s="70">
        <v>42865</v>
      </c>
      <c r="AJ359" s="56"/>
      <c r="AK359" s="41">
        <v>482560.1</v>
      </c>
      <c r="AL359" s="64"/>
      <c r="AM359" s="64"/>
      <c r="AN359" s="64"/>
      <c r="AO359" s="64"/>
      <c r="AP359" s="61"/>
      <c r="AQ359" s="61"/>
      <c r="AR359" s="61"/>
      <c r="AS359" s="61"/>
      <c r="AT359" s="61"/>
      <c r="AU359" s="61"/>
      <c r="AV359" s="155"/>
      <c r="AW359" s="155"/>
      <c r="AX359" s="155"/>
      <c r="AY359" s="99"/>
      <c r="AZ359" s="155"/>
      <c r="BA359" s="99"/>
      <c r="BB359" s="155"/>
      <c r="BC359" s="155"/>
      <c r="BD359" s="42"/>
      <c r="BE359" s="42"/>
      <c r="BF359" s="43"/>
      <c r="BG359" s="155"/>
      <c r="BH359" s="99"/>
      <c r="BI359" s="155"/>
      <c r="BJ359" s="155"/>
      <c r="BK359" s="42"/>
      <c r="BL359" s="42"/>
      <c r="BM359" s="155"/>
    </row>
    <row r="360" spans="1:65" ht="25.5" x14ac:dyDescent="0.25">
      <c r="A360" s="320"/>
      <c r="B360" s="303"/>
      <c r="C360" s="157"/>
      <c r="D360" s="157"/>
      <c r="E360" s="157"/>
      <c r="F360" s="361"/>
      <c r="G360" s="157"/>
      <c r="H360" s="47"/>
      <c r="I360" s="48"/>
      <c r="J360" s="48"/>
      <c r="K360" s="157"/>
      <c r="L360" s="397"/>
      <c r="M360" s="157"/>
      <c r="N360" s="101"/>
      <c r="O360" s="68"/>
      <c r="P360" s="157"/>
      <c r="Q360" s="101"/>
      <c r="R360" s="101"/>
      <c r="S360" s="157"/>
      <c r="T360" s="157"/>
      <c r="U360" s="157"/>
      <c r="V360" s="68"/>
      <c r="W360" s="157"/>
      <c r="X360" s="44" t="s">
        <v>1073</v>
      </c>
      <c r="Y360" s="44" t="s">
        <v>1730</v>
      </c>
      <c r="Z360" s="46">
        <v>43095</v>
      </c>
      <c r="AA360" s="55">
        <v>12209</v>
      </c>
      <c r="AB360" s="53" t="s">
        <v>627</v>
      </c>
      <c r="AC360" s="70">
        <v>43101</v>
      </c>
      <c r="AD360" s="70">
        <v>43465</v>
      </c>
      <c r="AE360" s="56"/>
      <c r="AF360" s="56"/>
      <c r="AG360" s="41"/>
      <c r="AH360" s="60"/>
      <c r="AI360" s="41"/>
      <c r="AJ360" s="56"/>
      <c r="AK360" s="41"/>
      <c r="AL360" s="68"/>
      <c r="AM360" s="68"/>
      <c r="AN360" s="68"/>
      <c r="AO360" s="68"/>
      <c r="AP360" s="61"/>
      <c r="AQ360" s="61"/>
      <c r="AR360" s="61"/>
      <c r="AS360" s="61"/>
      <c r="AT360" s="61"/>
      <c r="AU360" s="61"/>
      <c r="AV360" s="157"/>
      <c r="AW360" s="157"/>
      <c r="AX360" s="157"/>
      <c r="AY360" s="101"/>
      <c r="AZ360" s="157"/>
      <c r="BA360" s="101"/>
      <c r="BB360" s="157"/>
      <c r="BC360" s="157"/>
      <c r="BD360" s="42">
        <v>43101</v>
      </c>
      <c r="BE360" s="42">
        <v>43100</v>
      </c>
      <c r="BF360" s="43"/>
      <c r="BG360" s="157"/>
      <c r="BH360" s="101"/>
      <c r="BI360" s="157"/>
      <c r="BJ360" s="157"/>
      <c r="BK360" s="42"/>
      <c r="BL360" s="42"/>
      <c r="BM360" s="157"/>
    </row>
    <row r="361" spans="1:65" ht="25.5" x14ac:dyDescent="0.25">
      <c r="A361" s="313">
        <v>72</v>
      </c>
      <c r="B361" s="286" t="s">
        <v>29</v>
      </c>
      <c r="C361" s="44" t="s">
        <v>1448</v>
      </c>
      <c r="D361" s="44" t="s">
        <v>431</v>
      </c>
      <c r="E361" s="44" t="s">
        <v>143</v>
      </c>
      <c r="F361" s="107" t="s">
        <v>30</v>
      </c>
      <c r="G361" s="44"/>
      <c r="H361" s="44"/>
      <c r="I361" s="46"/>
      <c r="J361" s="46"/>
      <c r="K361" s="44" t="s">
        <v>1447</v>
      </c>
      <c r="L361" s="348" t="s">
        <v>988</v>
      </c>
      <c r="M361" s="44" t="s">
        <v>1451</v>
      </c>
      <c r="N361" s="46">
        <v>42795</v>
      </c>
      <c r="O361" s="41">
        <v>965055.87</v>
      </c>
      <c r="P361" s="44"/>
      <c r="Q361" s="46"/>
      <c r="R361" s="46"/>
      <c r="S361" s="44" t="s">
        <v>1752</v>
      </c>
      <c r="T361" s="44"/>
      <c r="U361" s="44"/>
      <c r="V361" s="41"/>
      <c r="W361" s="88"/>
      <c r="X361" s="44"/>
      <c r="Y361" s="44"/>
      <c r="Z361" s="46"/>
      <c r="AA361" s="55"/>
      <c r="AB361" s="53"/>
      <c r="AC361" s="70"/>
      <c r="AD361" s="70"/>
      <c r="AE361" s="56"/>
      <c r="AF361" s="56"/>
      <c r="AG361" s="41"/>
      <c r="AH361" s="60"/>
      <c r="AI361" s="41"/>
      <c r="AJ361" s="56"/>
      <c r="AK361" s="41"/>
      <c r="AL361" s="41">
        <f>O361-AH361+AG361</f>
        <v>965055.87</v>
      </c>
      <c r="AM361" s="41">
        <v>916760.66</v>
      </c>
      <c r="AN361" s="41">
        <v>527167.84</v>
      </c>
      <c r="AO361" s="41">
        <f>AM361+AN361</f>
        <v>1443928.5</v>
      </c>
      <c r="AP361" s="61"/>
      <c r="AQ361" s="61"/>
      <c r="AR361" s="61"/>
      <c r="AS361" s="61"/>
      <c r="AT361" s="61"/>
      <c r="AU361" s="61"/>
      <c r="AV361" s="44"/>
      <c r="AW361" s="44"/>
      <c r="AX361" s="44"/>
      <c r="AY361" s="46"/>
      <c r="AZ361" s="44"/>
      <c r="BA361" s="46"/>
      <c r="BB361" s="44"/>
      <c r="BC361" s="44"/>
      <c r="BD361" s="42">
        <v>41645</v>
      </c>
      <c r="BE361" s="42"/>
      <c r="BF361" s="43"/>
      <c r="BG361" s="44"/>
      <c r="BH361" s="46">
        <v>41645</v>
      </c>
      <c r="BI361" s="44"/>
      <c r="BJ361" s="44"/>
      <c r="BK361" s="42"/>
      <c r="BL361" s="42"/>
      <c r="BM361" s="44"/>
    </row>
    <row r="362" spans="1:65" x14ac:dyDescent="0.25">
      <c r="A362" s="317">
        <v>73</v>
      </c>
      <c r="B362" s="290" t="s">
        <v>33</v>
      </c>
      <c r="C362" s="57" t="s">
        <v>252</v>
      </c>
      <c r="D362" s="57" t="s">
        <v>431</v>
      </c>
      <c r="E362" s="57" t="s">
        <v>143</v>
      </c>
      <c r="F362" s="351" t="s">
        <v>34</v>
      </c>
      <c r="G362" s="57">
        <v>11155</v>
      </c>
      <c r="H362" s="57"/>
      <c r="I362" s="58"/>
      <c r="J362" s="58"/>
      <c r="K362" s="57" t="s">
        <v>35</v>
      </c>
      <c r="L362" s="385" t="s">
        <v>36</v>
      </c>
      <c r="M362" s="57" t="s">
        <v>253</v>
      </c>
      <c r="N362" s="58">
        <v>41653</v>
      </c>
      <c r="O362" s="59">
        <v>17226911.27</v>
      </c>
      <c r="P362" s="57">
        <v>11155</v>
      </c>
      <c r="Q362" s="58">
        <v>41667</v>
      </c>
      <c r="R362" s="58">
        <v>42236</v>
      </c>
      <c r="S362" s="57" t="s">
        <v>18</v>
      </c>
      <c r="T362" s="57" t="s">
        <v>254</v>
      </c>
      <c r="U362" s="57" t="s">
        <v>1217</v>
      </c>
      <c r="V362" s="59">
        <v>898819.83</v>
      </c>
      <c r="W362" s="57">
        <v>44905100</v>
      </c>
      <c r="X362" s="44"/>
      <c r="Y362" s="53"/>
      <c r="Z362" s="46"/>
      <c r="AA362" s="55"/>
      <c r="AB362" s="53"/>
      <c r="AC362" s="46"/>
      <c r="AD362" s="46"/>
      <c r="AE362" s="56">
        <f>AG362/O362</f>
        <v>6.6555289107262008E-2</v>
      </c>
      <c r="AF362" s="56">
        <f>AH362/O362</f>
        <v>1.2091519874647849E-2</v>
      </c>
      <c r="AG362" s="41">
        <f>SUM(AG363:AG369)</f>
        <v>1146542.06</v>
      </c>
      <c r="AH362" s="41">
        <f>SUM(AH363:AH369)</f>
        <v>208299.54</v>
      </c>
      <c r="AI362" s="41"/>
      <c r="AJ362" s="56">
        <f>AK362/O362</f>
        <v>0.15486662572216292</v>
      </c>
      <c r="AK362" s="41">
        <f>SUM(AK363:AK369)</f>
        <v>2667873.62</v>
      </c>
      <c r="AL362" s="59">
        <f>O362-AH362+AG362+AK362</f>
        <v>20833027.41</v>
      </c>
      <c r="AM362" s="59">
        <v>8780921.8499999996</v>
      </c>
      <c r="AN362" s="59">
        <v>765326.94</v>
      </c>
      <c r="AO362" s="59">
        <f t="shared" ref="AO362:AO364" si="25">AM362+AN362</f>
        <v>9546248.7899999991</v>
      </c>
      <c r="AP362" s="61"/>
      <c r="AQ362" s="61"/>
      <c r="AR362" s="61"/>
      <c r="AS362" s="61"/>
      <c r="AT362" s="61"/>
      <c r="AU362" s="61"/>
      <c r="AV362" s="57"/>
      <c r="AW362" s="57"/>
      <c r="AX362" s="57"/>
      <c r="AY362" s="58"/>
      <c r="AZ362" s="57"/>
      <c r="BA362" s="58"/>
      <c r="BB362" s="57" t="s">
        <v>340</v>
      </c>
      <c r="BC362" s="57" t="s">
        <v>341</v>
      </c>
      <c r="BD362" s="42">
        <v>41667</v>
      </c>
      <c r="BE362" s="42">
        <v>42206</v>
      </c>
      <c r="BF362" s="43"/>
      <c r="BG362" s="57"/>
      <c r="BH362" s="58">
        <v>41667</v>
      </c>
      <c r="BI362" s="57"/>
      <c r="BJ362" s="57" t="s">
        <v>233</v>
      </c>
      <c r="BK362" s="42"/>
      <c r="BL362" s="42"/>
      <c r="BM362" s="57"/>
    </row>
    <row r="363" spans="1:65" ht="38.25" x14ac:dyDescent="0.25">
      <c r="A363" s="311"/>
      <c r="B363" s="284"/>
      <c r="C363" s="62"/>
      <c r="D363" s="62"/>
      <c r="E363" s="62"/>
      <c r="F363" s="349"/>
      <c r="G363" s="62"/>
      <c r="H363" s="62"/>
      <c r="I363" s="63"/>
      <c r="J363" s="63"/>
      <c r="K363" s="62"/>
      <c r="L363" s="380"/>
      <c r="M363" s="62"/>
      <c r="N363" s="63"/>
      <c r="O363" s="64"/>
      <c r="P363" s="62"/>
      <c r="Q363" s="63"/>
      <c r="R363" s="63"/>
      <c r="S363" s="62"/>
      <c r="T363" s="62"/>
      <c r="U363" s="62"/>
      <c r="V363" s="64"/>
      <c r="W363" s="62"/>
      <c r="X363" s="44" t="s">
        <v>1075</v>
      </c>
      <c r="Y363" s="53" t="s">
        <v>120</v>
      </c>
      <c r="Z363" s="46">
        <v>41767</v>
      </c>
      <c r="AA363" s="55">
        <v>11300</v>
      </c>
      <c r="AB363" s="44" t="s">
        <v>649</v>
      </c>
      <c r="AC363" s="46"/>
      <c r="AD363" s="46"/>
      <c r="AE363" s="56"/>
      <c r="AF363" s="56"/>
      <c r="AG363" s="41"/>
      <c r="AH363" s="60">
        <v>208299.54</v>
      </c>
      <c r="AI363" s="41"/>
      <c r="AJ363" s="56"/>
      <c r="AK363" s="41"/>
      <c r="AL363" s="64"/>
      <c r="AM363" s="64">
        <v>0</v>
      </c>
      <c r="AN363" s="64"/>
      <c r="AO363" s="64">
        <f t="shared" si="25"/>
        <v>0</v>
      </c>
      <c r="AP363" s="61"/>
      <c r="AQ363" s="61"/>
      <c r="AR363" s="61"/>
      <c r="AS363" s="61"/>
      <c r="AT363" s="61"/>
      <c r="AU363" s="61"/>
      <c r="AV363" s="62"/>
      <c r="AW363" s="62"/>
      <c r="AX363" s="62"/>
      <c r="AY363" s="63"/>
      <c r="AZ363" s="62"/>
      <c r="BA363" s="63"/>
      <c r="BB363" s="62"/>
      <c r="BC363" s="62"/>
      <c r="BD363" s="42"/>
      <c r="BE363" s="42"/>
      <c r="BF363" s="43"/>
      <c r="BG363" s="62"/>
      <c r="BH363" s="63"/>
      <c r="BI363" s="62"/>
      <c r="BJ363" s="62"/>
      <c r="BK363" s="42"/>
      <c r="BL363" s="42"/>
      <c r="BM363" s="62"/>
    </row>
    <row r="364" spans="1:65" ht="38.25" x14ac:dyDescent="0.25">
      <c r="A364" s="311"/>
      <c r="B364" s="284"/>
      <c r="C364" s="62"/>
      <c r="D364" s="62"/>
      <c r="E364" s="62"/>
      <c r="F364" s="349"/>
      <c r="G364" s="62"/>
      <c r="H364" s="62"/>
      <c r="I364" s="63"/>
      <c r="J364" s="63"/>
      <c r="K364" s="62"/>
      <c r="L364" s="380"/>
      <c r="M364" s="62"/>
      <c r="N364" s="63"/>
      <c r="O364" s="64"/>
      <c r="P364" s="62"/>
      <c r="Q364" s="63"/>
      <c r="R364" s="63"/>
      <c r="S364" s="62"/>
      <c r="T364" s="62"/>
      <c r="U364" s="62"/>
      <c r="V364" s="64"/>
      <c r="W364" s="62"/>
      <c r="X364" s="44" t="s">
        <v>1075</v>
      </c>
      <c r="Y364" s="53" t="s">
        <v>121</v>
      </c>
      <c r="Z364" s="46">
        <v>41834</v>
      </c>
      <c r="AA364" s="55">
        <v>11348</v>
      </c>
      <c r="AB364" s="44" t="s">
        <v>649</v>
      </c>
      <c r="AC364" s="46"/>
      <c r="AD364" s="46"/>
      <c r="AE364" s="56"/>
      <c r="AF364" s="56"/>
      <c r="AG364" s="41">
        <v>1146542.06</v>
      </c>
      <c r="AH364" s="60"/>
      <c r="AI364" s="41"/>
      <c r="AJ364" s="56"/>
      <c r="AK364" s="41"/>
      <c r="AL364" s="64"/>
      <c r="AM364" s="64">
        <v>0</v>
      </c>
      <c r="AN364" s="64"/>
      <c r="AO364" s="64">
        <f t="shared" si="25"/>
        <v>0</v>
      </c>
      <c r="AP364" s="61"/>
      <c r="AQ364" s="61"/>
      <c r="AR364" s="61"/>
      <c r="AS364" s="61"/>
      <c r="AT364" s="61"/>
      <c r="AU364" s="61"/>
      <c r="AV364" s="62"/>
      <c r="AW364" s="62"/>
      <c r="AX364" s="62"/>
      <c r="AY364" s="63"/>
      <c r="AZ364" s="62"/>
      <c r="BA364" s="63"/>
      <c r="BB364" s="62"/>
      <c r="BC364" s="62"/>
      <c r="BD364" s="42"/>
      <c r="BE364" s="42"/>
      <c r="BF364" s="43"/>
      <c r="BG364" s="62"/>
      <c r="BH364" s="63"/>
      <c r="BI364" s="62"/>
      <c r="BJ364" s="62"/>
      <c r="BK364" s="42"/>
      <c r="BL364" s="42"/>
      <c r="BM364" s="62"/>
    </row>
    <row r="365" spans="1:65" ht="25.5" x14ac:dyDescent="0.25">
      <c r="A365" s="311"/>
      <c r="B365" s="284"/>
      <c r="C365" s="62"/>
      <c r="D365" s="62"/>
      <c r="E365" s="62"/>
      <c r="F365" s="349"/>
      <c r="G365" s="62"/>
      <c r="H365" s="62"/>
      <c r="I365" s="63"/>
      <c r="J365" s="63"/>
      <c r="K365" s="62"/>
      <c r="L365" s="380"/>
      <c r="M365" s="62"/>
      <c r="N365" s="63"/>
      <c r="O365" s="64"/>
      <c r="P365" s="62"/>
      <c r="Q365" s="63"/>
      <c r="R365" s="63"/>
      <c r="S365" s="62"/>
      <c r="T365" s="62"/>
      <c r="U365" s="62"/>
      <c r="V365" s="64"/>
      <c r="W365" s="62"/>
      <c r="X365" s="53" t="s">
        <v>387</v>
      </c>
      <c r="Y365" s="53"/>
      <c r="Z365" s="46"/>
      <c r="AA365" s="55"/>
      <c r="AB365" s="44" t="s">
        <v>388</v>
      </c>
      <c r="AC365" s="46"/>
      <c r="AD365" s="46"/>
      <c r="AE365" s="56"/>
      <c r="AF365" s="56"/>
      <c r="AG365" s="41"/>
      <c r="AH365" s="60"/>
      <c r="AI365" s="70">
        <v>41874</v>
      </c>
      <c r="AJ365" s="56">
        <f>AK365/O362</f>
        <v>8.3935315933162058E-2</v>
      </c>
      <c r="AK365" s="41">
        <v>1445946.24</v>
      </c>
      <c r="AL365" s="64"/>
      <c r="AM365" s="64"/>
      <c r="AN365" s="64"/>
      <c r="AO365" s="64"/>
      <c r="AP365" s="61"/>
      <c r="AQ365" s="61"/>
      <c r="AR365" s="61"/>
      <c r="AS365" s="61"/>
      <c r="AT365" s="61"/>
      <c r="AU365" s="61"/>
      <c r="AV365" s="62"/>
      <c r="AW365" s="62"/>
      <c r="AX365" s="62"/>
      <c r="AY365" s="63"/>
      <c r="AZ365" s="62"/>
      <c r="BA365" s="63"/>
      <c r="BB365" s="62"/>
      <c r="BC365" s="62"/>
      <c r="BD365" s="42"/>
      <c r="BE365" s="42"/>
      <c r="BF365" s="43"/>
      <c r="BG365" s="62"/>
      <c r="BH365" s="63"/>
      <c r="BI365" s="62"/>
      <c r="BJ365" s="62"/>
      <c r="BK365" s="42"/>
      <c r="BL365" s="42"/>
      <c r="BM365" s="62"/>
    </row>
    <row r="366" spans="1:65" ht="25.5" x14ac:dyDescent="0.25">
      <c r="A366" s="311"/>
      <c r="B366" s="284"/>
      <c r="C366" s="62"/>
      <c r="D366" s="62"/>
      <c r="E366" s="62"/>
      <c r="F366" s="349"/>
      <c r="G366" s="62"/>
      <c r="H366" s="62"/>
      <c r="I366" s="63"/>
      <c r="J366" s="63"/>
      <c r="K366" s="62"/>
      <c r="L366" s="380"/>
      <c r="M366" s="62"/>
      <c r="N366" s="63"/>
      <c r="O366" s="64"/>
      <c r="P366" s="62"/>
      <c r="Q366" s="63"/>
      <c r="R366" s="63"/>
      <c r="S366" s="62"/>
      <c r="T366" s="62"/>
      <c r="U366" s="62"/>
      <c r="V366" s="64"/>
      <c r="W366" s="62"/>
      <c r="X366" s="53" t="s">
        <v>415</v>
      </c>
      <c r="Y366" s="53"/>
      <c r="Z366" s="46"/>
      <c r="AA366" s="55"/>
      <c r="AB366" s="44" t="s">
        <v>388</v>
      </c>
      <c r="AC366" s="46"/>
      <c r="AD366" s="46"/>
      <c r="AE366" s="56"/>
      <c r="AF366" s="56"/>
      <c r="AG366" s="41"/>
      <c r="AH366" s="60"/>
      <c r="AI366" s="70">
        <v>42180</v>
      </c>
      <c r="AJ366" s="56">
        <f>AK366/O362</f>
        <v>7.0931309789000835E-2</v>
      </c>
      <c r="AK366" s="41">
        <v>1221927.3799999999</v>
      </c>
      <c r="AL366" s="64"/>
      <c r="AM366" s="64"/>
      <c r="AN366" s="64"/>
      <c r="AO366" s="64"/>
      <c r="AP366" s="61"/>
      <c r="AQ366" s="61"/>
      <c r="AR366" s="61"/>
      <c r="AS366" s="61"/>
      <c r="AT366" s="61"/>
      <c r="AU366" s="61"/>
      <c r="AV366" s="62"/>
      <c r="AW366" s="62"/>
      <c r="AX366" s="62"/>
      <c r="AY366" s="63"/>
      <c r="AZ366" s="62"/>
      <c r="BA366" s="63"/>
      <c r="BB366" s="62"/>
      <c r="BC366" s="62"/>
      <c r="BD366" s="42"/>
      <c r="BE366" s="42"/>
      <c r="BF366" s="43"/>
      <c r="BG366" s="62"/>
      <c r="BH366" s="63"/>
      <c r="BI366" s="62"/>
      <c r="BJ366" s="62"/>
      <c r="BK366" s="42"/>
      <c r="BL366" s="42"/>
      <c r="BM366" s="62"/>
    </row>
    <row r="367" spans="1:65" ht="25.5" x14ac:dyDescent="0.25">
      <c r="A367" s="311"/>
      <c r="B367" s="284"/>
      <c r="C367" s="62"/>
      <c r="D367" s="62"/>
      <c r="E367" s="62"/>
      <c r="F367" s="349"/>
      <c r="G367" s="62"/>
      <c r="H367" s="62"/>
      <c r="I367" s="63"/>
      <c r="J367" s="63"/>
      <c r="K367" s="62"/>
      <c r="L367" s="380"/>
      <c r="M367" s="62"/>
      <c r="N367" s="63"/>
      <c r="O367" s="64"/>
      <c r="P367" s="62"/>
      <c r="Q367" s="63"/>
      <c r="R367" s="63"/>
      <c r="S367" s="62"/>
      <c r="T367" s="62"/>
      <c r="U367" s="62"/>
      <c r="V367" s="64"/>
      <c r="W367" s="62"/>
      <c r="X367" s="44" t="s">
        <v>1073</v>
      </c>
      <c r="Y367" s="53" t="s">
        <v>446</v>
      </c>
      <c r="Z367" s="46">
        <v>42202</v>
      </c>
      <c r="AA367" s="55">
        <v>11625</v>
      </c>
      <c r="AB367" s="44" t="s">
        <v>746</v>
      </c>
      <c r="AC367" s="46">
        <v>42237</v>
      </c>
      <c r="AD367" s="46">
        <v>42556</v>
      </c>
      <c r="AE367" s="56"/>
      <c r="AF367" s="56"/>
      <c r="AG367" s="41"/>
      <c r="AH367" s="60"/>
      <c r="AI367" s="41"/>
      <c r="AJ367" s="56"/>
      <c r="AK367" s="41"/>
      <c r="AL367" s="64"/>
      <c r="AM367" s="64"/>
      <c r="AN367" s="64"/>
      <c r="AO367" s="64"/>
      <c r="AP367" s="61"/>
      <c r="AQ367" s="61"/>
      <c r="AR367" s="61"/>
      <c r="AS367" s="61"/>
      <c r="AT367" s="61"/>
      <c r="AU367" s="61"/>
      <c r="AV367" s="62"/>
      <c r="AW367" s="62"/>
      <c r="AX367" s="62"/>
      <c r="AY367" s="63"/>
      <c r="AZ367" s="62"/>
      <c r="BA367" s="63"/>
      <c r="BB367" s="62"/>
      <c r="BC367" s="62"/>
      <c r="BD367" s="42">
        <v>42207</v>
      </c>
      <c r="BE367" s="42">
        <v>42526</v>
      </c>
      <c r="BF367" s="43"/>
      <c r="BG367" s="62"/>
      <c r="BH367" s="63"/>
      <c r="BI367" s="62"/>
      <c r="BJ367" s="62"/>
      <c r="BK367" s="42"/>
      <c r="BL367" s="42"/>
      <c r="BM367" s="62"/>
    </row>
    <row r="368" spans="1:65" ht="25.5" x14ac:dyDescent="0.25">
      <c r="A368" s="311"/>
      <c r="B368" s="284"/>
      <c r="C368" s="62"/>
      <c r="D368" s="62"/>
      <c r="E368" s="62"/>
      <c r="F368" s="349"/>
      <c r="G368" s="62"/>
      <c r="H368" s="62"/>
      <c r="I368" s="63"/>
      <c r="J368" s="63"/>
      <c r="K368" s="62"/>
      <c r="L368" s="380"/>
      <c r="M368" s="62"/>
      <c r="N368" s="63"/>
      <c r="O368" s="64"/>
      <c r="P368" s="62"/>
      <c r="Q368" s="63"/>
      <c r="R368" s="63"/>
      <c r="S368" s="62"/>
      <c r="T368" s="62"/>
      <c r="U368" s="62"/>
      <c r="V368" s="64"/>
      <c r="W368" s="62"/>
      <c r="X368" s="44" t="s">
        <v>1073</v>
      </c>
      <c r="Y368" s="53" t="s">
        <v>1173</v>
      </c>
      <c r="Z368" s="46">
        <v>42527</v>
      </c>
      <c r="AA368" s="55">
        <v>11820</v>
      </c>
      <c r="AB368" s="44" t="s">
        <v>746</v>
      </c>
      <c r="AC368" s="46">
        <v>42557</v>
      </c>
      <c r="AD368" s="46">
        <v>42876</v>
      </c>
      <c r="AE368" s="56"/>
      <c r="AF368" s="56"/>
      <c r="AG368" s="41"/>
      <c r="AH368" s="60"/>
      <c r="AI368" s="41"/>
      <c r="AJ368" s="56"/>
      <c r="AK368" s="41"/>
      <c r="AL368" s="64"/>
      <c r="AM368" s="64"/>
      <c r="AN368" s="64"/>
      <c r="AO368" s="64"/>
      <c r="AP368" s="61"/>
      <c r="AQ368" s="61"/>
      <c r="AR368" s="61"/>
      <c r="AS368" s="61"/>
      <c r="AT368" s="61"/>
      <c r="AU368" s="61"/>
      <c r="AV368" s="62"/>
      <c r="AW368" s="62"/>
      <c r="AX368" s="62"/>
      <c r="AY368" s="63"/>
      <c r="AZ368" s="62"/>
      <c r="BA368" s="63"/>
      <c r="BB368" s="62"/>
      <c r="BC368" s="62"/>
      <c r="BD368" s="42">
        <v>42527</v>
      </c>
      <c r="BE368" s="42">
        <v>42846</v>
      </c>
      <c r="BF368" s="43"/>
      <c r="BG368" s="62"/>
      <c r="BH368" s="63"/>
      <c r="BI368" s="62"/>
      <c r="BJ368" s="62"/>
      <c r="BK368" s="42"/>
      <c r="BL368" s="42"/>
      <c r="BM368" s="62"/>
    </row>
    <row r="369" spans="1:65" ht="38.25" x14ac:dyDescent="0.25">
      <c r="A369" s="312"/>
      <c r="B369" s="285"/>
      <c r="C369" s="66"/>
      <c r="D369" s="66"/>
      <c r="E369" s="66"/>
      <c r="F369" s="350"/>
      <c r="G369" s="66"/>
      <c r="H369" s="66"/>
      <c r="I369" s="67"/>
      <c r="J369" s="67"/>
      <c r="K369" s="66"/>
      <c r="L369" s="381"/>
      <c r="M369" s="66"/>
      <c r="N369" s="67"/>
      <c r="O369" s="68"/>
      <c r="P369" s="66"/>
      <c r="Q369" s="67"/>
      <c r="R369" s="67"/>
      <c r="S369" s="66"/>
      <c r="T369" s="66"/>
      <c r="U369" s="66"/>
      <c r="V369" s="68"/>
      <c r="W369" s="66"/>
      <c r="X369" s="44" t="s">
        <v>1075</v>
      </c>
      <c r="Y369" s="53" t="s">
        <v>1174</v>
      </c>
      <c r="Z369" s="46">
        <v>42385</v>
      </c>
      <c r="AA369" s="55">
        <v>12086</v>
      </c>
      <c r="AB369" s="44" t="s">
        <v>649</v>
      </c>
      <c r="AC369" s="46">
        <v>42877</v>
      </c>
      <c r="AD369" s="46">
        <v>43196</v>
      </c>
      <c r="AE369" s="56"/>
      <c r="AF369" s="56"/>
      <c r="AG369" s="41"/>
      <c r="AH369" s="60"/>
      <c r="AI369" s="41"/>
      <c r="AJ369" s="56"/>
      <c r="AK369" s="41"/>
      <c r="AL369" s="68"/>
      <c r="AM369" s="68"/>
      <c r="AN369" s="68"/>
      <c r="AO369" s="68"/>
      <c r="AP369" s="61"/>
      <c r="AQ369" s="61"/>
      <c r="AR369" s="61"/>
      <c r="AS369" s="61"/>
      <c r="AT369" s="61"/>
      <c r="AU369" s="61"/>
      <c r="AV369" s="66"/>
      <c r="AW369" s="66"/>
      <c r="AX369" s="66"/>
      <c r="AY369" s="67"/>
      <c r="AZ369" s="66"/>
      <c r="BA369" s="67"/>
      <c r="BB369" s="66"/>
      <c r="BC369" s="66"/>
      <c r="BD369" s="42">
        <v>42847</v>
      </c>
      <c r="BE369" s="42">
        <v>43166</v>
      </c>
      <c r="BF369" s="43"/>
      <c r="BG369" s="66"/>
      <c r="BH369" s="67"/>
      <c r="BI369" s="66"/>
      <c r="BJ369" s="66"/>
      <c r="BK369" s="42"/>
      <c r="BL369" s="42"/>
      <c r="BM369" s="66"/>
    </row>
    <row r="370" spans="1:65" x14ac:dyDescent="0.25">
      <c r="A370" s="317">
        <v>74</v>
      </c>
      <c r="B370" s="290" t="s">
        <v>325</v>
      </c>
      <c r="C370" s="57" t="s">
        <v>96</v>
      </c>
      <c r="D370" s="57" t="s">
        <v>292</v>
      </c>
      <c r="E370" s="57" t="s">
        <v>143</v>
      </c>
      <c r="F370" s="351" t="s">
        <v>293</v>
      </c>
      <c r="G370" s="57" t="s">
        <v>349</v>
      </c>
      <c r="H370" s="58"/>
      <c r="I370" s="58"/>
      <c r="J370" s="58"/>
      <c r="K370" s="57" t="s">
        <v>294</v>
      </c>
      <c r="L370" s="385" t="s">
        <v>38</v>
      </c>
      <c r="M370" s="57" t="s">
        <v>256</v>
      </c>
      <c r="N370" s="57">
        <v>42114</v>
      </c>
      <c r="O370" s="57">
        <v>5338791.93</v>
      </c>
      <c r="P370" s="57" t="s">
        <v>680</v>
      </c>
      <c r="Q370" s="57">
        <v>42150</v>
      </c>
      <c r="R370" s="57">
        <v>42389</v>
      </c>
      <c r="S370" s="57" t="s">
        <v>18</v>
      </c>
      <c r="T370" s="57" t="s">
        <v>1228</v>
      </c>
      <c r="U370" s="57" t="s">
        <v>339</v>
      </c>
      <c r="V370" s="59">
        <v>875888.48</v>
      </c>
      <c r="W370" s="57" t="s">
        <v>296</v>
      </c>
      <c r="X370" s="44"/>
      <c r="Y370" s="44"/>
      <c r="Z370" s="46"/>
      <c r="AA370" s="55"/>
      <c r="AB370" s="53"/>
      <c r="AC370" s="70"/>
      <c r="AD370" s="70"/>
      <c r="AE370" s="56">
        <f>AG370/O370</f>
        <v>0.1876511134233321</v>
      </c>
      <c r="AF370" s="56">
        <f>AH370/O370</f>
        <v>0</v>
      </c>
      <c r="AG370" s="41">
        <f>SUM(AG371:AG384)</f>
        <v>1001830.25</v>
      </c>
      <c r="AH370" s="60">
        <f>SUM(AH371:AH374)</f>
        <v>0</v>
      </c>
      <c r="AI370" s="60"/>
      <c r="AJ370" s="106">
        <f>AK370/O370</f>
        <v>0.12415792349487574</v>
      </c>
      <c r="AK370" s="60">
        <f>SUM(AK371:AK382)</f>
        <v>662853.31999999995</v>
      </c>
      <c r="AL370" s="59">
        <f>O370-AH370+AG370+AK370</f>
        <v>7003475.5</v>
      </c>
      <c r="AM370" s="59">
        <v>4504203.6300000008</v>
      </c>
      <c r="AN370" s="59">
        <v>1718678.7</v>
      </c>
      <c r="AO370" s="59">
        <f t="shared" ref="AO370:AO394" si="26">AN370+AM370</f>
        <v>6222882.330000001</v>
      </c>
      <c r="AP370" s="61"/>
      <c r="AQ370" s="61"/>
      <c r="AR370" s="61"/>
      <c r="AS370" s="61"/>
      <c r="AT370" s="61"/>
      <c r="AU370" s="61"/>
      <c r="AV370" s="57"/>
      <c r="AW370" s="57"/>
      <c r="AX370" s="57"/>
      <c r="AY370" s="58"/>
      <c r="AZ370" s="57"/>
      <c r="BA370" s="58"/>
      <c r="BB370" s="57" t="s">
        <v>340</v>
      </c>
      <c r="BC370" s="57" t="s">
        <v>341</v>
      </c>
      <c r="BD370" s="42">
        <v>42150</v>
      </c>
      <c r="BE370" s="42">
        <v>42359</v>
      </c>
      <c r="BF370" s="43"/>
      <c r="BG370" s="57"/>
      <c r="BH370" s="58">
        <v>42150</v>
      </c>
      <c r="BI370" s="57"/>
      <c r="BJ370" s="57" t="s">
        <v>233</v>
      </c>
      <c r="BK370" s="42"/>
      <c r="BL370" s="42"/>
      <c r="BM370" s="57"/>
    </row>
    <row r="371" spans="1:65" ht="25.5" x14ac:dyDescent="0.25">
      <c r="A371" s="311"/>
      <c r="B371" s="284"/>
      <c r="C371" s="62"/>
      <c r="D371" s="62"/>
      <c r="E371" s="62"/>
      <c r="F371" s="349"/>
      <c r="G371" s="62"/>
      <c r="H371" s="63"/>
      <c r="I371" s="63"/>
      <c r="J371" s="63"/>
      <c r="K371" s="62"/>
      <c r="L371" s="380"/>
      <c r="M371" s="62"/>
      <c r="N371" s="62"/>
      <c r="O371" s="62"/>
      <c r="P371" s="62"/>
      <c r="Q371" s="62"/>
      <c r="R371" s="62"/>
      <c r="S371" s="62"/>
      <c r="T371" s="62"/>
      <c r="U371" s="62"/>
      <c r="V371" s="64"/>
      <c r="W371" s="62"/>
      <c r="X371" s="44" t="s">
        <v>1073</v>
      </c>
      <c r="Y371" s="44" t="s">
        <v>488</v>
      </c>
      <c r="Z371" s="46" t="s">
        <v>489</v>
      </c>
      <c r="AA371" s="55">
        <v>11713</v>
      </c>
      <c r="AB371" s="50" t="s">
        <v>635</v>
      </c>
      <c r="AC371" s="70">
        <v>42390</v>
      </c>
      <c r="AD371" s="70">
        <v>42479</v>
      </c>
      <c r="AE371" s="56"/>
      <c r="AF371" s="56"/>
      <c r="AG371" s="41"/>
      <c r="AH371" s="60"/>
      <c r="AI371" s="41"/>
      <c r="AJ371" s="56"/>
      <c r="AK371" s="41"/>
      <c r="AL371" s="64"/>
      <c r="AM371" s="64"/>
      <c r="AN371" s="64"/>
      <c r="AO371" s="64"/>
      <c r="AP371" s="61"/>
      <c r="AQ371" s="61"/>
      <c r="AR371" s="61"/>
      <c r="AS371" s="61"/>
      <c r="AT371" s="61"/>
      <c r="AU371" s="61"/>
      <c r="AV371" s="62"/>
      <c r="AW371" s="62"/>
      <c r="AX371" s="62"/>
      <c r="AY371" s="63"/>
      <c r="AZ371" s="62"/>
      <c r="BA371" s="63"/>
      <c r="BB371" s="62"/>
      <c r="BC371" s="62"/>
      <c r="BD371" s="42">
        <v>42360</v>
      </c>
      <c r="BE371" s="42">
        <v>42479</v>
      </c>
      <c r="BF371" s="43"/>
      <c r="BG371" s="62"/>
      <c r="BH371" s="63"/>
      <c r="BI371" s="62"/>
      <c r="BJ371" s="62"/>
      <c r="BK371" s="42"/>
      <c r="BL371" s="42"/>
      <c r="BM371" s="62"/>
    </row>
    <row r="372" spans="1:65" ht="25.5" x14ac:dyDescent="0.25">
      <c r="A372" s="311"/>
      <c r="B372" s="284"/>
      <c r="C372" s="62"/>
      <c r="D372" s="62"/>
      <c r="E372" s="62"/>
      <c r="F372" s="349"/>
      <c r="G372" s="62"/>
      <c r="H372" s="63"/>
      <c r="I372" s="63"/>
      <c r="J372" s="63"/>
      <c r="K372" s="62"/>
      <c r="L372" s="380"/>
      <c r="M372" s="62"/>
      <c r="N372" s="62"/>
      <c r="O372" s="62"/>
      <c r="P372" s="62"/>
      <c r="Q372" s="62"/>
      <c r="R372" s="62"/>
      <c r="S372" s="62"/>
      <c r="T372" s="62"/>
      <c r="U372" s="62"/>
      <c r="V372" s="64"/>
      <c r="W372" s="62"/>
      <c r="X372" s="44" t="s">
        <v>1073</v>
      </c>
      <c r="Y372" s="44" t="s">
        <v>696</v>
      </c>
      <c r="Z372" s="46">
        <v>42475</v>
      </c>
      <c r="AA372" s="55" t="s">
        <v>699</v>
      </c>
      <c r="AB372" s="50" t="s">
        <v>638</v>
      </c>
      <c r="AC372" s="70">
        <v>42480</v>
      </c>
      <c r="AD372" s="70">
        <v>42600</v>
      </c>
      <c r="AE372" s="56"/>
      <c r="AF372" s="56"/>
      <c r="AG372" s="41"/>
      <c r="AH372" s="60"/>
      <c r="AI372" s="41"/>
      <c r="AJ372" s="56"/>
      <c r="AK372" s="41"/>
      <c r="AL372" s="64"/>
      <c r="AM372" s="64"/>
      <c r="AN372" s="64"/>
      <c r="AO372" s="64"/>
      <c r="AP372" s="61"/>
      <c r="AQ372" s="61"/>
      <c r="AR372" s="61"/>
      <c r="AS372" s="61"/>
      <c r="AT372" s="61"/>
      <c r="AU372" s="61"/>
      <c r="AV372" s="62"/>
      <c r="AW372" s="62"/>
      <c r="AX372" s="62"/>
      <c r="AY372" s="63"/>
      <c r="AZ372" s="62"/>
      <c r="BA372" s="63"/>
      <c r="BB372" s="62"/>
      <c r="BC372" s="62"/>
      <c r="BD372" s="42">
        <v>42480</v>
      </c>
      <c r="BE372" s="42">
        <v>42600</v>
      </c>
      <c r="BF372" s="43"/>
      <c r="BG372" s="62"/>
      <c r="BH372" s="63"/>
      <c r="BI372" s="62"/>
      <c r="BJ372" s="62"/>
      <c r="BK372" s="42"/>
      <c r="BL372" s="42"/>
      <c r="BM372" s="62"/>
    </row>
    <row r="373" spans="1:65" ht="25.5" x14ac:dyDescent="0.25">
      <c r="A373" s="311"/>
      <c r="B373" s="284"/>
      <c r="C373" s="62"/>
      <c r="D373" s="62"/>
      <c r="E373" s="62"/>
      <c r="F373" s="349"/>
      <c r="G373" s="62"/>
      <c r="H373" s="63"/>
      <c r="I373" s="63"/>
      <c r="J373" s="63"/>
      <c r="K373" s="62"/>
      <c r="L373" s="380"/>
      <c r="M373" s="62"/>
      <c r="N373" s="62"/>
      <c r="O373" s="62"/>
      <c r="P373" s="62"/>
      <c r="Q373" s="62"/>
      <c r="R373" s="62"/>
      <c r="S373" s="62"/>
      <c r="T373" s="62"/>
      <c r="U373" s="62"/>
      <c r="V373" s="64"/>
      <c r="W373" s="62"/>
      <c r="X373" s="44" t="s">
        <v>1075</v>
      </c>
      <c r="Y373" s="44" t="s">
        <v>865</v>
      </c>
      <c r="Z373" s="46">
        <v>42534</v>
      </c>
      <c r="AA373" s="55">
        <v>11831</v>
      </c>
      <c r="AB373" s="50" t="s">
        <v>634</v>
      </c>
      <c r="AC373" s="158"/>
      <c r="AD373" s="158"/>
      <c r="AE373" s="159"/>
      <c r="AF373" s="159"/>
      <c r="AG373" s="41">
        <v>144431.35999999999</v>
      </c>
      <c r="AH373" s="160"/>
      <c r="AI373" s="40"/>
      <c r="AJ373" s="159"/>
      <c r="AK373" s="40"/>
      <c r="AL373" s="64"/>
      <c r="AM373" s="64"/>
      <c r="AN373" s="64"/>
      <c r="AO373" s="64"/>
      <c r="AP373" s="61"/>
      <c r="AQ373" s="61"/>
      <c r="AR373" s="61"/>
      <c r="AS373" s="61"/>
      <c r="AT373" s="61"/>
      <c r="AU373" s="61"/>
      <c r="AV373" s="62"/>
      <c r="AW373" s="62"/>
      <c r="AX373" s="62"/>
      <c r="AY373" s="63"/>
      <c r="AZ373" s="62"/>
      <c r="BA373" s="63"/>
      <c r="BB373" s="62"/>
      <c r="BC373" s="62"/>
      <c r="BD373" s="42"/>
      <c r="BE373" s="42"/>
      <c r="BF373" s="43"/>
      <c r="BG373" s="62"/>
      <c r="BH373" s="63"/>
      <c r="BI373" s="62"/>
      <c r="BJ373" s="62"/>
      <c r="BK373" s="42"/>
      <c r="BL373" s="42"/>
      <c r="BM373" s="62"/>
    </row>
    <row r="374" spans="1:65" ht="25.5" x14ac:dyDescent="0.25">
      <c r="A374" s="311"/>
      <c r="B374" s="284"/>
      <c r="C374" s="62"/>
      <c r="D374" s="62"/>
      <c r="E374" s="62"/>
      <c r="F374" s="349"/>
      <c r="G374" s="62"/>
      <c r="H374" s="63"/>
      <c r="I374" s="63"/>
      <c r="J374" s="63"/>
      <c r="K374" s="62"/>
      <c r="L374" s="380"/>
      <c r="M374" s="62"/>
      <c r="N374" s="62"/>
      <c r="O374" s="62"/>
      <c r="P374" s="62"/>
      <c r="Q374" s="62"/>
      <c r="R374" s="62"/>
      <c r="S374" s="62"/>
      <c r="T374" s="62"/>
      <c r="U374" s="62"/>
      <c r="V374" s="64"/>
      <c r="W374" s="62"/>
      <c r="X374" s="44" t="s">
        <v>1073</v>
      </c>
      <c r="Y374" s="44" t="s">
        <v>866</v>
      </c>
      <c r="Z374" s="46">
        <v>42599</v>
      </c>
      <c r="AA374" s="55">
        <v>11874</v>
      </c>
      <c r="AB374" s="65" t="s">
        <v>850</v>
      </c>
      <c r="AC374" s="70">
        <v>42601</v>
      </c>
      <c r="AD374" s="70">
        <v>42353</v>
      </c>
      <c r="AE374" s="56"/>
      <c r="AF374" s="56"/>
      <c r="AG374" s="41"/>
      <c r="AH374" s="60"/>
      <c r="AI374" s="41"/>
      <c r="AJ374" s="56"/>
      <c r="AK374" s="41"/>
      <c r="AL374" s="64"/>
      <c r="AM374" s="64"/>
      <c r="AN374" s="64"/>
      <c r="AO374" s="64"/>
      <c r="AP374" s="61"/>
      <c r="AQ374" s="61"/>
      <c r="AR374" s="61"/>
      <c r="AS374" s="61"/>
      <c r="AT374" s="61"/>
      <c r="AU374" s="61"/>
      <c r="AV374" s="62"/>
      <c r="AW374" s="62"/>
      <c r="AX374" s="62"/>
      <c r="AY374" s="63"/>
      <c r="AZ374" s="62"/>
      <c r="BA374" s="63"/>
      <c r="BB374" s="62"/>
      <c r="BC374" s="62"/>
      <c r="BD374" s="42">
        <v>42601</v>
      </c>
      <c r="BE374" s="42">
        <v>42719</v>
      </c>
      <c r="BF374" s="43"/>
      <c r="BG374" s="62"/>
      <c r="BH374" s="63"/>
      <c r="BI374" s="62"/>
      <c r="BJ374" s="62"/>
      <c r="BK374" s="42"/>
      <c r="BL374" s="42"/>
      <c r="BM374" s="62"/>
    </row>
    <row r="375" spans="1:65" ht="25.5" x14ac:dyDescent="0.25">
      <c r="A375" s="311"/>
      <c r="B375" s="284"/>
      <c r="C375" s="62"/>
      <c r="D375" s="62"/>
      <c r="E375" s="62"/>
      <c r="F375" s="349"/>
      <c r="G375" s="62"/>
      <c r="H375" s="63"/>
      <c r="I375" s="63"/>
      <c r="J375" s="63"/>
      <c r="K375" s="62"/>
      <c r="L375" s="380"/>
      <c r="M375" s="62"/>
      <c r="N375" s="62"/>
      <c r="O375" s="62"/>
      <c r="P375" s="62"/>
      <c r="Q375" s="62"/>
      <c r="R375" s="62"/>
      <c r="S375" s="62"/>
      <c r="T375" s="62"/>
      <c r="U375" s="62"/>
      <c r="V375" s="64"/>
      <c r="W375" s="62"/>
      <c r="X375" s="44" t="s">
        <v>1073</v>
      </c>
      <c r="Y375" s="44" t="s">
        <v>1006</v>
      </c>
      <c r="Z375" s="46">
        <v>42719</v>
      </c>
      <c r="AA375" s="55">
        <v>11990</v>
      </c>
      <c r="AB375" s="65" t="s">
        <v>850</v>
      </c>
      <c r="AC375" s="70">
        <v>42720</v>
      </c>
      <c r="AD375" s="70">
        <v>42839</v>
      </c>
      <c r="AE375" s="56"/>
      <c r="AF375" s="56"/>
      <c r="AG375" s="41"/>
      <c r="AH375" s="60"/>
      <c r="AI375" s="41"/>
      <c r="AJ375" s="56"/>
      <c r="AK375" s="41"/>
      <c r="AL375" s="64"/>
      <c r="AM375" s="64"/>
      <c r="AN375" s="64"/>
      <c r="AO375" s="64"/>
      <c r="AP375" s="61"/>
      <c r="AQ375" s="61"/>
      <c r="AR375" s="61"/>
      <c r="AS375" s="61"/>
      <c r="AT375" s="61"/>
      <c r="AU375" s="61"/>
      <c r="AV375" s="62"/>
      <c r="AW375" s="62"/>
      <c r="AX375" s="62"/>
      <c r="AY375" s="63"/>
      <c r="AZ375" s="62"/>
      <c r="BA375" s="63"/>
      <c r="BB375" s="62"/>
      <c r="BC375" s="62"/>
      <c r="BD375" s="42">
        <v>42720</v>
      </c>
      <c r="BE375" s="42">
        <v>42839</v>
      </c>
      <c r="BF375" s="43"/>
      <c r="BG375" s="62"/>
      <c r="BH375" s="63"/>
      <c r="BI375" s="62"/>
      <c r="BJ375" s="62"/>
      <c r="BK375" s="42"/>
      <c r="BL375" s="42"/>
      <c r="BM375" s="62"/>
    </row>
    <row r="376" spans="1:65" ht="25.5" x14ac:dyDescent="0.25">
      <c r="A376" s="311"/>
      <c r="B376" s="284"/>
      <c r="C376" s="62"/>
      <c r="D376" s="62"/>
      <c r="E376" s="62"/>
      <c r="F376" s="349"/>
      <c r="G376" s="62"/>
      <c r="H376" s="63"/>
      <c r="I376" s="63"/>
      <c r="J376" s="63"/>
      <c r="K376" s="62"/>
      <c r="L376" s="380"/>
      <c r="M376" s="62"/>
      <c r="N376" s="62"/>
      <c r="O376" s="62"/>
      <c r="P376" s="62"/>
      <c r="Q376" s="62"/>
      <c r="R376" s="62"/>
      <c r="S376" s="62"/>
      <c r="T376" s="62"/>
      <c r="U376" s="62"/>
      <c r="V376" s="64"/>
      <c r="W376" s="62"/>
      <c r="X376" s="44" t="s">
        <v>1073</v>
      </c>
      <c r="Y376" s="44" t="s">
        <v>1267</v>
      </c>
      <c r="Z376" s="46">
        <v>42838</v>
      </c>
      <c r="AA376" s="55">
        <v>12053</v>
      </c>
      <c r="AB376" s="65" t="s">
        <v>850</v>
      </c>
      <c r="AC376" s="70">
        <v>42840</v>
      </c>
      <c r="AD376" s="70">
        <v>42959</v>
      </c>
      <c r="AE376" s="56"/>
      <c r="AF376" s="56"/>
      <c r="AG376" s="41"/>
      <c r="AH376" s="60"/>
      <c r="AI376" s="41"/>
      <c r="AJ376" s="56"/>
      <c r="AK376" s="41"/>
      <c r="AL376" s="64"/>
      <c r="AM376" s="64"/>
      <c r="AN376" s="64"/>
      <c r="AO376" s="64"/>
      <c r="AP376" s="61"/>
      <c r="AQ376" s="61"/>
      <c r="AR376" s="61"/>
      <c r="AS376" s="61"/>
      <c r="AT376" s="61"/>
      <c r="AU376" s="61"/>
      <c r="AV376" s="62"/>
      <c r="AW376" s="62"/>
      <c r="AX376" s="62"/>
      <c r="AY376" s="63"/>
      <c r="AZ376" s="62"/>
      <c r="BA376" s="63"/>
      <c r="BB376" s="62"/>
      <c r="BC376" s="62"/>
      <c r="BD376" s="42">
        <v>42840</v>
      </c>
      <c r="BE376" s="42">
        <v>42959</v>
      </c>
      <c r="BF376" s="43"/>
      <c r="BG376" s="62"/>
      <c r="BH376" s="63"/>
      <c r="BI376" s="62"/>
      <c r="BJ376" s="62"/>
      <c r="BK376" s="42"/>
      <c r="BL376" s="42"/>
      <c r="BM376" s="62"/>
    </row>
    <row r="377" spans="1:65" ht="25.5" x14ac:dyDescent="0.25">
      <c r="A377" s="311"/>
      <c r="B377" s="284"/>
      <c r="C377" s="62"/>
      <c r="D377" s="62"/>
      <c r="E377" s="62"/>
      <c r="F377" s="349"/>
      <c r="G377" s="62"/>
      <c r="H377" s="63"/>
      <c r="I377" s="63"/>
      <c r="J377" s="63"/>
      <c r="K377" s="62"/>
      <c r="L377" s="380"/>
      <c r="M377" s="62"/>
      <c r="N377" s="62"/>
      <c r="O377" s="62"/>
      <c r="P377" s="62"/>
      <c r="Q377" s="62"/>
      <c r="R377" s="62"/>
      <c r="S377" s="62"/>
      <c r="T377" s="62"/>
      <c r="U377" s="62"/>
      <c r="V377" s="64"/>
      <c r="W377" s="62"/>
      <c r="X377" s="44" t="s">
        <v>1075</v>
      </c>
      <c r="Y377" s="44" t="s">
        <v>1426</v>
      </c>
      <c r="Z377" s="46">
        <v>42921</v>
      </c>
      <c r="AA377" s="55">
        <v>12090</v>
      </c>
      <c r="AB377" s="50" t="s">
        <v>634</v>
      </c>
      <c r="AC377" s="70"/>
      <c r="AD377" s="70"/>
      <c r="AE377" s="56"/>
      <c r="AF377" s="56"/>
      <c r="AG377" s="41">
        <v>202767.83</v>
      </c>
      <c r="AH377" s="60"/>
      <c r="AI377" s="41"/>
      <c r="AJ377" s="56"/>
      <c r="AK377" s="41"/>
      <c r="AL377" s="64"/>
      <c r="AM377" s="64"/>
      <c r="AN377" s="64"/>
      <c r="AO377" s="64"/>
      <c r="AP377" s="61"/>
      <c r="AQ377" s="61"/>
      <c r="AR377" s="61"/>
      <c r="AS377" s="61"/>
      <c r="AT377" s="61"/>
      <c r="AU377" s="61"/>
      <c r="AV377" s="62"/>
      <c r="AW377" s="62"/>
      <c r="AX377" s="62"/>
      <c r="AY377" s="63"/>
      <c r="AZ377" s="62"/>
      <c r="BA377" s="63"/>
      <c r="BB377" s="62"/>
      <c r="BC377" s="62"/>
      <c r="BD377" s="42"/>
      <c r="BE377" s="42"/>
      <c r="BF377" s="43"/>
      <c r="BG377" s="62"/>
      <c r="BH377" s="63"/>
      <c r="BI377" s="62"/>
      <c r="BJ377" s="62"/>
      <c r="BK377" s="42"/>
      <c r="BL377" s="42"/>
      <c r="BM377" s="62"/>
    </row>
    <row r="378" spans="1:65" ht="25.5" x14ac:dyDescent="0.25">
      <c r="A378" s="311"/>
      <c r="B378" s="284"/>
      <c r="C378" s="62"/>
      <c r="D378" s="62"/>
      <c r="E378" s="62"/>
      <c r="F378" s="349"/>
      <c r="G378" s="62"/>
      <c r="H378" s="63"/>
      <c r="I378" s="63"/>
      <c r="J378" s="63"/>
      <c r="K378" s="62"/>
      <c r="L378" s="380"/>
      <c r="M378" s="62"/>
      <c r="N378" s="62"/>
      <c r="O378" s="62"/>
      <c r="P378" s="62"/>
      <c r="Q378" s="62"/>
      <c r="R378" s="62"/>
      <c r="S378" s="62"/>
      <c r="T378" s="62"/>
      <c r="U378" s="62"/>
      <c r="V378" s="64"/>
      <c r="W378" s="62"/>
      <c r="X378" s="44" t="s">
        <v>1075</v>
      </c>
      <c r="Y378" s="44" t="s">
        <v>1570</v>
      </c>
      <c r="Z378" s="46">
        <v>42958</v>
      </c>
      <c r="AA378" s="55">
        <v>12135</v>
      </c>
      <c r="AB378" s="65" t="s">
        <v>850</v>
      </c>
      <c r="AC378" s="70">
        <v>42960</v>
      </c>
      <c r="AD378" s="5">
        <v>43079</v>
      </c>
      <c r="AE378" s="56"/>
      <c r="AF378" s="56"/>
      <c r="AG378" s="41"/>
      <c r="AH378" s="60"/>
      <c r="AI378" s="41"/>
      <c r="AJ378" s="56"/>
      <c r="AK378" s="41"/>
      <c r="AL378" s="64"/>
      <c r="AM378" s="64"/>
      <c r="AN378" s="64"/>
      <c r="AO378" s="64"/>
      <c r="AP378" s="61"/>
      <c r="AQ378" s="61"/>
      <c r="AR378" s="61"/>
      <c r="AS378" s="61"/>
      <c r="AT378" s="61"/>
      <c r="AU378" s="61"/>
      <c r="AV378" s="62"/>
      <c r="AW378" s="62"/>
      <c r="AX378" s="62"/>
      <c r="AY378" s="63"/>
      <c r="AZ378" s="62"/>
      <c r="BA378" s="63"/>
      <c r="BB378" s="62"/>
      <c r="BC378" s="62"/>
      <c r="BD378" s="42">
        <v>42960</v>
      </c>
      <c r="BE378" s="42">
        <v>43079</v>
      </c>
      <c r="BF378" s="43"/>
      <c r="BG378" s="62"/>
      <c r="BH378" s="63"/>
      <c r="BI378" s="62"/>
      <c r="BJ378" s="62"/>
      <c r="BK378" s="42"/>
      <c r="BL378" s="42"/>
      <c r="BM378" s="62"/>
    </row>
    <row r="379" spans="1:65" ht="25.5" x14ac:dyDescent="0.25">
      <c r="A379" s="311"/>
      <c r="B379" s="284"/>
      <c r="C379" s="62"/>
      <c r="D379" s="62"/>
      <c r="E379" s="62"/>
      <c r="F379" s="349"/>
      <c r="G379" s="62"/>
      <c r="H379" s="63"/>
      <c r="I379" s="63"/>
      <c r="J379" s="63"/>
      <c r="K379" s="62"/>
      <c r="L379" s="380"/>
      <c r="M379" s="62"/>
      <c r="N379" s="62"/>
      <c r="O379" s="62"/>
      <c r="P379" s="62"/>
      <c r="Q379" s="62"/>
      <c r="R379" s="62"/>
      <c r="S379" s="62"/>
      <c r="T379" s="62"/>
      <c r="U379" s="62"/>
      <c r="V379" s="64"/>
      <c r="W379" s="62"/>
      <c r="X379" s="44" t="s">
        <v>1073</v>
      </c>
      <c r="Y379" s="44" t="s">
        <v>1690</v>
      </c>
      <c r="Z379" s="46">
        <v>43047</v>
      </c>
      <c r="AA379" s="55">
        <v>12201</v>
      </c>
      <c r="AB379" s="65" t="s">
        <v>850</v>
      </c>
      <c r="AC379" s="70">
        <v>43080</v>
      </c>
      <c r="AD379" s="156">
        <v>43169</v>
      </c>
      <c r="AE379" s="56"/>
      <c r="AF379" s="56"/>
      <c r="AG379" s="41"/>
      <c r="AH379" s="60"/>
      <c r="AI379" s="41"/>
      <c r="AJ379" s="56"/>
      <c r="AK379" s="41"/>
      <c r="AL379" s="64"/>
      <c r="AM379" s="64"/>
      <c r="AN379" s="64"/>
      <c r="AO379" s="64"/>
      <c r="AP379" s="61"/>
      <c r="AQ379" s="61"/>
      <c r="AR379" s="61"/>
      <c r="AS379" s="61"/>
      <c r="AT379" s="61"/>
      <c r="AU379" s="61"/>
      <c r="AV379" s="62"/>
      <c r="AW379" s="62"/>
      <c r="AX379" s="62"/>
      <c r="AY379" s="63"/>
      <c r="AZ379" s="62"/>
      <c r="BA379" s="63"/>
      <c r="BB379" s="62"/>
      <c r="BC379" s="62"/>
      <c r="BD379" s="42">
        <v>43080</v>
      </c>
      <c r="BE379" s="42">
        <v>43169</v>
      </c>
      <c r="BF379" s="43"/>
      <c r="BG379" s="62"/>
      <c r="BH379" s="63"/>
      <c r="BI379" s="62"/>
      <c r="BJ379" s="62"/>
      <c r="BK379" s="42"/>
      <c r="BL379" s="42"/>
      <c r="BM379" s="62"/>
    </row>
    <row r="380" spans="1:65" ht="25.5" x14ac:dyDescent="0.25">
      <c r="A380" s="311"/>
      <c r="B380" s="284"/>
      <c r="C380" s="62"/>
      <c r="D380" s="62"/>
      <c r="E380" s="62"/>
      <c r="F380" s="349"/>
      <c r="G380" s="62"/>
      <c r="H380" s="63"/>
      <c r="I380" s="63"/>
      <c r="J380" s="63"/>
      <c r="K380" s="62"/>
      <c r="L380" s="380"/>
      <c r="M380" s="62"/>
      <c r="N380" s="62"/>
      <c r="O380" s="62"/>
      <c r="P380" s="62"/>
      <c r="Q380" s="62"/>
      <c r="R380" s="62"/>
      <c r="S380" s="62"/>
      <c r="T380" s="62"/>
      <c r="U380" s="62"/>
      <c r="V380" s="64"/>
      <c r="W380" s="62"/>
      <c r="X380" s="44" t="s">
        <v>1073</v>
      </c>
      <c r="Y380" s="44" t="s">
        <v>1837</v>
      </c>
      <c r="Z380" s="46">
        <v>43164</v>
      </c>
      <c r="AA380" s="55">
        <v>12255</v>
      </c>
      <c r="AB380" s="65" t="s">
        <v>1842</v>
      </c>
      <c r="AC380" s="70">
        <v>43170</v>
      </c>
      <c r="AD380" s="156">
        <v>43229</v>
      </c>
      <c r="AE380" s="56"/>
      <c r="AF380" s="56"/>
      <c r="AG380" s="41"/>
      <c r="AH380" s="60"/>
      <c r="AI380" s="41"/>
      <c r="AJ380" s="56"/>
      <c r="AK380" s="41"/>
      <c r="AL380" s="64"/>
      <c r="AM380" s="64"/>
      <c r="AN380" s="64"/>
      <c r="AO380" s="64"/>
      <c r="AP380" s="61"/>
      <c r="AQ380" s="61"/>
      <c r="AR380" s="61"/>
      <c r="AS380" s="61"/>
      <c r="AT380" s="61"/>
      <c r="AU380" s="61"/>
      <c r="AV380" s="62"/>
      <c r="AW380" s="62"/>
      <c r="AX380" s="62"/>
      <c r="AY380" s="63"/>
      <c r="AZ380" s="62"/>
      <c r="BA380" s="63"/>
      <c r="BB380" s="62"/>
      <c r="BC380" s="62"/>
      <c r="BD380" s="42">
        <v>43170</v>
      </c>
      <c r="BE380" s="42">
        <v>43229</v>
      </c>
      <c r="BF380" s="43"/>
      <c r="BG380" s="62"/>
      <c r="BH380" s="63"/>
      <c r="BI380" s="62"/>
      <c r="BJ380" s="62"/>
      <c r="BK380" s="42"/>
      <c r="BL380" s="42"/>
      <c r="BM380" s="62"/>
    </row>
    <row r="381" spans="1:65" ht="25.5" x14ac:dyDescent="0.25">
      <c r="A381" s="311"/>
      <c r="B381" s="284"/>
      <c r="C381" s="62"/>
      <c r="D381" s="62"/>
      <c r="E381" s="62"/>
      <c r="F381" s="349"/>
      <c r="G381" s="62"/>
      <c r="H381" s="63"/>
      <c r="I381" s="63"/>
      <c r="J381" s="63"/>
      <c r="K381" s="62"/>
      <c r="L381" s="380"/>
      <c r="M381" s="62"/>
      <c r="N381" s="62"/>
      <c r="O381" s="62"/>
      <c r="P381" s="62"/>
      <c r="Q381" s="62"/>
      <c r="R381" s="62"/>
      <c r="S381" s="62"/>
      <c r="T381" s="62"/>
      <c r="U381" s="62"/>
      <c r="V381" s="64"/>
      <c r="W381" s="62"/>
      <c r="X381" s="44" t="s">
        <v>1073</v>
      </c>
      <c r="Y381" s="44" t="s">
        <v>1838</v>
      </c>
      <c r="Z381" s="46">
        <v>43223</v>
      </c>
      <c r="AA381" s="55">
        <v>12297</v>
      </c>
      <c r="AB381" s="65" t="s">
        <v>1843</v>
      </c>
      <c r="AC381" s="70">
        <v>43230</v>
      </c>
      <c r="AD381" s="156">
        <v>43379</v>
      </c>
      <c r="AE381" s="56"/>
      <c r="AF381" s="56"/>
      <c r="AG381" s="41"/>
      <c r="AH381" s="60"/>
      <c r="AI381" s="41"/>
      <c r="AJ381" s="56"/>
      <c r="AK381" s="41"/>
      <c r="AL381" s="64"/>
      <c r="AM381" s="64"/>
      <c r="AN381" s="64"/>
      <c r="AO381" s="64"/>
      <c r="AP381" s="61"/>
      <c r="AQ381" s="61"/>
      <c r="AR381" s="61"/>
      <c r="AS381" s="61"/>
      <c r="AT381" s="61"/>
      <c r="AU381" s="61"/>
      <c r="AV381" s="62"/>
      <c r="AW381" s="62"/>
      <c r="AX381" s="62"/>
      <c r="AY381" s="63"/>
      <c r="AZ381" s="62"/>
      <c r="BA381" s="63"/>
      <c r="BB381" s="62"/>
      <c r="BC381" s="62"/>
      <c r="BD381" s="42">
        <v>43230</v>
      </c>
      <c r="BE381" s="42">
        <v>43281</v>
      </c>
      <c r="BF381" s="43"/>
      <c r="BG381" s="62"/>
      <c r="BH381" s="63"/>
      <c r="BI381" s="62"/>
      <c r="BJ381" s="62"/>
      <c r="BK381" s="42"/>
      <c r="BL381" s="42"/>
      <c r="BM381" s="62"/>
    </row>
    <row r="382" spans="1:65" x14ac:dyDescent="0.25">
      <c r="A382" s="311"/>
      <c r="B382" s="284"/>
      <c r="C382" s="62"/>
      <c r="D382" s="62"/>
      <c r="E382" s="62"/>
      <c r="F382" s="349"/>
      <c r="G382" s="62"/>
      <c r="H382" s="63"/>
      <c r="I382" s="63"/>
      <c r="J382" s="63"/>
      <c r="K382" s="62"/>
      <c r="L382" s="380"/>
      <c r="M382" s="62"/>
      <c r="N382" s="62"/>
      <c r="O382" s="62"/>
      <c r="P382" s="62"/>
      <c r="Q382" s="62"/>
      <c r="R382" s="62"/>
      <c r="S382" s="62"/>
      <c r="T382" s="62"/>
      <c r="U382" s="62"/>
      <c r="V382" s="64"/>
      <c r="W382" s="62"/>
      <c r="X382" s="44"/>
      <c r="Y382" s="44" t="s">
        <v>704</v>
      </c>
      <c r="Z382" s="46"/>
      <c r="AA382" s="55"/>
      <c r="AB382" s="65"/>
      <c r="AC382" s="70"/>
      <c r="AD382" s="156"/>
      <c r="AE382" s="56"/>
      <c r="AF382" s="56"/>
      <c r="AG382" s="41"/>
      <c r="AH382" s="60"/>
      <c r="AI382" s="70">
        <v>43151</v>
      </c>
      <c r="AJ382" s="56"/>
      <c r="AK382" s="41">
        <v>662853.31999999995</v>
      </c>
      <c r="AL382" s="64"/>
      <c r="AM382" s="64"/>
      <c r="AN382" s="64"/>
      <c r="AO382" s="64"/>
      <c r="AP382" s="61"/>
      <c r="AQ382" s="61"/>
      <c r="AR382" s="61"/>
      <c r="AS382" s="61"/>
      <c r="AT382" s="61"/>
      <c r="AU382" s="61"/>
      <c r="AV382" s="62"/>
      <c r="AW382" s="62"/>
      <c r="AX382" s="62"/>
      <c r="AY382" s="63"/>
      <c r="AZ382" s="62"/>
      <c r="BA382" s="63"/>
      <c r="BB382" s="62"/>
      <c r="BC382" s="62"/>
      <c r="BD382" s="42"/>
      <c r="BE382" s="42"/>
      <c r="BF382" s="43"/>
      <c r="BG382" s="62"/>
      <c r="BH382" s="63"/>
      <c r="BI382" s="62"/>
      <c r="BJ382" s="62"/>
      <c r="BK382" s="42"/>
      <c r="BL382" s="42"/>
      <c r="BM382" s="62"/>
    </row>
    <row r="383" spans="1:65" ht="25.5" x14ac:dyDescent="0.25">
      <c r="A383" s="311"/>
      <c r="B383" s="284"/>
      <c r="C383" s="62"/>
      <c r="D383" s="62"/>
      <c r="E383" s="62"/>
      <c r="F383" s="349"/>
      <c r="G383" s="62"/>
      <c r="H383" s="63"/>
      <c r="I383" s="63"/>
      <c r="J383" s="63"/>
      <c r="K383" s="62"/>
      <c r="L383" s="380"/>
      <c r="M383" s="62"/>
      <c r="N383" s="62"/>
      <c r="O383" s="62"/>
      <c r="P383" s="62"/>
      <c r="Q383" s="62"/>
      <c r="R383" s="62"/>
      <c r="S383" s="62"/>
      <c r="T383" s="62"/>
      <c r="U383" s="62"/>
      <c r="V383" s="64"/>
      <c r="W383" s="62"/>
      <c r="X383" s="44" t="s">
        <v>1073</v>
      </c>
      <c r="Y383" s="44" t="s">
        <v>1989</v>
      </c>
      <c r="Z383" s="46">
        <v>43280</v>
      </c>
      <c r="AA383" s="55"/>
      <c r="AB383" s="65" t="s">
        <v>1991</v>
      </c>
      <c r="AC383" s="70"/>
      <c r="AD383" s="156"/>
      <c r="AE383" s="56"/>
      <c r="AF383" s="56"/>
      <c r="AG383" s="41"/>
      <c r="AH383" s="60"/>
      <c r="AI383" s="70"/>
      <c r="AJ383" s="56"/>
      <c r="AK383" s="41"/>
      <c r="AL383" s="64"/>
      <c r="AM383" s="64"/>
      <c r="AN383" s="64"/>
      <c r="AO383" s="64"/>
      <c r="AP383" s="61"/>
      <c r="AQ383" s="61"/>
      <c r="AR383" s="61"/>
      <c r="AS383" s="61"/>
      <c r="AT383" s="61"/>
      <c r="AU383" s="61"/>
      <c r="AV383" s="62"/>
      <c r="AW383" s="62"/>
      <c r="AX383" s="62"/>
      <c r="AY383" s="63"/>
      <c r="AZ383" s="62"/>
      <c r="BA383" s="63"/>
      <c r="BB383" s="62"/>
      <c r="BC383" s="62"/>
      <c r="BD383" s="42">
        <v>43282</v>
      </c>
      <c r="BE383" s="42">
        <v>43347</v>
      </c>
      <c r="BF383" s="43"/>
      <c r="BG383" s="62"/>
      <c r="BH383" s="63"/>
      <c r="BI383" s="62"/>
      <c r="BJ383" s="62"/>
      <c r="BK383" s="42"/>
      <c r="BL383" s="42"/>
      <c r="BM383" s="62"/>
    </row>
    <row r="384" spans="1:65" ht="38.25" x14ac:dyDescent="0.25">
      <c r="A384" s="312"/>
      <c r="B384" s="285"/>
      <c r="C384" s="66"/>
      <c r="D384" s="66"/>
      <c r="E384" s="66"/>
      <c r="F384" s="350"/>
      <c r="G384" s="66"/>
      <c r="H384" s="67"/>
      <c r="I384" s="67"/>
      <c r="J384" s="67"/>
      <c r="K384" s="66"/>
      <c r="L384" s="381"/>
      <c r="M384" s="66"/>
      <c r="N384" s="66"/>
      <c r="O384" s="66"/>
      <c r="P384" s="66"/>
      <c r="Q384" s="66"/>
      <c r="R384" s="66"/>
      <c r="S384" s="66"/>
      <c r="T384" s="66"/>
      <c r="U384" s="66"/>
      <c r="V384" s="68"/>
      <c r="W384" s="66"/>
      <c r="X384" s="44" t="s">
        <v>1075</v>
      </c>
      <c r="Y384" s="44" t="s">
        <v>1990</v>
      </c>
      <c r="Z384" s="46"/>
      <c r="AA384" s="55">
        <v>12353</v>
      </c>
      <c r="AB384" s="65" t="s">
        <v>1992</v>
      </c>
      <c r="AC384" s="70"/>
      <c r="AD384" s="156"/>
      <c r="AE384" s="56"/>
      <c r="AF384" s="56"/>
      <c r="AG384" s="41">
        <v>654631.06000000006</v>
      </c>
      <c r="AH384" s="60"/>
      <c r="AI384" s="70"/>
      <c r="AJ384" s="56"/>
      <c r="AK384" s="41"/>
      <c r="AL384" s="68"/>
      <c r="AM384" s="68"/>
      <c r="AN384" s="68"/>
      <c r="AO384" s="68"/>
      <c r="AP384" s="61"/>
      <c r="AQ384" s="61"/>
      <c r="AR384" s="61"/>
      <c r="AS384" s="61"/>
      <c r="AT384" s="61"/>
      <c r="AU384" s="61"/>
      <c r="AV384" s="66"/>
      <c r="AW384" s="66"/>
      <c r="AX384" s="66"/>
      <c r="AY384" s="67"/>
      <c r="AZ384" s="66"/>
      <c r="BA384" s="67"/>
      <c r="BB384" s="66"/>
      <c r="BC384" s="66"/>
      <c r="BD384" s="42"/>
      <c r="BE384" s="42"/>
      <c r="BF384" s="43"/>
      <c r="BG384" s="66"/>
      <c r="BH384" s="67"/>
      <c r="BI384" s="66"/>
      <c r="BJ384" s="66"/>
      <c r="BK384" s="42"/>
      <c r="BL384" s="42"/>
      <c r="BM384" s="66"/>
    </row>
    <row r="385" spans="1:65" x14ac:dyDescent="0.25">
      <c r="A385" s="317">
        <v>75</v>
      </c>
      <c r="B385" s="290" t="s">
        <v>432</v>
      </c>
      <c r="C385" s="57" t="s">
        <v>303</v>
      </c>
      <c r="D385" s="57" t="s">
        <v>431</v>
      </c>
      <c r="E385" s="57" t="s">
        <v>143</v>
      </c>
      <c r="F385" s="351" t="s">
        <v>430</v>
      </c>
      <c r="G385" s="57" t="s">
        <v>350</v>
      </c>
      <c r="H385" s="57"/>
      <c r="I385" s="58"/>
      <c r="J385" s="58"/>
      <c r="K385" s="57" t="s">
        <v>429</v>
      </c>
      <c r="L385" s="385" t="s">
        <v>369</v>
      </c>
      <c r="M385" s="57" t="s">
        <v>370</v>
      </c>
      <c r="N385" s="58" t="s">
        <v>433</v>
      </c>
      <c r="O385" s="59" t="s">
        <v>434</v>
      </c>
      <c r="P385" s="57" t="s">
        <v>435</v>
      </c>
      <c r="Q385" s="58" t="s">
        <v>425</v>
      </c>
      <c r="R385" s="58" t="s">
        <v>436</v>
      </c>
      <c r="S385" s="57" t="s">
        <v>295</v>
      </c>
      <c r="T385" s="57"/>
      <c r="U385" s="57"/>
      <c r="V385" s="59"/>
      <c r="W385" s="57">
        <v>33903900</v>
      </c>
      <c r="X385" s="44"/>
      <c r="Y385" s="44"/>
      <c r="Z385" s="46"/>
      <c r="AA385" s="55"/>
      <c r="AB385" s="53"/>
      <c r="AC385" s="70"/>
      <c r="AD385" s="70"/>
      <c r="AE385" s="56">
        <f>AG385/O385</f>
        <v>0.24993565776093696</v>
      </c>
      <c r="AF385" s="56">
        <f>AH385/O385</f>
        <v>0</v>
      </c>
      <c r="AG385" s="41">
        <f>SUM(AG386:AG393)</f>
        <v>76786.31</v>
      </c>
      <c r="AH385" s="41">
        <f t="shared" ref="AH385:AJ385" si="27">SUM(AH386:AH390)</f>
        <v>0</v>
      </c>
      <c r="AI385" s="41">
        <f t="shared" si="27"/>
        <v>0</v>
      </c>
      <c r="AJ385" s="56">
        <f t="shared" si="27"/>
        <v>0</v>
      </c>
      <c r="AK385" s="41">
        <f>SUM(AK386:AK390)</f>
        <v>0</v>
      </c>
      <c r="AL385" s="59">
        <f>O385-AH385+AG385+AK385</f>
        <v>384010.62</v>
      </c>
      <c r="AM385" s="59">
        <v>368417.31</v>
      </c>
      <c r="AN385" s="59">
        <v>0</v>
      </c>
      <c r="AO385" s="59">
        <f t="shared" si="26"/>
        <v>368417.31</v>
      </c>
      <c r="AP385" s="61"/>
      <c r="AQ385" s="61"/>
      <c r="AR385" s="61"/>
      <c r="AS385" s="61"/>
      <c r="AT385" s="61"/>
      <c r="AU385" s="61"/>
      <c r="AV385" s="57"/>
      <c r="AW385" s="57"/>
      <c r="AX385" s="57"/>
      <c r="AY385" s="58"/>
      <c r="AZ385" s="57"/>
      <c r="BA385" s="58"/>
      <c r="BB385" s="57"/>
      <c r="BC385" s="57"/>
      <c r="BD385" s="42">
        <v>42192</v>
      </c>
      <c r="BE385" s="42">
        <v>42311</v>
      </c>
      <c r="BF385" s="43"/>
      <c r="BG385" s="57"/>
      <c r="BH385" s="58">
        <v>42192</v>
      </c>
      <c r="BI385" s="57"/>
      <c r="BJ385" s="57"/>
      <c r="BK385" s="42">
        <v>42261</v>
      </c>
      <c r="BL385" s="42">
        <v>42695</v>
      </c>
      <c r="BM385" s="57"/>
    </row>
    <row r="386" spans="1:65" ht="25.5" x14ac:dyDescent="0.25">
      <c r="A386" s="311"/>
      <c r="B386" s="284"/>
      <c r="C386" s="62"/>
      <c r="D386" s="62"/>
      <c r="E386" s="62"/>
      <c r="F386" s="349"/>
      <c r="G386" s="62"/>
      <c r="H386" s="62"/>
      <c r="I386" s="63"/>
      <c r="J386" s="63"/>
      <c r="K386" s="62"/>
      <c r="L386" s="380"/>
      <c r="M386" s="62"/>
      <c r="N386" s="63"/>
      <c r="O386" s="64"/>
      <c r="P386" s="62"/>
      <c r="Q386" s="63"/>
      <c r="R386" s="63"/>
      <c r="S386" s="62"/>
      <c r="T386" s="62"/>
      <c r="U386" s="62"/>
      <c r="V386" s="64"/>
      <c r="W386" s="62"/>
      <c r="X386" s="44" t="s">
        <v>1073</v>
      </c>
      <c r="Y386" s="44" t="s">
        <v>492</v>
      </c>
      <c r="Z386" s="46">
        <v>42342</v>
      </c>
      <c r="AA386" s="55">
        <v>11705</v>
      </c>
      <c r="AB386" s="65" t="s">
        <v>636</v>
      </c>
      <c r="AC386" s="70">
        <v>42342</v>
      </c>
      <c r="AD386" s="70">
        <v>42491</v>
      </c>
      <c r="AE386" s="56"/>
      <c r="AF386" s="56"/>
      <c r="AG386" s="41"/>
      <c r="AH386" s="60"/>
      <c r="AI386" s="41"/>
      <c r="AJ386" s="56"/>
      <c r="AK386" s="41"/>
      <c r="AL386" s="64"/>
      <c r="AM386" s="64"/>
      <c r="AN386" s="64"/>
      <c r="AO386" s="64"/>
      <c r="AP386" s="61"/>
      <c r="AQ386" s="61"/>
      <c r="AR386" s="61"/>
      <c r="AS386" s="61"/>
      <c r="AT386" s="61"/>
      <c r="AU386" s="61"/>
      <c r="AV386" s="62"/>
      <c r="AW386" s="62"/>
      <c r="AX386" s="62"/>
      <c r="AY386" s="63"/>
      <c r="AZ386" s="62"/>
      <c r="BA386" s="63"/>
      <c r="BB386" s="62"/>
      <c r="BC386" s="62"/>
      <c r="BD386" s="42"/>
      <c r="BE386" s="42"/>
      <c r="BF386" s="43"/>
      <c r="BG386" s="62"/>
      <c r="BH386" s="63"/>
      <c r="BI386" s="62"/>
      <c r="BJ386" s="62"/>
      <c r="BK386" s="42"/>
      <c r="BL386" s="42"/>
      <c r="BM386" s="62"/>
    </row>
    <row r="387" spans="1:65" ht="25.5" x14ac:dyDescent="0.25">
      <c r="A387" s="311"/>
      <c r="B387" s="284"/>
      <c r="C387" s="62"/>
      <c r="D387" s="62"/>
      <c r="E387" s="62"/>
      <c r="F387" s="349"/>
      <c r="G387" s="62"/>
      <c r="H387" s="62"/>
      <c r="I387" s="63"/>
      <c r="J387" s="63"/>
      <c r="K387" s="62"/>
      <c r="L387" s="380"/>
      <c r="M387" s="62"/>
      <c r="N387" s="63"/>
      <c r="O387" s="64"/>
      <c r="P387" s="62"/>
      <c r="Q387" s="63"/>
      <c r="R387" s="63"/>
      <c r="S387" s="62"/>
      <c r="T387" s="62"/>
      <c r="U387" s="62"/>
      <c r="V387" s="64"/>
      <c r="W387" s="62"/>
      <c r="X387" s="44" t="s">
        <v>1073</v>
      </c>
      <c r="Y387" s="44" t="s">
        <v>914</v>
      </c>
      <c r="Z387" s="46">
        <v>42489</v>
      </c>
      <c r="AA387" s="55">
        <v>11807</v>
      </c>
      <c r="AB387" s="65" t="s">
        <v>636</v>
      </c>
      <c r="AC387" s="70">
        <v>42492</v>
      </c>
      <c r="AD387" s="70">
        <v>42641</v>
      </c>
      <c r="AE387" s="56"/>
      <c r="AF387" s="56"/>
      <c r="AG387" s="41"/>
      <c r="AH387" s="60"/>
      <c r="AI387" s="41"/>
      <c r="AJ387" s="56"/>
      <c r="AK387" s="41"/>
      <c r="AL387" s="64"/>
      <c r="AM387" s="64"/>
      <c r="AN387" s="64"/>
      <c r="AO387" s="64"/>
      <c r="AP387" s="61"/>
      <c r="AQ387" s="61"/>
      <c r="AR387" s="61"/>
      <c r="AS387" s="61"/>
      <c r="AT387" s="61"/>
      <c r="AU387" s="61"/>
      <c r="AV387" s="62"/>
      <c r="AW387" s="62"/>
      <c r="AX387" s="62"/>
      <c r="AY387" s="63"/>
      <c r="AZ387" s="62"/>
      <c r="BA387" s="63"/>
      <c r="BB387" s="62"/>
      <c r="BC387" s="62"/>
      <c r="BD387" s="42"/>
      <c r="BE387" s="42"/>
      <c r="BF387" s="43"/>
      <c r="BG387" s="62"/>
      <c r="BH387" s="63"/>
      <c r="BI387" s="62"/>
      <c r="BJ387" s="62"/>
      <c r="BK387" s="42"/>
      <c r="BL387" s="42"/>
      <c r="BM387" s="62"/>
    </row>
    <row r="388" spans="1:65" ht="25.5" x14ac:dyDescent="0.25">
      <c r="A388" s="311"/>
      <c r="B388" s="284"/>
      <c r="C388" s="62"/>
      <c r="D388" s="62"/>
      <c r="E388" s="62"/>
      <c r="F388" s="349"/>
      <c r="G388" s="62"/>
      <c r="H388" s="62"/>
      <c r="I388" s="63"/>
      <c r="J388" s="63"/>
      <c r="K388" s="62"/>
      <c r="L388" s="380"/>
      <c r="M388" s="62"/>
      <c r="N388" s="63"/>
      <c r="O388" s="64"/>
      <c r="P388" s="62"/>
      <c r="Q388" s="63"/>
      <c r="R388" s="63"/>
      <c r="S388" s="62"/>
      <c r="T388" s="62"/>
      <c r="U388" s="62"/>
      <c r="V388" s="64"/>
      <c r="W388" s="62"/>
      <c r="X388" s="44" t="s">
        <v>1073</v>
      </c>
      <c r="Y388" s="44" t="s">
        <v>915</v>
      </c>
      <c r="Z388" s="46">
        <v>42639</v>
      </c>
      <c r="AA388" s="55">
        <v>11901</v>
      </c>
      <c r="AB388" s="65" t="s">
        <v>636</v>
      </c>
      <c r="AC388" s="70">
        <v>42642</v>
      </c>
      <c r="AD388" s="70">
        <v>42791</v>
      </c>
      <c r="AE388" s="56"/>
      <c r="AF388" s="56"/>
      <c r="AG388" s="41"/>
      <c r="AH388" s="60"/>
      <c r="AI388" s="41"/>
      <c r="AJ388" s="56"/>
      <c r="AK388" s="41"/>
      <c r="AL388" s="64"/>
      <c r="AM388" s="64"/>
      <c r="AN388" s="64"/>
      <c r="AO388" s="64"/>
      <c r="AP388" s="61"/>
      <c r="AQ388" s="61"/>
      <c r="AR388" s="61"/>
      <c r="AS388" s="61"/>
      <c r="AT388" s="61"/>
      <c r="AU388" s="61"/>
      <c r="AV388" s="62"/>
      <c r="AW388" s="62"/>
      <c r="AX388" s="62"/>
      <c r="AY388" s="63"/>
      <c r="AZ388" s="62"/>
      <c r="BA388" s="63"/>
      <c r="BB388" s="62"/>
      <c r="BC388" s="62"/>
      <c r="BD388" s="42"/>
      <c r="BE388" s="42"/>
      <c r="BF388" s="43"/>
      <c r="BG388" s="62"/>
      <c r="BH388" s="63"/>
      <c r="BI388" s="62"/>
      <c r="BJ388" s="62"/>
      <c r="BK388" s="42"/>
      <c r="BL388" s="42"/>
      <c r="BM388" s="62"/>
    </row>
    <row r="389" spans="1:65" ht="25.5" x14ac:dyDescent="0.25">
      <c r="A389" s="311"/>
      <c r="B389" s="284"/>
      <c r="C389" s="62"/>
      <c r="D389" s="62"/>
      <c r="E389" s="62"/>
      <c r="F389" s="349"/>
      <c r="G389" s="62"/>
      <c r="H389" s="62"/>
      <c r="I389" s="63"/>
      <c r="J389" s="63"/>
      <c r="K389" s="62"/>
      <c r="L389" s="380"/>
      <c r="M389" s="62"/>
      <c r="N389" s="63"/>
      <c r="O389" s="64"/>
      <c r="P389" s="62"/>
      <c r="Q389" s="63"/>
      <c r="R389" s="63"/>
      <c r="S389" s="62"/>
      <c r="T389" s="62"/>
      <c r="U389" s="62"/>
      <c r="V389" s="64"/>
      <c r="W389" s="62"/>
      <c r="X389" s="44" t="s">
        <v>1073</v>
      </c>
      <c r="Y389" s="44" t="s">
        <v>1176</v>
      </c>
      <c r="Z389" s="46">
        <v>42746</v>
      </c>
      <c r="AA389" s="55">
        <v>11991</v>
      </c>
      <c r="AB389" s="65" t="s">
        <v>636</v>
      </c>
      <c r="AC389" s="70">
        <v>42792</v>
      </c>
      <c r="AD389" s="70">
        <v>42941</v>
      </c>
      <c r="AE389" s="56"/>
      <c r="AF389" s="56"/>
      <c r="AG389" s="41"/>
      <c r="AH389" s="60"/>
      <c r="AI389" s="41"/>
      <c r="AJ389" s="56"/>
      <c r="AK389" s="41"/>
      <c r="AL389" s="64"/>
      <c r="AM389" s="64"/>
      <c r="AN389" s="64"/>
      <c r="AO389" s="64"/>
      <c r="AP389" s="61"/>
      <c r="AQ389" s="61"/>
      <c r="AR389" s="61"/>
      <c r="AS389" s="61"/>
      <c r="AT389" s="61"/>
      <c r="AU389" s="61"/>
      <c r="AV389" s="62"/>
      <c r="AW389" s="62"/>
      <c r="AX389" s="62"/>
      <c r="AY389" s="63"/>
      <c r="AZ389" s="62"/>
      <c r="BA389" s="63"/>
      <c r="BB389" s="62"/>
      <c r="BC389" s="62"/>
      <c r="BD389" s="42">
        <v>42748</v>
      </c>
      <c r="BE389" s="42">
        <v>42867</v>
      </c>
      <c r="BF389" s="43"/>
      <c r="BG389" s="62"/>
      <c r="BH389" s="63"/>
      <c r="BI389" s="62"/>
      <c r="BJ389" s="62"/>
      <c r="BK389" s="42"/>
      <c r="BL389" s="42"/>
      <c r="BM389" s="62"/>
    </row>
    <row r="390" spans="1:65" ht="38.25" x14ac:dyDescent="0.25">
      <c r="A390" s="311"/>
      <c r="B390" s="284"/>
      <c r="C390" s="62"/>
      <c r="D390" s="62"/>
      <c r="E390" s="62"/>
      <c r="F390" s="349"/>
      <c r="G390" s="62"/>
      <c r="H390" s="62"/>
      <c r="I390" s="63"/>
      <c r="J390" s="63"/>
      <c r="K390" s="62"/>
      <c r="L390" s="380"/>
      <c r="M390" s="62"/>
      <c r="N390" s="63"/>
      <c r="O390" s="64"/>
      <c r="P390" s="62"/>
      <c r="Q390" s="63"/>
      <c r="R390" s="63"/>
      <c r="S390" s="62"/>
      <c r="T390" s="62"/>
      <c r="U390" s="62"/>
      <c r="V390" s="64"/>
      <c r="W390" s="62"/>
      <c r="X390" s="44" t="s">
        <v>1075</v>
      </c>
      <c r="Y390" s="44" t="s">
        <v>1177</v>
      </c>
      <c r="Z390" s="46">
        <v>42772</v>
      </c>
      <c r="AA390" s="55">
        <v>11995</v>
      </c>
      <c r="AB390" s="65" t="s">
        <v>999</v>
      </c>
      <c r="AC390" s="70"/>
      <c r="AD390" s="70"/>
      <c r="AE390" s="56"/>
      <c r="AF390" s="56"/>
      <c r="AG390" s="41">
        <v>23008.9</v>
      </c>
      <c r="AH390" s="60"/>
      <c r="AI390" s="41"/>
      <c r="AJ390" s="56"/>
      <c r="AK390" s="41"/>
      <c r="AL390" s="64"/>
      <c r="AM390" s="64"/>
      <c r="AN390" s="64"/>
      <c r="AO390" s="64"/>
      <c r="AP390" s="61"/>
      <c r="AQ390" s="61"/>
      <c r="AR390" s="61"/>
      <c r="AS390" s="61"/>
      <c r="AT390" s="61"/>
      <c r="AU390" s="61"/>
      <c r="AV390" s="62"/>
      <c r="AW390" s="62"/>
      <c r="AX390" s="62"/>
      <c r="AY390" s="63"/>
      <c r="AZ390" s="62"/>
      <c r="BA390" s="63"/>
      <c r="BB390" s="62"/>
      <c r="BC390" s="62"/>
      <c r="BD390" s="42"/>
      <c r="BE390" s="42"/>
      <c r="BF390" s="43"/>
      <c r="BG390" s="62"/>
      <c r="BH390" s="63"/>
      <c r="BI390" s="62"/>
      <c r="BJ390" s="62"/>
      <c r="BK390" s="42"/>
      <c r="BL390" s="42"/>
      <c r="BM390" s="62"/>
    </row>
    <row r="391" spans="1:65" ht="25.5" x14ac:dyDescent="0.25">
      <c r="A391" s="311"/>
      <c r="B391" s="284"/>
      <c r="C391" s="62"/>
      <c r="D391" s="62"/>
      <c r="E391" s="62"/>
      <c r="F391" s="349"/>
      <c r="G391" s="62"/>
      <c r="H391" s="62"/>
      <c r="I391" s="63"/>
      <c r="J391" s="63"/>
      <c r="K391" s="62"/>
      <c r="L391" s="380"/>
      <c r="M391" s="62"/>
      <c r="N391" s="63"/>
      <c r="O391" s="64"/>
      <c r="P391" s="62"/>
      <c r="Q391" s="63"/>
      <c r="R391" s="63"/>
      <c r="S391" s="62"/>
      <c r="T391" s="62"/>
      <c r="U391" s="62"/>
      <c r="V391" s="64"/>
      <c r="W391" s="62"/>
      <c r="X391" s="44" t="s">
        <v>1073</v>
      </c>
      <c r="Y391" s="44" t="s">
        <v>1604</v>
      </c>
      <c r="Z391" s="46">
        <v>42867</v>
      </c>
      <c r="AA391" s="55">
        <v>12154</v>
      </c>
      <c r="AB391" s="65" t="s">
        <v>636</v>
      </c>
      <c r="AC391" s="70">
        <v>42942</v>
      </c>
      <c r="AD391" s="70">
        <v>43091</v>
      </c>
      <c r="AE391" s="56"/>
      <c r="AF391" s="56"/>
      <c r="AG391" s="41"/>
      <c r="AH391" s="60"/>
      <c r="AI391" s="41"/>
      <c r="AJ391" s="56"/>
      <c r="AK391" s="41"/>
      <c r="AL391" s="64"/>
      <c r="AM391" s="64"/>
      <c r="AN391" s="64"/>
      <c r="AO391" s="64"/>
      <c r="AP391" s="61"/>
      <c r="AQ391" s="61"/>
      <c r="AR391" s="61"/>
      <c r="AS391" s="61"/>
      <c r="AT391" s="61"/>
      <c r="AU391" s="61"/>
      <c r="AV391" s="62"/>
      <c r="AW391" s="62"/>
      <c r="AX391" s="62"/>
      <c r="AY391" s="63"/>
      <c r="AZ391" s="62"/>
      <c r="BA391" s="63"/>
      <c r="BB391" s="62"/>
      <c r="BC391" s="62"/>
      <c r="BD391" s="42">
        <v>42868</v>
      </c>
      <c r="BE391" s="42">
        <v>42987</v>
      </c>
      <c r="BF391" s="43"/>
      <c r="BG391" s="62"/>
      <c r="BH391" s="63"/>
      <c r="BI391" s="62"/>
      <c r="BJ391" s="62"/>
      <c r="BK391" s="42"/>
      <c r="BL391" s="42"/>
      <c r="BM391" s="62"/>
    </row>
    <row r="392" spans="1:65" ht="25.5" x14ac:dyDescent="0.25">
      <c r="A392" s="311"/>
      <c r="B392" s="284"/>
      <c r="C392" s="62"/>
      <c r="D392" s="62"/>
      <c r="E392" s="62"/>
      <c r="F392" s="349"/>
      <c r="G392" s="62"/>
      <c r="H392" s="62"/>
      <c r="I392" s="63"/>
      <c r="J392" s="63"/>
      <c r="K392" s="62"/>
      <c r="L392" s="380"/>
      <c r="M392" s="62"/>
      <c r="N392" s="63"/>
      <c r="O392" s="64"/>
      <c r="P392" s="62"/>
      <c r="Q392" s="63"/>
      <c r="R392" s="63"/>
      <c r="S392" s="62"/>
      <c r="T392" s="62"/>
      <c r="U392" s="62"/>
      <c r="V392" s="64"/>
      <c r="W392" s="62"/>
      <c r="X392" s="44" t="s">
        <v>1073</v>
      </c>
      <c r="Y392" s="44" t="s">
        <v>1605</v>
      </c>
      <c r="Z392" s="46">
        <v>42986</v>
      </c>
      <c r="AA392" s="55">
        <v>12180</v>
      </c>
      <c r="AB392" s="65" t="s">
        <v>636</v>
      </c>
      <c r="AC392" s="70"/>
      <c r="AD392" s="70"/>
      <c r="AE392" s="56"/>
      <c r="AF392" s="56"/>
      <c r="AG392" s="41"/>
      <c r="AH392" s="60"/>
      <c r="AI392" s="41"/>
      <c r="AJ392" s="56"/>
      <c r="AK392" s="41"/>
      <c r="AL392" s="64"/>
      <c r="AM392" s="64"/>
      <c r="AN392" s="64"/>
      <c r="AO392" s="64"/>
      <c r="AP392" s="61"/>
      <c r="AQ392" s="61"/>
      <c r="AR392" s="61"/>
      <c r="AS392" s="61"/>
      <c r="AT392" s="61"/>
      <c r="AU392" s="61"/>
      <c r="AV392" s="62"/>
      <c r="AW392" s="62"/>
      <c r="AX392" s="62"/>
      <c r="AY392" s="63"/>
      <c r="AZ392" s="62"/>
      <c r="BA392" s="63"/>
      <c r="BB392" s="62"/>
      <c r="BC392" s="62"/>
      <c r="BD392" s="42">
        <v>42988</v>
      </c>
      <c r="BE392" s="42">
        <v>43077</v>
      </c>
      <c r="BF392" s="43"/>
      <c r="BG392" s="62"/>
      <c r="BH392" s="63"/>
      <c r="BI392" s="62"/>
      <c r="BJ392" s="62"/>
      <c r="BK392" s="42"/>
      <c r="BL392" s="42"/>
      <c r="BM392" s="62"/>
    </row>
    <row r="393" spans="1:65" ht="25.5" x14ac:dyDescent="0.25">
      <c r="A393" s="312"/>
      <c r="B393" s="285"/>
      <c r="C393" s="66"/>
      <c r="D393" s="66"/>
      <c r="E393" s="66"/>
      <c r="F393" s="350"/>
      <c r="G393" s="66"/>
      <c r="H393" s="66"/>
      <c r="I393" s="67"/>
      <c r="J393" s="67"/>
      <c r="K393" s="66"/>
      <c r="L393" s="381"/>
      <c r="M393" s="66"/>
      <c r="N393" s="67"/>
      <c r="O393" s="68"/>
      <c r="P393" s="66"/>
      <c r="Q393" s="67"/>
      <c r="R393" s="67"/>
      <c r="S393" s="66"/>
      <c r="T393" s="66"/>
      <c r="U393" s="66"/>
      <c r="V393" s="68"/>
      <c r="W393" s="66"/>
      <c r="X393" s="44" t="s">
        <v>1073</v>
      </c>
      <c r="Y393" s="44" t="s">
        <v>1606</v>
      </c>
      <c r="Z393" s="46">
        <v>43049</v>
      </c>
      <c r="AA393" s="55">
        <v>12182</v>
      </c>
      <c r="AB393" s="65" t="s">
        <v>1607</v>
      </c>
      <c r="AC393" s="70"/>
      <c r="AD393" s="70"/>
      <c r="AE393" s="56"/>
      <c r="AF393" s="56"/>
      <c r="AG393" s="41">
        <v>53777.41</v>
      </c>
      <c r="AH393" s="60"/>
      <c r="AI393" s="41"/>
      <c r="AJ393" s="56"/>
      <c r="AK393" s="41"/>
      <c r="AL393" s="68"/>
      <c r="AM393" s="68"/>
      <c r="AN393" s="68"/>
      <c r="AO393" s="68"/>
      <c r="AP393" s="61"/>
      <c r="AQ393" s="61"/>
      <c r="AR393" s="61"/>
      <c r="AS393" s="61"/>
      <c r="AT393" s="61"/>
      <c r="AU393" s="61"/>
      <c r="AV393" s="66"/>
      <c r="AW393" s="66"/>
      <c r="AX393" s="66"/>
      <c r="AY393" s="67"/>
      <c r="AZ393" s="66"/>
      <c r="BA393" s="67"/>
      <c r="BB393" s="66"/>
      <c r="BC393" s="66"/>
      <c r="BD393" s="42"/>
      <c r="BE393" s="42"/>
      <c r="BF393" s="43"/>
      <c r="BG393" s="66"/>
      <c r="BH393" s="67"/>
      <c r="BI393" s="66"/>
      <c r="BJ393" s="66"/>
      <c r="BK393" s="42"/>
      <c r="BL393" s="42"/>
      <c r="BM393" s="66"/>
    </row>
    <row r="394" spans="1:65" x14ac:dyDescent="0.25">
      <c r="A394" s="317">
        <v>76</v>
      </c>
      <c r="B394" s="290" t="s">
        <v>439</v>
      </c>
      <c r="C394" s="57" t="s">
        <v>367</v>
      </c>
      <c r="D394" s="57" t="s">
        <v>431</v>
      </c>
      <c r="E394" s="57" t="s">
        <v>143</v>
      </c>
      <c r="F394" s="351" t="s">
        <v>440</v>
      </c>
      <c r="G394" s="57" t="s">
        <v>441</v>
      </c>
      <c r="H394" s="57"/>
      <c r="I394" s="58"/>
      <c r="J394" s="58"/>
      <c r="K394" s="57" t="s">
        <v>442</v>
      </c>
      <c r="L394" s="385" t="s">
        <v>392</v>
      </c>
      <c r="M394" s="57" t="s">
        <v>242</v>
      </c>
      <c r="N394" s="58">
        <v>42227</v>
      </c>
      <c r="O394" s="59">
        <v>3712128.84</v>
      </c>
      <c r="P394" s="57" t="s">
        <v>443</v>
      </c>
      <c r="Q394" s="58">
        <v>42228</v>
      </c>
      <c r="R394" s="58">
        <v>42737</v>
      </c>
      <c r="S394" s="57" t="s">
        <v>52</v>
      </c>
      <c r="T394" s="57" t="s">
        <v>444</v>
      </c>
      <c r="U394" s="57" t="s">
        <v>1216</v>
      </c>
      <c r="V394" s="59">
        <v>378524.61</v>
      </c>
      <c r="W394" s="57">
        <v>44905100</v>
      </c>
      <c r="X394" s="44"/>
      <c r="Y394" s="44"/>
      <c r="Z394" s="46"/>
      <c r="AA394" s="55"/>
      <c r="AB394" s="53"/>
      <c r="AC394" s="70"/>
      <c r="AD394" s="70"/>
      <c r="AE394" s="56">
        <f>AG394/O394</f>
        <v>9.7082686386499459E-2</v>
      </c>
      <c r="AF394" s="56">
        <f>AH394/O394</f>
        <v>0.16564793047430973</v>
      </c>
      <c r="AG394" s="41">
        <f>SUM(AG395:AG403)</f>
        <v>360383.44</v>
      </c>
      <c r="AH394" s="41">
        <f t="shared" ref="AH394:AK394" si="28">SUM(AH395:AH399)</f>
        <v>614906.46</v>
      </c>
      <c r="AI394" s="41">
        <f t="shared" si="28"/>
        <v>42790</v>
      </c>
      <c r="AJ394" s="56">
        <f t="shared" si="28"/>
        <v>4.090821373538317E-2</v>
      </c>
      <c r="AK394" s="41">
        <f t="shared" si="28"/>
        <v>151856.56</v>
      </c>
      <c r="AL394" s="59">
        <f>O394-AH394+AG394+AK394</f>
        <v>3609462.38</v>
      </c>
      <c r="AM394" s="59">
        <v>3490537.0999999996</v>
      </c>
      <c r="AN394" s="59">
        <v>32898.31</v>
      </c>
      <c r="AO394" s="59">
        <f t="shared" si="26"/>
        <v>3523435.4099999997</v>
      </c>
      <c r="AP394" s="61"/>
      <c r="AQ394" s="61"/>
      <c r="AR394" s="61"/>
      <c r="AS394" s="61"/>
      <c r="AT394" s="61"/>
      <c r="AU394" s="61"/>
      <c r="AV394" s="57"/>
      <c r="AW394" s="57"/>
      <c r="AX394" s="57"/>
      <c r="AY394" s="58"/>
      <c r="AZ394" s="57"/>
      <c r="BA394" s="58"/>
      <c r="BB394" s="57"/>
      <c r="BC394" s="57"/>
      <c r="BD394" s="42">
        <v>42228</v>
      </c>
      <c r="BE394" s="42">
        <v>42341</v>
      </c>
      <c r="BF394" s="43"/>
      <c r="BG394" s="57"/>
      <c r="BH394" s="58">
        <v>42228</v>
      </c>
      <c r="BI394" s="57"/>
      <c r="BJ394" s="57"/>
      <c r="BK394" s="42"/>
      <c r="BL394" s="42"/>
      <c r="BM394" s="57"/>
    </row>
    <row r="395" spans="1:65" ht="51" x14ac:dyDescent="0.25">
      <c r="A395" s="311"/>
      <c r="B395" s="284"/>
      <c r="C395" s="62"/>
      <c r="D395" s="62"/>
      <c r="E395" s="62"/>
      <c r="F395" s="349"/>
      <c r="G395" s="62"/>
      <c r="H395" s="62"/>
      <c r="I395" s="63"/>
      <c r="J395" s="63"/>
      <c r="K395" s="62"/>
      <c r="L395" s="380"/>
      <c r="M395" s="62"/>
      <c r="N395" s="63"/>
      <c r="O395" s="64"/>
      <c r="P395" s="62"/>
      <c r="Q395" s="63"/>
      <c r="R395" s="63"/>
      <c r="S395" s="62"/>
      <c r="T395" s="62"/>
      <c r="U395" s="62"/>
      <c r="V395" s="64"/>
      <c r="W395" s="62"/>
      <c r="X395" s="44" t="s">
        <v>1075</v>
      </c>
      <c r="Y395" s="44" t="s">
        <v>465</v>
      </c>
      <c r="Z395" s="46">
        <v>42277</v>
      </c>
      <c r="AA395" s="55">
        <v>11654</v>
      </c>
      <c r="AB395" s="65" t="s">
        <v>624</v>
      </c>
      <c r="AC395" s="70"/>
      <c r="AD395" s="70"/>
      <c r="AE395" s="56"/>
      <c r="AF395" s="56"/>
      <c r="AG395" s="41"/>
      <c r="AH395" s="60">
        <v>200926.23</v>
      </c>
      <c r="AI395" s="41"/>
      <c r="AJ395" s="56"/>
      <c r="AK395" s="41"/>
      <c r="AL395" s="64"/>
      <c r="AM395" s="64"/>
      <c r="AN395" s="64"/>
      <c r="AO395" s="64"/>
      <c r="AP395" s="61"/>
      <c r="AQ395" s="61"/>
      <c r="AR395" s="61"/>
      <c r="AS395" s="61"/>
      <c r="AT395" s="61"/>
      <c r="AU395" s="61"/>
      <c r="AV395" s="62"/>
      <c r="AW395" s="62"/>
      <c r="AX395" s="62"/>
      <c r="AY395" s="63"/>
      <c r="AZ395" s="62"/>
      <c r="BA395" s="63"/>
      <c r="BB395" s="62"/>
      <c r="BC395" s="62"/>
      <c r="BD395" s="42"/>
      <c r="BE395" s="42"/>
      <c r="BF395" s="43"/>
      <c r="BG395" s="62"/>
      <c r="BH395" s="63"/>
      <c r="BI395" s="62"/>
      <c r="BJ395" s="62"/>
      <c r="BK395" s="42"/>
      <c r="BL395" s="42"/>
      <c r="BM395" s="62"/>
    </row>
    <row r="396" spans="1:65" ht="51" x14ac:dyDescent="0.25">
      <c r="A396" s="311"/>
      <c r="B396" s="284"/>
      <c r="C396" s="62"/>
      <c r="D396" s="62"/>
      <c r="E396" s="62"/>
      <c r="F396" s="349"/>
      <c r="G396" s="62"/>
      <c r="H396" s="62"/>
      <c r="I396" s="63"/>
      <c r="J396" s="63"/>
      <c r="K396" s="62"/>
      <c r="L396" s="380"/>
      <c r="M396" s="62"/>
      <c r="N396" s="63"/>
      <c r="O396" s="64"/>
      <c r="P396" s="62"/>
      <c r="Q396" s="63"/>
      <c r="R396" s="63"/>
      <c r="S396" s="62"/>
      <c r="T396" s="62"/>
      <c r="U396" s="62"/>
      <c r="V396" s="64"/>
      <c r="W396" s="62"/>
      <c r="X396" s="44" t="s">
        <v>1075</v>
      </c>
      <c r="Y396" s="44" t="s">
        <v>468</v>
      </c>
      <c r="Z396" s="46">
        <v>42286</v>
      </c>
      <c r="AA396" s="55">
        <v>11660</v>
      </c>
      <c r="AB396" s="65" t="s">
        <v>625</v>
      </c>
      <c r="AC396" s="70"/>
      <c r="AD396" s="70"/>
      <c r="AE396" s="56"/>
      <c r="AF396" s="56"/>
      <c r="AG396" s="41"/>
      <c r="AH396" s="60">
        <v>413980.23</v>
      </c>
      <c r="AI396" s="41"/>
      <c r="AJ396" s="56"/>
      <c r="AK396" s="41"/>
      <c r="AL396" s="64"/>
      <c r="AM396" s="64"/>
      <c r="AN396" s="64"/>
      <c r="AO396" s="64"/>
      <c r="AP396" s="61"/>
      <c r="AQ396" s="61"/>
      <c r="AR396" s="61"/>
      <c r="AS396" s="61"/>
      <c r="AT396" s="61"/>
      <c r="AU396" s="61"/>
      <c r="AV396" s="62"/>
      <c r="AW396" s="62"/>
      <c r="AX396" s="62"/>
      <c r="AY396" s="63"/>
      <c r="AZ396" s="62"/>
      <c r="BA396" s="63"/>
      <c r="BB396" s="62"/>
      <c r="BC396" s="62"/>
      <c r="BD396" s="42"/>
      <c r="BE396" s="42"/>
      <c r="BF396" s="43"/>
      <c r="BG396" s="62"/>
      <c r="BH396" s="63"/>
      <c r="BI396" s="62"/>
      <c r="BJ396" s="62"/>
      <c r="BK396" s="42"/>
      <c r="BL396" s="42"/>
      <c r="BM396" s="62"/>
    </row>
    <row r="397" spans="1:65" ht="51" x14ac:dyDescent="0.25">
      <c r="A397" s="311"/>
      <c r="B397" s="284"/>
      <c r="C397" s="62"/>
      <c r="D397" s="62"/>
      <c r="E397" s="62"/>
      <c r="F397" s="349"/>
      <c r="G397" s="62"/>
      <c r="H397" s="62"/>
      <c r="I397" s="63"/>
      <c r="J397" s="63"/>
      <c r="K397" s="62"/>
      <c r="L397" s="380"/>
      <c r="M397" s="62"/>
      <c r="N397" s="63"/>
      <c r="O397" s="64"/>
      <c r="P397" s="62"/>
      <c r="Q397" s="63"/>
      <c r="R397" s="63"/>
      <c r="S397" s="62"/>
      <c r="T397" s="62"/>
      <c r="U397" s="62"/>
      <c r="V397" s="64"/>
      <c r="W397" s="62"/>
      <c r="X397" s="44" t="s">
        <v>1073</v>
      </c>
      <c r="Y397" s="44" t="s">
        <v>1007</v>
      </c>
      <c r="Z397" s="46">
        <v>42706</v>
      </c>
      <c r="AA397" s="55">
        <v>11990</v>
      </c>
      <c r="AB397" s="65" t="s">
        <v>625</v>
      </c>
      <c r="AC397" s="70"/>
      <c r="AD397" s="70"/>
      <c r="AE397" s="56"/>
      <c r="AF397" s="56"/>
      <c r="AG397" s="41"/>
      <c r="AH397" s="60"/>
      <c r="AI397" s="41"/>
      <c r="AJ397" s="56"/>
      <c r="AK397" s="41"/>
      <c r="AL397" s="64"/>
      <c r="AM397" s="64"/>
      <c r="AN397" s="64"/>
      <c r="AO397" s="64"/>
      <c r="AP397" s="61"/>
      <c r="AQ397" s="61"/>
      <c r="AR397" s="61"/>
      <c r="AS397" s="61"/>
      <c r="AT397" s="61"/>
      <c r="AU397" s="61"/>
      <c r="AV397" s="62"/>
      <c r="AW397" s="62"/>
      <c r="AX397" s="62"/>
      <c r="AY397" s="63"/>
      <c r="AZ397" s="62"/>
      <c r="BA397" s="63"/>
      <c r="BB397" s="62"/>
      <c r="BC397" s="62"/>
      <c r="BD397" s="129"/>
      <c r="BE397" s="42"/>
      <c r="BF397" s="43"/>
      <c r="BG397" s="62"/>
      <c r="BH397" s="63"/>
      <c r="BI397" s="62"/>
      <c r="BJ397" s="62"/>
      <c r="BK397" s="42"/>
      <c r="BL397" s="42"/>
      <c r="BM397" s="62"/>
    </row>
    <row r="398" spans="1:65" ht="25.5" x14ac:dyDescent="0.25">
      <c r="A398" s="311"/>
      <c r="B398" s="284"/>
      <c r="C398" s="62"/>
      <c r="D398" s="62"/>
      <c r="E398" s="62"/>
      <c r="F398" s="349"/>
      <c r="G398" s="62"/>
      <c r="H398" s="62"/>
      <c r="I398" s="63"/>
      <c r="J398" s="63"/>
      <c r="K398" s="62"/>
      <c r="L398" s="380"/>
      <c r="M398" s="62"/>
      <c r="N398" s="63"/>
      <c r="O398" s="64"/>
      <c r="P398" s="62"/>
      <c r="Q398" s="63"/>
      <c r="R398" s="63"/>
      <c r="S398" s="62"/>
      <c r="T398" s="62"/>
      <c r="U398" s="62"/>
      <c r="V398" s="64"/>
      <c r="W398" s="62"/>
      <c r="X398" s="44" t="s">
        <v>1073</v>
      </c>
      <c r="Y398" s="44" t="s">
        <v>1175</v>
      </c>
      <c r="Z398" s="46">
        <v>42706</v>
      </c>
      <c r="AA398" s="55">
        <v>11990</v>
      </c>
      <c r="AB398" s="65" t="s">
        <v>924</v>
      </c>
      <c r="AC398" s="70">
        <v>42738</v>
      </c>
      <c r="AD398" s="70">
        <v>42827</v>
      </c>
      <c r="AE398" s="56"/>
      <c r="AF398" s="56"/>
      <c r="AG398" s="41"/>
      <c r="AH398" s="60"/>
      <c r="AI398" s="41"/>
      <c r="AJ398" s="56"/>
      <c r="AK398" s="41"/>
      <c r="AL398" s="64"/>
      <c r="AM398" s="64"/>
      <c r="AN398" s="64"/>
      <c r="AO398" s="64"/>
      <c r="AP398" s="61"/>
      <c r="AQ398" s="61"/>
      <c r="AR398" s="61"/>
      <c r="AS398" s="61"/>
      <c r="AT398" s="61"/>
      <c r="AU398" s="61"/>
      <c r="AV398" s="62"/>
      <c r="AW398" s="62"/>
      <c r="AX398" s="62"/>
      <c r="AY398" s="63"/>
      <c r="AZ398" s="62"/>
      <c r="BA398" s="63"/>
      <c r="BB398" s="62"/>
      <c r="BC398" s="62"/>
      <c r="BD398" s="129">
        <v>42708</v>
      </c>
      <c r="BE398" s="42">
        <v>42797</v>
      </c>
      <c r="BF398" s="43"/>
      <c r="BG398" s="62"/>
      <c r="BH398" s="63"/>
      <c r="BI398" s="62"/>
      <c r="BJ398" s="62"/>
      <c r="BK398" s="42"/>
      <c r="BL398" s="42"/>
      <c r="BM398" s="62"/>
    </row>
    <row r="399" spans="1:65" ht="25.5" x14ac:dyDescent="0.25">
      <c r="A399" s="311"/>
      <c r="B399" s="284"/>
      <c r="C399" s="62"/>
      <c r="D399" s="62"/>
      <c r="E399" s="62"/>
      <c r="F399" s="349"/>
      <c r="G399" s="62"/>
      <c r="H399" s="62"/>
      <c r="I399" s="63"/>
      <c r="J399" s="63"/>
      <c r="K399" s="62"/>
      <c r="L399" s="380"/>
      <c r="M399" s="62"/>
      <c r="N399" s="63"/>
      <c r="O399" s="64"/>
      <c r="P399" s="62"/>
      <c r="Q399" s="63"/>
      <c r="R399" s="63"/>
      <c r="S399" s="62"/>
      <c r="T399" s="62"/>
      <c r="U399" s="62"/>
      <c r="V399" s="64"/>
      <c r="W399" s="62"/>
      <c r="X399" s="44" t="s">
        <v>730</v>
      </c>
      <c r="Y399" s="44"/>
      <c r="Z399" s="46"/>
      <c r="AA399" s="55"/>
      <c r="AB399" s="65"/>
      <c r="AC399" s="70"/>
      <c r="AD399" s="70"/>
      <c r="AE399" s="56"/>
      <c r="AF399" s="56"/>
      <c r="AG399" s="41"/>
      <c r="AH399" s="60"/>
      <c r="AI399" s="70">
        <v>42790</v>
      </c>
      <c r="AJ399" s="56">
        <f>AK399/O394</f>
        <v>4.090821373538317E-2</v>
      </c>
      <c r="AK399" s="41">
        <v>151856.56</v>
      </c>
      <c r="AL399" s="64"/>
      <c r="AM399" s="64"/>
      <c r="AN399" s="64"/>
      <c r="AO399" s="64"/>
      <c r="AP399" s="61"/>
      <c r="AQ399" s="61"/>
      <c r="AR399" s="61"/>
      <c r="AS399" s="61"/>
      <c r="AT399" s="61"/>
      <c r="AU399" s="61"/>
      <c r="AV399" s="62"/>
      <c r="AW399" s="62"/>
      <c r="AX399" s="62"/>
      <c r="AY399" s="63"/>
      <c r="AZ399" s="62"/>
      <c r="BA399" s="63"/>
      <c r="BB399" s="62"/>
      <c r="BC399" s="62"/>
      <c r="BD399" s="129"/>
      <c r="BE399" s="42"/>
      <c r="BF399" s="43"/>
      <c r="BG399" s="62"/>
      <c r="BH399" s="63"/>
      <c r="BI399" s="62"/>
      <c r="BJ399" s="62"/>
      <c r="BK399" s="42"/>
      <c r="BL399" s="42"/>
      <c r="BM399" s="62"/>
    </row>
    <row r="400" spans="1:65" ht="25.5" x14ac:dyDescent="0.25">
      <c r="A400" s="311"/>
      <c r="B400" s="284"/>
      <c r="C400" s="62"/>
      <c r="D400" s="62"/>
      <c r="E400" s="62"/>
      <c r="F400" s="349"/>
      <c r="G400" s="62"/>
      <c r="H400" s="62"/>
      <c r="I400" s="63"/>
      <c r="J400" s="63"/>
      <c r="K400" s="62"/>
      <c r="L400" s="380"/>
      <c r="M400" s="62"/>
      <c r="N400" s="63"/>
      <c r="O400" s="64"/>
      <c r="P400" s="62"/>
      <c r="Q400" s="63"/>
      <c r="R400" s="63"/>
      <c r="S400" s="62"/>
      <c r="T400" s="62"/>
      <c r="U400" s="62"/>
      <c r="V400" s="64"/>
      <c r="W400" s="62"/>
      <c r="X400" s="44" t="s">
        <v>1073</v>
      </c>
      <c r="Y400" s="44" t="s">
        <v>1545</v>
      </c>
      <c r="Z400" s="46">
        <v>42797</v>
      </c>
      <c r="AA400" s="55">
        <v>12132</v>
      </c>
      <c r="AB400" s="65" t="s">
        <v>924</v>
      </c>
      <c r="AC400" s="70">
        <v>42828</v>
      </c>
      <c r="AD400" s="70">
        <v>43037</v>
      </c>
      <c r="AE400" s="56"/>
      <c r="AF400" s="56"/>
      <c r="AG400" s="41"/>
      <c r="AH400" s="60"/>
      <c r="AI400" s="41"/>
      <c r="AJ400" s="56"/>
      <c r="AK400" s="41"/>
      <c r="AL400" s="64"/>
      <c r="AM400" s="64"/>
      <c r="AN400" s="64"/>
      <c r="AO400" s="64"/>
      <c r="AP400" s="61"/>
      <c r="AQ400" s="61"/>
      <c r="AR400" s="61"/>
      <c r="AS400" s="61"/>
      <c r="AT400" s="61"/>
      <c r="AU400" s="61"/>
      <c r="AV400" s="62"/>
      <c r="AW400" s="62"/>
      <c r="AX400" s="62"/>
      <c r="AY400" s="63"/>
      <c r="AZ400" s="62"/>
      <c r="BA400" s="63"/>
      <c r="BB400" s="62"/>
      <c r="BC400" s="62"/>
      <c r="BD400" s="129">
        <v>42798</v>
      </c>
      <c r="BE400" s="42">
        <v>43007</v>
      </c>
      <c r="BF400" s="43"/>
      <c r="BG400" s="62"/>
      <c r="BH400" s="63"/>
      <c r="BI400" s="62"/>
      <c r="BJ400" s="62"/>
      <c r="BK400" s="42"/>
      <c r="BL400" s="42"/>
      <c r="BM400" s="62"/>
    </row>
    <row r="401" spans="1:65" ht="25.5" x14ac:dyDescent="0.25">
      <c r="A401" s="311"/>
      <c r="B401" s="284"/>
      <c r="C401" s="62"/>
      <c r="D401" s="62"/>
      <c r="E401" s="62"/>
      <c r="F401" s="349"/>
      <c r="G401" s="62"/>
      <c r="H401" s="62"/>
      <c r="I401" s="63"/>
      <c r="J401" s="63"/>
      <c r="K401" s="62"/>
      <c r="L401" s="380"/>
      <c r="M401" s="62"/>
      <c r="N401" s="63"/>
      <c r="O401" s="64"/>
      <c r="P401" s="62"/>
      <c r="Q401" s="63"/>
      <c r="R401" s="63"/>
      <c r="S401" s="62"/>
      <c r="T401" s="62"/>
      <c r="U401" s="62"/>
      <c r="V401" s="64"/>
      <c r="W401" s="62"/>
      <c r="X401" s="44" t="s">
        <v>1073</v>
      </c>
      <c r="Y401" s="44" t="s">
        <v>1546</v>
      </c>
      <c r="Z401" s="46">
        <v>42837</v>
      </c>
      <c r="AA401" s="55">
        <v>12107</v>
      </c>
      <c r="AB401" s="65" t="s">
        <v>1547</v>
      </c>
      <c r="AC401" s="70"/>
      <c r="AD401" s="70"/>
      <c r="AE401" s="56"/>
      <c r="AF401" s="56"/>
      <c r="AG401" s="41">
        <v>327485.13</v>
      </c>
      <c r="AH401" s="60"/>
      <c r="AI401" s="41"/>
      <c r="AJ401" s="56"/>
      <c r="AK401" s="41"/>
      <c r="AL401" s="64"/>
      <c r="AM401" s="64"/>
      <c r="AN401" s="64"/>
      <c r="AO401" s="64"/>
      <c r="AP401" s="61"/>
      <c r="AQ401" s="61"/>
      <c r="AR401" s="61"/>
      <c r="AS401" s="61"/>
      <c r="AT401" s="61"/>
      <c r="AU401" s="61"/>
      <c r="AV401" s="62"/>
      <c r="AW401" s="62"/>
      <c r="AX401" s="62"/>
      <c r="AY401" s="63"/>
      <c r="AZ401" s="62"/>
      <c r="BA401" s="63"/>
      <c r="BB401" s="62"/>
      <c r="BC401" s="62"/>
      <c r="BD401" s="129"/>
      <c r="BE401" s="42"/>
      <c r="BF401" s="43"/>
      <c r="BG401" s="62"/>
      <c r="BH401" s="63"/>
      <c r="BI401" s="62"/>
      <c r="BJ401" s="62"/>
      <c r="BK401" s="42"/>
      <c r="BL401" s="42"/>
      <c r="BM401" s="62"/>
    </row>
    <row r="402" spans="1:65" ht="25.5" x14ac:dyDescent="0.25">
      <c r="A402" s="311"/>
      <c r="B402" s="284"/>
      <c r="C402" s="62"/>
      <c r="D402" s="62"/>
      <c r="E402" s="62"/>
      <c r="F402" s="349"/>
      <c r="G402" s="62"/>
      <c r="H402" s="62"/>
      <c r="I402" s="63"/>
      <c r="J402" s="63"/>
      <c r="K402" s="62"/>
      <c r="L402" s="380"/>
      <c r="M402" s="62"/>
      <c r="N402" s="63"/>
      <c r="O402" s="64"/>
      <c r="P402" s="62"/>
      <c r="Q402" s="63"/>
      <c r="R402" s="63"/>
      <c r="S402" s="62"/>
      <c r="T402" s="62"/>
      <c r="U402" s="62"/>
      <c r="V402" s="64"/>
      <c r="W402" s="62"/>
      <c r="X402" s="44" t="s">
        <v>1073</v>
      </c>
      <c r="Y402" s="44" t="s">
        <v>1839</v>
      </c>
      <c r="Z402" s="46">
        <v>43006</v>
      </c>
      <c r="AA402" s="55">
        <v>12206</v>
      </c>
      <c r="AB402" s="65" t="s">
        <v>1840</v>
      </c>
      <c r="AC402" s="70">
        <v>43038</v>
      </c>
      <c r="AD402" s="70">
        <v>43247</v>
      </c>
      <c r="AE402" s="56"/>
      <c r="AF402" s="56"/>
      <c r="AG402" s="41"/>
      <c r="AH402" s="60"/>
      <c r="AI402" s="41"/>
      <c r="AJ402" s="56"/>
      <c r="AK402" s="41"/>
      <c r="AL402" s="64"/>
      <c r="AM402" s="64"/>
      <c r="AN402" s="64"/>
      <c r="AO402" s="64"/>
      <c r="AP402" s="61"/>
      <c r="AQ402" s="61"/>
      <c r="AR402" s="61"/>
      <c r="AS402" s="61"/>
      <c r="AT402" s="61"/>
      <c r="AU402" s="61"/>
      <c r="AV402" s="62"/>
      <c r="AW402" s="62"/>
      <c r="AX402" s="62"/>
      <c r="AY402" s="63"/>
      <c r="AZ402" s="62"/>
      <c r="BA402" s="63"/>
      <c r="BB402" s="62"/>
      <c r="BC402" s="62"/>
      <c r="BD402" s="129">
        <v>43008</v>
      </c>
      <c r="BE402" s="42">
        <v>43217</v>
      </c>
      <c r="BF402" s="43"/>
      <c r="BG402" s="62"/>
      <c r="BH402" s="63"/>
      <c r="BI402" s="62"/>
      <c r="BJ402" s="62"/>
      <c r="BK402" s="42"/>
      <c r="BL402" s="42"/>
      <c r="BM402" s="62"/>
    </row>
    <row r="403" spans="1:65" ht="51" x14ac:dyDescent="0.25">
      <c r="A403" s="312"/>
      <c r="B403" s="285"/>
      <c r="C403" s="66"/>
      <c r="D403" s="66"/>
      <c r="E403" s="66"/>
      <c r="F403" s="350"/>
      <c r="G403" s="66"/>
      <c r="H403" s="66"/>
      <c r="I403" s="67"/>
      <c r="J403" s="67"/>
      <c r="K403" s="66"/>
      <c r="L403" s="381"/>
      <c r="M403" s="66"/>
      <c r="N403" s="67"/>
      <c r="O403" s="68"/>
      <c r="P403" s="66"/>
      <c r="Q403" s="67"/>
      <c r="R403" s="67"/>
      <c r="S403" s="66"/>
      <c r="T403" s="66"/>
      <c r="U403" s="66"/>
      <c r="V403" s="68"/>
      <c r="W403" s="66"/>
      <c r="X403" s="44" t="s">
        <v>1075</v>
      </c>
      <c r="Y403" s="44" t="s">
        <v>1841</v>
      </c>
      <c r="Z403" s="46">
        <v>43161</v>
      </c>
      <c r="AA403" s="55">
        <v>12274</v>
      </c>
      <c r="AB403" s="65" t="s">
        <v>625</v>
      </c>
      <c r="AC403" s="70"/>
      <c r="AD403" s="70"/>
      <c r="AE403" s="56"/>
      <c r="AF403" s="56"/>
      <c r="AG403" s="41">
        <v>32898.31</v>
      </c>
      <c r="AH403" s="60"/>
      <c r="AI403" s="41"/>
      <c r="AJ403" s="56"/>
      <c r="AK403" s="41"/>
      <c r="AL403" s="68"/>
      <c r="AM403" s="68"/>
      <c r="AN403" s="68"/>
      <c r="AO403" s="68"/>
      <c r="AP403" s="61"/>
      <c r="AQ403" s="61"/>
      <c r="AR403" s="61"/>
      <c r="AS403" s="61"/>
      <c r="AT403" s="61"/>
      <c r="AU403" s="61"/>
      <c r="AV403" s="66"/>
      <c r="AW403" s="66"/>
      <c r="AX403" s="66"/>
      <c r="AY403" s="67"/>
      <c r="AZ403" s="66"/>
      <c r="BA403" s="67"/>
      <c r="BB403" s="66"/>
      <c r="BC403" s="66"/>
      <c r="BD403" s="129"/>
      <c r="BE403" s="42"/>
      <c r="BF403" s="43"/>
      <c r="BG403" s="66"/>
      <c r="BH403" s="67"/>
      <c r="BI403" s="66"/>
      <c r="BJ403" s="66"/>
      <c r="BK403" s="42"/>
      <c r="BL403" s="42"/>
      <c r="BM403" s="66"/>
    </row>
    <row r="404" spans="1:65" x14ac:dyDescent="0.25">
      <c r="A404" s="317">
        <v>77</v>
      </c>
      <c r="B404" s="290" t="s">
        <v>507</v>
      </c>
      <c r="C404" s="57" t="s">
        <v>398</v>
      </c>
      <c r="D404" s="57" t="s">
        <v>431</v>
      </c>
      <c r="E404" s="57" t="s">
        <v>143</v>
      </c>
      <c r="F404" s="351" t="s">
        <v>497</v>
      </c>
      <c r="G404" s="57" t="s">
        <v>774</v>
      </c>
      <c r="H404" s="57"/>
      <c r="I404" s="58"/>
      <c r="J404" s="58"/>
      <c r="K404" s="57" t="s">
        <v>455</v>
      </c>
      <c r="L404" s="385" t="s">
        <v>498</v>
      </c>
      <c r="M404" s="57" t="s">
        <v>243</v>
      </c>
      <c r="N404" s="58">
        <v>42318</v>
      </c>
      <c r="O404" s="59">
        <v>1143245.31</v>
      </c>
      <c r="P404" s="57" t="s">
        <v>572</v>
      </c>
      <c r="Q404" s="58">
        <v>42318</v>
      </c>
      <c r="R404" s="58">
        <v>42499</v>
      </c>
      <c r="S404" s="57" t="s">
        <v>602</v>
      </c>
      <c r="T404" s="57" t="s">
        <v>645</v>
      </c>
      <c r="U404" s="57" t="s">
        <v>1215</v>
      </c>
      <c r="V404" s="59">
        <v>172031.64</v>
      </c>
      <c r="W404" s="57" t="s">
        <v>296</v>
      </c>
      <c r="X404" s="44"/>
      <c r="Y404" s="44"/>
      <c r="Z404" s="46"/>
      <c r="AA404" s="55"/>
      <c r="AB404" s="50"/>
      <c r="AC404" s="70"/>
      <c r="AD404" s="70"/>
      <c r="AE404" s="56">
        <f>AG404/O404</f>
        <v>0.4310453633087723</v>
      </c>
      <c r="AF404" s="56">
        <f>AH404/O404</f>
        <v>0</v>
      </c>
      <c r="AG404" s="41">
        <f>SUM(AG405:AG413)</f>
        <v>492790.59</v>
      </c>
      <c r="AH404" s="41">
        <f t="shared" ref="AH404:AK404" si="29">SUM(AH405:AH410)</f>
        <v>0</v>
      </c>
      <c r="AI404" s="41">
        <f t="shared" si="29"/>
        <v>0</v>
      </c>
      <c r="AJ404" s="56">
        <f t="shared" si="29"/>
        <v>0</v>
      </c>
      <c r="AK404" s="41">
        <f t="shared" si="29"/>
        <v>0</v>
      </c>
      <c r="AL404" s="59">
        <f>O404-AH404+AG404+AK404</f>
        <v>1636035.9000000001</v>
      </c>
      <c r="AM404" s="59">
        <v>1222175.01</v>
      </c>
      <c r="AN404" s="59">
        <v>326826.03999999998</v>
      </c>
      <c r="AO404" s="59">
        <f>AN404+AM404</f>
        <v>1549001.05</v>
      </c>
      <c r="AP404" s="61"/>
      <c r="AQ404" s="61"/>
      <c r="AR404" s="61"/>
      <c r="AS404" s="61"/>
      <c r="AT404" s="61"/>
      <c r="AU404" s="61"/>
      <c r="AV404" s="57"/>
      <c r="AW404" s="57"/>
      <c r="AX404" s="57"/>
      <c r="AY404" s="58"/>
      <c r="AZ404" s="57"/>
      <c r="BA404" s="58"/>
      <c r="BB404" s="57"/>
      <c r="BC404" s="57"/>
      <c r="BD404" s="48">
        <v>42320</v>
      </c>
      <c r="BE404" s="42">
        <v>42469</v>
      </c>
      <c r="BF404" s="43"/>
      <c r="BG404" s="57"/>
      <c r="BH404" s="58">
        <v>42320</v>
      </c>
      <c r="BI404" s="57"/>
      <c r="BJ404" s="57"/>
      <c r="BK404" s="42"/>
      <c r="BL404" s="42"/>
      <c r="BM404" s="57"/>
    </row>
    <row r="405" spans="1:65" ht="25.5" x14ac:dyDescent="0.25">
      <c r="A405" s="311"/>
      <c r="B405" s="284"/>
      <c r="C405" s="62"/>
      <c r="D405" s="62"/>
      <c r="E405" s="62"/>
      <c r="F405" s="349"/>
      <c r="G405" s="62"/>
      <c r="H405" s="62"/>
      <c r="I405" s="63"/>
      <c r="J405" s="63"/>
      <c r="K405" s="62"/>
      <c r="L405" s="380"/>
      <c r="M405" s="62"/>
      <c r="N405" s="63"/>
      <c r="O405" s="64"/>
      <c r="P405" s="62"/>
      <c r="Q405" s="63"/>
      <c r="R405" s="63"/>
      <c r="S405" s="62"/>
      <c r="T405" s="62"/>
      <c r="U405" s="62"/>
      <c r="V405" s="64"/>
      <c r="W405" s="62"/>
      <c r="X405" s="44" t="s">
        <v>1073</v>
      </c>
      <c r="Y405" s="44" t="s">
        <v>694</v>
      </c>
      <c r="Z405" s="46">
        <v>42466</v>
      </c>
      <c r="AA405" s="55">
        <v>11796</v>
      </c>
      <c r="AB405" s="65" t="s">
        <v>636</v>
      </c>
      <c r="AC405" s="70">
        <v>42500</v>
      </c>
      <c r="AD405" s="70">
        <v>42679</v>
      </c>
      <c r="AE405" s="56"/>
      <c r="AF405" s="56"/>
      <c r="AG405" s="41"/>
      <c r="AH405" s="60"/>
      <c r="AI405" s="41"/>
      <c r="AJ405" s="56"/>
      <c r="AK405" s="41"/>
      <c r="AL405" s="64"/>
      <c r="AM405" s="64"/>
      <c r="AN405" s="64"/>
      <c r="AO405" s="64"/>
      <c r="AP405" s="61"/>
      <c r="AQ405" s="61"/>
      <c r="AR405" s="61"/>
      <c r="AS405" s="61"/>
      <c r="AT405" s="61"/>
      <c r="AU405" s="61"/>
      <c r="AV405" s="62"/>
      <c r="AW405" s="62"/>
      <c r="AX405" s="62"/>
      <c r="AY405" s="63"/>
      <c r="AZ405" s="62"/>
      <c r="BA405" s="63"/>
      <c r="BB405" s="62"/>
      <c r="BC405" s="62"/>
      <c r="BD405" s="42">
        <v>42470</v>
      </c>
      <c r="BE405" s="42">
        <v>42619</v>
      </c>
      <c r="BF405" s="43"/>
      <c r="BG405" s="62"/>
      <c r="BH405" s="63"/>
      <c r="BI405" s="62"/>
      <c r="BJ405" s="62"/>
      <c r="BK405" s="42"/>
      <c r="BL405" s="42"/>
      <c r="BM405" s="62"/>
    </row>
    <row r="406" spans="1:65" ht="25.5" x14ac:dyDescent="0.25">
      <c r="A406" s="311"/>
      <c r="B406" s="284"/>
      <c r="C406" s="62"/>
      <c r="D406" s="62"/>
      <c r="E406" s="62"/>
      <c r="F406" s="349"/>
      <c r="G406" s="62"/>
      <c r="H406" s="62"/>
      <c r="I406" s="63"/>
      <c r="J406" s="63"/>
      <c r="K406" s="62"/>
      <c r="L406" s="380"/>
      <c r="M406" s="62"/>
      <c r="N406" s="63"/>
      <c r="O406" s="64"/>
      <c r="P406" s="62"/>
      <c r="Q406" s="63"/>
      <c r="R406" s="63"/>
      <c r="S406" s="62"/>
      <c r="T406" s="62"/>
      <c r="U406" s="62"/>
      <c r="V406" s="64"/>
      <c r="W406" s="62"/>
      <c r="X406" s="44" t="s">
        <v>1073</v>
      </c>
      <c r="Y406" s="44" t="s">
        <v>923</v>
      </c>
      <c r="Z406" s="46">
        <v>42619</v>
      </c>
      <c r="AA406" s="55">
        <v>11901</v>
      </c>
      <c r="AB406" s="65" t="s">
        <v>924</v>
      </c>
      <c r="AC406" s="70">
        <v>42680</v>
      </c>
      <c r="AD406" s="70">
        <v>42707</v>
      </c>
      <c r="AE406" s="56"/>
      <c r="AF406" s="56"/>
      <c r="AG406" s="41"/>
      <c r="AH406" s="60"/>
      <c r="AI406" s="41"/>
      <c r="AJ406" s="56"/>
      <c r="AK406" s="41"/>
      <c r="AL406" s="64"/>
      <c r="AM406" s="64"/>
      <c r="AN406" s="64"/>
      <c r="AO406" s="64"/>
      <c r="AP406" s="61"/>
      <c r="AQ406" s="61"/>
      <c r="AR406" s="61"/>
      <c r="AS406" s="61"/>
      <c r="AT406" s="61"/>
      <c r="AU406" s="61"/>
      <c r="AV406" s="62"/>
      <c r="AW406" s="62"/>
      <c r="AX406" s="62"/>
      <c r="AY406" s="63"/>
      <c r="AZ406" s="62"/>
      <c r="BA406" s="63"/>
      <c r="BB406" s="62"/>
      <c r="BC406" s="62"/>
      <c r="BD406" s="42">
        <v>42620</v>
      </c>
      <c r="BE406" s="42">
        <v>42707</v>
      </c>
      <c r="BF406" s="43"/>
      <c r="BG406" s="62"/>
      <c r="BH406" s="63"/>
      <c r="BI406" s="62"/>
      <c r="BJ406" s="62"/>
      <c r="BK406" s="42"/>
      <c r="BL406" s="42"/>
      <c r="BM406" s="62"/>
    </row>
    <row r="407" spans="1:65" ht="25.5" x14ac:dyDescent="0.25">
      <c r="A407" s="311"/>
      <c r="B407" s="284"/>
      <c r="C407" s="62"/>
      <c r="D407" s="62"/>
      <c r="E407" s="62"/>
      <c r="F407" s="349"/>
      <c r="G407" s="62"/>
      <c r="H407" s="62"/>
      <c r="I407" s="63"/>
      <c r="J407" s="63"/>
      <c r="K407" s="62"/>
      <c r="L407" s="380"/>
      <c r="M407" s="62"/>
      <c r="N407" s="63"/>
      <c r="O407" s="64"/>
      <c r="P407" s="62"/>
      <c r="Q407" s="63"/>
      <c r="R407" s="63"/>
      <c r="S407" s="62"/>
      <c r="T407" s="62"/>
      <c r="U407" s="62"/>
      <c r="V407" s="64"/>
      <c r="W407" s="62"/>
      <c r="X407" s="44" t="s">
        <v>1075</v>
      </c>
      <c r="Y407" s="44" t="s">
        <v>936</v>
      </c>
      <c r="Z407" s="46">
        <v>42660</v>
      </c>
      <c r="AA407" s="55">
        <v>11940</v>
      </c>
      <c r="AB407" s="65" t="s">
        <v>938</v>
      </c>
      <c r="AC407" s="70"/>
      <c r="AD407" s="70"/>
      <c r="AE407" s="56"/>
      <c r="AF407" s="56"/>
      <c r="AG407" s="41">
        <v>250963.96</v>
      </c>
      <c r="AH407" s="60"/>
      <c r="AI407" s="41"/>
      <c r="AJ407" s="56"/>
      <c r="AK407" s="41"/>
      <c r="AL407" s="64"/>
      <c r="AM407" s="64"/>
      <c r="AN407" s="64"/>
      <c r="AO407" s="64"/>
      <c r="AP407" s="61"/>
      <c r="AQ407" s="61"/>
      <c r="AR407" s="61"/>
      <c r="AS407" s="61"/>
      <c r="AT407" s="61"/>
      <c r="AU407" s="61"/>
      <c r="AV407" s="62"/>
      <c r="AW407" s="62"/>
      <c r="AX407" s="62"/>
      <c r="AY407" s="63"/>
      <c r="AZ407" s="62"/>
      <c r="BA407" s="63"/>
      <c r="BB407" s="62"/>
      <c r="BC407" s="62"/>
      <c r="BD407" s="42"/>
      <c r="BE407" s="42"/>
      <c r="BF407" s="43"/>
      <c r="BG407" s="62"/>
      <c r="BH407" s="63"/>
      <c r="BI407" s="62"/>
      <c r="BJ407" s="62"/>
      <c r="BK407" s="42"/>
      <c r="BL407" s="42"/>
      <c r="BM407" s="62"/>
    </row>
    <row r="408" spans="1:65" ht="25.5" x14ac:dyDescent="0.25">
      <c r="A408" s="311"/>
      <c r="B408" s="284"/>
      <c r="C408" s="62"/>
      <c r="D408" s="62"/>
      <c r="E408" s="62"/>
      <c r="F408" s="349"/>
      <c r="G408" s="62"/>
      <c r="H408" s="62"/>
      <c r="I408" s="63"/>
      <c r="J408" s="63"/>
      <c r="K408" s="62"/>
      <c r="L408" s="380"/>
      <c r="M408" s="62"/>
      <c r="N408" s="63"/>
      <c r="O408" s="64"/>
      <c r="P408" s="62"/>
      <c r="Q408" s="63"/>
      <c r="R408" s="63"/>
      <c r="S408" s="62"/>
      <c r="T408" s="62"/>
      <c r="U408" s="62"/>
      <c r="V408" s="64"/>
      <c r="W408" s="62"/>
      <c r="X408" s="44" t="s">
        <v>1075</v>
      </c>
      <c r="Y408" s="44" t="s">
        <v>937</v>
      </c>
      <c r="Z408" s="46">
        <v>42668</v>
      </c>
      <c r="AA408" s="55">
        <v>11946</v>
      </c>
      <c r="AB408" s="65" t="s">
        <v>938</v>
      </c>
      <c r="AC408" s="70"/>
      <c r="AD408" s="70"/>
      <c r="AE408" s="56"/>
      <c r="AF408" s="56"/>
      <c r="AG408" s="41">
        <v>121298.94</v>
      </c>
      <c r="AH408" s="60"/>
      <c r="AI408" s="41"/>
      <c r="AJ408" s="56"/>
      <c r="AK408" s="41"/>
      <c r="AL408" s="64"/>
      <c r="AM408" s="64"/>
      <c r="AN408" s="64"/>
      <c r="AO408" s="64"/>
      <c r="AP408" s="61"/>
      <c r="AQ408" s="61"/>
      <c r="AR408" s="61"/>
      <c r="AS408" s="61"/>
      <c r="AT408" s="61"/>
      <c r="AU408" s="61"/>
      <c r="AV408" s="62"/>
      <c r="AW408" s="62"/>
      <c r="AX408" s="62"/>
      <c r="AY408" s="63"/>
      <c r="AZ408" s="62"/>
      <c r="BA408" s="63"/>
      <c r="BB408" s="62"/>
      <c r="BC408" s="62"/>
      <c r="BD408" s="42"/>
      <c r="BE408" s="42"/>
      <c r="BF408" s="43"/>
      <c r="BG408" s="62"/>
      <c r="BH408" s="63"/>
      <c r="BI408" s="62"/>
      <c r="BJ408" s="62"/>
      <c r="BK408" s="42"/>
      <c r="BL408" s="42"/>
      <c r="BM408" s="62"/>
    </row>
    <row r="409" spans="1:65" ht="25.5" x14ac:dyDescent="0.25">
      <c r="A409" s="311"/>
      <c r="B409" s="284"/>
      <c r="C409" s="62"/>
      <c r="D409" s="62"/>
      <c r="E409" s="62"/>
      <c r="F409" s="349"/>
      <c r="G409" s="62"/>
      <c r="H409" s="62"/>
      <c r="I409" s="63"/>
      <c r="J409" s="63"/>
      <c r="K409" s="62"/>
      <c r="L409" s="380"/>
      <c r="M409" s="62"/>
      <c r="N409" s="63"/>
      <c r="O409" s="64"/>
      <c r="P409" s="62"/>
      <c r="Q409" s="63"/>
      <c r="R409" s="63"/>
      <c r="S409" s="62"/>
      <c r="T409" s="62"/>
      <c r="U409" s="62"/>
      <c r="V409" s="64"/>
      <c r="W409" s="62"/>
      <c r="X409" s="44" t="s">
        <v>1073</v>
      </c>
      <c r="Y409" s="44" t="s">
        <v>1178</v>
      </c>
      <c r="Z409" s="46">
        <v>42706</v>
      </c>
      <c r="AA409" s="55">
        <v>12028</v>
      </c>
      <c r="AB409" s="65" t="s">
        <v>924</v>
      </c>
      <c r="AC409" s="70">
        <v>42708</v>
      </c>
      <c r="AD409" s="70">
        <v>42887</v>
      </c>
      <c r="AE409" s="56"/>
      <c r="AF409" s="56"/>
      <c r="AG409" s="41"/>
      <c r="AH409" s="60"/>
      <c r="AI409" s="41"/>
      <c r="AJ409" s="56"/>
      <c r="AK409" s="41"/>
      <c r="AL409" s="64"/>
      <c r="AM409" s="64"/>
      <c r="AN409" s="64"/>
      <c r="AO409" s="64"/>
      <c r="AP409" s="61"/>
      <c r="AQ409" s="61"/>
      <c r="AR409" s="61"/>
      <c r="AS409" s="61"/>
      <c r="AT409" s="61"/>
      <c r="AU409" s="61"/>
      <c r="AV409" s="62"/>
      <c r="AW409" s="62"/>
      <c r="AX409" s="62"/>
      <c r="AY409" s="63"/>
      <c r="AZ409" s="62"/>
      <c r="BA409" s="63"/>
      <c r="BB409" s="62"/>
      <c r="BC409" s="62"/>
      <c r="BD409" s="42">
        <v>42708</v>
      </c>
      <c r="BE409" s="42">
        <v>42857</v>
      </c>
      <c r="BF409" s="43"/>
      <c r="BG409" s="62"/>
      <c r="BH409" s="63"/>
      <c r="BI409" s="62"/>
      <c r="BJ409" s="62"/>
      <c r="BK409" s="42"/>
      <c r="BL409" s="42"/>
      <c r="BM409" s="62"/>
    </row>
    <row r="410" spans="1:65" ht="25.5" x14ac:dyDescent="0.25">
      <c r="A410" s="311"/>
      <c r="B410" s="284"/>
      <c r="C410" s="62"/>
      <c r="D410" s="62"/>
      <c r="E410" s="62"/>
      <c r="F410" s="349"/>
      <c r="G410" s="62"/>
      <c r="H410" s="62"/>
      <c r="I410" s="63"/>
      <c r="J410" s="63"/>
      <c r="K410" s="62"/>
      <c r="L410" s="380"/>
      <c r="M410" s="62"/>
      <c r="N410" s="63"/>
      <c r="O410" s="64"/>
      <c r="P410" s="62"/>
      <c r="Q410" s="63"/>
      <c r="R410" s="63"/>
      <c r="S410" s="62"/>
      <c r="T410" s="62"/>
      <c r="U410" s="62"/>
      <c r="V410" s="64"/>
      <c r="W410" s="62"/>
      <c r="X410" s="44" t="s">
        <v>1073</v>
      </c>
      <c r="Y410" s="44" t="s">
        <v>1429</v>
      </c>
      <c r="Z410" s="46">
        <v>42858</v>
      </c>
      <c r="AA410" s="55">
        <v>12088</v>
      </c>
      <c r="AB410" s="65" t="s">
        <v>924</v>
      </c>
      <c r="AC410" s="70">
        <v>42888</v>
      </c>
      <c r="AD410" s="70">
        <v>42976</v>
      </c>
      <c r="AE410" s="56"/>
      <c r="AF410" s="56"/>
      <c r="AG410" s="41"/>
      <c r="AH410" s="60"/>
      <c r="AI410" s="41"/>
      <c r="AJ410" s="56"/>
      <c r="AK410" s="41"/>
      <c r="AL410" s="64"/>
      <c r="AM410" s="64"/>
      <c r="AN410" s="64"/>
      <c r="AO410" s="64"/>
      <c r="AP410" s="61"/>
      <c r="AQ410" s="61"/>
      <c r="AR410" s="61"/>
      <c r="AS410" s="61"/>
      <c r="AT410" s="61"/>
      <c r="AU410" s="61"/>
      <c r="AV410" s="62"/>
      <c r="AW410" s="62"/>
      <c r="AX410" s="62"/>
      <c r="AY410" s="63"/>
      <c r="AZ410" s="62"/>
      <c r="BA410" s="63"/>
      <c r="BB410" s="62"/>
      <c r="BC410" s="62"/>
      <c r="BD410" s="42">
        <v>42858</v>
      </c>
      <c r="BE410" s="42">
        <v>42976</v>
      </c>
      <c r="BF410" s="43"/>
      <c r="BG410" s="62"/>
      <c r="BH410" s="63"/>
      <c r="BI410" s="62"/>
      <c r="BJ410" s="62"/>
      <c r="BK410" s="42"/>
      <c r="BL410" s="42"/>
      <c r="BM410" s="62"/>
    </row>
    <row r="411" spans="1:65" ht="25.5" x14ac:dyDescent="0.25">
      <c r="A411" s="311"/>
      <c r="B411" s="284"/>
      <c r="C411" s="62"/>
      <c r="D411" s="62"/>
      <c r="E411" s="62"/>
      <c r="F411" s="349"/>
      <c r="G411" s="62"/>
      <c r="H411" s="62"/>
      <c r="I411" s="63"/>
      <c r="J411" s="63"/>
      <c r="K411" s="62"/>
      <c r="L411" s="380"/>
      <c r="M411" s="62"/>
      <c r="N411" s="63"/>
      <c r="O411" s="64"/>
      <c r="P411" s="62"/>
      <c r="Q411" s="63"/>
      <c r="R411" s="63"/>
      <c r="S411" s="62"/>
      <c r="T411" s="62"/>
      <c r="U411" s="62"/>
      <c r="V411" s="64"/>
      <c r="W411" s="62"/>
      <c r="X411" s="44" t="s">
        <v>1073</v>
      </c>
      <c r="Y411" s="44" t="s">
        <v>1596</v>
      </c>
      <c r="Z411" s="46">
        <v>42976</v>
      </c>
      <c r="AA411" s="55">
        <v>12173</v>
      </c>
      <c r="AB411" s="65" t="s">
        <v>924</v>
      </c>
      <c r="AC411" s="70">
        <v>42977</v>
      </c>
      <c r="AD411" s="70">
        <v>43156</v>
      </c>
      <c r="AE411" s="56"/>
      <c r="AF411" s="56"/>
      <c r="AG411" s="41"/>
      <c r="AH411" s="60"/>
      <c r="AI411" s="41"/>
      <c r="AJ411" s="56"/>
      <c r="AK411" s="41"/>
      <c r="AL411" s="64"/>
      <c r="AM411" s="64"/>
      <c r="AN411" s="64"/>
      <c r="AO411" s="64"/>
      <c r="AP411" s="61"/>
      <c r="AQ411" s="61"/>
      <c r="AR411" s="61"/>
      <c r="AS411" s="61"/>
      <c r="AT411" s="61"/>
      <c r="AU411" s="61"/>
      <c r="AV411" s="62"/>
      <c r="AW411" s="62"/>
      <c r="AX411" s="62"/>
      <c r="AY411" s="63"/>
      <c r="AZ411" s="62"/>
      <c r="BA411" s="63"/>
      <c r="BB411" s="62"/>
      <c r="BC411" s="62"/>
      <c r="BD411" s="42">
        <v>42977</v>
      </c>
      <c r="BE411" s="42">
        <v>43096</v>
      </c>
      <c r="BF411" s="43"/>
      <c r="BG411" s="62"/>
      <c r="BH411" s="63"/>
      <c r="BI411" s="62"/>
      <c r="BJ411" s="62"/>
      <c r="BK411" s="42"/>
      <c r="BL411" s="42"/>
      <c r="BM411" s="62"/>
    </row>
    <row r="412" spans="1:65" ht="25.5" x14ac:dyDescent="0.25">
      <c r="A412" s="311"/>
      <c r="B412" s="284"/>
      <c r="C412" s="62"/>
      <c r="D412" s="62"/>
      <c r="E412" s="62"/>
      <c r="F412" s="349"/>
      <c r="G412" s="62"/>
      <c r="H412" s="62"/>
      <c r="I412" s="63"/>
      <c r="J412" s="63"/>
      <c r="K412" s="62"/>
      <c r="L412" s="380"/>
      <c r="M412" s="62"/>
      <c r="N412" s="63"/>
      <c r="O412" s="64"/>
      <c r="P412" s="62"/>
      <c r="Q412" s="63"/>
      <c r="R412" s="63"/>
      <c r="S412" s="62"/>
      <c r="T412" s="62"/>
      <c r="U412" s="62"/>
      <c r="V412" s="64"/>
      <c r="W412" s="62"/>
      <c r="X412" s="44" t="s">
        <v>1073</v>
      </c>
      <c r="Y412" s="44" t="s">
        <v>1731</v>
      </c>
      <c r="Z412" s="46">
        <v>43089</v>
      </c>
      <c r="AA412" s="55">
        <v>12209</v>
      </c>
      <c r="AB412" s="65" t="s">
        <v>924</v>
      </c>
      <c r="AC412" s="70"/>
      <c r="AD412" s="70"/>
      <c r="AE412" s="56"/>
      <c r="AF412" s="56"/>
      <c r="AG412" s="41"/>
      <c r="AH412" s="60"/>
      <c r="AI412" s="41"/>
      <c r="AJ412" s="56"/>
      <c r="AK412" s="41"/>
      <c r="AL412" s="64"/>
      <c r="AM412" s="64"/>
      <c r="AN412" s="64"/>
      <c r="AO412" s="64"/>
      <c r="AP412" s="61"/>
      <c r="AQ412" s="61"/>
      <c r="AR412" s="61"/>
      <c r="AS412" s="61"/>
      <c r="AT412" s="61"/>
      <c r="AU412" s="61"/>
      <c r="AV412" s="62"/>
      <c r="AW412" s="62"/>
      <c r="AX412" s="62"/>
      <c r="AY412" s="63"/>
      <c r="AZ412" s="62"/>
      <c r="BA412" s="63"/>
      <c r="BB412" s="62"/>
      <c r="BC412" s="62"/>
      <c r="BD412" s="42">
        <v>43097</v>
      </c>
      <c r="BE412" s="42">
        <v>43156</v>
      </c>
      <c r="BF412" s="43"/>
      <c r="BG412" s="62"/>
      <c r="BH412" s="63"/>
      <c r="BI412" s="62"/>
      <c r="BJ412" s="62"/>
      <c r="BK412" s="42"/>
      <c r="BL412" s="42"/>
      <c r="BM412" s="62"/>
    </row>
    <row r="413" spans="1:65" ht="25.5" x14ac:dyDescent="0.25">
      <c r="A413" s="311"/>
      <c r="B413" s="284"/>
      <c r="C413" s="62"/>
      <c r="D413" s="62"/>
      <c r="E413" s="62"/>
      <c r="F413" s="349"/>
      <c r="G413" s="62"/>
      <c r="H413" s="62"/>
      <c r="I413" s="63"/>
      <c r="J413" s="63"/>
      <c r="K413" s="62"/>
      <c r="L413" s="380"/>
      <c r="M413" s="62"/>
      <c r="N413" s="63"/>
      <c r="O413" s="64"/>
      <c r="P413" s="62"/>
      <c r="Q413" s="63"/>
      <c r="R413" s="63"/>
      <c r="S413" s="62"/>
      <c r="T413" s="62"/>
      <c r="U413" s="62"/>
      <c r="V413" s="64"/>
      <c r="W413" s="62"/>
      <c r="X413" s="44" t="s">
        <v>1075</v>
      </c>
      <c r="Y413" s="44" t="s">
        <v>1732</v>
      </c>
      <c r="Z413" s="46">
        <v>42739</v>
      </c>
      <c r="AA413" s="55">
        <v>12229</v>
      </c>
      <c r="AB413" s="65" t="s">
        <v>924</v>
      </c>
      <c r="AC413" s="70"/>
      <c r="AD413" s="70"/>
      <c r="AE413" s="56"/>
      <c r="AF413" s="56"/>
      <c r="AG413" s="41">
        <v>120527.69</v>
      </c>
      <c r="AH413" s="60"/>
      <c r="AI413" s="41"/>
      <c r="AJ413" s="56"/>
      <c r="AK413" s="41"/>
      <c r="AL413" s="64"/>
      <c r="AM413" s="64"/>
      <c r="AN413" s="64"/>
      <c r="AO413" s="64"/>
      <c r="AP413" s="61"/>
      <c r="AQ413" s="61"/>
      <c r="AR413" s="61"/>
      <c r="AS413" s="61"/>
      <c r="AT413" s="61"/>
      <c r="AU413" s="61"/>
      <c r="AV413" s="62"/>
      <c r="AW413" s="62"/>
      <c r="AX413" s="62"/>
      <c r="AY413" s="63"/>
      <c r="AZ413" s="62"/>
      <c r="BA413" s="63"/>
      <c r="BB413" s="62"/>
      <c r="BC413" s="62"/>
      <c r="BD413" s="42"/>
      <c r="BE413" s="42"/>
      <c r="BF413" s="43"/>
      <c r="BG413" s="62"/>
      <c r="BH413" s="63"/>
      <c r="BI413" s="62"/>
      <c r="BJ413" s="62"/>
      <c r="BK413" s="42"/>
      <c r="BL413" s="42"/>
      <c r="BM413" s="62"/>
    </row>
    <row r="414" spans="1:65" ht="25.5" x14ac:dyDescent="0.25">
      <c r="A414" s="312"/>
      <c r="B414" s="285"/>
      <c r="C414" s="66"/>
      <c r="D414" s="66"/>
      <c r="E414" s="66"/>
      <c r="F414" s="350"/>
      <c r="G414" s="66"/>
      <c r="H414" s="66"/>
      <c r="I414" s="67"/>
      <c r="J414" s="67"/>
      <c r="K414" s="66"/>
      <c r="L414" s="381"/>
      <c r="M414" s="66"/>
      <c r="N414" s="67"/>
      <c r="O414" s="68"/>
      <c r="P414" s="66"/>
      <c r="Q414" s="67"/>
      <c r="R414" s="67"/>
      <c r="S414" s="66"/>
      <c r="T414" s="66"/>
      <c r="U414" s="66"/>
      <c r="V414" s="68"/>
      <c r="W414" s="66"/>
      <c r="X414" s="44" t="s">
        <v>1073</v>
      </c>
      <c r="Y414" s="44" t="s">
        <v>1844</v>
      </c>
      <c r="Z414" s="46">
        <v>43154</v>
      </c>
      <c r="AA414" s="55">
        <v>12272</v>
      </c>
      <c r="AB414" s="65" t="s">
        <v>1845</v>
      </c>
      <c r="AC414" s="70">
        <v>43157</v>
      </c>
      <c r="AD414" s="70">
        <v>43276</v>
      </c>
      <c r="AE414" s="56"/>
      <c r="AF414" s="56"/>
      <c r="AG414" s="41"/>
      <c r="AH414" s="60"/>
      <c r="AI414" s="41"/>
      <c r="AJ414" s="56"/>
      <c r="AK414" s="41"/>
      <c r="AL414" s="68"/>
      <c r="AM414" s="68"/>
      <c r="AN414" s="68"/>
      <c r="AO414" s="68"/>
      <c r="AP414" s="61"/>
      <c r="AQ414" s="61"/>
      <c r="AR414" s="61"/>
      <c r="AS414" s="61"/>
      <c r="AT414" s="61"/>
      <c r="AU414" s="61"/>
      <c r="AV414" s="66"/>
      <c r="AW414" s="66"/>
      <c r="AX414" s="66"/>
      <c r="AY414" s="67"/>
      <c r="AZ414" s="66"/>
      <c r="BA414" s="67"/>
      <c r="BB414" s="66"/>
      <c r="BC414" s="66"/>
      <c r="BD414" s="42">
        <v>43157</v>
      </c>
      <c r="BE414" s="42">
        <v>43246</v>
      </c>
      <c r="BF414" s="43"/>
      <c r="BG414" s="66"/>
      <c r="BH414" s="67"/>
      <c r="BI414" s="66"/>
      <c r="BJ414" s="66"/>
      <c r="BK414" s="42"/>
      <c r="BL414" s="42"/>
      <c r="BM414" s="66"/>
    </row>
    <row r="415" spans="1:65" x14ac:dyDescent="0.25">
      <c r="A415" s="317">
        <v>78</v>
      </c>
      <c r="B415" s="290" t="s">
        <v>591</v>
      </c>
      <c r="C415" s="57" t="s">
        <v>306</v>
      </c>
      <c r="D415" s="57" t="s">
        <v>431</v>
      </c>
      <c r="E415" s="57" t="s">
        <v>143</v>
      </c>
      <c r="F415" s="351" t="s">
        <v>521</v>
      </c>
      <c r="G415" s="57" t="s">
        <v>773</v>
      </c>
      <c r="H415" s="57"/>
      <c r="I415" s="58"/>
      <c r="J415" s="58"/>
      <c r="K415" s="57" t="s">
        <v>523</v>
      </c>
      <c r="L415" s="385" t="s">
        <v>522</v>
      </c>
      <c r="M415" s="57" t="s">
        <v>594</v>
      </c>
      <c r="N415" s="58">
        <v>42430</v>
      </c>
      <c r="O415" s="59">
        <v>2513192.5300000003</v>
      </c>
      <c r="P415" s="57" t="s">
        <v>595</v>
      </c>
      <c r="Q415" s="58">
        <v>42430</v>
      </c>
      <c r="R415" s="58">
        <v>42699</v>
      </c>
      <c r="S415" s="57" t="s">
        <v>602</v>
      </c>
      <c r="T415" s="57" t="s">
        <v>1207</v>
      </c>
      <c r="U415" s="57" t="s">
        <v>1213</v>
      </c>
      <c r="V415" s="59">
        <v>286031.34999999998</v>
      </c>
      <c r="W415" s="57" t="s">
        <v>296</v>
      </c>
      <c r="X415" s="44"/>
      <c r="Y415" s="44"/>
      <c r="Z415" s="46"/>
      <c r="AA415" s="55"/>
      <c r="AB415" s="50"/>
      <c r="AC415" s="70"/>
      <c r="AD415" s="70"/>
      <c r="AE415" s="56"/>
      <c r="AF415" s="56"/>
      <c r="AG415" s="41"/>
      <c r="AH415" s="60"/>
      <c r="AI415" s="41"/>
      <c r="AJ415" s="56"/>
      <c r="AK415" s="41"/>
      <c r="AL415" s="59">
        <f>O415-AH415+AG415</f>
        <v>2513192.5300000003</v>
      </c>
      <c r="AM415" s="59">
        <v>0</v>
      </c>
      <c r="AN415" s="59">
        <v>0</v>
      </c>
      <c r="AO415" s="59">
        <f>AN415+AM415</f>
        <v>0</v>
      </c>
      <c r="AP415" s="61"/>
      <c r="AQ415" s="61"/>
      <c r="AR415" s="61"/>
      <c r="AS415" s="61"/>
      <c r="AT415" s="61"/>
      <c r="AU415" s="61"/>
      <c r="AV415" s="57"/>
      <c r="AW415" s="57"/>
      <c r="AX415" s="57"/>
      <c r="AY415" s="58"/>
      <c r="AZ415" s="57"/>
      <c r="BA415" s="58"/>
      <c r="BB415" s="57"/>
      <c r="BC415" s="57"/>
      <c r="BD415" s="42">
        <v>42430</v>
      </c>
      <c r="BE415" s="42">
        <v>42669</v>
      </c>
      <c r="BF415" s="43"/>
      <c r="BG415" s="57"/>
      <c r="BH415" s="58">
        <v>42430</v>
      </c>
      <c r="BI415" s="57"/>
      <c r="BJ415" s="57"/>
      <c r="BK415" s="42"/>
      <c r="BL415" s="42"/>
      <c r="BM415" s="57"/>
    </row>
    <row r="416" spans="1:65" ht="25.5" x14ac:dyDescent="0.25">
      <c r="A416" s="311"/>
      <c r="B416" s="284"/>
      <c r="C416" s="62"/>
      <c r="D416" s="62"/>
      <c r="E416" s="62"/>
      <c r="F416" s="349"/>
      <c r="G416" s="62"/>
      <c r="H416" s="62"/>
      <c r="I416" s="63"/>
      <c r="J416" s="63"/>
      <c r="K416" s="62"/>
      <c r="L416" s="380"/>
      <c r="M416" s="62"/>
      <c r="N416" s="63"/>
      <c r="O416" s="64"/>
      <c r="P416" s="62"/>
      <c r="Q416" s="63"/>
      <c r="R416" s="63"/>
      <c r="S416" s="62"/>
      <c r="T416" s="62"/>
      <c r="U416" s="62"/>
      <c r="V416" s="64"/>
      <c r="W416" s="62"/>
      <c r="X416" s="44" t="s">
        <v>1073</v>
      </c>
      <c r="Y416" s="44" t="s">
        <v>1587</v>
      </c>
      <c r="Z416" s="46">
        <v>42669</v>
      </c>
      <c r="AA416" s="55"/>
      <c r="AB416" s="50" t="s">
        <v>924</v>
      </c>
      <c r="AC416" s="70">
        <v>42700</v>
      </c>
      <c r="AD416" s="70">
        <v>42969</v>
      </c>
      <c r="AE416" s="56"/>
      <c r="AF416" s="56"/>
      <c r="AG416" s="41"/>
      <c r="AH416" s="60"/>
      <c r="AI416" s="41"/>
      <c r="AJ416" s="56"/>
      <c r="AK416" s="41"/>
      <c r="AL416" s="64"/>
      <c r="AM416" s="64"/>
      <c r="AN416" s="64"/>
      <c r="AO416" s="64"/>
      <c r="AP416" s="61"/>
      <c r="AQ416" s="61"/>
      <c r="AR416" s="61"/>
      <c r="AS416" s="61"/>
      <c r="AT416" s="61"/>
      <c r="AU416" s="61"/>
      <c r="AV416" s="62"/>
      <c r="AW416" s="62"/>
      <c r="AX416" s="62"/>
      <c r="AY416" s="63"/>
      <c r="AZ416" s="62"/>
      <c r="BA416" s="63"/>
      <c r="BB416" s="62"/>
      <c r="BC416" s="62"/>
      <c r="BD416" s="42">
        <v>42669</v>
      </c>
      <c r="BE416" s="42">
        <v>42909</v>
      </c>
      <c r="BF416" s="43"/>
      <c r="BG416" s="62"/>
      <c r="BH416" s="63"/>
      <c r="BI416" s="62"/>
      <c r="BJ416" s="62"/>
      <c r="BK416" s="42"/>
      <c r="BL416" s="42"/>
      <c r="BM416" s="62"/>
    </row>
    <row r="417" spans="1:65" ht="25.5" x14ac:dyDescent="0.25">
      <c r="A417" s="312"/>
      <c r="B417" s="285"/>
      <c r="C417" s="66"/>
      <c r="D417" s="66"/>
      <c r="E417" s="66"/>
      <c r="F417" s="350"/>
      <c r="G417" s="66"/>
      <c r="H417" s="66"/>
      <c r="I417" s="67"/>
      <c r="J417" s="67"/>
      <c r="K417" s="66"/>
      <c r="L417" s="381"/>
      <c r="M417" s="66"/>
      <c r="N417" s="67"/>
      <c r="O417" s="68"/>
      <c r="P417" s="66"/>
      <c r="Q417" s="67"/>
      <c r="R417" s="67"/>
      <c r="S417" s="66"/>
      <c r="T417" s="66"/>
      <c r="U417" s="66"/>
      <c r="V417" s="68"/>
      <c r="W417" s="66"/>
      <c r="X417" s="44" t="s">
        <v>1073</v>
      </c>
      <c r="Y417" s="44" t="s">
        <v>1588</v>
      </c>
      <c r="Z417" s="46">
        <v>42909</v>
      </c>
      <c r="AA417" s="55"/>
      <c r="AB417" s="50" t="s">
        <v>924</v>
      </c>
      <c r="AC417" s="70">
        <v>42970</v>
      </c>
      <c r="AD417" s="70">
        <v>43239</v>
      </c>
      <c r="AE417" s="56"/>
      <c r="AF417" s="56"/>
      <c r="AG417" s="41"/>
      <c r="AH417" s="60"/>
      <c r="AI417" s="41"/>
      <c r="AJ417" s="56"/>
      <c r="AK417" s="41"/>
      <c r="AL417" s="68"/>
      <c r="AM417" s="68"/>
      <c r="AN417" s="68"/>
      <c r="AO417" s="68"/>
      <c r="AP417" s="61"/>
      <c r="AQ417" s="61"/>
      <c r="AR417" s="61"/>
      <c r="AS417" s="61"/>
      <c r="AT417" s="61"/>
      <c r="AU417" s="61"/>
      <c r="AV417" s="66"/>
      <c r="AW417" s="66"/>
      <c r="AX417" s="66"/>
      <c r="AY417" s="67"/>
      <c r="AZ417" s="66"/>
      <c r="BA417" s="67"/>
      <c r="BB417" s="66"/>
      <c r="BC417" s="66"/>
      <c r="BD417" s="42">
        <v>42910</v>
      </c>
      <c r="BE417" s="42">
        <v>43149</v>
      </c>
      <c r="BF417" s="43"/>
      <c r="BG417" s="66"/>
      <c r="BH417" s="67"/>
      <c r="BI417" s="66"/>
      <c r="BJ417" s="66"/>
      <c r="BK417" s="42"/>
      <c r="BL417" s="42"/>
      <c r="BM417" s="66"/>
    </row>
    <row r="418" spans="1:65" x14ac:dyDescent="0.25">
      <c r="A418" s="317">
        <v>79</v>
      </c>
      <c r="B418" s="290" t="s">
        <v>517</v>
      </c>
      <c r="C418" s="57" t="s">
        <v>517</v>
      </c>
      <c r="D418" s="57" t="s">
        <v>431</v>
      </c>
      <c r="E418" s="57" t="s">
        <v>143</v>
      </c>
      <c r="F418" s="351" t="s">
        <v>598</v>
      </c>
      <c r="G418" s="57" t="s">
        <v>599</v>
      </c>
      <c r="H418" s="57"/>
      <c r="I418" s="58"/>
      <c r="J418" s="58"/>
      <c r="K418" s="57" t="s">
        <v>597</v>
      </c>
      <c r="L418" s="385" t="s">
        <v>114</v>
      </c>
      <c r="M418" s="57" t="s">
        <v>600</v>
      </c>
      <c r="N418" s="58">
        <v>42443</v>
      </c>
      <c r="O418" s="59">
        <v>693219.29</v>
      </c>
      <c r="P418" s="57" t="s">
        <v>601</v>
      </c>
      <c r="Q418" s="58">
        <v>42443</v>
      </c>
      <c r="R418" s="58">
        <v>42562</v>
      </c>
      <c r="S418" s="57" t="s">
        <v>602</v>
      </c>
      <c r="T418" s="57" t="s">
        <v>603</v>
      </c>
      <c r="U418" s="57" t="s">
        <v>1213</v>
      </c>
      <c r="V418" s="59">
        <v>99820.27</v>
      </c>
      <c r="W418" s="57" t="s">
        <v>296</v>
      </c>
      <c r="X418" s="44"/>
      <c r="Y418" s="44"/>
      <c r="Z418" s="46"/>
      <c r="AA418" s="55"/>
      <c r="AB418" s="50"/>
      <c r="AC418" s="70"/>
      <c r="AD418" s="70"/>
      <c r="AE418" s="56">
        <v>0</v>
      </c>
      <c r="AF418" s="56">
        <v>0</v>
      </c>
      <c r="AG418" s="41"/>
      <c r="AH418" s="60"/>
      <c r="AI418" s="41"/>
      <c r="AJ418" s="56"/>
      <c r="AK418" s="41"/>
      <c r="AL418" s="59">
        <f>O418-AH418+AG418</f>
        <v>693219.29</v>
      </c>
      <c r="AM418" s="59">
        <v>542204.64</v>
      </c>
      <c r="AN418" s="59">
        <v>37170.5</v>
      </c>
      <c r="AO418" s="59">
        <f>AN418+AM418</f>
        <v>579375.14</v>
      </c>
      <c r="AP418" s="61"/>
      <c r="AQ418" s="61"/>
      <c r="AR418" s="61"/>
      <c r="AS418" s="61"/>
      <c r="AT418" s="61"/>
      <c r="AU418" s="61"/>
      <c r="AV418" s="57"/>
      <c r="AW418" s="57"/>
      <c r="AX418" s="57"/>
      <c r="AY418" s="58"/>
      <c r="AZ418" s="57"/>
      <c r="BA418" s="58"/>
      <c r="BB418" s="57"/>
      <c r="BC418" s="57"/>
      <c r="BD418" s="42">
        <v>42443</v>
      </c>
      <c r="BE418" s="42">
        <v>42532</v>
      </c>
      <c r="BF418" s="43"/>
      <c r="BG418" s="57"/>
      <c r="BH418" s="58">
        <v>42443</v>
      </c>
      <c r="BI418" s="57"/>
      <c r="BJ418" s="57"/>
      <c r="BK418" s="42"/>
      <c r="BL418" s="42"/>
      <c r="BM418" s="57"/>
    </row>
    <row r="419" spans="1:65" ht="25.5" x14ac:dyDescent="0.25">
      <c r="A419" s="311"/>
      <c r="B419" s="284"/>
      <c r="C419" s="62"/>
      <c r="D419" s="62"/>
      <c r="E419" s="62"/>
      <c r="F419" s="349"/>
      <c r="G419" s="62"/>
      <c r="H419" s="62"/>
      <c r="I419" s="63"/>
      <c r="J419" s="63"/>
      <c r="K419" s="62"/>
      <c r="L419" s="380"/>
      <c r="M419" s="62"/>
      <c r="N419" s="63"/>
      <c r="O419" s="64"/>
      <c r="P419" s="62"/>
      <c r="Q419" s="63"/>
      <c r="R419" s="63"/>
      <c r="S419" s="62"/>
      <c r="T419" s="62"/>
      <c r="U419" s="62"/>
      <c r="V419" s="64"/>
      <c r="W419" s="62"/>
      <c r="X419" s="44" t="s">
        <v>1073</v>
      </c>
      <c r="Y419" s="44" t="s">
        <v>766</v>
      </c>
      <c r="Z419" s="46">
        <v>42530</v>
      </c>
      <c r="AA419" s="55">
        <v>11843</v>
      </c>
      <c r="AB419" s="65" t="s">
        <v>767</v>
      </c>
      <c r="AC419" s="70">
        <v>42563</v>
      </c>
      <c r="AD419" s="70">
        <v>42682</v>
      </c>
      <c r="AE419" s="56"/>
      <c r="AF419" s="56"/>
      <c r="AG419" s="41"/>
      <c r="AH419" s="60"/>
      <c r="AI419" s="41"/>
      <c r="AJ419" s="56"/>
      <c r="AK419" s="41"/>
      <c r="AL419" s="64"/>
      <c r="AM419" s="64"/>
      <c r="AN419" s="64"/>
      <c r="AO419" s="64"/>
      <c r="AP419" s="61"/>
      <c r="AQ419" s="61"/>
      <c r="AR419" s="61"/>
      <c r="AS419" s="61"/>
      <c r="AT419" s="61"/>
      <c r="AU419" s="61"/>
      <c r="AV419" s="62"/>
      <c r="AW419" s="62"/>
      <c r="AX419" s="62"/>
      <c r="AY419" s="63"/>
      <c r="AZ419" s="62"/>
      <c r="BA419" s="63"/>
      <c r="BB419" s="62"/>
      <c r="BC419" s="62"/>
      <c r="BD419" s="42">
        <v>42533</v>
      </c>
      <c r="BE419" s="42">
        <v>42622</v>
      </c>
      <c r="BF419" s="43"/>
      <c r="BG419" s="62"/>
      <c r="BH419" s="63"/>
      <c r="BI419" s="62"/>
      <c r="BJ419" s="62"/>
      <c r="BK419" s="42"/>
      <c r="BL419" s="42"/>
      <c r="BM419" s="62"/>
    </row>
    <row r="420" spans="1:65" ht="25.5" x14ac:dyDescent="0.25">
      <c r="A420" s="311"/>
      <c r="B420" s="284"/>
      <c r="C420" s="62"/>
      <c r="D420" s="62"/>
      <c r="E420" s="62"/>
      <c r="F420" s="349"/>
      <c r="G420" s="62"/>
      <c r="H420" s="62"/>
      <c r="I420" s="63"/>
      <c r="J420" s="63"/>
      <c r="K420" s="62"/>
      <c r="L420" s="380"/>
      <c r="M420" s="62"/>
      <c r="N420" s="63"/>
      <c r="O420" s="64"/>
      <c r="P420" s="62"/>
      <c r="Q420" s="63"/>
      <c r="R420" s="63"/>
      <c r="S420" s="62"/>
      <c r="T420" s="62"/>
      <c r="U420" s="62"/>
      <c r="V420" s="64"/>
      <c r="W420" s="62"/>
      <c r="X420" s="44" t="s">
        <v>1073</v>
      </c>
      <c r="Y420" s="44" t="s">
        <v>916</v>
      </c>
      <c r="Z420" s="46">
        <v>42619</v>
      </c>
      <c r="AA420" s="55">
        <v>11889</v>
      </c>
      <c r="AB420" s="65" t="s">
        <v>767</v>
      </c>
      <c r="AC420" s="70">
        <v>42683</v>
      </c>
      <c r="AD420" s="70">
        <v>42772</v>
      </c>
      <c r="AE420" s="56"/>
      <c r="AF420" s="56"/>
      <c r="AG420" s="41"/>
      <c r="AH420" s="60"/>
      <c r="AI420" s="41"/>
      <c r="AJ420" s="56"/>
      <c r="AK420" s="41"/>
      <c r="AL420" s="64"/>
      <c r="AM420" s="64"/>
      <c r="AN420" s="64"/>
      <c r="AO420" s="64"/>
      <c r="AP420" s="61"/>
      <c r="AQ420" s="61"/>
      <c r="AR420" s="61"/>
      <c r="AS420" s="61"/>
      <c r="AT420" s="61"/>
      <c r="AU420" s="61"/>
      <c r="AV420" s="62"/>
      <c r="AW420" s="62"/>
      <c r="AX420" s="62"/>
      <c r="AY420" s="63"/>
      <c r="AZ420" s="62"/>
      <c r="BA420" s="63"/>
      <c r="BB420" s="62"/>
      <c r="BC420" s="62"/>
      <c r="BD420" s="42">
        <v>42623</v>
      </c>
      <c r="BE420" s="42">
        <v>42712</v>
      </c>
      <c r="BF420" s="43"/>
      <c r="BG420" s="62"/>
      <c r="BH420" s="63"/>
      <c r="BI420" s="62"/>
      <c r="BJ420" s="62"/>
      <c r="BK420" s="42"/>
      <c r="BL420" s="42"/>
      <c r="BM420" s="62"/>
    </row>
    <row r="421" spans="1:65" ht="25.5" x14ac:dyDescent="0.25">
      <c r="A421" s="311"/>
      <c r="B421" s="284"/>
      <c r="C421" s="62"/>
      <c r="D421" s="62"/>
      <c r="E421" s="62"/>
      <c r="F421" s="349"/>
      <c r="G421" s="62"/>
      <c r="H421" s="62"/>
      <c r="I421" s="63"/>
      <c r="J421" s="63"/>
      <c r="K421" s="62"/>
      <c r="L421" s="380"/>
      <c r="M421" s="62"/>
      <c r="N421" s="63"/>
      <c r="O421" s="64"/>
      <c r="P421" s="62"/>
      <c r="Q421" s="63"/>
      <c r="R421" s="63"/>
      <c r="S421" s="62"/>
      <c r="T421" s="62"/>
      <c r="U421" s="62"/>
      <c r="V421" s="64"/>
      <c r="W421" s="62"/>
      <c r="X421" s="44" t="s">
        <v>1073</v>
      </c>
      <c r="Y421" s="44" t="s">
        <v>1041</v>
      </c>
      <c r="Z421" s="46">
        <v>42713</v>
      </c>
      <c r="AA421" s="55">
        <v>11990</v>
      </c>
      <c r="AB421" s="65" t="s">
        <v>767</v>
      </c>
      <c r="AC421" s="70">
        <v>42773</v>
      </c>
      <c r="AD421" s="70">
        <v>42862</v>
      </c>
      <c r="AE421" s="56"/>
      <c r="AF421" s="56"/>
      <c r="AG421" s="41"/>
      <c r="AH421" s="60"/>
      <c r="AI421" s="41"/>
      <c r="AJ421" s="56"/>
      <c r="AK421" s="41"/>
      <c r="AL421" s="64"/>
      <c r="AM421" s="64"/>
      <c r="AN421" s="64"/>
      <c r="AO421" s="64"/>
      <c r="AP421" s="61"/>
      <c r="AQ421" s="61"/>
      <c r="AR421" s="61"/>
      <c r="AS421" s="61"/>
      <c r="AT421" s="61"/>
      <c r="AU421" s="61"/>
      <c r="AV421" s="62"/>
      <c r="AW421" s="62"/>
      <c r="AX421" s="62"/>
      <c r="AY421" s="63"/>
      <c r="AZ421" s="62"/>
      <c r="BA421" s="63"/>
      <c r="BB421" s="62"/>
      <c r="BC421" s="62"/>
      <c r="BD421" s="42">
        <v>42713</v>
      </c>
      <c r="BE421" s="42">
        <v>42802</v>
      </c>
      <c r="BF421" s="43"/>
      <c r="BG421" s="62"/>
      <c r="BH421" s="63"/>
      <c r="BI421" s="62"/>
      <c r="BJ421" s="62"/>
      <c r="BK421" s="42"/>
      <c r="BL421" s="42"/>
      <c r="BM421" s="62"/>
    </row>
    <row r="422" spans="1:65" ht="25.5" x14ac:dyDescent="0.25">
      <c r="A422" s="311"/>
      <c r="B422" s="284"/>
      <c r="C422" s="62"/>
      <c r="D422" s="62"/>
      <c r="E422" s="62"/>
      <c r="F422" s="349"/>
      <c r="G422" s="62"/>
      <c r="H422" s="62"/>
      <c r="I422" s="63"/>
      <c r="J422" s="63"/>
      <c r="K422" s="62"/>
      <c r="L422" s="380"/>
      <c r="M422" s="62"/>
      <c r="N422" s="63"/>
      <c r="O422" s="64"/>
      <c r="P422" s="62"/>
      <c r="Q422" s="63"/>
      <c r="R422" s="63"/>
      <c r="S422" s="62"/>
      <c r="T422" s="62"/>
      <c r="U422" s="62"/>
      <c r="V422" s="64"/>
      <c r="W422" s="62"/>
      <c r="X422" s="44" t="s">
        <v>1073</v>
      </c>
      <c r="Y422" s="44" t="s">
        <v>1179</v>
      </c>
      <c r="Z422" s="46">
        <v>42802</v>
      </c>
      <c r="AA422" s="55">
        <v>12064</v>
      </c>
      <c r="AB422" s="65" t="s">
        <v>767</v>
      </c>
      <c r="AC422" s="70">
        <v>42863</v>
      </c>
      <c r="AD422" s="70">
        <v>42952</v>
      </c>
      <c r="AE422" s="56"/>
      <c r="AF422" s="56"/>
      <c r="AG422" s="41"/>
      <c r="AH422" s="60"/>
      <c r="AI422" s="41"/>
      <c r="AJ422" s="56"/>
      <c r="AK422" s="41"/>
      <c r="AL422" s="64"/>
      <c r="AM422" s="64"/>
      <c r="AN422" s="64"/>
      <c r="AO422" s="64"/>
      <c r="AP422" s="61"/>
      <c r="AQ422" s="61"/>
      <c r="AR422" s="61"/>
      <c r="AS422" s="61"/>
      <c r="AT422" s="61"/>
      <c r="AU422" s="61"/>
      <c r="AV422" s="62"/>
      <c r="AW422" s="62"/>
      <c r="AX422" s="62"/>
      <c r="AY422" s="63"/>
      <c r="AZ422" s="62"/>
      <c r="BA422" s="63"/>
      <c r="BB422" s="62"/>
      <c r="BC422" s="62"/>
      <c r="BD422" s="42">
        <v>42803</v>
      </c>
      <c r="BE422" s="42">
        <v>42892</v>
      </c>
      <c r="BF422" s="43"/>
      <c r="BG422" s="62"/>
      <c r="BH422" s="63"/>
      <c r="BI422" s="62"/>
      <c r="BJ422" s="62"/>
      <c r="BK422" s="42"/>
      <c r="BL422" s="42"/>
      <c r="BM422" s="62"/>
    </row>
    <row r="423" spans="1:65" ht="25.5" x14ac:dyDescent="0.25">
      <c r="A423" s="311"/>
      <c r="B423" s="284"/>
      <c r="C423" s="62"/>
      <c r="D423" s="62"/>
      <c r="E423" s="62"/>
      <c r="F423" s="349"/>
      <c r="G423" s="62"/>
      <c r="H423" s="62"/>
      <c r="I423" s="63"/>
      <c r="J423" s="63"/>
      <c r="K423" s="62"/>
      <c r="L423" s="380"/>
      <c r="M423" s="62"/>
      <c r="N423" s="63"/>
      <c r="O423" s="64"/>
      <c r="P423" s="62"/>
      <c r="Q423" s="63"/>
      <c r="R423" s="63"/>
      <c r="S423" s="62"/>
      <c r="T423" s="62"/>
      <c r="U423" s="62"/>
      <c r="V423" s="64"/>
      <c r="W423" s="62"/>
      <c r="X423" s="44" t="s">
        <v>1073</v>
      </c>
      <c r="Y423" s="44" t="s">
        <v>1589</v>
      </c>
      <c r="Z423" s="46">
        <v>42802</v>
      </c>
      <c r="AA423" s="55">
        <v>12064</v>
      </c>
      <c r="AB423" s="65" t="s">
        <v>767</v>
      </c>
      <c r="AC423" s="70">
        <v>42953</v>
      </c>
      <c r="AD423" s="70">
        <v>43072</v>
      </c>
      <c r="AE423" s="56"/>
      <c r="AF423" s="56"/>
      <c r="AG423" s="41"/>
      <c r="AH423" s="60"/>
      <c r="AI423" s="41"/>
      <c r="AJ423" s="56"/>
      <c r="AK423" s="41"/>
      <c r="AL423" s="64"/>
      <c r="AM423" s="64"/>
      <c r="AN423" s="64"/>
      <c r="AO423" s="64"/>
      <c r="AP423" s="61"/>
      <c r="AQ423" s="61"/>
      <c r="AR423" s="61"/>
      <c r="AS423" s="61"/>
      <c r="AT423" s="61"/>
      <c r="AU423" s="61"/>
      <c r="AV423" s="62"/>
      <c r="AW423" s="62"/>
      <c r="AX423" s="62"/>
      <c r="AY423" s="63"/>
      <c r="AZ423" s="62"/>
      <c r="BA423" s="63"/>
      <c r="BB423" s="62"/>
      <c r="BC423" s="62"/>
      <c r="BD423" s="42">
        <v>42893</v>
      </c>
      <c r="BE423" s="42">
        <v>42982</v>
      </c>
      <c r="BF423" s="43"/>
      <c r="BG423" s="62"/>
      <c r="BH423" s="63"/>
      <c r="BI423" s="62"/>
      <c r="BJ423" s="62"/>
      <c r="BK423" s="42"/>
      <c r="BL423" s="42"/>
      <c r="BM423" s="62"/>
    </row>
    <row r="424" spans="1:65" ht="25.5" x14ac:dyDescent="0.25">
      <c r="A424" s="311"/>
      <c r="B424" s="284"/>
      <c r="C424" s="62"/>
      <c r="D424" s="62"/>
      <c r="E424" s="62"/>
      <c r="F424" s="349"/>
      <c r="G424" s="62"/>
      <c r="H424" s="62"/>
      <c r="I424" s="63"/>
      <c r="J424" s="63"/>
      <c r="K424" s="62"/>
      <c r="L424" s="380"/>
      <c r="M424" s="62"/>
      <c r="N424" s="63"/>
      <c r="O424" s="64"/>
      <c r="P424" s="62"/>
      <c r="Q424" s="63"/>
      <c r="R424" s="63"/>
      <c r="S424" s="62"/>
      <c r="T424" s="62"/>
      <c r="U424" s="62"/>
      <c r="V424" s="64"/>
      <c r="W424" s="62"/>
      <c r="X424" s="44" t="s">
        <v>1073</v>
      </c>
      <c r="Y424" s="44" t="s">
        <v>1627</v>
      </c>
      <c r="Z424" s="46">
        <v>42982</v>
      </c>
      <c r="AA424" s="55">
        <v>12177</v>
      </c>
      <c r="AB424" s="65" t="s">
        <v>767</v>
      </c>
      <c r="AC424" s="70"/>
      <c r="AD424" s="70"/>
      <c r="AE424" s="56"/>
      <c r="AF424" s="56"/>
      <c r="AG424" s="41"/>
      <c r="AH424" s="60"/>
      <c r="AI424" s="41"/>
      <c r="AJ424" s="56"/>
      <c r="AK424" s="41"/>
      <c r="AL424" s="64"/>
      <c r="AM424" s="64"/>
      <c r="AN424" s="64"/>
      <c r="AO424" s="64"/>
      <c r="AP424" s="61"/>
      <c r="AQ424" s="61"/>
      <c r="AR424" s="61"/>
      <c r="AS424" s="61"/>
      <c r="AT424" s="61"/>
      <c r="AU424" s="61"/>
      <c r="AV424" s="62"/>
      <c r="AW424" s="62"/>
      <c r="AX424" s="62"/>
      <c r="AY424" s="63"/>
      <c r="AZ424" s="62"/>
      <c r="BA424" s="63"/>
      <c r="BB424" s="62"/>
      <c r="BC424" s="62"/>
      <c r="BD424" s="42">
        <v>42983</v>
      </c>
      <c r="BE424" s="42">
        <v>43072</v>
      </c>
      <c r="BF424" s="43"/>
      <c r="BG424" s="62"/>
      <c r="BH424" s="63"/>
      <c r="BI424" s="62"/>
      <c r="BJ424" s="62"/>
      <c r="BK424" s="42"/>
      <c r="BL424" s="42"/>
      <c r="BM424" s="62"/>
    </row>
    <row r="425" spans="1:65" ht="25.5" x14ac:dyDescent="0.25">
      <c r="A425" s="312"/>
      <c r="B425" s="285"/>
      <c r="C425" s="66"/>
      <c r="D425" s="66"/>
      <c r="E425" s="66"/>
      <c r="F425" s="350"/>
      <c r="G425" s="66"/>
      <c r="H425" s="66"/>
      <c r="I425" s="67"/>
      <c r="J425" s="67"/>
      <c r="K425" s="66"/>
      <c r="L425" s="381"/>
      <c r="M425" s="66"/>
      <c r="N425" s="67"/>
      <c r="O425" s="68"/>
      <c r="P425" s="66"/>
      <c r="Q425" s="67"/>
      <c r="R425" s="67"/>
      <c r="S425" s="66"/>
      <c r="T425" s="66"/>
      <c r="U425" s="66"/>
      <c r="V425" s="68"/>
      <c r="W425" s="66"/>
      <c r="X425" s="44" t="s">
        <v>1073</v>
      </c>
      <c r="Y425" s="44" t="s">
        <v>1847</v>
      </c>
      <c r="Z425" s="46">
        <v>43073</v>
      </c>
      <c r="AA425" s="55">
        <v>12265</v>
      </c>
      <c r="AB425" s="65" t="s">
        <v>1846</v>
      </c>
      <c r="AC425" s="70">
        <v>43073</v>
      </c>
      <c r="AD425" s="70">
        <v>43192</v>
      </c>
      <c r="AE425" s="56"/>
      <c r="AF425" s="56"/>
      <c r="AG425" s="41"/>
      <c r="AH425" s="60"/>
      <c r="AI425" s="41"/>
      <c r="AJ425" s="56"/>
      <c r="AK425" s="41"/>
      <c r="AL425" s="68"/>
      <c r="AM425" s="68"/>
      <c r="AN425" s="68"/>
      <c r="AO425" s="68"/>
      <c r="AP425" s="61"/>
      <c r="AQ425" s="61"/>
      <c r="AR425" s="61"/>
      <c r="AS425" s="61"/>
      <c r="AT425" s="61"/>
      <c r="AU425" s="61"/>
      <c r="AV425" s="66"/>
      <c r="AW425" s="66"/>
      <c r="AX425" s="66"/>
      <c r="AY425" s="67"/>
      <c r="AZ425" s="66"/>
      <c r="BA425" s="67"/>
      <c r="BB425" s="66"/>
      <c r="BC425" s="66"/>
      <c r="BD425" s="42">
        <v>43073</v>
      </c>
      <c r="BE425" s="42">
        <v>43162</v>
      </c>
      <c r="BF425" s="43"/>
      <c r="BG425" s="66"/>
      <c r="BH425" s="67"/>
      <c r="BI425" s="66"/>
      <c r="BJ425" s="66"/>
      <c r="BK425" s="42"/>
      <c r="BL425" s="42"/>
      <c r="BM425" s="66"/>
    </row>
    <row r="426" spans="1:65" x14ac:dyDescent="0.25">
      <c r="A426" s="317">
        <v>80</v>
      </c>
      <c r="B426" s="290" t="s">
        <v>770</v>
      </c>
      <c r="C426" s="57" t="s">
        <v>536</v>
      </c>
      <c r="D426" s="57" t="s">
        <v>431</v>
      </c>
      <c r="E426" s="57" t="s">
        <v>143</v>
      </c>
      <c r="F426" s="351" t="s">
        <v>720</v>
      </c>
      <c r="G426" s="57" t="s">
        <v>621</v>
      </c>
      <c r="H426" s="57"/>
      <c r="I426" s="58"/>
      <c r="J426" s="58"/>
      <c r="K426" s="57" t="s">
        <v>724</v>
      </c>
      <c r="L426" s="385" t="s">
        <v>19</v>
      </c>
      <c r="M426" s="57" t="s">
        <v>768</v>
      </c>
      <c r="N426" s="58">
        <v>42501</v>
      </c>
      <c r="O426" s="59">
        <v>1056973.95</v>
      </c>
      <c r="P426" s="57">
        <v>11805</v>
      </c>
      <c r="Q426" s="58">
        <v>42501</v>
      </c>
      <c r="R426" s="58">
        <v>42847</v>
      </c>
      <c r="S426" s="57" t="s">
        <v>602</v>
      </c>
      <c r="T426" s="57" t="s">
        <v>1206</v>
      </c>
      <c r="U426" s="57" t="s">
        <v>1215</v>
      </c>
      <c r="V426" s="59">
        <v>74264.899999999994</v>
      </c>
      <c r="W426" s="57" t="s">
        <v>296</v>
      </c>
      <c r="X426" s="44"/>
      <c r="Y426" s="44"/>
      <c r="Z426" s="46"/>
      <c r="AA426" s="55"/>
      <c r="AB426" s="50"/>
      <c r="AC426" s="70"/>
      <c r="AD426" s="70"/>
      <c r="AE426" s="56">
        <f>AG426/O426</f>
        <v>8.9351984502550899E-2</v>
      </c>
      <c r="AF426" s="56">
        <f>AH426/O426</f>
        <v>0</v>
      </c>
      <c r="AG426" s="41">
        <f>SUM(AG427:AG430)</f>
        <v>94442.72</v>
      </c>
      <c r="AH426" s="41">
        <f t="shared" ref="AH426:AK426" si="30">SUM(AH427:AH430)</f>
        <v>0</v>
      </c>
      <c r="AI426" s="41">
        <f t="shared" si="30"/>
        <v>0</v>
      </c>
      <c r="AJ426" s="56">
        <f t="shared" si="30"/>
        <v>0</v>
      </c>
      <c r="AK426" s="41">
        <f t="shared" si="30"/>
        <v>0</v>
      </c>
      <c r="AL426" s="59">
        <f>O426-AH426+AG426+AK426</f>
        <v>1151416.67</v>
      </c>
      <c r="AM426" s="59">
        <v>1070292.19</v>
      </c>
      <c r="AN426" s="59">
        <v>0</v>
      </c>
      <c r="AO426" s="59">
        <f t="shared" ref="AO426:AO468" si="31">AN426+AM426</f>
        <v>1070292.19</v>
      </c>
      <c r="AP426" s="61"/>
      <c r="AQ426" s="61"/>
      <c r="AR426" s="61"/>
      <c r="AS426" s="61"/>
      <c r="AT426" s="61"/>
      <c r="AU426" s="61"/>
      <c r="AV426" s="57"/>
      <c r="AW426" s="57"/>
      <c r="AX426" s="57"/>
      <c r="AY426" s="58"/>
      <c r="AZ426" s="57"/>
      <c r="BA426" s="58"/>
      <c r="BB426" s="57"/>
      <c r="BC426" s="57"/>
      <c r="BD426" s="42">
        <v>42501</v>
      </c>
      <c r="BE426" s="42">
        <v>42680</v>
      </c>
      <c r="BF426" s="43"/>
      <c r="BG426" s="57"/>
      <c r="BH426" s="58">
        <v>42501</v>
      </c>
      <c r="BI426" s="57"/>
      <c r="BJ426" s="57"/>
      <c r="BK426" s="42"/>
      <c r="BL426" s="42"/>
      <c r="BM426" s="57"/>
    </row>
    <row r="427" spans="1:65" ht="25.5" x14ac:dyDescent="0.25">
      <c r="A427" s="311"/>
      <c r="B427" s="284"/>
      <c r="C427" s="62"/>
      <c r="D427" s="62"/>
      <c r="E427" s="62"/>
      <c r="F427" s="349"/>
      <c r="G427" s="62"/>
      <c r="H427" s="62"/>
      <c r="I427" s="63"/>
      <c r="J427" s="63"/>
      <c r="K427" s="62"/>
      <c r="L427" s="380"/>
      <c r="M427" s="62"/>
      <c r="N427" s="63"/>
      <c r="O427" s="64"/>
      <c r="P427" s="62"/>
      <c r="Q427" s="63"/>
      <c r="R427" s="63"/>
      <c r="S427" s="62"/>
      <c r="T427" s="62"/>
      <c r="U427" s="62"/>
      <c r="V427" s="64"/>
      <c r="W427" s="62"/>
      <c r="X427" s="44" t="s">
        <v>1073</v>
      </c>
      <c r="Y427" s="44" t="s">
        <v>945</v>
      </c>
      <c r="Z427" s="46">
        <v>42678</v>
      </c>
      <c r="AA427" s="55">
        <v>11949</v>
      </c>
      <c r="AB427" s="65" t="s">
        <v>767</v>
      </c>
      <c r="AC427" s="70">
        <v>42711</v>
      </c>
      <c r="AD427" s="70">
        <v>42830</v>
      </c>
      <c r="AE427" s="56"/>
      <c r="AF427" s="56"/>
      <c r="AG427" s="41"/>
      <c r="AH427" s="60"/>
      <c r="AI427" s="41"/>
      <c r="AJ427" s="56"/>
      <c r="AK427" s="41"/>
      <c r="AL427" s="64"/>
      <c r="AM427" s="64"/>
      <c r="AN427" s="64"/>
      <c r="AO427" s="64"/>
      <c r="AP427" s="61"/>
      <c r="AQ427" s="61"/>
      <c r="AR427" s="61"/>
      <c r="AS427" s="61"/>
      <c r="AT427" s="61"/>
      <c r="AU427" s="61"/>
      <c r="AV427" s="62"/>
      <c r="AW427" s="62"/>
      <c r="AX427" s="62"/>
      <c r="AY427" s="63"/>
      <c r="AZ427" s="62"/>
      <c r="BA427" s="63"/>
      <c r="BB427" s="62"/>
      <c r="BC427" s="62"/>
      <c r="BD427" s="42">
        <v>42681</v>
      </c>
      <c r="BE427" s="42">
        <v>42770</v>
      </c>
      <c r="BF427" s="43"/>
      <c r="BG427" s="62"/>
      <c r="BH427" s="63"/>
      <c r="BI427" s="62"/>
      <c r="BJ427" s="62"/>
      <c r="BK427" s="42"/>
      <c r="BL427" s="42"/>
      <c r="BM427" s="62"/>
    </row>
    <row r="428" spans="1:65" ht="38.25" x14ac:dyDescent="0.25">
      <c r="A428" s="311"/>
      <c r="B428" s="284"/>
      <c r="C428" s="62"/>
      <c r="D428" s="62"/>
      <c r="E428" s="62"/>
      <c r="F428" s="349"/>
      <c r="G428" s="62"/>
      <c r="H428" s="62"/>
      <c r="I428" s="63"/>
      <c r="J428" s="63"/>
      <c r="K428" s="62"/>
      <c r="L428" s="380"/>
      <c r="M428" s="62"/>
      <c r="N428" s="63"/>
      <c r="O428" s="64"/>
      <c r="P428" s="62"/>
      <c r="Q428" s="63"/>
      <c r="R428" s="63"/>
      <c r="S428" s="62"/>
      <c r="T428" s="62"/>
      <c r="U428" s="62"/>
      <c r="V428" s="64"/>
      <c r="W428" s="62"/>
      <c r="X428" s="44" t="s">
        <v>1075</v>
      </c>
      <c r="Y428" s="44" t="s">
        <v>998</v>
      </c>
      <c r="Z428" s="46">
        <v>42678</v>
      </c>
      <c r="AA428" s="55">
        <v>11953</v>
      </c>
      <c r="AB428" s="81" t="s">
        <v>999</v>
      </c>
      <c r="AC428" s="70"/>
      <c r="AD428" s="70"/>
      <c r="AE428" s="56"/>
      <c r="AF428" s="56"/>
      <c r="AG428" s="71">
        <v>18157.03</v>
      </c>
      <c r="AH428" s="60"/>
      <c r="AI428" s="41"/>
      <c r="AJ428" s="56"/>
      <c r="AK428" s="41"/>
      <c r="AL428" s="64"/>
      <c r="AM428" s="64"/>
      <c r="AN428" s="64"/>
      <c r="AO428" s="64"/>
      <c r="AP428" s="61"/>
      <c r="AQ428" s="61"/>
      <c r="AR428" s="61"/>
      <c r="AS428" s="61"/>
      <c r="AT428" s="61"/>
      <c r="AU428" s="61"/>
      <c r="AV428" s="62"/>
      <c r="AW428" s="62"/>
      <c r="AX428" s="62"/>
      <c r="AY428" s="63"/>
      <c r="AZ428" s="62"/>
      <c r="BA428" s="63"/>
      <c r="BB428" s="62"/>
      <c r="BC428" s="62"/>
      <c r="BD428" s="42"/>
      <c r="BE428" s="42"/>
      <c r="BF428" s="43"/>
      <c r="BG428" s="62"/>
      <c r="BH428" s="63"/>
      <c r="BI428" s="62"/>
      <c r="BJ428" s="62"/>
      <c r="BK428" s="42"/>
      <c r="BL428" s="42"/>
      <c r="BM428" s="62"/>
    </row>
    <row r="429" spans="1:65" ht="38.25" x14ac:dyDescent="0.25">
      <c r="A429" s="311"/>
      <c r="B429" s="284"/>
      <c r="C429" s="62"/>
      <c r="D429" s="62"/>
      <c r="E429" s="62"/>
      <c r="F429" s="349"/>
      <c r="G429" s="62"/>
      <c r="H429" s="62"/>
      <c r="I429" s="63"/>
      <c r="J429" s="63"/>
      <c r="K429" s="62"/>
      <c r="L429" s="380"/>
      <c r="M429" s="62"/>
      <c r="N429" s="63"/>
      <c r="O429" s="64"/>
      <c r="P429" s="62"/>
      <c r="Q429" s="63"/>
      <c r="R429" s="63"/>
      <c r="S429" s="62"/>
      <c r="T429" s="62"/>
      <c r="U429" s="62"/>
      <c r="V429" s="64"/>
      <c r="W429" s="62"/>
      <c r="X429" s="44" t="s">
        <v>1075</v>
      </c>
      <c r="Y429" s="44" t="s">
        <v>1015</v>
      </c>
      <c r="Z429" s="46">
        <v>42739</v>
      </c>
      <c r="AA429" s="55">
        <v>11981</v>
      </c>
      <c r="AB429" s="111" t="s">
        <v>999</v>
      </c>
      <c r="AC429" s="70"/>
      <c r="AD429" s="70"/>
      <c r="AE429" s="56"/>
      <c r="AF429" s="56"/>
      <c r="AG429" s="41">
        <v>76285.69</v>
      </c>
      <c r="AH429" s="60"/>
      <c r="AI429" s="41"/>
      <c r="AJ429" s="56"/>
      <c r="AK429" s="41"/>
      <c r="AL429" s="64"/>
      <c r="AM429" s="64"/>
      <c r="AN429" s="64"/>
      <c r="AO429" s="64"/>
      <c r="AP429" s="61"/>
      <c r="AQ429" s="61"/>
      <c r="AR429" s="61"/>
      <c r="AS429" s="61"/>
      <c r="AT429" s="61"/>
      <c r="AU429" s="61"/>
      <c r="AV429" s="62"/>
      <c r="AW429" s="62"/>
      <c r="AX429" s="62"/>
      <c r="AY429" s="63"/>
      <c r="AZ429" s="62"/>
      <c r="BA429" s="63"/>
      <c r="BB429" s="62"/>
      <c r="BC429" s="62"/>
      <c r="BD429" s="42"/>
      <c r="BE429" s="42"/>
      <c r="BF429" s="43"/>
      <c r="BG429" s="62"/>
      <c r="BH429" s="63"/>
      <c r="BI429" s="62"/>
      <c r="BJ429" s="62"/>
      <c r="BK429" s="42"/>
      <c r="BL429" s="42"/>
      <c r="BM429" s="62"/>
    </row>
    <row r="430" spans="1:65" ht="25.5" x14ac:dyDescent="0.25">
      <c r="A430" s="312"/>
      <c r="B430" s="285"/>
      <c r="C430" s="66"/>
      <c r="D430" s="66"/>
      <c r="E430" s="66"/>
      <c r="F430" s="350"/>
      <c r="G430" s="66"/>
      <c r="H430" s="66"/>
      <c r="I430" s="67"/>
      <c r="J430" s="67"/>
      <c r="K430" s="66"/>
      <c r="L430" s="381"/>
      <c r="M430" s="66"/>
      <c r="N430" s="67"/>
      <c r="O430" s="68"/>
      <c r="P430" s="66"/>
      <c r="Q430" s="67"/>
      <c r="R430" s="67"/>
      <c r="S430" s="66"/>
      <c r="T430" s="66"/>
      <c r="U430" s="66"/>
      <c r="V430" s="68"/>
      <c r="W430" s="66"/>
      <c r="X430" s="44" t="s">
        <v>1075</v>
      </c>
      <c r="Y430" s="44" t="s">
        <v>1410</v>
      </c>
      <c r="Z430" s="46">
        <v>42768</v>
      </c>
      <c r="AA430" s="55">
        <v>12086</v>
      </c>
      <c r="AB430" s="65" t="s">
        <v>767</v>
      </c>
      <c r="AC430" s="70">
        <v>42831</v>
      </c>
      <c r="AD430" s="70">
        <v>42920</v>
      </c>
      <c r="AE430" s="56"/>
      <c r="AF430" s="56"/>
      <c r="AG430" s="41"/>
      <c r="AH430" s="60"/>
      <c r="AI430" s="41"/>
      <c r="AJ430" s="56"/>
      <c r="AK430" s="41"/>
      <c r="AL430" s="68"/>
      <c r="AM430" s="68"/>
      <c r="AN430" s="68"/>
      <c r="AO430" s="68"/>
      <c r="AP430" s="61"/>
      <c r="AQ430" s="61"/>
      <c r="AR430" s="61"/>
      <c r="AS430" s="61"/>
      <c r="AT430" s="61"/>
      <c r="AU430" s="61"/>
      <c r="AV430" s="66"/>
      <c r="AW430" s="66"/>
      <c r="AX430" s="66"/>
      <c r="AY430" s="67"/>
      <c r="AZ430" s="66"/>
      <c r="BA430" s="67"/>
      <c r="BB430" s="66"/>
      <c r="BC430" s="66"/>
      <c r="BD430" s="42">
        <v>42771</v>
      </c>
      <c r="BE430" s="42">
        <v>42860</v>
      </c>
      <c r="BF430" s="43"/>
      <c r="BG430" s="66"/>
      <c r="BH430" s="67"/>
      <c r="BI430" s="66"/>
      <c r="BJ430" s="66"/>
      <c r="BK430" s="42"/>
      <c r="BL430" s="42"/>
      <c r="BM430" s="66"/>
    </row>
    <row r="431" spans="1:65" x14ac:dyDescent="0.25">
      <c r="A431" s="317">
        <v>81</v>
      </c>
      <c r="B431" s="290" t="s">
        <v>771</v>
      </c>
      <c r="C431" s="57" t="s">
        <v>538</v>
      </c>
      <c r="D431" s="57" t="s">
        <v>431</v>
      </c>
      <c r="E431" s="57" t="s">
        <v>143</v>
      </c>
      <c r="F431" s="351" t="s">
        <v>721</v>
      </c>
      <c r="G431" s="57" t="s">
        <v>772</v>
      </c>
      <c r="H431" s="58"/>
      <c r="I431" s="58"/>
      <c r="J431" s="58"/>
      <c r="K431" s="57" t="s">
        <v>725</v>
      </c>
      <c r="L431" s="385" t="s">
        <v>723</v>
      </c>
      <c r="M431" s="57" t="s">
        <v>769</v>
      </c>
      <c r="N431" s="58">
        <v>42513</v>
      </c>
      <c r="O431" s="59">
        <v>981806.47</v>
      </c>
      <c r="P431" s="57">
        <v>11812</v>
      </c>
      <c r="Q431" s="58">
        <v>42513</v>
      </c>
      <c r="R431" s="58">
        <v>42632</v>
      </c>
      <c r="S431" s="57" t="s">
        <v>602</v>
      </c>
      <c r="T431" s="57" t="s">
        <v>1208</v>
      </c>
      <c r="U431" s="57" t="s">
        <v>1215</v>
      </c>
      <c r="V431" s="59">
        <v>1963.61</v>
      </c>
      <c r="W431" s="57" t="s">
        <v>296</v>
      </c>
      <c r="X431" s="44"/>
      <c r="Y431" s="44"/>
      <c r="Z431" s="46"/>
      <c r="AA431" s="55"/>
      <c r="AB431" s="120"/>
      <c r="AC431" s="70"/>
      <c r="AD431" s="70"/>
      <c r="AE431" s="56">
        <f>AG431/O431</f>
        <v>0</v>
      </c>
      <c r="AF431" s="110">
        <f>AH431/O431</f>
        <v>2.0265877856763363E-2</v>
      </c>
      <c r="AG431" s="41">
        <f>SUM(AG432:AG435)</f>
        <v>0</v>
      </c>
      <c r="AH431" s="41">
        <f>SUM(AH432:AH439)</f>
        <v>19897.170000000002</v>
      </c>
      <c r="AI431" s="41"/>
      <c r="AJ431" s="56"/>
      <c r="AK431" s="41"/>
      <c r="AL431" s="59">
        <f>O431-AH431+AG431</f>
        <v>961909.29999999993</v>
      </c>
      <c r="AM431" s="59">
        <v>818966.66</v>
      </c>
      <c r="AN431" s="59">
        <v>37878.53</v>
      </c>
      <c r="AO431" s="59">
        <f t="shared" si="31"/>
        <v>856845.19000000006</v>
      </c>
      <c r="AP431" s="61"/>
      <c r="AQ431" s="61"/>
      <c r="AR431" s="61"/>
      <c r="AS431" s="61"/>
      <c r="AT431" s="61"/>
      <c r="AU431" s="61"/>
      <c r="AV431" s="57"/>
      <c r="AW431" s="57"/>
      <c r="AX431" s="57"/>
      <c r="AY431" s="58"/>
      <c r="AZ431" s="57"/>
      <c r="BA431" s="58"/>
      <c r="BB431" s="57"/>
      <c r="BC431" s="57"/>
      <c r="BD431" s="42">
        <v>42513</v>
      </c>
      <c r="BE431" s="42">
        <v>42602</v>
      </c>
      <c r="BF431" s="43"/>
      <c r="BG431" s="57"/>
      <c r="BH431" s="58">
        <v>42513</v>
      </c>
      <c r="BI431" s="57"/>
      <c r="BJ431" s="57"/>
      <c r="BK431" s="42"/>
      <c r="BL431" s="42"/>
      <c r="BM431" s="57"/>
    </row>
    <row r="432" spans="1:65" ht="25.5" x14ac:dyDescent="0.25">
      <c r="A432" s="311"/>
      <c r="B432" s="284"/>
      <c r="C432" s="62"/>
      <c r="D432" s="62"/>
      <c r="E432" s="62"/>
      <c r="F432" s="349"/>
      <c r="G432" s="62"/>
      <c r="H432" s="63"/>
      <c r="I432" s="63"/>
      <c r="J432" s="63"/>
      <c r="K432" s="62"/>
      <c r="L432" s="380"/>
      <c r="M432" s="62"/>
      <c r="N432" s="63"/>
      <c r="O432" s="64"/>
      <c r="P432" s="62"/>
      <c r="Q432" s="63"/>
      <c r="R432" s="63"/>
      <c r="S432" s="62"/>
      <c r="T432" s="62"/>
      <c r="U432" s="62"/>
      <c r="V432" s="64"/>
      <c r="W432" s="62"/>
      <c r="X432" s="44" t="s">
        <v>1073</v>
      </c>
      <c r="Y432" s="44" t="s">
        <v>855</v>
      </c>
      <c r="Z432" s="46">
        <v>42601</v>
      </c>
      <c r="AA432" s="55">
        <v>11879</v>
      </c>
      <c r="AB432" s="65" t="s">
        <v>767</v>
      </c>
      <c r="AC432" s="70">
        <v>42633</v>
      </c>
      <c r="AD432" s="70">
        <v>42752</v>
      </c>
      <c r="AE432" s="56"/>
      <c r="AF432" s="56"/>
      <c r="AG432" s="41"/>
      <c r="AH432" s="60"/>
      <c r="AI432" s="41"/>
      <c r="AJ432" s="56"/>
      <c r="AK432" s="41"/>
      <c r="AL432" s="64"/>
      <c r="AM432" s="64"/>
      <c r="AN432" s="64"/>
      <c r="AO432" s="64"/>
      <c r="AP432" s="61"/>
      <c r="AQ432" s="61"/>
      <c r="AR432" s="61"/>
      <c r="AS432" s="61"/>
      <c r="AT432" s="61"/>
      <c r="AU432" s="61"/>
      <c r="AV432" s="62"/>
      <c r="AW432" s="62"/>
      <c r="AX432" s="62"/>
      <c r="AY432" s="63"/>
      <c r="AZ432" s="62"/>
      <c r="BA432" s="63"/>
      <c r="BB432" s="62"/>
      <c r="BC432" s="62"/>
      <c r="BD432" s="42">
        <v>42603</v>
      </c>
      <c r="BE432" s="42">
        <v>42692</v>
      </c>
      <c r="BF432" s="43"/>
      <c r="BG432" s="62"/>
      <c r="BH432" s="63"/>
      <c r="BI432" s="62"/>
      <c r="BJ432" s="62"/>
      <c r="BK432" s="42"/>
      <c r="BL432" s="42"/>
      <c r="BM432" s="62"/>
    </row>
    <row r="433" spans="1:65" ht="38.25" x14ac:dyDescent="0.25">
      <c r="A433" s="311"/>
      <c r="B433" s="284"/>
      <c r="C433" s="62"/>
      <c r="D433" s="62"/>
      <c r="E433" s="62"/>
      <c r="F433" s="349"/>
      <c r="G433" s="62"/>
      <c r="H433" s="63"/>
      <c r="I433" s="63"/>
      <c r="J433" s="63"/>
      <c r="K433" s="62"/>
      <c r="L433" s="380"/>
      <c r="M433" s="62"/>
      <c r="N433" s="63"/>
      <c r="O433" s="64"/>
      <c r="P433" s="62"/>
      <c r="Q433" s="63"/>
      <c r="R433" s="63"/>
      <c r="S433" s="62"/>
      <c r="T433" s="62"/>
      <c r="U433" s="62"/>
      <c r="V433" s="64"/>
      <c r="W433" s="62"/>
      <c r="X433" s="44" t="s">
        <v>1075</v>
      </c>
      <c r="Y433" s="44" t="s">
        <v>952</v>
      </c>
      <c r="Z433" s="46">
        <v>42668</v>
      </c>
      <c r="AA433" s="55">
        <v>11920</v>
      </c>
      <c r="AB433" s="65" t="s">
        <v>649</v>
      </c>
      <c r="AC433" s="70"/>
      <c r="AD433" s="70"/>
      <c r="AE433" s="56"/>
      <c r="AF433" s="56"/>
      <c r="AG433" s="41"/>
      <c r="AH433" s="60">
        <v>3263.79</v>
      </c>
      <c r="AI433" s="41"/>
      <c r="AJ433" s="56"/>
      <c r="AK433" s="41"/>
      <c r="AL433" s="64"/>
      <c r="AM433" s="64"/>
      <c r="AN433" s="64"/>
      <c r="AO433" s="64"/>
      <c r="AP433" s="61"/>
      <c r="AQ433" s="61"/>
      <c r="AR433" s="61"/>
      <c r="AS433" s="61"/>
      <c r="AT433" s="61"/>
      <c r="AU433" s="61"/>
      <c r="AV433" s="62"/>
      <c r="AW433" s="62"/>
      <c r="AX433" s="62"/>
      <c r="AY433" s="63"/>
      <c r="AZ433" s="62"/>
      <c r="BA433" s="63"/>
      <c r="BB433" s="62"/>
      <c r="BC433" s="62"/>
      <c r="BD433" s="42"/>
      <c r="BE433" s="42"/>
      <c r="BF433" s="43"/>
      <c r="BG433" s="62"/>
      <c r="BH433" s="63"/>
      <c r="BI433" s="62"/>
      <c r="BJ433" s="62"/>
      <c r="BK433" s="42"/>
      <c r="BL433" s="42"/>
      <c r="BM433" s="62"/>
    </row>
    <row r="434" spans="1:65" ht="25.5" x14ac:dyDescent="0.25">
      <c r="A434" s="311"/>
      <c r="B434" s="284"/>
      <c r="C434" s="62"/>
      <c r="D434" s="62"/>
      <c r="E434" s="62"/>
      <c r="F434" s="349"/>
      <c r="G434" s="62"/>
      <c r="H434" s="63"/>
      <c r="I434" s="63"/>
      <c r="J434" s="63"/>
      <c r="K434" s="62"/>
      <c r="L434" s="380"/>
      <c r="M434" s="62"/>
      <c r="N434" s="63"/>
      <c r="O434" s="64"/>
      <c r="P434" s="62"/>
      <c r="Q434" s="63"/>
      <c r="R434" s="63"/>
      <c r="S434" s="62"/>
      <c r="T434" s="62"/>
      <c r="U434" s="62"/>
      <c r="V434" s="64"/>
      <c r="W434" s="62"/>
      <c r="X434" s="44" t="s">
        <v>1073</v>
      </c>
      <c r="Y434" s="44" t="s">
        <v>1008</v>
      </c>
      <c r="Z434" s="46">
        <v>42692</v>
      </c>
      <c r="AA434" s="55">
        <v>11963</v>
      </c>
      <c r="AB434" s="65" t="s">
        <v>767</v>
      </c>
      <c r="AC434" s="70">
        <v>42753</v>
      </c>
      <c r="AD434" s="70">
        <v>42872</v>
      </c>
      <c r="AE434" s="56"/>
      <c r="AF434" s="56"/>
      <c r="AG434" s="41"/>
      <c r="AH434" s="60"/>
      <c r="AI434" s="41"/>
      <c r="AJ434" s="56"/>
      <c r="AK434" s="41"/>
      <c r="AL434" s="64"/>
      <c r="AM434" s="64"/>
      <c r="AN434" s="64"/>
      <c r="AO434" s="64"/>
      <c r="AP434" s="61"/>
      <c r="AQ434" s="61"/>
      <c r="AR434" s="61"/>
      <c r="AS434" s="61"/>
      <c r="AT434" s="61"/>
      <c r="AU434" s="61"/>
      <c r="AV434" s="62"/>
      <c r="AW434" s="62"/>
      <c r="AX434" s="62"/>
      <c r="AY434" s="63"/>
      <c r="AZ434" s="62"/>
      <c r="BA434" s="63"/>
      <c r="BB434" s="62"/>
      <c r="BC434" s="62"/>
      <c r="BD434" s="42">
        <v>42693</v>
      </c>
      <c r="BE434" s="42">
        <v>42782</v>
      </c>
      <c r="BF434" s="43"/>
      <c r="BG434" s="62"/>
      <c r="BH434" s="63"/>
      <c r="BI434" s="62"/>
      <c r="BJ434" s="62"/>
      <c r="BK434" s="42"/>
      <c r="BL434" s="42"/>
      <c r="BM434" s="62"/>
    </row>
    <row r="435" spans="1:65" ht="25.5" x14ac:dyDescent="0.25">
      <c r="A435" s="311"/>
      <c r="B435" s="284"/>
      <c r="C435" s="62"/>
      <c r="D435" s="62"/>
      <c r="E435" s="62"/>
      <c r="F435" s="349"/>
      <c r="G435" s="62"/>
      <c r="H435" s="63"/>
      <c r="I435" s="63"/>
      <c r="J435" s="63"/>
      <c r="K435" s="62"/>
      <c r="L435" s="380"/>
      <c r="M435" s="62"/>
      <c r="N435" s="63"/>
      <c r="O435" s="64"/>
      <c r="P435" s="62"/>
      <c r="Q435" s="63"/>
      <c r="R435" s="63"/>
      <c r="S435" s="62"/>
      <c r="T435" s="62"/>
      <c r="U435" s="62"/>
      <c r="V435" s="64"/>
      <c r="W435" s="62"/>
      <c r="X435" s="44" t="s">
        <v>1073</v>
      </c>
      <c r="Y435" s="44" t="s">
        <v>1180</v>
      </c>
      <c r="Z435" s="46">
        <v>42782</v>
      </c>
      <c r="AA435" s="55">
        <v>12033</v>
      </c>
      <c r="AB435" s="65" t="s">
        <v>767</v>
      </c>
      <c r="AC435" s="70"/>
      <c r="AD435" s="70"/>
      <c r="AE435" s="56"/>
      <c r="AF435" s="56"/>
      <c r="AG435" s="41"/>
      <c r="AH435" s="60"/>
      <c r="AI435" s="41"/>
      <c r="AJ435" s="56"/>
      <c r="AK435" s="41"/>
      <c r="AL435" s="64"/>
      <c r="AM435" s="64"/>
      <c r="AN435" s="64"/>
      <c r="AO435" s="64"/>
      <c r="AP435" s="61"/>
      <c r="AQ435" s="61"/>
      <c r="AR435" s="61"/>
      <c r="AS435" s="61"/>
      <c r="AT435" s="61"/>
      <c r="AU435" s="61"/>
      <c r="AV435" s="62"/>
      <c r="AW435" s="62"/>
      <c r="AX435" s="62"/>
      <c r="AY435" s="63"/>
      <c r="AZ435" s="62"/>
      <c r="BA435" s="63"/>
      <c r="BB435" s="62"/>
      <c r="BC435" s="62"/>
      <c r="BD435" s="42">
        <v>42783</v>
      </c>
      <c r="BE435" s="42">
        <v>42872</v>
      </c>
      <c r="BF435" s="43"/>
      <c r="BG435" s="62"/>
      <c r="BH435" s="63"/>
      <c r="BI435" s="62"/>
      <c r="BJ435" s="62"/>
      <c r="BK435" s="42"/>
      <c r="BL435" s="42"/>
      <c r="BM435" s="62"/>
    </row>
    <row r="436" spans="1:65" ht="25.5" x14ac:dyDescent="0.25">
      <c r="A436" s="311"/>
      <c r="B436" s="284"/>
      <c r="C436" s="62"/>
      <c r="D436" s="62"/>
      <c r="E436" s="62"/>
      <c r="F436" s="349"/>
      <c r="G436" s="62"/>
      <c r="H436" s="63"/>
      <c r="I436" s="63"/>
      <c r="J436" s="63"/>
      <c r="K436" s="62"/>
      <c r="L436" s="380"/>
      <c r="M436" s="62"/>
      <c r="N436" s="63"/>
      <c r="O436" s="64"/>
      <c r="P436" s="62"/>
      <c r="Q436" s="63"/>
      <c r="R436" s="63"/>
      <c r="S436" s="62"/>
      <c r="T436" s="62"/>
      <c r="U436" s="62"/>
      <c r="V436" s="64"/>
      <c r="W436" s="62"/>
      <c r="X436" s="44" t="s">
        <v>1073</v>
      </c>
      <c r="Y436" s="44" t="s">
        <v>1425</v>
      </c>
      <c r="Z436" s="46">
        <v>42872</v>
      </c>
      <c r="AA436" s="55">
        <v>12119</v>
      </c>
      <c r="AB436" s="65" t="s">
        <v>767</v>
      </c>
      <c r="AC436" s="70">
        <v>42873</v>
      </c>
      <c r="AD436" s="70">
        <v>42992</v>
      </c>
      <c r="AE436" s="56"/>
      <c r="AF436" s="56"/>
      <c r="AG436" s="41"/>
      <c r="AH436" s="60"/>
      <c r="AI436" s="41"/>
      <c r="AJ436" s="56"/>
      <c r="AK436" s="41"/>
      <c r="AL436" s="64"/>
      <c r="AM436" s="64"/>
      <c r="AN436" s="64"/>
      <c r="AO436" s="64"/>
      <c r="AP436" s="61"/>
      <c r="AQ436" s="61"/>
      <c r="AR436" s="61"/>
      <c r="AS436" s="61"/>
      <c r="AT436" s="61"/>
      <c r="AU436" s="61"/>
      <c r="AV436" s="62"/>
      <c r="AW436" s="62"/>
      <c r="AX436" s="62"/>
      <c r="AY436" s="63"/>
      <c r="AZ436" s="62"/>
      <c r="BA436" s="63"/>
      <c r="BB436" s="62"/>
      <c r="BC436" s="62"/>
      <c r="BD436" s="42">
        <v>42873</v>
      </c>
      <c r="BE436" s="42">
        <v>42962</v>
      </c>
      <c r="BF436" s="43"/>
      <c r="BG436" s="62"/>
      <c r="BH436" s="63"/>
      <c r="BI436" s="62"/>
      <c r="BJ436" s="62"/>
      <c r="BK436" s="42"/>
      <c r="BL436" s="42"/>
      <c r="BM436" s="62"/>
    </row>
    <row r="437" spans="1:65" ht="25.5" x14ac:dyDescent="0.25">
      <c r="A437" s="311"/>
      <c r="B437" s="284"/>
      <c r="C437" s="62"/>
      <c r="D437" s="62"/>
      <c r="E437" s="62"/>
      <c r="F437" s="349"/>
      <c r="G437" s="62"/>
      <c r="H437" s="63"/>
      <c r="I437" s="63"/>
      <c r="J437" s="63"/>
      <c r="K437" s="62"/>
      <c r="L437" s="380"/>
      <c r="M437" s="62"/>
      <c r="N437" s="63"/>
      <c r="O437" s="64"/>
      <c r="P437" s="62"/>
      <c r="Q437" s="63"/>
      <c r="R437" s="63"/>
      <c r="S437" s="62"/>
      <c r="T437" s="62"/>
      <c r="U437" s="62"/>
      <c r="V437" s="64"/>
      <c r="W437" s="62"/>
      <c r="X437" s="44" t="s">
        <v>1073</v>
      </c>
      <c r="Y437" s="44" t="s">
        <v>1777</v>
      </c>
      <c r="Z437" s="46">
        <v>42962</v>
      </c>
      <c r="AA437" s="55">
        <v>12191</v>
      </c>
      <c r="AB437" s="65" t="s">
        <v>767</v>
      </c>
      <c r="AC437" s="70">
        <v>42993</v>
      </c>
      <c r="AD437" s="70">
        <v>43112</v>
      </c>
      <c r="AE437" s="56"/>
      <c r="AF437" s="56"/>
      <c r="AG437" s="41"/>
      <c r="AH437" s="60"/>
      <c r="AI437" s="41"/>
      <c r="AJ437" s="56"/>
      <c r="AK437" s="41"/>
      <c r="AL437" s="64"/>
      <c r="AM437" s="64"/>
      <c r="AN437" s="64"/>
      <c r="AO437" s="64"/>
      <c r="AP437" s="61"/>
      <c r="AQ437" s="61"/>
      <c r="AR437" s="61"/>
      <c r="AS437" s="61"/>
      <c r="AT437" s="61"/>
      <c r="AU437" s="61"/>
      <c r="AV437" s="62"/>
      <c r="AW437" s="62"/>
      <c r="AX437" s="62"/>
      <c r="AY437" s="63"/>
      <c r="AZ437" s="62"/>
      <c r="BA437" s="63"/>
      <c r="BB437" s="62"/>
      <c r="BC437" s="62"/>
      <c r="BD437" s="42">
        <v>42963</v>
      </c>
      <c r="BE437" s="42">
        <v>43052</v>
      </c>
      <c r="BF437" s="43"/>
      <c r="BG437" s="62"/>
      <c r="BH437" s="63"/>
      <c r="BI437" s="62"/>
      <c r="BJ437" s="62"/>
      <c r="BK437" s="42"/>
      <c r="BL437" s="42"/>
      <c r="BM437" s="62"/>
    </row>
    <row r="438" spans="1:65" ht="25.5" x14ac:dyDescent="0.25">
      <c r="A438" s="311"/>
      <c r="B438" s="284"/>
      <c r="C438" s="62"/>
      <c r="D438" s="62"/>
      <c r="E438" s="62"/>
      <c r="F438" s="349"/>
      <c r="G438" s="62"/>
      <c r="H438" s="63"/>
      <c r="I438" s="63"/>
      <c r="J438" s="63"/>
      <c r="K438" s="62"/>
      <c r="L438" s="380"/>
      <c r="M438" s="62"/>
      <c r="N438" s="63"/>
      <c r="O438" s="64"/>
      <c r="P438" s="62"/>
      <c r="Q438" s="63"/>
      <c r="R438" s="63"/>
      <c r="S438" s="62"/>
      <c r="T438" s="62"/>
      <c r="U438" s="62"/>
      <c r="V438" s="64"/>
      <c r="W438" s="62"/>
      <c r="X438" s="44" t="s">
        <v>1073</v>
      </c>
      <c r="Y438" s="44" t="s">
        <v>1644</v>
      </c>
      <c r="Z438" s="46">
        <v>43052</v>
      </c>
      <c r="AA438" s="55">
        <v>12206</v>
      </c>
      <c r="AB438" s="65" t="s">
        <v>767</v>
      </c>
      <c r="AC438" s="70">
        <v>43113</v>
      </c>
      <c r="AD438" s="70">
        <v>43202</v>
      </c>
      <c r="AE438" s="56"/>
      <c r="AF438" s="56"/>
      <c r="AG438" s="41"/>
      <c r="AH438" s="60"/>
      <c r="AI438" s="41"/>
      <c r="AJ438" s="56"/>
      <c r="AK438" s="41"/>
      <c r="AL438" s="64"/>
      <c r="AM438" s="64"/>
      <c r="AN438" s="64"/>
      <c r="AO438" s="64"/>
      <c r="AP438" s="61"/>
      <c r="AQ438" s="61"/>
      <c r="AR438" s="61"/>
      <c r="AS438" s="61"/>
      <c r="AT438" s="61"/>
      <c r="AU438" s="61"/>
      <c r="AV438" s="62"/>
      <c r="AW438" s="62"/>
      <c r="AX438" s="62"/>
      <c r="AY438" s="63"/>
      <c r="AZ438" s="62"/>
      <c r="BA438" s="63"/>
      <c r="BB438" s="62"/>
      <c r="BC438" s="62"/>
      <c r="BD438" s="42">
        <v>43053</v>
      </c>
      <c r="BE438" s="42">
        <v>43142</v>
      </c>
      <c r="BF438" s="43"/>
      <c r="BG438" s="62"/>
      <c r="BH438" s="63"/>
      <c r="BI438" s="62"/>
      <c r="BJ438" s="62"/>
      <c r="BK438" s="42"/>
      <c r="BL438" s="42"/>
      <c r="BM438" s="62"/>
    </row>
    <row r="439" spans="1:65" ht="25.5" x14ac:dyDescent="0.25">
      <c r="A439" s="311"/>
      <c r="B439" s="284"/>
      <c r="C439" s="62"/>
      <c r="D439" s="62"/>
      <c r="E439" s="62"/>
      <c r="F439" s="349"/>
      <c r="G439" s="62"/>
      <c r="H439" s="63"/>
      <c r="I439" s="63"/>
      <c r="J439" s="63"/>
      <c r="K439" s="62"/>
      <c r="L439" s="380"/>
      <c r="M439" s="62"/>
      <c r="N439" s="63"/>
      <c r="O439" s="64"/>
      <c r="P439" s="62"/>
      <c r="Q439" s="63"/>
      <c r="R439" s="63"/>
      <c r="S439" s="62"/>
      <c r="T439" s="62"/>
      <c r="U439" s="62"/>
      <c r="V439" s="64"/>
      <c r="W439" s="62"/>
      <c r="X439" s="44" t="s">
        <v>1075</v>
      </c>
      <c r="Y439" s="44" t="s">
        <v>1733</v>
      </c>
      <c r="Z439" s="46">
        <v>43108</v>
      </c>
      <c r="AA439" s="55">
        <v>12217</v>
      </c>
      <c r="AB439" s="65" t="s">
        <v>955</v>
      </c>
      <c r="AC439" s="70"/>
      <c r="AD439" s="70"/>
      <c r="AE439" s="56"/>
      <c r="AF439" s="56"/>
      <c r="AG439" s="41"/>
      <c r="AH439" s="60">
        <v>16633.38</v>
      </c>
      <c r="AI439" s="41"/>
      <c r="AJ439" s="56"/>
      <c r="AK439" s="41"/>
      <c r="AL439" s="64"/>
      <c r="AM439" s="64"/>
      <c r="AN439" s="64"/>
      <c r="AO439" s="64"/>
      <c r="AP439" s="61"/>
      <c r="AQ439" s="61"/>
      <c r="AR439" s="61"/>
      <c r="AS439" s="61"/>
      <c r="AT439" s="61"/>
      <c r="AU439" s="61"/>
      <c r="AV439" s="62"/>
      <c r="AW439" s="62"/>
      <c r="AX439" s="62"/>
      <c r="AY439" s="63"/>
      <c r="AZ439" s="62"/>
      <c r="BA439" s="63"/>
      <c r="BB439" s="62"/>
      <c r="BC439" s="62"/>
      <c r="BD439" s="42"/>
      <c r="BE439" s="42"/>
      <c r="BF439" s="43"/>
      <c r="BG439" s="62"/>
      <c r="BH439" s="63"/>
      <c r="BI439" s="62"/>
      <c r="BJ439" s="62"/>
      <c r="BK439" s="42"/>
      <c r="BL439" s="42"/>
      <c r="BM439" s="62"/>
    </row>
    <row r="440" spans="1:65" ht="25.5" x14ac:dyDescent="0.25">
      <c r="A440" s="312"/>
      <c r="B440" s="285"/>
      <c r="C440" s="66"/>
      <c r="D440" s="66"/>
      <c r="E440" s="66"/>
      <c r="F440" s="350"/>
      <c r="G440" s="66"/>
      <c r="H440" s="67"/>
      <c r="I440" s="67"/>
      <c r="J440" s="67"/>
      <c r="K440" s="66"/>
      <c r="L440" s="381"/>
      <c r="M440" s="66"/>
      <c r="N440" s="67"/>
      <c r="O440" s="68"/>
      <c r="P440" s="66"/>
      <c r="Q440" s="67"/>
      <c r="R440" s="67"/>
      <c r="S440" s="66"/>
      <c r="T440" s="66"/>
      <c r="U440" s="66"/>
      <c r="V440" s="68"/>
      <c r="W440" s="66"/>
      <c r="X440" s="44" t="s">
        <v>1073</v>
      </c>
      <c r="Y440" s="44" t="s">
        <v>1776</v>
      </c>
      <c r="Z440" s="46">
        <v>43201</v>
      </c>
      <c r="AA440" s="55">
        <v>12292</v>
      </c>
      <c r="AB440" s="65" t="s">
        <v>767</v>
      </c>
      <c r="AC440" s="70">
        <v>43203</v>
      </c>
      <c r="AD440" s="70">
        <v>43262</v>
      </c>
      <c r="AE440" s="56"/>
      <c r="AF440" s="56"/>
      <c r="AG440" s="41"/>
      <c r="AH440" s="60"/>
      <c r="AI440" s="41"/>
      <c r="AJ440" s="56"/>
      <c r="AK440" s="41"/>
      <c r="AL440" s="68"/>
      <c r="AM440" s="68"/>
      <c r="AN440" s="68"/>
      <c r="AO440" s="68"/>
      <c r="AP440" s="61"/>
      <c r="AQ440" s="61"/>
      <c r="AR440" s="61"/>
      <c r="AS440" s="61"/>
      <c r="AT440" s="61"/>
      <c r="AU440" s="61"/>
      <c r="AV440" s="66"/>
      <c r="AW440" s="66"/>
      <c r="AX440" s="66"/>
      <c r="AY440" s="67"/>
      <c r="AZ440" s="66"/>
      <c r="BA440" s="67"/>
      <c r="BB440" s="66"/>
      <c r="BC440" s="66"/>
      <c r="BD440" s="42"/>
      <c r="BE440" s="42"/>
      <c r="BF440" s="43"/>
      <c r="BG440" s="66"/>
      <c r="BH440" s="67"/>
      <c r="BI440" s="66"/>
      <c r="BJ440" s="66"/>
      <c r="BK440" s="42"/>
      <c r="BL440" s="42"/>
      <c r="BM440" s="66"/>
    </row>
    <row r="441" spans="1:65" x14ac:dyDescent="0.25">
      <c r="A441" s="317">
        <v>82</v>
      </c>
      <c r="B441" s="290" t="s">
        <v>697</v>
      </c>
      <c r="C441" s="57" t="s">
        <v>535</v>
      </c>
      <c r="D441" s="57" t="s">
        <v>431</v>
      </c>
      <c r="E441" s="57" t="s">
        <v>143</v>
      </c>
      <c r="F441" s="351" t="s">
        <v>722</v>
      </c>
      <c r="G441" s="57" t="s">
        <v>621</v>
      </c>
      <c r="H441" s="57"/>
      <c r="I441" s="58"/>
      <c r="J441" s="58"/>
      <c r="K441" s="57" t="s">
        <v>726</v>
      </c>
      <c r="L441" s="385" t="s">
        <v>522</v>
      </c>
      <c r="M441" s="57" t="s">
        <v>594</v>
      </c>
      <c r="N441" s="58">
        <v>42515</v>
      </c>
      <c r="O441" s="59">
        <v>1747010.3</v>
      </c>
      <c r="P441" s="57">
        <v>11813</v>
      </c>
      <c r="Q441" s="58">
        <v>42515</v>
      </c>
      <c r="R441" s="58">
        <v>42610</v>
      </c>
      <c r="S441" s="57" t="s">
        <v>602</v>
      </c>
      <c r="T441" s="57" t="s">
        <v>1226</v>
      </c>
      <c r="U441" s="57" t="s">
        <v>1204</v>
      </c>
      <c r="V441" s="59">
        <v>0</v>
      </c>
      <c r="W441" s="57" t="s">
        <v>296</v>
      </c>
      <c r="X441" s="44"/>
      <c r="Y441" s="44"/>
      <c r="Z441" s="46"/>
      <c r="AA441" s="55"/>
      <c r="AB441" s="50"/>
      <c r="AC441" s="70"/>
      <c r="AD441" s="70"/>
      <c r="AE441" s="56">
        <f>AG441/O441</f>
        <v>0.24308029551972304</v>
      </c>
      <c r="AF441" s="56">
        <f>AH441/O441</f>
        <v>0</v>
      </c>
      <c r="AG441" s="41">
        <f>SUM(AG442:AG445)</f>
        <v>424663.78</v>
      </c>
      <c r="AH441" s="41">
        <f t="shared" ref="AH441:AK441" si="32">SUM(AH442:AH445)</f>
        <v>0</v>
      </c>
      <c r="AI441" s="41">
        <f t="shared" si="32"/>
        <v>0</v>
      </c>
      <c r="AJ441" s="56">
        <f t="shared" si="32"/>
        <v>0</v>
      </c>
      <c r="AK441" s="41">
        <f t="shared" si="32"/>
        <v>0</v>
      </c>
      <c r="AL441" s="59">
        <f>O441-AH441+AG441+AK441</f>
        <v>2171674.08</v>
      </c>
      <c r="AM441" s="59">
        <v>1985280.74</v>
      </c>
      <c r="AN441" s="59">
        <v>104238.8</v>
      </c>
      <c r="AO441" s="59">
        <f t="shared" si="31"/>
        <v>2089519.54</v>
      </c>
      <c r="AP441" s="61"/>
      <c r="AQ441" s="61"/>
      <c r="AR441" s="61"/>
      <c r="AS441" s="61"/>
      <c r="AT441" s="61"/>
      <c r="AU441" s="61"/>
      <c r="AV441" s="57"/>
      <c r="AW441" s="57"/>
      <c r="AX441" s="57"/>
      <c r="AY441" s="58"/>
      <c r="AZ441" s="57"/>
      <c r="BA441" s="58"/>
      <c r="BB441" s="57"/>
      <c r="BC441" s="57"/>
      <c r="BD441" s="42">
        <v>42521</v>
      </c>
      <c r="BE441" s="42">
        <v>42610</v>
      </c>
      <c r="BF441" s="43"/>
      <c r="BG441" s="57"/>
      <c r="BH441" s="58">
        <v>42521</v>
      </c>
      <c r="BI441" s="57"/>
      <c r="BJ441" s="57"/>
      <c r="BK441" s="42">
        <v>42760</v>
      </c>
      <c r="BL441" s="42"/>
      <c r="BM441" s="57"/>
    </row>
    <row r="442" spans="1:65" ht="25.5" x14ac:dyDescent="0.25">
      <c r="A442" s="311"/>
      <c r="B442" s="284"/>
      <c r="C442" s="62"/>
      <c r="D442" s="62"/>
      <c r="E442" s="62"/>
      <c r="F442" s="349"/>
      <c r="G442" s="62"/>
      <c r="H442" s="62"/>
      <c r="I442" s="63"/>
      <c r="J442" s="63"/>
      <c r="K442" s="62"/>
      <c r="L442" s="380"/>
      <c r="M442" s="62"/>
      <c r="N442" s="63"/>
      <c r="O442" s="64"/>
      <c r="P442" s="62"/>
      <c r="Q442" s="63"/>
      <c r="R442" s="63"/>
      <c r="S442" s="62"/>
      <c r="T442" s="62"/>
      <c r="U442" s="62"/>
      <c r="V442" s="64"/>
      <c r="W442" s="62"/>
      <c r="X442" s="44" t="s">
        <v>1073</v>
      </c>
      <c r="Y442" s="44" t="s">
        <v>860</v>
      </c>
      <c r="Z442" s="46">
        <v>42599</v>
      </c>
      <c r="AA442" s="55">
        <v>11877</v>
      </c>
      <c r="AB442" s="65" t="s">
        <v>767</v>
      </c>
      <c r="AC442" s="70">
        <v>42635</v>
      </c>
      <c r="AD442" s="70">
        <v>42754</v>
      </c>
      <c r="AE442" s="56"/>
      <c r="AF442" s="56"/>
      <c r="AG442" s="41"/>
      <c r="AH442" s="60"/>
      <c r="AI442" s="41"/>
      <c r="AJ442" s="56"/>
      <c r="AK442" s="41"/>
      <c r="AL442" s="64"/>
      <c r="AM442" s="64"/>
      <c r="AN442" s="64"/>
      <c r="AO442" s="64"/>
      <c r="AP442" s="61"/>
      <c r="AQ442" s="61"/>
      <c r="AR442" s="61"/>
      <c r="AS442" s="61"/>
      <c r="AT442" s="61"/>
      <c r="AU442" s="61"/>
      <c r="AV442" s="62"/>
      <c r="AW442" s="62"/>
      <c r="AX442" s="62"/>
      <c r="AY442" s="63"/>
      <c r="AZ442" s="62"/>
      <c r="BA442" s="63"/>
      <c r="BB442" s="62"/>
      <c r="BC442" s="62"/>
      <c r="BD442" s="42">
        <v>42611</v>
      </c>
      <c r="BE442" s="42">
        <v>42700</v>
      </c>
      <c r="BF442" s="43"/>
      <c r="BG442" s="62"/>
      <c r="BH442" s="63"/>
      <c r="BI442" s="62"/>
      <c r="BJ442" s="62"/>
      <c r="BK442" s="42"/>
      <c r="BL442" s="42"/>
      <c r="BM442" s="62"/>
    </row>
    <row r="443" spans="1:65" ht="25.5" x14ac:dyDescent="0.25">
      <c r="A443" s="311"/>
      <c r="B443" s="284"/>
      <c r="C443" s="62"/>
      <c r="D443" s="62"/>
      <c r="E443" s="62"/>
      <c r="F443" s="349"/>
      <c r="G443" s="62"/>
      <c r="H443" s="62"/>
      <c r="I443" s="63"/>
      <c r="J443" s="63"/>
      <c r="K443" s="62"/>
      <c r="L443" s="380"/>
      <c r="M443" s="62"/>
      <c r="N443" s="63"/>
      <c r="O443" s="64"/>
      <c r="P443" s="62"/>
      <c r="Q443" s="63"/>
      <c r="R443" s="63"/>
      <c r="S443" s="62"/>
      <c r="T443" s="62"/>
      <c r="U443" s="62"/>
      <c r="V443" s="64"/>
      <c r="W443" s="62"/>
      <c r="X443" s="44" t="s">
        <v>1075</v>
      </c>
      <c r="Y443" s="44" t="s">
        <v>960</v>
      </c>
      <c r="Z443" s="46">
        <v>42657</v>
      </c>
      <c r="AA443" s="55">
        <v>11918</v>
      </c>
      <c r="AB443" s="65" t="s">
        <v>955</v>
      </c>
      <c r="AC443" s="70"/>
      <c r="AD443" s="70"/>
      <c r="AE443" s="56"/>
      <c r="AF443" s="56"/>
      <c r="AG443" s="41">
        <v>371662.26</v>
      </c>
      <c r="AH443" s="60"/>
      <c r="AI443" s="41"/>
      <c r="AJ443" s="56"/>
      <c r="AK443" s="41"/>
      <c r="AL443" s="64"/>
      <c r="AM443" s="64"/>
      <c r="AN443" s="64"/>
      <c r="AO443" s="64"/>
      <c r="AP443" s="61"/>
      <c r="AQ443" s="61"/>
      <c r="AR443" s="61"/>
      <c r="AS443" s="61"/>
      <c r="AT443" s="61"/>
      <c r="AU443" s="61"/>
      <c r="AV443" s="62"/>
      <c r="AW443" s="62"/>
      <c r="AX443" s="62"/>
      <c r="AY443" s="63"/>
      <c r="AZ443" s="62"/>
      <c r="BA443" s="63"/>
      <c r="BB443" s="62"/>
      <c r="BC443" s="62"/>
      <c r="BD443" s="42"/>
      <c r="BE443" s="42"/>
      <c r="BF443" s="43"/>
      <c r="BG443" s="62"/>
      <c r="BH443" s="63"/>
      <c r="BI443" s="62"/>
      <c r="BJ443" s="62"/>
      <c r="BK443" s="42"/>
      <c r="BL443" s="42"/>
      <c r="BM443" s="62"/>
    </row>
    <row r="444" spans="1:65" ht="25.5" x14ac:dyDescent="0.25">
      <c r="A444" s="311"/>
      <c r="B444" s="284"/>
      <c r="C444" s="62"/>
      <c r="D444" s="62"/>
      <c r="E444" s="62"/>
      <c r="F444" s="349"/>
      <c r="G444" s="62"/>
      <c r="H444" s="62"/>
      <c r="I444" s="63"/>
      <c r="J444" s="63"/>
      <c r="K444" s="62"/>
      <c r="L444" s="380"/>
      <c r="M444" s="62"/>
      <c r="N444" s="63"/>
      <c r="O444" s="64"/>
      <c r="P444" s="62"/>
      <c r="Q444" s="63"/>
      <c r="R444" s="63"/>
      <c r="S444" s="62"/>
      <c r="T444" s="62"/>
      <c r="U444" s="62"/>
      <c r="V444" s="64"/>
      <c r="W444" s="62"/>
      <c r="X444" s="44" t="s">
        <v>1073</v>
      </c>
      <c r="Y444" s="44" t="s">
        <v>1181</v>
      </c>
      <c r="Z444" s="46">
        <v>42699</v>
      </c>
      <c r="AA444" s="55">
        <v>12025</v>
      </c>
      <c r="AB444" s="65" t="s">
        <v>767</v>
      </c>
      <c r="AC444" s="70">
        <v>42755</v>
      </c>
      <c r="AD444" s="70">
        <v>42874</v>
      </c>
      <c r="AE444" s="56"/>
      <c r="AF444" s="56"/>
      <c r="AG444" s="41"/>
      <c r="AH444" s="60"/>
      <c r="AI444" s="41"/>
      <c r="AJ444" s="56"/>
      <c r="AK444" s="41"/>
      <c r="AL444" s="64"/>
      <c r="AM444" s="64"/>
      <c r="AN444" s="64"/>
      <c r="AO444" s="64"/>
      <c r="AP444" s="61"/>
      <c r="AQ444" s="61"/>
      <c r="AR444" s="61"/>
      <c r="AS444" s="61"/>
      <c r="AT444" s="61"/>
      <c r="AU444" s="61"/>
      <c r="AV444" s="62"/>
      <c r="AW444" s="62"/>
      <c r="AX444" s="62"/>
      <c r="AY444" s="63"/>
      <c r="AZ444" s="62"/>
      <c r="BA444" s="63"/>
      <c r="BB444" s="62"/>
      <c r="BC444" s="62"/>
      <c r="BD444" s="42">
        <v>42701</v>
      </c>
      <c r="BE444" s="42">
        <v>42790</v>
      </c>
      <c r="BF444" s="43"/>
      <c r="BG444" s="62"/>
      <c r="BH444" s="63"/>
      <c r="BI444" s="62"/>
      <c r="BJ444" s="62"/>
      <c r="BK444" s="42"/>
      <c r="BL444" s="42"/>
      <c r="BM444" s="62" t="s">
        <v>1454</v>
      </c>
    </row>
    <row r="445" spans="1:65" ht="25.5" x14ac:dyDescent="0.25">
      <c r="A445" s="311"/>
      <c r="B445" s="284"/>
      <c r="C445" s="62"/>
      <c r="D445" s="62"/>
      <c r="E445" s="62"/>
      <c r="F445" s="349"/>
      <c r="G445" s="62"/>
      <c r="H445" s="62"/>
      <c r="I445" s="63"/>
      <c r="J445" s="63"/>
      <c r="K445" s="62"/>
      <c r="L445" s="380"/>
      <c r="M445" s="62"/>
      <c r="N445" s="63"/>
      <c r="O445" s="64"/>
      <c r="P445" s="62"/>
      <c r="Q445" s="63"/>
      <c r="R445" s="63"/>
      <c r="S445" s="62"/>
      <c r="T445" s="62"/>
      <c r="U445" s="62"/>
      <c r="V445" s="64"/>
      <c r="W445" s="62"/>
      <c r="X445" s="44" t="s">
        <v>1074</v>
      </c>
      <c r="Y445" s="44" t="s">
        <v>1420</v>
      </c>
      <c r="Z445" s="46">
        <v>42874</v>
      </c>
      <c r="AA445" s="55">
        <v>12078</v>
      </c>
      <c r="AB445" s="97" t="s">
        <v>1421</v>
      </c>
      <c r="AC445" s="70">
        <v>42875</v>
      </c>
      <c r="AD445" s="70">
        <v>42994</v>
      </c>
      <c r="AE445" s="56"/>
      <c r="AF445" s="56"/>
      <c r="AG445" s="60">
        <v>53001.52</v>
      </c>
      <c r="AH445" s="60"/>
      <c r="AI445" s="41"/>
      <c r="AJ445" s="56"/>
      <c r="AK445" s="41"/>
      <c r="AL445" s="64"/>
      <c r="AM445" s="64"/>
      <c r="AN445" s="64"/>
      <c r="AO445" s="64"/>
      <c r="AP445" s="61"/>
      <c r="AQ445" s="61"/>
      <c r="AR445" s="61"/>
      <c r="AS445" s="61"/>
      <c r="AT445" s="61"/>
      <c r="AU445" s="61"/>
      <c r="AV445" s="62"/>
      <c r="AW445" s="62"/>
      <c r="AX445" s="62"/>
      <c r="AY445" s="63"/>
      <c r="AZ445" s="62"/>
      <c r="BA445" s="63"/>
      <c r="BB445" s="62"/>
      <c r="BC445" s="62"/>
      <c r="BD445" s="42"/>
      <c r="BE445" s="42"/>
      <c r="BF445" s="43"/>
      <c r="BG445" s="62"/>
      <c r="BH445" s="63"/>
      <c r="BI445" s="62"/>
      <c r="BJ445" s="62"/>
      <c r="BK445" s="42"/>
      <c r="BL445" s="42"/>
      <c r="BM445" s="62"/>
    </row>
    <row r="446" spans="1:65" ht="25.5" x14ac:dyDescent="0.25">
      <c r="A446" s="311"/>
      <c r="B446" s="284"/>
      <c r="C446" s="62"/>
      <c r="D446" s="62"/>
      <c r="E446" s="62"/>
      <c r="F446" s="349"/>
      <c r="G446" s="62"/>
      <c r="H446" s="62"/>
      <c r="I446" s="63"/>
      <c r="J446" s="63"/>
      <c r="K446" s="62"/>
      <c r="L446" s="380"/>
      <c r="M446" s="62"/>
      <c r="N446" s="63"/>
      <c r="O446" s="64"/>
      <c r="P446" s="62"/>
      <c r="Q446" s="63"/>
      <c r="R446" s="63"/>
      <c r="S446" s="62"/>
      <c r="T446" s="62"/>
      <c r="U446" s="62"/>
      <c r="V446" s="64"/>
      <c r="W446" s="62"/>
      <c r="X446" s="44" t="s">
        <v>1636</v>
      </c>
      <c r="Y446" s="44" t="s">
        <v>1635</v>
      </c>
      <c r="Z446" s="46">
        <v>42957</v>
      </c>
      <c r="AA446" s="55">
        <v>12187</v>
      </c>
      <c r="AB446" s="65" t="s">
        <v>767</v>
      </c>
      <c r="AC446" s="70">
        <v>42995</v>
      </c>
      <c r="AD446" s="70">
        <v>43114</v>
      </c>
      <c r="AE446" s="56"/>
      <c r="AF446" s="56"/>
      <c r="AG446" s="60"/>
      <c r="AH446" s="60"/>
      <c r="AI446" s="41"/>
      <c r="AJ446" s="56"/>
      <c r="AK446" s="41"/>
      <c r="AL446" s="64"/>
      <c r="AM446" s="64"/>
      <c r="AN446" s="64"/>
      <c r="AO446" s="64"/>
      <c r="AP446" s="61"/>
      <c r="AQ446" s="61"/>
      <c r="AR446" s="61"/>
      <c r="AS446" s="61"/>
      <c r="AT446" s="61"/>
      <c r="AU446" s="61"/>
      <c r="AV446" s="62"/>
      <c r="AW446" s="62"/>
      <c r="AX446" s="62"/>
      <c r="AY446" s="63"/>
      <c r="AZ446" s="62"/>
      <c r="BA446" s="63"/>
      <c r="BB446" s="62"/>
      <c r="BC446" s="62"/>
      <c r="BD446" s="42">
        <v>42958</v>
      </c>
      <c r="BE446" s="42">
        <v>43017</v>
      </c>
      <c r="BF446" s="43"/>
      <c r="BG446" s="62"/>
      <c r="BH446" s="63"/>
      <c r="BI446" s="62"/>
      <c r="BJ446" s="62"/>
      <c r="BK446" s="42"/>
      <c r="BL446" s="42"/>
      <c r="BM446" s="62"/>
    </row>
    <row r="447" spans="1:65" ht="25.5" x14ac:dyDescent="0.25">
      <c r="A447" s="312"/>
      <c r="B447" s="285"/>
      <c r="C447" s="66"/>
      <c r="D447" s="66"/>
      <c r="E447" s="66"/>
      <c r="F447" s="350"/>
      <c r="G447" s="66"/>
      <c r="H447" s="66"/>
      <c r="I447" s="67"/>
      <c r="J447" s="67"/>
      <c r="K447" s="66"/>
      <c r="L447" s="381"/>
      <c r="M447" s="66"/>
      <c r="N447" s="67"/>
      <c r="O447" s="68"/>
      <c r="P447" s="66"/>
      <c r="Q447" s="67"/>
      <c r="R447" s="67"/>
      <c r="S447" s="66"/>
      <c r="T447" s="66"/>
      <c r="U447" s="66"/>
      <c r="V447" s="68"/>
      <c r="W447" s="66"/>
      <c r="X447" s="44" t="s">
        <v>1636</v>
      </c>
      <c r="Y447" s="44" t="s">
        <v>1848</v>
      </c>
      <c r="Z447" s="46">
        <v>43112</v>
      </c>
      <c r="AA447" s="55">
        <v>12279</v>
      </c>
      <c r="AB447" s="65" t="s">
        <v>767</v>
      </c>
      <c r="AC447" s="70">
        <v>43115</v>
      </c>
      <c r="AD447" s="70">
        <v>43204</v>
      </c>
      <c r="AE447" s="56"/>
      <c r="AF447" s="56"/>
      <c r="AG447" s="60"/>
      <c r="AH447" s="60"/>
      <c r="AI447" s="41"/>
      <c r="AJ447" s="56"/>
      <c r="AK447" s="41"/>
      <c r="AL447" s="68"/>
      <c r="AM447" s="68"/>
      <c r="AN447" s="68"/>
      <c r="AO447" s="68"/>
      <c r="AP447" s="61"/>
      <c r="AQ447" s="61"/>
      <c r="AR447" s="61"/>
      <c r="AS447" s="61"/>
      <c r="AT447" s="61"/>
      <c r="AU447" s="61"/>
      <c r="AV447" s="66"/>
      <c r="AW447" s="66"/>
      <c r="AX447" s="66"/>
      <c r="AY447" s="67"/>
      <c r="AZ447" s="66"/>
      <c r="BA447" s="67"/>
      <c r="BB447" s="66"/>
      <c r="BC447" s="66"/>
      <c r="BD447" s="42"/>
      <c r="BE447" s="42"/>
      <c r="BF447" s="43"/>
      <c r="BG447" s="66"/>
      <c r="BH447" s="67"/>
      <c r="BI447" s="66"/>
      <c r="BJ447" s="66"/>
      <c r="BK447" s="42"/>
      <c r="BL447" s="42"/>
      <c r="BM447" s="66"/>
    </row>
    <row r="448" spans="1:65" x14ac:dyDescent="0.25">
      <c r="A448" s="314">
        <v>83</v>
      </c>
      <c r="B448" s="298" t="s">
        <v>802</v>
      </c>
      <c r="C448" s="116" t="s">
        <v>539</v>
      </c>
      <c r="D448" s="116" t="s">
        <v>431</v>
      </c>
      <c r="E448" s="116" t="s">
        <v>143</v>
      </c>
      <c r="F448" s="377" t="s">
        <v>803</v>
      </c>
      <c r="G448" s="116" t="s">
        <v>595</v>
      </c>
      <c r="H448" s="57"/>
      <c r="I448" s="58"/>
      <c r="J448" s="58"/>
      <c r="K448" s="116" t="s">
        <v>801</v>
      </c>
      <c r="L448" s="392" t="s">
        <v>804</v>
      </c>
      <c r="M448" s="116" t="s">
        <v>386</v>
      </c>
      <c r="N448" s="73">
        <v>42530</v>
      </c>
      <c r="O448" s="74">
        <v>1444499.83</v>
      </c>
      <c r="P448" s="116">
        <v>11829</v>
      </c>
      <c r="Q448" s="73">
        <v>42530</v>
      </c>
      <c r="R448" s="73">
        <v>42679</v>
      </c>
      <c r="S448" s="116" t="s">
        <v>602</v>
      </c>
      <c r="T448" s="116" t="s">
        <v>805</v>
      </c>
      <c r="U448" s="116" t="s">
        <v>1213</v>
      </c>
      <c r="V448" s="74">
        <v>22318.13</v>
      </c>
      <c r="W448" s="116">
        <v>44905100</v>
      </c>
      <c r="X448" s="119"/>
      <c r="Y448" s="44"/>
      <c r="Z448" s="46"/>
      <c r="AA448" s="55"/>
      <c r="AB448" s="50"/>
      <c r="AC448" s="70"/>
      <c r="AD448" s="70"/>
      <c r="AE448" s="56"/>
      <c r="AF448" s="56"/>
      <c r="AG448" s="41"/>
      <c r="AH448" s="60"/>
      <c r="AI448" s="41"/>
      <c r="AJ448" s="56"/>
      <c r="AK448" s="41"/>
      <c r="AL448" s="59">
        <f>O448-AH448+AG448</f>
        <v>1444499.83</v>
      </c>
      <c r="AM448" s="59">
        <v>42509.03</v>
      </c>
      <c r="AN448" s="59">
        <v>544846.43000000005</v>
      </c>
      <c r="AO448" s="59">
        <f t="shared" ref="AO448:AO458" si="33">AN448+AM448</f>
        <v>587355.46000000008</v>
      </c>
      <c r="AP448" s="61"/>
      <c r="AQ448" s="61"/>
      <c r="AR448" s="61"/>
      <c r="AS448" s="61"/>
      <c r="AT448" s="61"/>
      <c r="AU448" s="61"/>
      <c r="AV448" s="116"/>
      <c r="AW448" s="116"/>
      <c r="AX448" s="116"/>
      <c r="AY448" s="73"/>
      <c r="AZ448" s="116"/>
      <c r="BA448" s="73"/>
      <c r="BB448" s="116"/>
      <c r="BC448" s="116"/>
      <c r="BD448" s="42">
        <v>42543</v>
      </c>
      <c r="BE448" s="42">
        <v>42662</v>
      </c>
      <c r="BF448" s="43"/>
      <c r="BG448" s="116"/>
      <c r="BH448" s="73">
        <v>42543</v>
      </c>
      <c r="BI448" s="116"/>
      <c r="BJ448" s="116"/>
      <c r="BK448" s="42"/>
      <c r="BL448" s="42"/>
      <c r="BM448" s="116"/>
    </row>
    <row r="449" spans="1:65" ht="25.5" x14ac:dyDescent="0.25">
      <c r="A449" s="315"/>
      <c r="B449" s="299"/>
      <c r="C449" s="117"/>
      <c r="D449" s="117"/>
      <c r="E449" s="117"/>
      <c r="F449" s="378"/>
      <c r="G449" s="117"/>
      <c r="H449" s="62"/>
      <c r="I449" s="63"/>
      <c r="J449" s="63"/>
      <c r="K449" s="117"/>
      <c r="L449" s="393"/>
      <c r="M449" s="117"/>
      <c r="N449" s="79"/>
      <c r="O449" s="80"/>
      <c r="P449" s="117"/>
      <c r="Q449" s="79"/>
      <c r="R449" s="79"/>
      <c r="S449" s="117"/>
      <c r="T449" s="117"/>
      <c r="U449" s="117"/>
      <c r="V449" s="80"/>
      <c r="W449" s="117"/>
      <c r="X449" s="44" t="s">
        <v>1073</v>
      </c>
      <c r="Y449" s="44" t="s">
        <v>1563</v>
      </c>
      <c r="Z449" s="46">
        <v>42677</v>
      </c>
      <c r="AA449" s="55">
        <v>12044</v>
      </c>
      <c r="AB449" s="65" t="s">
        <v>1565</v>
      </c>
      <c r="AC449" s="70">
        <v>42680</v>
      </c>
      <c r="AD449" s="70">
        <v>42829</v>
      </c>
      <c r="AE449" s="56"/>
      <c r="AF449" s="56"/>
      <c r="AG449" s="41"/>
      <c r="AH449" s="60"/>
      <c r="AI449" s="41"/>
      <c r="AJ449" s="56"/>
      <c r="AK449" s="41"/>
      <c r="AL449" s="64"/>
      <c r="AM449" s="64"/>
      <c r="AN449" s="64"/>
      <c r="AO449" s="64"/>
      <c r="AP449" s="61"/>
      <c r="AQ449" s="61"/>
      <c r="AR449" s="61"/>
      <c r="AS449" s="61"/>
      <c r="AT449" s="61"/>
      <c r="AU449" s="61"/>
      <c r="AV449" s="117"/>
      <c r="AW449" s="117"/>
      <c r="AX449" s="117"/>
      <c r="AY449" s="79"/>
      <c r="AZ449" s="117"/>
      <c r="BA449" s="79"/>
      <c r="BB449" s="117"/>
      <c r="BC449" s="117"/>
      <c r="BD449" s="42"/>
      <c r="BE449" s="42"/>
      <c r="BF449" s="43"/>
      <c r="BG449" s="117"/>
      <c r="BH449" s="79"/>
      <c r="BI449" s="117"/>
      <c r="BJ449" s="117"/>
      <c r="BK449" s="42"/>
      <c r="BL449" s="42"/>
      <c r="BM449" s="117" t="s">
        <v>1566</v>
      </c>
    </row>
    <row r="450" spans="1:65" ht="25.5" x14ac:dyDescent="0.25">
      <c r="A450" s="315"/>
      <c r="B450" s="299"/>
      <c r="C450" s="117"/>
      <c r="D450" s="117"/>
      <c r="E450" s="117"/>
      <c r="F450" s="378"/>
      <c r="G450" s="117"/>
      <c r="H450" s="62"/>
      <c r="I450" s="63"/>
      <c r="J450" s="63"/>
      <c r="K450" s="117"/>
      <c r="L450" s="393"/>
      <c r="M450" s="117"/>
      <c r="N450" s="79"/>
      <c r="O450" s="80"/>
      <c r="P450" s="117"/>
      <c r="Q450" s="79"/>
      <c r="R450" s="79"/>
      <c r="S450" s="117"/>
      <c r="T450" s="117"/>
      <c r="U450" s="117"/>
      <c r="V450" s="80"/>
      <c r="W450" s="117"/>
      <c r="X450" s="44" t="s">
        <v>1073</v>
      </c>
      <c r="Y450" s="44" t="s">
        <v>1564</v>
      </c>
      <c r="Z450" s="46">
        <v>42830</v>
      </c>
      <c r="AA450" s="55">
        <v>12115</v>
      </c>
      <c r="AB450" s="65" t="s">
        <v>1565</v>
      </c>
      <c r="AC450" s="70">
        <v>42830</v>
      </c>
      <c r="AD450" s="70">
        <v>42979</v>
      </c>
      <c r="AE450" s="56"/>
      <c r="AF450" s="56"/>
      <c r="AG450" s="41"/>
      <c r="AH450" s="60"/>
      <c r="AI450" s="41"/>
      <c r="AJ450" s="56"/>
      <c r="AK450" s="41"/>
      <c r="AL450" s="64"/>
      <c r="AM450" s="64"/>
      <c r="AN450" s="64"/>
      <c r="AO450" s="64"/>
      <c r="AP450" s="61"/>
      <c r="AQ450" s="61"/>
      <c r="AR450" s="61"/>
      <c r="AS450" s="61"/>
      <c r="AT450" s="61"/>
      <c r="AU450" s="61"/>
      <c r="AV450" s="117"/>
      <c r="AW450" s="117"/>
      <c r="AX450" s="117"/>
      <c r="AY450" s="79"/>
      <c r="AZ450" s="117"/>
      <c r="BA450" s="79"/>
      <c r="BB450" s="117"/>
      <c r="BC450" s="117"/>
      <c r="BD450" s="42"/>
      <c r="BE450" s="42"/>
      <c r="BF450" s="43"/>
      <c r="BG450" s="117"/>
      <c r="BH450" s="79"/>
      <c r="BI450" s="117"/>
      <c r="BJ450" s="117"/>
      <c r="BK450" s="42"/>
      <c r="BL450" s="42"/>
      <c r="BM450" s="117" t="s">
        <v>1567</v>
      </c>
    </row>
    <row r="451" spans="1:65" ht="25.5" x14ac:dyDescent="0.25">
      <c r="A451" s="315"/>
      <c r="B451" s="299"/>
      <c r="C451" s="117"/>
      <c r="D451" s="117"/>
      <c r="E451" s="117"/>
      <c r="F451" s="378"/>
      <c r="G451" s="117"/>
      <c r="H451" s="62"/>
      <c r="I451" s="63"/>
      <c r="J451" s="63"/>
      <c r="K451" s="117"/>
      <c r="L451" s="393"/>
      <c r="M451" s="117"/>
      <c r="N451" s="79"/>
      <c r="O451" s="80"/>
      <c r="P451" s="117"/>
      <c r="Q451" s="79"/>
      <c r="R451" s="79"/>
      <c r="S451" s="117"/>
      <c r="T451" s="117"/>
      <c r="U451" s="117"/>
      <c r="V451" s="80"/>
      <c r="W451" s="117"/>
      <c r="X451" s="44" t="s">
        <v>1073</v>
      </c>
      <c r="Y451" s="44" t="s">
        <v>1590</v>
      </c>
      <c r="Z451" s="46">
        <v>42979</v>
      </c>
      <c r="AA451" s="55">
        <v>12151</v>
      </c>
      <c r="AB451" s="65" t="s">
        <v>1565</v>
      </c>
      <c r="AC451" s="70">
        <v>42980</v>
      </c>
      <c r="AD451" s="70">
        <v>43129</v>
      </c>
      <c r="AE451" s="56"/>
      <c r="AF451" s="56"/>
      <c r="AG451" s="41"/>
      <c r="AH451" s="60"/>
      <c r="AI451" s="41"/>
      <c r="AJ451" s="56"/>
      <c r="AK451" s="41"/>
      <c r="AL451" s="64"/>
      <c r="AM451" s="64"/>
      <c r="AN451" s="64"/>
      <c r="AO451" s="64"/>
      <c r="AP451" s="61"/>
      <c r="AQ451" s="61"/>
      <c r="AR451" s="61"/>
      <c r="AS451" s="61"/>
      <c r="AT451" s="61"/>
      <c r="AU451" s="61"/>
      <c r="AV451" s="117"/>
      <c r="AW451" s="117"/>
      <c r="AX451" s="117"/>
      <c r="AY451" s="79"/>
      <c r="AZ451" s="117"/>
      <c r="BA451" s="79"/>
      <c r="BB451" s="117"/>
      <c r="BC451" s="117"/>
      <c r="BD451" s="42"/>
      <c r="BE451" s="42"/>
      <c r="BF451" s="43"/>
      <c r="BG451" s="117"/>
      <c r="BH451" s="79"/>
      <c r="BI451" s="117"/>
      <c r="BJ451" s="117"/>
      <c r="BK451" s="42"/>
      <c r="BL451" s="42"/>
      <c r="BM451" s="117" t="s">
        <v>1773</v>
      </c>
    </row>
    <row r="452" spans="1:65" ht="25.5" x14ac:dyDescent="0.25">
      <c r="A452" s="315"/>
      <c r="B452" s="299"/>
      <c r="C452" s="117"/>
      <c r="D452" s="117"/>
      <c r="E452" s="117"/>
      <c r="F452" s="378"/>
      <c r="G452" s="117"/>
      <c r="H452" s="62"/>
      <c r="I452" s="63"/>
      <c r="J452" s="63"/>
      <c r="K452" s="117"/>
      <c r="L452" s="393"/>
      <c r="M452" s="117"/>
      <c r="N452" s="79"/>
      <c r="O452" s="80"/>
      <c r="P452" s="117"/>
      <c r="Q452" s="79"/>
      <c r="R452" s="79"/>
      <c r="S452" s="117"/>
      <c r="T452" s="117"/>
      <c r="U452" s="117"/>
      <c r="V452" s="80"/>
      <c r="W452" s="117"/>
      <c r="X452" s="44" t="s">
        <v>1073</v>
      </c>
      <c r="Y452" s="44" t="s">
        <v>1734</v>
      </c>
      <c r="Z452" s="46">
        <v>43109</v>
      </c>
      <c r="AA452" s="55">
        <v>12217</v>
      </c>
      <c r="AB452" s="65" t="s">
        <v>1565</v>
      </c>
      <c r="AC452" s="70">
        <v>43130</v>
      </c>
      <c r="AD452" s="70">
        <v>43279</v>
      </c>
      <c r="AE452" s="56"/>
      <c r="AF452" s="56"/>
      <c r="AG452" s="41"/>
      <c r="AH452" s="60"/>
      <c r="AI452" s="41"/>
      <c r="AJ452" s="56"/>
      <c r="AK452" s="41"/>
      <c r="AL452" s="64"/>
      <c r="AM452" s="64"/>
      <c r="AN452" s="64"/>
      <c r="AO452" s="64"/>
      <c r="AP452" s="61"/>
      <c r="AQ452" s="61"/>
      <c r="AR452" s="61"/>
      <c r="AS452" s="61"/>
      <c r="AT452" s="61"/>
      <c r="AU452" s="61"/>
      <c r="AV452" s="117"/>
      <c r="AW452" s="117"/>
      <c r="AX452" s="117"/>
      <c r="AY452" s="79"/>
      <c r="AZ452" s="117"/>
      <c r="BA452" s="79"/>
      <c r="BB452" s="117"/>
      <c r="BC452" s="117"/>
      <c r="BD452" s="42"/>
      <c r="BE452" s="42"/>
      <c r="BF452" s="43"/>
      <c r="BG452" s="117"/>
      <c r="BH452" s="79"/>
      <c r="BI452" s="117"/>
      <c r="BJ452" s="117"/>
      <c r="BK452" s="42"/>
      <c r="BL452" s="42"/>
      <c r="BM452" s="117" t="s">
        <v>1774</v>
      </c>
    </row>
    <row r="453" spans="1:65" ht="25.5" x14ac:dyDescent="0.25">
      <c r="A453" s="316"/>
      <c r="B453" s="300"/>
      <c r="C453" s="118"/>
      <c r="D453" s="118"/>
      <c r="E453" s="118"/>
      <c r="F453" s="379"/>
      <c r="G453" s="118"/>
      <c r="H453" s="66"/>
      <c r="I453" s="67"/>
      <c r="J453" s="67"/>
      <c r="K453" s="118"/>
      <c r="L453" s="394"/>
      <c r="M453" s="118"/>
      <c r="N453" s="83"/>
      <c r="O453" s="84"/>
      <c r="P453" s="118"/>
      <c r="Q453" s="83"/>
      <c r="R453" s="83"/>
      <c r="S453" s="118"/>
      <c r="T453" s="118"/>
      <c r="U453" s="118"/>
      <c r="V453" s="84"/>
      <c r="W453" s="118"/>
      <c r="X453" s="44" t="s">
        <v>1073</v>
      </c>
      <c r="Y453" s="44" t="s">
        <v>1775</v>
      </c>
      <c r="Z453" s="46">
        <v>43188</v>
      </c>
      <c r="AA453" s="55">
        <v>12293</v>
      </c>
      <c r="AB453" s="65" t="s">
        <v>1565</v>
      </c>
      <c r="AC453" s="70">
        <v>43188</v>
      </c>
      <c r="AD453" s="70">
        <v>43277</v>
      </c>
      <c r="AE453" s="56"/>
      <c r="AF453" s="56"/>
      <c r="AG453" s="41"/>
      <c r="AH453" s="60"/>
      <c r="AI453" s="41"/>
      <c r="AJ453" s="56"/>
      <c r="AK453" s="41"/>
      <c r="AL453" s="68"/>
      <c r="AM453" s="68"/>
      <c r="AN453" s="68"/>
      <c r="AO453" s="68"/>
      <c r="AP453" s="61"/>
      <c r="AQ453" s="61"/>
      <c r="AR453" s="61"/>
      <c r="AS453" s="61"/>
      <c r="AT453" s="61"/>
      <c r="AU453" s="61"/>
      <c r="AV453" s="118"/>
      <c r="AW453" s="118"/>
      <c r="AX453" s="118"/>
      <c r="AY453" s="83"/>
      <c r="AZ453" s="118"/>
      <c r="BA453" s="83"/>
      <c r="BB453" s="118"/>
      <c r="BC453" s="118"/>
      <c r="BD453" s="42">
        <v>43188</v>
      </c>
      <c r="BE453" s="42">
        <v>43277</v>
      </c>
      <c r="BF453" s="43"/>
      <c r="BG453" s="118"/>
      <c r="BH453" s="83"/>
      <c r="BI453" s="118"/>
      <c r="BJ453" s="118"/>
      <c r="BK453" s="42"/>
      <c r="BL453" s="42"/>
      <c r="BM453" s="118"/>
    </row>
    <row r="454" spans="1:65" x14ac:dyDescent="0.25">
      <c r="A454" s="314">
        <v>84</v>
      </c>
      <c r="B454" s="287" t="s">
        <v>516</v>
      </c>
      <c r="C454" s="72" t="s">
        <v>518</v>
      </c>
      <c r="D454" s="72" t="s">
        <v>431</v>
      </c>
      <c r="E454" s="72" t="s">
        <v>143</v>
      </c>
      <c r="F454" s="362" t="s">
        <v>806</v>
      </c>
      <c r="G454" s="72" t="s">
        <v>593</v>
      </c>
      <c r="H454" s="72"/>
      <c r="I454" s="73"/>
      <c r="J454" s="73"/>
      <c r="K454" s="72" t="s">
        <v>807</v>
      </c>
      <c r="L454" s="398" t="s">
        <v>808</v>
      </c>
      <c r="M454" s="72" t="s">
        <v>809</v>
      </c>
      <c r="N454" s="73">
        <v>42530</v>
      </c>
      <c r="O454" s="74">
        <v>2786039.4</v>
      </c>
      <c r="P454" s="72">
        <v>11829</v>
      </c>
      <c r="Q454" s="73">
        <v>42530</v>
      </c>
      <c r="R454" s="73">
        <v>42799</v>
      </c>
      <c r="S454" s="72" t="s">
        <v>602</v>
      </c>
      <c r="T454" s="72" t="s">
        <v>1229</v>
      </c>
      <c r="U454" s="72" t="s">
        <v>1213</v>
      </c>
      <c r="V454" s="74">
        <v>696611.83999999997</v>
      </c>
      <c r="W454" s="72">
        <v>44905100</v>
      </c>
      <c r="X454" s="43"/>
      <c r="Y454" s="44"/>
      <c r="Z454" s="46"/>
      <c r="AA454" s="55"/>
      <c r="AB454" s="50"/>
      <c r="AC454" s="70"/>
      <c r="AD454" s="70"/>
      <c r="AE454" s="56"/>
      <c r="AF454" s="56"/>
      <c r="AG454" s="41"/>
      <c r="AH454" s="60"/>
      <c r="AI454" s="41"/>
      <c r="AJ454" s="56"/>
      <c r="AK454" s="41"/>
      <c r="AL454" s="59">
        <f>O454-AH454+AG454</f>
        <v>2786039.4</v>
      </c>
      <c r="AM454" s="59">
        <v>969412.09000000008</v>
      </c>
      <c r="AN454" s="59">
        <v>117288.76</v>
      </c>
      <c r="AO454" s="59">
        <f t="shared" si="33"/>
        <v>1086700.8500000001</v>
      </c>
      <c r="AP454" s="61"/>
      <c r="AQ454" s="61"/>
      <c r="AR454" s="61"/>
      <c r="AS454" s="61"/>
      <c r="AT454" s="61"/>
      <c r="AU454" s="61"/>
      <c r="AV454" s="72"/>
      <c r="AW454" s="72"/>
      <c r="AX454" s="72"/>
      <c r="AY454" s="73"/>
      <c r="AZ454" s="72"/>
      <c r="BA454" s="73"/>
      <c r="BB454" s="72"/>
      <c r="BC454" s="72"/>
      <c r="BD454" s="42">
        <v>42541</v>
      </c>
      <c r="BE454" s="42">
        <v>42780</v>
      </c>
      <c r="BF454" s="43"/>
      <c r="BG454" s="72"/>
      <c r="BH454" s="73">
        <v>42541</v>
      </c>
      <c r="BI454" s="72"/>
      <c r="BJ454" s="72"/>
      <c r="BK454" s="42">
        <v>42675</v>
      </c>
      <c r="BL454" s="42"/>
      <c r="BM454" s="72"/>
    </row>
    <row r="455" spans="1:65" ht="25.5" x14ac:dyDescent="0.25">
      <c r="A455" s="315"/>
      <c r="B455" s="288"/>
      <c r="C455" s="78"/>
      <c r="D455" s="78"/>
      <c r="E455" s="78"/>
      <c r="F455" s="363"/>
      <c r="G455" s="78"/>
      <c r="H455" s="78"/>
      <c r="I455" s="79"/>
      <c r="J455" s="79"/>
      <c r="K455" s="78"/>
      <c r="L455" s="399"/>
      <c r="M455" s="78"/>
      <c r="N455" s="79"/>
      <c r="O455" s="80"/>
      <c r="P455" s="78"/>
      <c r="Q455" s="79"/>
      <c r="R455" s="79"/>
      <c r="S455" s="78"/>
      <c r="T455" s="78"/>
      <c r="U455" s="78"/>
      <c r="V455" s="80"/>
      <c r="W455" s="78"/>
      <c r="X455" s="44" t="s">
        <v>1073</v>
      </c>
      <c r="Y455" s="44" t="s">
        <v>1182</v>
      </c>
      <c r="Z455" s="46">
        <v>42796</v>
      </c>
      <c r="AA455" s="55">
        <v>12049</v>
      </c>
      <c r="AB455" s="65" t="s">
        <v>767</v>
      </c>
      <c r="AC455" s="70">
        <v>42800</v>
      </c>
      <c r="AD455" s="70">
        <v>42919</v>
      </c>
      <c r="AE455" s="56"/>
      <c r="AF455" s="56"/>
      <c r="AG455" s="41"/>
      <c r="AH455" s="60"/>
      <c r="AI455" s="41"/>
      <c r="AJ455" s="56"/>
      <c r="AK455" s="41"/>
      <c r="AL455" s="64"/>
      <c r="AM455" s="64"/>
      <c r="AN455" s="64"/>
      <c r="AO455" s="64"/>
      <c r="AP455" s="61"/>
      <c r="AQ455" s="61"/>
      <c r="AR455" s="61"/>
      <c r="AS455" s="61"/>
      <c r="AT455" s="61"/>
      <c r="AU455" s="61"/>
      <c r="AV455" s="78"/>
      <c r="AW455" s="78"/>
      <c r="AX455" s="78"/>
      <c r="AY455" s="79"/>
      <c r="AZ455" s="78"/>
      <c r="BA455" s="79"/>
      <c r="BB455" s="78"/>
      <c r="BC455" s="78"/>
      <c r="BD455" s="42"/>
      <c r="BE455" s="42"/>
      <c r="BF455" s="43"/>
      <c r="BG455" s="78"/>
      <c r="BH455" s="79"/>
      <c r="BI455" s="78"/>
      <c r="BJ455" s="78"/>
      <c r="BK455" s="42"/>
      <c r="BL455" s="42"/>
      <c r="BM455" s="78"/>
    </row>
    <row r="456" spans="1:65" ht="25.5" x14ac:dyDescent="0.25">
      <c r="A456" s="315"/>
      <c r="B456" s="288"/>
      <c r="C456" s="78"/>
      <c r="D456" s="78"/>
      <c r="E456" s="78"/>
      <c r="F456" s="363"/>
      <c r="G456" s="78"/>
      <c r="H456" s="78"/>
      <c r="I456" s="79"/>
      <c r="J456" s="79"/>
      <c r="K456" s="78"/>
      <c r="L456" s="399"/>
      <c r="M456" s="78"/>
      <c r="N456" s="79"/>
      <c r="O456" s="80"/>
      <c r="P456" s="78"/>
      <c r="Q456" s="79"/>
      <c r="R456" s="79"/>
      <c r="S456" s="78"/>
      <c r="T456" s="78"/>
      <c r="U456" s="78"/>
      <c r="V456" s="80"/>
      <c r="W456" s="78"/>
      <c r="X456" s="44" t="s">
        <v>1073</v>
      </c>
      <c r="Y456" s="44" t="s">
        <v>1591</v>
      </c>
      <c r="Z456" s="46">
        <v>42860</v>
      </c>
      <c r="AA456" s="55">
        <v>12146</v>
      </c>
      <c r="AB456" s="65" t="s">
        <v>767</v>
      </c>
      <c r="AC456" s="70">
        <v>42920</v>
      </c>
      <c r="AD456" s="70">
        <v>43189</v>
      </c>
      <c r="AE456" s="56"/>
      <c r="AF456" s="56"/>
      <c r="AG456" s="41"/>
      <c r="AH456" s="60"/>
      <c r="AI456" s="41"/>
      <c r="AJ456" s="56"/>
      <c r="AK456" s="41"/>
      <c r="AL456" s="64"/>
      <c r="AM456" s="64"/>
      <c r="AN456" s="64"/>
      <c r="AO456" s="64"/>
      <c r="AP456" s="61"/>
      <c r="AQ456" s="61"/>
      <c r="AR456" s="61"/>
      <c r="AS456" s="61"/>
      <c r="AT456" s="61"/>
      <c r="AU456" s="61"/>
      <c r="AV456" s="78"/>
      <c r="AW456" s="78"/>
      <c r="AX456" s="78"/>
      <c r="AY456" s="79"/>
      <c r="AZ456" s="78"/>
      <c r="BA456" s="79"/>
      <c r="BB456" s="78"/>
      <c r="BC456" s="78"/>
      <c r="BD456" s="42">
        <v>42860</v>
      </c>
      <c r="BE456" s="42">
        <v>43099</v>
      </c>
      <c r="BF456" s="43"/>
      <c r="BG456" s="78"/>
      <c r="BH456" s="79"/>
      <c r="BI456" s="78"/>
      <c r="BJ456" s="78"/>
      <c r="BK456" s="42"/>
      <c r="BL456" s="42"/>
      <c r="BM456" s="78"/>
    </row>
    <row r="457" spans="1:65" ht="25.5" x14ac:dyDescent="0.25">
      <c r="A457" s="316"/>
      <c r="B457" s="289"/>
      <c r="C457" s="82"/>
      <c r="D457" s="82"/>
      <c r="E457" s="82"/>
      <c r="F457" s="364"/>
      <c r="G457" s="82"/>
      <c r="H457" s="82"/>
      <c r="I457" s="83"/>
      <c r="J457" s="83"/>
      <c r="K457" s="82"/>
      <c r="L457" s="400"/>
      <c r="M457" s="82"/>
      <c r="N457" s="83"/>
      <c r="O457" s="84"/>
      <c r="P457" s="82"/>
      <c r="Q457" s="83"/>
      <c r="R457" s="83"/>
      <c r="S457" s="82"/>
      <c r="T457" s="82"/>
      <c r="U457" s="82"/>
      <c r="V457" s="84"/>
      <c r="W457" s="82"/>
      <c r="X457" s="44" t="s">
        <v>1073</v>
      </c>
      <c r="Y457" s="44" t="s">
        <v>1849</v>
      </c>
      <c r="Z457" s="46">
        <v>43097</v>
      </c>
      <c r="AA457" s="55">
        <v>12265</v>
      </c>
      <c r="AB457" s="65" t="s">
        <v>767</v>
      </c>
      <c r="AC457" s="70">
        <v>43190</v>
      </c>
      <c r="AD457" s="70">
        <v>43429</v>
      </c>
      <c r="AE457" s="56"/>
      <c r="AF457" s="56"/>
      <c r="AG457" s="41"/>
      <c r="AH457" s="60"/>
      <c r="AI457" s="41"/>
      <c r="AJ457" s="56"/>
      <c r="AK457" s="41"/>
      <c r="AL457" s="68"/>
      <c r="AM457" s="68"/>
      <c r="AN457" s="68"/>
      <c r="AO457" s="68"/>
      <c r="AP457" s="61"/>
      <c r="AQ457" s="61"/>
      <c r="AR457" s="61"/>
      <c r="AS457" s="61"/>
      <c r="AT457" s="61"/>
      <c r="AU457" s="61"/>
      <c r="AV457" s="82"/>
      <c r="AW457" s="82"/>
      <c r="AX457" s="82"/>
      <c r="AY457" s="83"/>
      <c r="AZ457" s="82"/>
      <c r="BA457" s="83"/>
      <c r="BB457" s="82"/>
      <c r="BC457" s="82"/>
      <c r="BD457" s="42">
        <v>43100</v>
      </c>
      <c r="BE457" s="42">
        <v>43339</v>
      </c>
      <c r="BF457" s="43"/>
      <c r="BG457" s="82"/>
      <c r="BH457" s="83"/>
      <c r="BI457" s="82"/>
      <c r="BJ457" s="82"/>
      <c r="BK457" s="42"/>
      <c r="BL457" s="42"/>
      <c r="BM457" s="82"/>
    </row>
    <row r="458" spans="1:65" x14ac:dyDescent="0.25">
      <c r="A458" s="314">
        <v>85</v>
      </c>
      <c r="B458" s="287" t="s">
        <v>812</v>
      </c>
      <c r="C458" s="72" t="s">
        <v>541</v>
      </c>
      <c r="D458" s="72" t="s">
        <v>431</v>
      </c>
      <c r="E458" s="72" t="s">
        <v>143</v>
      </c>
      <c r="F458" s="362" t="s">
        <v>813</v>
      </c>
      <c r="G458" s="72" t="s">
        <v>609</v>
      </c>
      <c r="H458" s="72"/>
      <c r="I458" s="73"/>
      <c r="J458" s="73"/>
      <c r="K458" s="72" t="s">
        <v>811</v>
      </c>
      <c r="L458" s="398" t="s">
        <v>817</v>
      </c>
      <c r="M458" s="72" t="s">
        <v>814</v>
      </c>
      <c r="N458" s="73">
        <v>42541</v>
      </c>
      <c r="O458" s="74">
        <v>1536831.8</v>
      </c>
      <c r="P458" s="72">
        <v>11831</v>
      </c>
      <c r="Q458" s="73">
        <v>42541</v>
      </c>
      <c r="R458" s="73">
        <v>42660</v>
      </c>
      <c r="S458" s="72" t="s">
        <v>816</v>
      </c>
      <c r="T458" s="161" t="s">
        <v>815</v>
      </c>
      <c r="U458" s="161" t="s">
        <v>1213</v>
      </c>
      <c r="V458" s="74">
        <v>76841.59</v>
      </c>
      <c r="W458" s="72">
        <v>44905100</v>
      </c>
      <c r="X458" s="43"/>
      <c r="Y458" s="44"/>
      <c r="Z458" s="46"/>
      <c r="AA458" s="55"/>
      <c r="AB458" s="50"/>
      <c r="AC458" s="70"/>
      <c r="AD458" s="70"/>
      <c r="AE458" s="56">
        <f>AG458/O458</f>
        <v>0.11800847041296257</v>
      </c>
      <c r="AF458" s="56">
        <f>AH458/O458</f>
        <v>0</v>
      </c>
      <c r="AG458" s="41">
        <f>SUM(AG459:AG465)</f>
        <v>181359.17</v>
      </c>
      <c r="AH458" s="41">
        <f t="shared" ref="AH458:AI458" si="34">SUM(AH459:AH462)</f>
        <v>0</v>
      </c>
      <c r="AI458" s="41">
        <f t="shared" si="34"/>
        <v>0</v>
      </c>
      <c r="AJ458" s="56">
        <f>SUM(AJ459:AJ465)</f>
        <v>1.4196608893699362E-2</v>
      </c>
      <c r="AK458" s="164">
        <f>SUM(AK459:AK465)</f>
        <v>21817.8</v>
      </c>
      <c r="AL458" s="74">
        <f>O458-AH458+AG458+AK458</f>
        <v>1740008.77</v>
      </c>
      <c r="AM458" s="74">
        <v>1472124.89</v>
      </c>
      <c r="AN458" s="74">
        <v>57549.19</v>
      </c>
      <c r="AO458" s="74">
        <f t="shared" si="33"/>
        <v>1529674.0799999998</v>
      </c>
      <c r="AP458" s="61"/>
      <c r="AQ458" s="61"/>
      <c r="AR458" s="61"/>
      <c r="AS458" s="61"/>
      <c r="AT458" s="61"/>
      <c r="AU458" s="61"/>
      <c r="AV458" s="72"/>
      <c r="AW458" s="72"/>
      <c r="AX458" s="72"/>
      <c r="AY458" s="73"/>
      <c r="AZ458" s="72"/>
      <c r="BA458" s="73"/>
      <c r="BB458" s="72"/>
      <c r="BC458" s="72"/>
      <c r="BD458" s="42">
        <v>42541</v>
      </c>
      <c r="BE458" s="42">
        <v>42630</v>
      </c>
      <c r="BF458" s="43"/>
      <c r="BG458" s="72"/>
      <c r="BH458" s="73">
        <v>42541</v>
      </c>
      <c r="BI458" s="72"/>
      <c r="BJ458" s="72"/>
      <c r="BK458" s="42"/>
      <c r="BL458" s="42"/>
      <c r="BM458" s="72"/>
    </row>
    <row r="459" spans="1:65" ht="25.5" x14ac:dyDescent="0.25">
      <c r="A459" s="315"/>
      <c r="B459" s="288"/>
      <c r="C459" s="78"/>
      <c r="D459" s="78"/>
      <c r="E459" s="78"/>
      <c r="F459" s="363"/>
      <c r="G459" s="78"/>
      <c r="H459" s="78"/>
      <c r="I459" s="79"/>
      <c r="J459" s="79"/>
      <c r="K459" s="78"/>
      <c r="L459" s="399"/>
      <c r="M459" s="78"/>
      <c r="N459" s="79"/>
      <c r="O459" s="80"/>
      <c r="P459" s="78"/>
      <c r="Q459" s="79"/>
      <c r="R459" s="79"/>
      <c r="S459" s="78"/>
      <c r="T459" s="162"/>
      <c r="U459" s="162"/>
      <c r="V459" s="80"/>
      <c r="W459" s="78"/>
      <c r="X459" s="53" t="s">
        <v>1073</v>
      </c>
      <c r="Y459" s="44" t="s">
        <v>912</v>
      </c>
      <c r="Z459" s="46">
        <v>42629</v>
      </c>
      <c r="AA459" s="55">
        <v>11901</v>
      </c>
      <c r="AB459" s="50" t="s">
        <v>913</v>
      </c>
      <c r="AC459" s="70">
        <v>42661</v>
      </c>
      <c r="AD459" s="70">
        <v>42780</v>
      </c>
      <c r="AE459" s="56"/>
      <c r="AF459" s="56"/>
      <c r="AG459" s="41"/>
      <c r="AH459" s="60"/>
      <c r="AI459" s="41"/>
      <c r="AJ459" s="56"/>
      <c r="AK459" s="41"/>
      <c r="AL459" s="80"/>
      <c r="AM459" s="80"/>
      <c r="AN459" s="80"/>
      <c r="AO459" s="80"/>
      <c r="AP459" s="61"/>
      <c r="AQ459" s="61"/>
      <c r="AR459" s="61"/>
      <c r="AS459" s="61"/>
      <c r="AT459" s="61"/>
      <c r="AU459" s="61"/>
      <c r="AV459" s="78"/>
      <c r="AW459" s="78"/>
      <c r="AX459" s="78"/>
      <c r="AY459" s="79"/>
      <c r="AZ459" s="78"/>
      <c r="BA459" s="79"/>
      <c r="BB459" s="78"/>
      <c r="BC459" s="78"/>
      <c r="BD459" s="42">
        <v>42631</v>
      </c>
      <c r="BE459" s="42">
        <v>42720</v>
      </c>
      <c r="BF459" s="43"/>
      <c r="BG459" s="78"/>
      <c r="BH459" s="79"/>
      <c r="BI459" s="78"/>
      <c r="BJ459" s="78"/>
      <c r="BK459" s="42"/>
      <c r="BL459" s="42"/>
      <c r="BM459" s="78"/>
    </row>
    <row r="460" spans="1:65" ht="25.5" x14ac:dyDescent="0.25">
      <c r="A460" s="315"/>
      <c r="B460" s="288"/>
      <c r="C460" s="78"/>
      <c r="D460" s="78"/>
      <c r="E460" s="78"/>
      <c r="F460" s="363"/>
      <c r="G460" s="78"/>
      <c r="H460" s="78"/>
      <c r="I460" s="79"/>
      <c r="J460" s="79"/>
      <c r="K460" s="78"/>
      <c r="L460" s="399"/>
      <c r="M460" s="78"/>
      <c r="N460" s="79"/>
      <c r="O460" s="80"/>
      <c r="P460" s="78"/>
      <c r="Q460" s="79"/>
      <c r="R460" s="79"/>
      <c r="S460" s="78"/>
      <c r="T460" s="162"/>
      <c r="U460" s="162"/>
      <c r="V460" s="80"/>
      <c r="W460" s="78"/>
      <c r="X460" s="53" t="s">
        <v>1073</v>
      </c>
      <c r="Y460" s="44" t="s">
        <v>1437</v>
      </c>
      <c r="Z460" s="46">
        <v>42720</v>
      </c>
      <c r="AA460" s="55">
        <v>12065</v>
      </c>
      <c r="AB460" s="50" t="s">
        <v>913</v>
      </c>
      <c r="AC460" s="70">
        <v>42781</v>
      </c>
      <c r="AD460" s="70">
        <v>42900</v>
      </c>
      <c r="AE460" s="56"/>
      <c r="AF460" s="56"/>
      <c r="AG460" s="41"/>
      <c r="AH460" s="60"/>
      <c r="AI460" s="41"/>
      <c r="AJ460" s="56"/>
      <c r="AK460" s="41"/>
      <c r="AL460" s="80"/>
      <c r="AM460" s="80"/>
      <c r="AN460" s="80"/>
      <c r="AO460" s="80"/>
      <c r="AP460" s="61"/>
      <c r="AQ460" s="61"/>
      <c r="AR460" s="61"/>
      <c r="AS460" s="61"/>
      <c r="AT460" s="61"/>
      <c r="AU460" s="61"/>
      <c r="AV460" s="78"/>
      <c r="AW460" s="78"/>
      <c r="AX460" s="78"/>
      <c r="AY460" s="79"/>
      <c r="AZ460" s="78"/>
      <c r="BA460" s="79"/>
      <c r="BB460" s="78"/>
      <c r="BC460" s="78"/>
      <c r="BD460" s="42">
        <v>42721</v>
      </c>
      <c r="BE460" s="42">
        <v>42902</v>
      </c>
      <c r="BF460" s="43"/>
      <c r="BG460" s="78"/>
      <c r="BH460" s="79"/>
      <c r="BI460" s="78"/>
      <c r="BJ460" s="78"/>
      <c r="BK460" s="42"/>
      <c r="BL460" s="42"/>
      <c r="BM460" s="78"/>
    </row>
    <row r="461" spans="1:65" ht="25.5" x14ac:dyDescent="0.25">
      <c r="A461" s="315"/>
      <c r="B461" s="288"/>
      <c r="C461" s="78"/>
      <c r="D461" s="78"/>
      <c r="E461" s="78"/>
      <c r="F461" s="363"/>
      <c r="G461" s="78"/>
      <c r="H461" s="78"/>
      <c r="I461" s="79"/>
      <c r="J461" s="79"/>
      <c r="K461" s="78"/>
      <c r="L461" s="399"/>
      <c r="M461" s="78"/>
      <c r="N461" s="79"/>
      <c r="O461" s="80"/>
      <c r="P461" s="78"/>
      <c r="Q461" s="79"/>
      <c r="R461" s="79"/>
      <c r="S461" s="78"/>
      <c r="T461" s="162"/>
      <c r="U461" s="162"/>
      <c r="V461" s="80"/>
      <c r="W461" s="78"/>
      <c r="X461" s="53" t="s">
        <v>1073</v>
      </c>
      <c r="Y461" s="44" t="s">
        <v>1438</v>
      </c>
      <c r="Z461" s="46">
        <v>42811</v>
      </c>
      <c r="AA461" s="55">
        <v>12067</v>
      </c>
      <c r="AB461" s="50" t="s">
        <v>913</v>
      </c>
      <c r="AC461" s="70"/>
      <c r="AD461" s="70"/>
      <c r="AE461" s="56"/>
      <c r="AF461" s="56"/>
      <c r="AG461" s="41"/>
      <c r="AH461" s="60"/>
      <c r="AI461" s="41"/>
      <c r="AJ461" s="56"/>
      <c r="AK461" s="41"/>
      <c r="AL461" s="80"/>
      <c r="AM461" s="80"/>
      <c r="AN461" s="80"/>
      <c r="AO461" s="80"/>
      <c r="AP461" s="61"/>
      <c r="AQ461" s="61"/>
      <c r="AR461" s="61"/>
      <c r="AS461" s="61"/>
      <c r="AT461" s="61"/>
      <c r="AU461" s="61"/>
      <c r="AV461" s="78"/>
      <c r="AW461" s="78"/>
      <c r="AX461" s="78"/>
      <c r="AY461" s="79"/>
      <c r="AZ461" s="78"/>
      <c r="BA461" s="79"/>
      <c r="BB461" s="78"/>
      <c r="BC461" s="78"/>
      <c r="BD461" s="42">
        <v>42811</v>
      </c>
      <c r="BE461" s="42">
        <v>42900</v>
      </c>
      <c r="BF461" s="43"/>
      <c r="BG461" s="78"/>
      <c r="BH461" s="79"/>
      <c r="BI461" s="78"/>
      <c r="BJ461" s="78"/>
      <c r="BK461" s="42"/>
      <c r="BL461" s="42"/>
      <c r="BM461" s="78"/>
    </row>
    <row r="462" spans="1:65" ht="25.5" x14ac:dyDescent="0.25">
      <c r="A462" s="315"/>
      <c r="B462" s="288"/>
      <c r="C462" s="78"/>
      <c r="D462" s="78"/>
      <c r="E462" s="78"/>
      <c r="F462" s="363"/>
      <c r="G462" s="78"/>
      <c r="H462" s="78"/>
      <c r="I462" s="79"/>
      <c r="J462" s="79"/>
      <c r="K462" s="78"/>
      <c r="L462" s="399"/>
      <c r="M462" s="78"/>
      <c r="N462" s="79"/>
      <c r="O462" s="80"/>
      <c r="P462" s="78"/>
      <c r="Q462" s="79"/>
      <c r="R462" s="79"/>
      <c r="S462" s="78"/>
      <c r="T462" s="162"/>
      <c r="U462" s="162"/>
      <c r="V462" s="80"/>
      <c r="W462" s="78"/>
      <c r="X462" s="53" t="s">
        <v>1073</v>
      </c>
      <c r="Y462" s="44" t="s">
        <v>1439</v>
      </c>
      <c r="Z462" s="46">
        <v>42887</v>
      </c>
      <c r="AA462" s="55">
        <v>12072</v>
      </c>
      <c r="AB462" s="50" t="s">
        <v>913</v>
      </c>
      <c r="AC462" s="70"/>
      <c r="AD462" s="70"/>
      <c r="AE462" s="56"/>
      <c r="AF462" s="56"/>
      <c r="AG462" s="41">
        <v>181359.17</v>
      </c>
      <c r="AH462" s="60"/>
      <c r="AI462" s="41"/>
      <c r="AJ462" s="56"/>
      <c r="AK462" s="41"/>
      <c r="AL462" s="80"/>
      <c r="AM462" s="80"/>
      <c r="AN462" s="80"/>
      <c r="AO462" s="80"/>
      <c r="AP462" s="61"/>
      <c r="AQ462" s="61"/>
      <c r="AR462" s="61"/>
      <c r="AS462" s="61"/>
      <c r="AT462" s="61"/>
      <c r="AU462" s="61"/>
      <c r="AV462" s="78"/>
      <c r="AW462" s="78"/>
      <c r="AX462" s="78"/>
      <c r="AY462" s="79"/>
      <c r="AZ462" s="78"/>
      <c r="BA462" s="79"/>
      <c r="BB462" s="78"/>
      <c r="BC462" s="78"/>
      <c r="BD462" s="42"/>
      <c r="BE462" s="42"/>
      <c r="BF462" s="43"/>
      <c r="BG462" s="78"/>
      <c r="BH462" s="79"/>
      <c r="BI462" s="78"/>
      <c r="BJ462" s="78"/>
      <c r="BK462" s="42"/>
      <c r="BL462" s="42"/>
      <c r="BM462" s="78"/>
    </row>
    <row r="463" spans="1:65" ht="25.5" x14ac:dyDescent="0.25">
      <c r="A463" s="315"/>
      <c r="B463" s="288"/>
      <c r="C463" s="78"/>
      <c r="D463" s="78"/>
      <c r="E463" s="78"/>
      <c r="F463" s="363"/>
      <c r="G463" s="78"/>
      <c r="H463" s="78"/>
      <c r="I463" s="79"/>
      <c r="J463" s="79"/>
      <c r="K463" s="78"/>
      <c r="L463" s="399"/>
      <c r="M463" s="78"/>
      <c r="N463" s="79"/>
      <c r="O463" s="80"/>
      <c r="P463" s="78"/>
      <c r="Q463" s="79"/>
      <c r="R463" s="79"/>
      <c r="S463" s="78"/>
      <c r="T463" s="162"/>
      <c r="U463" s="162"/>
      <c r="V463" s="80"/>
      <c r="W463" s="78"/>
      <c r="X463" s="53" t="s">
        <v>1073</v>
      </c>
      <c r="Y463" s="44" t="s">
        <v>1609</v>
      </c>
      <c r="Z463" s="46">
        <v>42899</v>
      </c>
      <c r="AA463" s="55">
        <v>12179</v>
      </c>
      <c r="AB463" s="50" t="s">
        <v>913</v>
      </c>
      <c r="AC463" s="70">
        <v>42901</v>
      </c>
      <c r="AD463" s="70">
        <v>43020</v>
      </c>
      <c r="AE463" s="56"/>
      <c r="AF463" s="56"/>
      <c r="AG463" s="41"/>
      <c r="AH463" s="60"/>
      <c r="AI463" s="41"/>
      <c r="AJ463" s="56"/>
      <c r="AK463" s="41"/>
      <c r="AL463" s="80"/>
      <c r="AM463" s="80"/>
      <c r="AN463" s="80"/>
      <c r="AO463" s="80"/>
      <c r="AP463" s="61"/>
      <c r="AQ463" s="61"/>
      <c r="AR463" s="61"/>
      <c r="AS463" s="61"/>
      <c r="AT463" s="61"/>
      <c r="AU463" s="61"/>
      <c r="AV463" s="78"/>
      <c r="AW463" s="78"/>
      <c r="AX463" s="78"/>
      <c r="AY463" s="79"/>
      <c r="AZ463" s="78"/>
      <c r="BA463" s="79"/>
      <c r="BB463" s="78"/>
      <c r="BC463" s="78"/>
      <c r="BD463" s="42">
        <v>42901</v>
      </c>
      <c r="BE463" s="42">
        <v>42990</v>
      </c>
      <c r="BF463" s="43"/>
      <c r="BG463" s="78"/>
      <c r="BH463" s="79"/>
      <c r="BI463" s="78"/>
      <c r="BJ463" s="78"/>
      <c r="BK463" s="42"/>
      <c r="BL463" s="42"/>
      <c r="BM463" s="78"/>
    </row>
    <row r="464" spans="1:65" ht="25.5" x14ac:dyDescent="0.25">
      <c r="A464" s="315"/>
      <c r="B464" s="288"/>
      <c r="C464" s="78"/>
      <c r="D464" s="78"/>
      <c r="E464" s="78"/>
      <c r="F464" s="363"/>
      <c r="G464" s="78"/>
      <c r="H464" s="78"/>
      <c r="I464" s="79"/>
      <c r="J464" s="79"/>
      <c r="K464" s="78"/>
      <c r="L464" s="399"/>
      <c r="M464" s="78"/>
      <c r="N464" s="79"/>
      <c r="O464" s="80"/>
      <c r="P464" s="78"/>
      <c r="Q464" s="79"/>
      <c r="R464" s="79"/>
      <c r="S464" s="78"/>
      <c r="T464" s="162"/>
      <c r="U464" s="162"/>
      <c r="V464" s="80"/>
      <c r="W464" s="78"/>
      <c r="X464" s="53" t="s">
        <v>730</v>
      </c>
      <c r="Y464" s="44"/>
      <c r="Z464" s="46"/>
      <c r="AA464" s="55"/>
      <c r="AB464" s="50"/>
      <c r="AC464" s="70"/>
      <c r="AD464" s="70"/>
      <c r="AE464" s="56"/>
      <c r="AF464" s="56"/>
      <c r="AG464" s="41"/>
      <c r="AH464" s="60"/>
      <c r="AI464" s="70">
        <v>42948</v>
      </c>
      <c r="AJ464" s="56">
        <f>AK464/O458</f>
        <v>1.4196608893699362E-2</v>
      </c>
      <c r="AK464" s="41">
        <v>21817.8</v>
      </c>
      <c r="AL464" s="80"/>
      <c r="AM464" s="80"/>
      <c r="AN464" s="80"/>
      <c r="AO464" s="80"/>
      <c r="AP464" s="61"/>
      <c r="AQ464" s="61"/>
      <c r="AR464" s="61"/>
      <c r="AS464" s="61"/>
      <c r="AT464" s="61"/>
      <c r="AU464" s="61"/>
      <c r="AV464" s="78"/>
      <c r="AW464" s="78"/>
      <c r="AX464" s="78"/>
      <c r="AY464" s="79"/>
      <c r="AZ464" s="78"/>
      <c r="BA464" s="79"/>
      <c r="BB464" s="78"/>
      <c r="BC464" s="78"/>
      <c r="BD464" s="42"/>
      <c r="BE464" s="42"/>
      <c r="BF464" s="43"/>
      <c r="BG464" s="78"/>
      <c r="BH464" s="79"/>
      <c r="BI464" s="78"/>
      <c r="BJ464" s="78"/>
      <c r="BK464" s="42"/>
      <c r="BL464" s="42"/>
      <c r="BM464" s="78"/>
    </row>
    <row r="465" spans="1:65" ht="25.5" x14ac:dyDescent="0.25">
      <c r="A465" s="315"/>
      <c r="B465" s="288"/>
      <c r="C465" s="78"/>
      <c r="D465" s="78"/>
      <c r="E465" s="78"/>
      <c r="F465" s="363"/>
      <c r="G465" s="78"/>
      <c r="H465" s="78"/>
      <c r="I465" s="79"/>
      <c r="J465" s="79"/>
      <c r="K465" s="78"/>
      <c r="L465" s="399"/>
      <c r="M465" s="78"/>
      <c r="N465" s="79"/>
      <c r="O465" s="80"/>
      <c r="P465" s="78"/>
      <c r="Q465" s="79"/>
      <c r="R465" s="79"/>
      <c r="S465" s="78"/>
      <c r="T465" s="162"/>
      <c r="U465" s="162"/>
      <c r="V465" s="80"/>
      <c r="W465" s="78"/>
      <c r="X465" s="53" t="s">
        <v>1073</v>
      </c>
      <c r="Y465" s="44" t="s">
        <v>1610</v>
      </c>
      <c r="Z465" s="46">
        <v>42990</v>
      </c>
      <c r="AA465" s="55">
        <v>12180</v>
      </c>
      <c r="AB465" s="50" t="s">
        <v>913</v>
      </c>
      <c r="AC465" s="70">
        <v>43021</v>
      </c>
      <c r="AD465" s="70">
        <v>43140</v>
      </c>
      <c r="AE465" s="56"/>
      <c r="AF465" s="56"/>
      <c r="AG465" s="41"/>
      <c r="AH465" s="60"/>
      <c r="AI465" s="41"/>
      <c r="AJ465" s="56"/>
      <c r="AK465" s="41"/>
      <c r="AL465" s="80"/>
      <c r="AM465" s="80"/>
      <c r="AN465" s="80"/>
      <c r="AO465" s="80"/>
      <c r="AP465" s="61"/>
      <c r="AQ465" s="61"/>
      <c r="AR465" s="61"/>
      <c r="AS465" s="61"/>
      <c r="AT465" s="61"/>
      <c r="AU465" s="61"/>
      <c r="AV465" s="78"/>
      <c r="AW465" s="78"/>
      <c r="AX465" s="78"/>
      <c r="AY465" s="79"/>
      <c r="AZ465" s="78"/>
      <c r="BA465" s="79"/>
      <c r="BB465" s="78"/>
      <c r="BC465" s="78"/>
      <c r="BD465" s="42">
        <v>42991</v>
      </c>
      <c r="BE465" s="42">
        <v>43080</v>
      </c>
      <c r="BF465" s="43"/>
      <c r="BG465" s="78"/>
      <c r="BH465" s="79"/>
      <c r="BI465" s="78"/>
      <c r="BJ465" s="78"/>
      <c r="BK465" s="42"/>
      <c r="BL465" s="42"/>
      <c r="BM465" s="78"/>
    </row>
    <row r="466" spans="1:65" ht="25.5" x14ac:dyDescent="0.25">
      <c r="A466" s="315"/>
      <c r="B466" s="288"/>
      <c r="C466" s="78"/>
      <c r="D466" s="78"/>
      <c r="E466" s="78"/>
      <c r="F466" s="363"/>
      <c r="G466" s="78"/>
      <c r="H466" s="78"/>
      <c r="I466" s="79"/>
      <c r="J466" s="79"/>
      <c r="K466" s="78"/>
      <c r="L466" s="399"/>
      <c r="M466" s="78"/>
      <c r="N466" s="79"/>
      <c r="O466" s="80"/>
      <c r="P466" s="78"/>
      <c r="Q466" s="79"/>
      <c r="R466" s="79"/>
      <c r="S466" s="78"/>
      <c r="T466" s="162"/>
      <c r="U466" s="162"/>
      <c r="V466" s="80"/>
      <c r="W466" s="78"/>
      <c r="X466" s="53" t="s">
        <v>1073</v>
      </c>
      <c r="Y466" s="44" t="s">
        <v>1850</v>
      </c>
      <c r="Z466" s="46">
        <v>43081</v>
      </c>
      <c r="AA466" s="55">
        <v>12297</v>
      </c>
      <c r="AB466" s="50" t="s">
        <v>913</v>
      </c>
      <c r="AC466" s="70">
        <v>43141</v>
      </c>
      <c r="AD466" s="70">
        <v>43260</v>
      </c>
      <c r="AE466" s="56"/>
      <c r="AF466" s="56"/>
      <c r="AG466" s="41"/>
      <c r="AH466" s="60"/>
      <c r="AI466" s="41"/>
      <c r="AJ466" s="56"/>
      <c r="AK466" s="41"/>
      <c r="AL466" s="80"/>
      <c r="AM466" s="80"/>
      <c r="AN466" s="80"/>
      <c r="AO466" s="80"/>
      <c r="AP466" s="61"/>
      <c r="AQ466" s="61"/>
      <c r="AR466" s="61"/>
      <c r="AS466" s="61"/>
      <c r="AT466" s="61"/>
      <c r="AU466" s="61"/>
      <c r="AV466" s="78"/>
      <c r="AW466" s="78"/>
      <c r="AX466" s="78"/>
      <c r="AY466" s="79"/>
      <c r="AZ466" s="78"/>
      <c r="BA466" s="79"/>
      <c r="BB466" s="78"/>
      <c r="BC466" s="78"/>
      <c r="BD466" s="42">
        <v>43081</v>
      </c>
      <c r="BE466" s="42">
        <v>43170</v>
      </c>
      <c r="BF466" s="43"/>
      <c r="BG466" s="78"/>
      <c r="BH466" s="79"/>
      <c r="BI466" s="78"/>
      <c r="BJ466" s="78"/>
      <c r="BK466" s="42"/>
      <c r="BL466" s="42"/>
      <c r="BM466" s="78"/>
    </row>
    <row r="467" spans="1:65" ht="25.5" x14ac:dyDescent="0.25">
      <c r="A467" s="316"/>
      <c r="B467" s="289"/>
      <c r="C467" s="82"/>
      <c r="D467" s="82"/>
      <c r="E467" s="82"/>
      <c r="F467" s="364"/>
      <c r="G467" s="82"/>
      <c r="H467" s="82"/>
      <c r="I467" s="83"/>
      <c r="J467" s="83"/>
      <c r="K467" s="82"/>
      <c r="L467" s="400"/>
      <c r="M467" s="82"/>
      <c r="N467" s="83"/>
      <c r="O467" s="84"/>
      <c r="P467" s="82"/>
      <c r="Q467" s="83"/>
      <c r="R467" s="83"/>
      <c r="S467" s="82"/>
      <c r="T467" s="163"/>
      <c r="U467" s="163"/>
      <c r="V467" s="84"/>
      <c r="W467" s="82"/>
      <c r="X467" s="53" t="s">
        <v>1073</v>
      </c>
      <c r="Y467" s="44" t="s">
        <v>1972</v>
      </c>
      <c r="Z467" s="46">
        <v>43258</v>
      </c>
      <c r="AA467" s="55">
        <v>12352</v>
      </c>
      <c r="AB467" s="50" t="s">
        <v>913</v>
      </c>
      <c r="AC467" s="70">
        <v>43261</v>
      </c>
      <c r="AD467" s="70">
        <v>43380</v>
      </c>
      <c r="AE467" s="56"/>
      <c r="AF467" s="56"/>
      <c r="AG467" s="41"/>
      <c r="AH467" s="60"/>
      <c r="AI467" s="41"/>
      <c r="AJ467" s="56"/>
      <c r="AK467" s="41"/>
      <c r="AL467" s="84"/>
      <c r="AM467" s="84"/>
      <c r="AN467" s="84"/>
      <c r="AO467" s="84"/>
      <c r="AP467" s="61"/>
      <c r="AQ467" s="61"/>
      <c r="AR467" s="61"/>
      <c r="AS467" s="61"/>
      <c r="AT467" s="61"/>
      <c r="AU467" s="61"/>
      <c r="AV467" s="82"/>
      <c r="AW467" s="82"/>
      <c r="AX467" s="82"/>
      <c r="AY467" s="83"/>
      <c r="AZ467" s="82"/>
      <c r="BA467" s="83"/>
      <c r="BB467" s="82"/>
      <c r="BC467" s="82"/>
      <c r="BD467" s="42"/>
      <c r="BE467" s="42"/>
      <c r="BF467" s="43"/>
      <c r="BG467" s="82"/>
      <c r="BH467" s="83"/>
      <c r="BI467" s="82"/>
      <c r="BJ467" s="82"/>
      <c r="BK467" s="42"/>
      <c r="BL467" s="42"/>
      <c r="BM467" s="82"/>
    </row>
    <row r="468" spans="1:65" x14ac:dyDescent="0.25">
      <c r="A468" s="314">
        <v>86</v>
      </c>
      <c r="B468" s="287" t="s">
        <v>842</v>
      </c>
      <c r="C468" s="72" t="s">
        <v>544</v>
      </c>
      <c r="D468" s="72" t="s">
        <v>431</v>
      </c>
      <c r="E468" s="72" t="s">
        <v>143</v>
      </c>
      <c r="F468" s="362" t="s">
        <v>843</v>
      </c>
      <c r="G468" s="72" t="s">
        <v>795</v>
      </c>
      <c r="H468" s="72"/>
      <c r="I468" s="73"/>
      <c r="J468" s="73"/>
      <c r="K468" s="72" t="s">
        <v>841</v>
      </c>
      <c r="L468" s="382" t="s">
        <v>817</v>
      </c>
      <c r="M468" s="72" t="s">
        <v>814</v>
      </c>
      <c r="N468" s="73">
        <v>42578</v>
      </c>
      <c r="O468" s="74">
        <v>3065878.11</v>
      </c>
      <c r="P468" s="72">
        <v>11859</v>
      </c>
      <c r="Q468" s="73">
        <v>42578</v>
      </c>
      <c r="R468" s="73">
        <v>42997</v>
      </c>
      <c r="S468" s="72" t="s">
        <v>844</v>
      </c>
      <c r="T468" s="72" t="s">
        <v>1230</v>
      </c>
      <c r="U468" s="72" t="s">
        <v>1213</v>
      </c>
      <c r="V468" s="74">
        <v>5895.04</v>
      </c>
      <c r="W468" s="72">
        <v>44905100</v>
      </c>
      <c r="X468" s="43"/>
      <c r="Y468" s="44"/>
      <c r="Z468" s="46"/>
      <c r="AA468" s="55"/>
      <c r="AB468" s="50"/>
      <c r="AC468" s="70"/>
      <c r="AD468" s="70"/>
      <c r="AE468" s="56">
        <f>AG468/O468</f>
        <v>9.1337130816332435E-2</v>
      </c>
      <c r="AF468" s="56">
        <f>AH468/O468</f>
        <v>4.3797912109428253E-2</v>
      </c>
      <c r="AG468" s="41">
        <f>SUM(AG469:AG470)</f>
        <v>280028.51</v>
      </c>
      <c r="AH468" s="60">
        <f>SUM(AH469)</f>
        <v>134279.06</v>
      </c>
      <c r="AI468" s="41"/>
      <c r="AJ468" s="56">
        <f>AK468/O468</f>
        <v>5.380469936555958E-2</v>
      </c>
      <c r="AK468" s="41">
        <f>SUM(AK469:AK472)</f>
        <v>164958.65</v>
      </c>
      <c r="AL468" s="59">
        <f>O468-AH468+AG468+AK468</f>
        <v>3376586.2099999995</v>
      </c>
      <c r="AM468" s="59">
        <v>2167295.9300000002</v>
      </c>
      <c r="AN468" s="59">
        <v>53841.760000000002</v>
      </c>
      <c r="AO468" s="59">
        <f t="shared" si="31"/>
        <v>2221137.69</v>
      </c>
      <c r="AP468" s="61"/>
      <c r="AQ468" s="61"/>
      <c r="AR468" s="61"/>
      <c r="AS468" s="61"/>
      <c r="AT468" s="61"/>
      <c r="AU468" s="61"/>
      <c r="AV468" s="72"/>
      <c r="AW468" s="72"/>
      <c r="AX468" s="72"/>
      <c r="AY468" s="73"/>
      <c r="AZ468" s="72"/>
      <c r="BA468" s="73"/>
      <c r="BB468" s="72"/>
      <c r="BC468" s="72"/>
      <c r="BD468" s="42">
        <v>42578</v>
      </c>
      <c r="BE468" s="42">
        <v>42967</v>
      </c>
      <c r="BF468" s="42"/>
      <c r="BG468" s="72"/>
      <c r="BH468" s="73">
        <v>42578</v>
      </c>
      <c r="BI468" s="72"/>
      <c r="BJ468" s="72"/>
      <c r="BK468" s="42"/>
      <c r="BL468" s="42"/>
      <c r="BM468" s="72"/>
    </row>
    <row r="469" spans="1:65" ht="38.25" x14ac:dyDescent="0.25">
      <c r="A469" s="315"/>
      <c r="B469" s="288"/>
      <c r="C469" s="78"/>
      <c r="D469" s="78"/>
      <c r="E469" s="78"/>
      <c r="F469" s="363"/>
      <c r="G469" s="78"/>
      <c r="H469" s="78"/>
      <c r="I469" s="79"/>
      <c r="J469" s="79"/>
      <c r="K469" s="78"/>
      <c r="L469" s="383"/>
      <c r="M469" s="78"/>
      <c r="N469" s="79"/>
      <c r="O469" s="80"/>
      <c r="P469" s="78"/>
      <c r="Q469" s="79"/>
      <c r="R469" s="79"/>
      <c r="S469" s="78"/>
      <c r="T469" s="78"/>
      <c r="U469" s="78"/>
      <c r="V469" s="80"/>
      <c r="W469" s="78"/>
      <c r="X469" s="53" t="s">
        <v>1075</v>
      </c>
      <c r="Y469" s="44" t="s">
        <v>859</v>
      </c>
      <c r="Z469" s="46">
        <v>42604</v>
      </c>
      <c r="AA469" s="55">
        <v>11876</v>
      </c>
      <c r="AB469" s="165" t="s">
        <v>649</v>
      </c>
      <c r="AC469" s="70"/>
      <c r="AD469" s="70"/>
      <c r="AE469" s="56"/>
      <c r="AF469" s="56"/>
      <c r="AG469" s="41">
        <v>0</v>
      </c>
      <c r="AH469" s="60">
        <v>134279.06</v>
      </c>
      <c r="AI469" s="41"/>
      <c r="AJ469" s="56"/>
      <c r="AK469" s="41"/>
      <c r="AL469" s="64"/>
      <c r="AM469" s="64"/>
      <c r="AN469" s="64"/>
      <c r="AO469" s="64"/>
      <c r="AP469" s="61"/>
      <c r="AQ469" s="61"/>
      <c r="AR469" s="61"/>
      <c r="AS469" s="61"/>
      <c r="AT469" s="61"/>
      <c r="AU469" s="61"/>
      <c r="AV469" s="78"/>
      <c r="AW469" s="78"/>
      <c r="AX469" s="78"/>
      <c r="AY469" s="79"/>
      <c r="AZ469" s="78"/>
      <c r="BA469" s="79"/>
      <c r="BB469" s="78"/>
      <c r="BC469" s="78"/>
      <c r="BD469" s="166"/>
      <c r="BE469" s="42"/>
      <c r="BF469" s="43"/>
      <c r="BG469" s="78"/>
      <c r="BH469" s="79"/>
      <c r="BI469" s="78"/>
      <c r="BJ469" s="78"/>
      <c r="BK469" s="42"/>
      <c r="BL469" s="42"/>
      <c r="BM469" s="78"/>
    </row>
    <row r="470" spans="1:65" ht="38.25" x14ac:dyDescent="0.25">
      <c r="A470" s="315"/>
      <c r="B470" s="288"/>
      <c r="C470" s="78"/>
      <c r="D470" s="78"/>
      <c r="E470" s="78"/>
      <c r="F470" s="363"/>
      <c r="G470" s="78"/>
      <c r="H470" s="78"/>
      <c r="I470" s="79"/>
      <c r="J470" s="79"/>
      <c r="K470" s="78"/>
      <c r="L470" s="383"/>
      <c r="M470" s="78"/>
      <c r="N470" s="79"/>
      <c r="O470" s="80"/>
      <c r="P470" s="78"/>
      <c r="Q470" s="79"/>
      <c r="R470" s="79"/>
      <c r="S470" s="78"/>
      <c r="T470" s="78"/>
      <c r="U470" s="78"/>
      <c r="V470" s="80"/>
      <c r="W470" s="78"/>
      <c r="X470" s="53" t="s">
        <v>1075</v>
      </c>
      <c r="Y470" s="44" t="s">
        <v>1556</v>
      </c>
      <c r="Z470" s="86">
        <v>42959</v>
      </c>
      <c r="AA470" s="90">
        <v>12099</v>
      </c>
      <c r="AB470" s="165" t="s">
        <v>649</v>
      </c>
      <c r="AC470" s="70"/>
      <c r="AD470" s="70"/>
      <c r="AE470" s="56"/>
      <c r="AF470" s="56"/>
      <c r="AG470" s="41">
        <v>280028.51</v>
      </c>
      <c r="AH470" s="60"/>
      <c r="AI470" s="41"/>
      <c r="AJ470" s="56"/>
      <c r="AK470" s="41"/>
      <c r="AL470" s="64"/>
      <c r="AM470" s="64"/>
      <c r="AN470" s="64"/>
      <c r="AO470" s="64"/>
      <c r="AP470" s="61"/>
      <c r="AQ470" s="61"/>
      <c r="AR470" s="61"/>
      <c r="AS470" s="61"/>
      <c r="AT470" s="61"/>
      <c r="AU470" s="61"/>
      <c r="AV470" s="78"/>
      <c r="AW470" s="78"/>
      <c r="AX470" s="78"/>
      <c r="AY470" s="79"/>
      <c r="AZ470" s="78"/>
      <c r="BA470" s="79"/>
      <c r="BB470" s="78"/>
      <c r="BC470" s="78"/>
      <c r="BD470" s="166"/>
      <c r="BE470" s="42"/>
      <c r="BF470" s="43"/>
      <c r="BG470" s="78"/>
      <c r="BH470" s="79"/>
      <c r="BI470" s="78"/>
      <c r="BJ470" s="78"/>
      <c r="BK470" s="42"/>
      <c r="BL470" s="42"/>
      <c r="BM470" s="78"/>
    </row>
    <row r="471" spans="1:65" ht="25.5" x14ac:dyDescent="0.25">
      <c r="A471" s="315"/>
      <c r="B471" s="288"/>
      <c r="C471" s="78"/>
      <c r="D471" s="78"/>
      <c r="E471" s="78"/>
      <c r="F471" s="363"/>
      <c r="G471" s="78"/>
      <c r="H471" s="78"/>
      <c r="I471" s="79"/>
      <c r="J471" s="79"/>
      <c r="K471" s="78"/>
      <c r="L471" s="383"/>
      <c r="M471" s="78"/>
      <c r="N471" s="79"/>
      <c r="O471" s="80"/>
      <c r="P471" s="78"/>
      <c r="Q471" s="79"/>
      <c r="R471" s="79"/>
      <c r="S471" s="78"/>
      <c r="T471" s="78"/>
      <c r="U471" s="78"/>
      <c r="V471" s="80"/>
      <c r="W471" s="78"/>
      <c r="X471" s="53" t="s">
        <v>1073</v>
      </c>
      <c r="Y471" s="44" t="s">
        <v>1667</v>
      </c>
      <c r="Z471" s="86">
        <v>42965</v>
      </c>
      <c r="AA471" s="90">
        <v>12172</v>
      </c>
      <c r="AB471" s="50" t="s">
        <v>913</v>
      </c>
      <c r="AC471" s="70">
        <v>42998</v>
      </c>
      <c r="AD471" s="70">
        <v>43417</v>
      </c>
      <c r="AE471" s="56"/>
      <c r="AF471" s="56"/>
      <c r="AG471" s="41"/>
      <c r="AH471" s="60"/>
      <c r="AI471" s="41"/>
      <c r="AJ471" s="56"/>
      <c r="AK471" s="41"/>
      <c r="AL471" s="64"/>
      <c r="AM471" s="64"/>
      <c r="AN471" s="64"/>
      <c r="AO471" s="64"/>
      <c r="AP471" s="61"/>
      <c r="AQ471" s="61"/>
      <c r="AR471" s="61"/>
      <c r="AS471" s="61"/>
      <c r="AT471" s="61"/>
      <c r="AU471" s="61"/>
      <c r="AV471" s="78"/>
      <c r="AW471" s="78"/>
      <c r="AX471" s="78"/>
      <c r="AY471" s="79"/>
      <c r="AZ471" s="78"/>
      <c r="BA471" s="79"/>
      <c r="BB471" s="78"/>
      <c r="BC471" s="78"/>
      <c r="BD471" s="76">
        <v>42968</v>
      </c>
      <c r="BE471" s="42">
        <v>43357</v>
      </c>
      <c r="BF471" s="43"/>
      <c r="BG471" s="78"/>
      <c r="BH471" s="79"/>
      <c r="BI471" s="78"/>
      <c r="BJ471" s="78"/>
      <c r="BK471" s="42"/>
      <c r="BL471" s="42"/>
      <c r="BM471" s="78"/>
    </row>
    <row r="472" spans="1:65" x14ac:dyDescent="0.25">
      <c r="A472" s="316"/>
      <c r="B472" s="289"/>
      <c r="C472" s="82"/>
      <c r="D472" s="82"/>
      <c r="E472" s="82"/>
      <c r="F472" s="364"/>
      <c r="G472" s="82"/>
      <c r="H472" s="82"/>
      <c r="I472" s="83"/>
      <c r="J472" s="83"/>
      <c r="K472" s="82"/>
      <c r="L472" s="384"/>
      <c r="M472" s="82"/>
      <c r="N472" s="83"/>
      <c r="O472" s="84"/>
      <c r="P472" s="82"/>
      <c r="Q472" s="83"/>
      <c r="R472" s="83"/>
      <c r="S472" s="82"/>
      <c r="T472" s="82"/>
      <c r="U472" s="82"/>
      <c r="V472" s="84"/>
      <c r="W472" s="82"/>
      <c r="X472" s="112" t="s">
        <v>704</v>
      </c>
      <c r="Y472" s="85"/>
      <c r="Z472" s="86"/>
      <c r="AA472" s="90"/>
      <c r="AB472" s="53"/>
      <c r="AC472" s="70"/>
      <c r="AD472" s="70"/>
      <c r="AE472" s="56"/>
      <c r="AF472" s="56"/>
      <c r="AG472" s="41"/>
      <c r="AH472" s="60"/>
      <c r="AI472" s="70">
        <v>43123</v>
      </c>
      <c r="AJ472" s="56"/>
      <c r="AK472" s="41">
        <v>164958.65</v>
      </c>
      <c r="AL472" s="68"/>
      <c r="AM472" s="68"/>
      <c r="AN472" s="68"/>
      <c r="AO472" s="68"/>
      <c r="AP472" s="61"/>
      <c r="AQ472" s="61"/>
      <c r="AR472" s="61"/>
      <c r="AS472" s="61"/>
      <c r="AT472" s="61"/>
      <c r="AU472" s="61"/>
      <c r="AV472" s="82"/>
      <c r="AW472" s="82"/>
      <c r="AX472" s="82"/>
      <c r="AY472" s="83"/>
      <c r="AZ472" s="82"/>
      <c r="BA472" s="83"/>
      <c r="BB472" s="82"/>
      <c r="BC472" s="82"/>
      <c r="BD472" s="76"/>
      <c r="BE472" s="42"/>
      <c r="BF472" s="43"/>
      <c r="BG472" s="82"/>
      <c r="BH472" s="83"/>
      <c r="BI472" s="82"/>
      <c r="BJ472" s="82"/>
      <c r="BK472" s="42"/>
      <c r="BL472" s="42"/>
      <c r="BM472" s="82"/>
    </row>
    <row r="473" spans="1:65" x14ac:dyDescent="0.25">
      <c r="A473" s="314">
        <v>87</v>
      </c>
      <c r="B473" s="287" t="s">
        <v>906</v>
      </c>
      <c r="C473" s="72" t="s">
        <v>540</v>
      </c>
      <c r="D473" s="72" t="s">
        <v>431</v>
      </c>
      <c r="E473" s="72" t="s">
        <v>143</v>
      </c>
      <c r="F473" s="362" t="s">
        <v>907</v>
      </c>
      <c r="G473" s="72" t="s">
        <v>609</v>
      </c>
      <c r="H473" s="72"/>
      <c r="I473" s="73"/>
      <c r="J473" s="73"/>
      <c r="K473" s="72" t="s">
        <v>908</v>
      </c>
      <c r="L473" s="382" t="s">
        <v>290</v>
      </c>
      <c r="M473" s="72" t="s">
        <v>909</v>
      </c>
      <c r="N473" s="73">
        <v>42613</v>
      </c>
      <c r="O473" s="74">
        <v>2614920.91</v>
      </c>
      <c r="P473" s="72">
        <v>11884</v>
      </c>
      <c r="Q473" s="73">
        <v>42613</v>
      </c>
      <c r="R473" s="73">
        <v>42792</v>
      </c>
      <c r="S473" s="72" t="s">
        <v>816</v>
      </c>
      <c r="T473" s="72" t="s">
        <v>910</v>
      </c>
      <c r="U473" s="72" t="s">
        <v>1213</v>
      </c>
      <c r="V473" s="74">
        <v>0</v>
      </c>
      <c r="W473" s="72">
        <v>44905100</v>
      </c>
      <c r="X473" s="96"/>
      <c r="Y473" s="85"/>
      <c r="Z473" s="86"/>
      <c r="AA473" s="90"/>
      <c r="AB473" s="111"/>
      <c r="AC473" s="70"/>
      <c r="AD473" s="70"/>
      <c r="AE473" s="56"/>
      <c r="AF473" s="56"/>
      <c r="AG473" s="41"/>
      <c r="AH473" s="60"/>
      <c r="AI473" s="41"/>
      <c r="AJ473" s="56"/>
      <c r="AK473" s="41"/>
      <c r="AL473" s="74">
        <f>O473-AH473+AG473</f>
        <v>2614920.91</v>
      </c>
      <c r="AM473" s="74">
        <v>814837.01</v>
      </c>
      <c r="AN473" s="74">
        <v>0</v>
      </c>
      <c r="AO473" s="74">
        <f t="shared" ref="AO473:AO486" si="35">AN473+AM473</f>
        <v>814837.01</v>
      </c>
      <c r="AP473" s="61"/>
      <c r="AQ473" s="61"/>
      <c r="AR473" s="61"/>
      <c r="AS473" s="61"/>
      <c r="AT473" s="61"/>
      <c r="AU473" s="61"/>
      <c r="AV473" s="72"/>
      <c r="AW473" s="72"/>
      <c r="AX473" s="72"/>
      <c r="AY473" s="73"/>
      <c r="AZ473" s="72"/>
      <c r="BA473" s="73"/>
      <c r="BB473" s="72"/>
      <c r="BC473" s="72"/>
      <c r="BD473" s="76">
        <v>42613</v>
      </c>
      <c r="BE473" s="42">
        <v>42762</v>
      </c>
      <c r="BF473" s="43"/>
      <c r="BG473" s="72"/>
      <c r="BH473" s="73">
        <v>42613</v>
      </c>
      <c r="BI473" s="72"/>
      <c r="BJ473" s="72"/>
      <c r="BK473" s="42"/>
      <c r="BL473" s="42"/>
      <c r="BM473" s="72"/>
    </row>
    <row r="474" spans="1:65" ht="25.5" x14ac:dyDescent="0.25">
      <c r="A474" s="315"/>
      <c r="B474" s="288"/>
      <c r="C474" s="78"/>
      <c r="D474" s="78"/>
      <c r="E474" s="78"/>
      <c r="F474" s="363"/>
      <c r="G474" s="78"/>
      <c r="H474" s="78"/>
      <c r="I474" s="79"/>
      <c r="J474" s="79"/>
      <c r="K474" s="78"/>
      <c r="L474" s="383"/>
      <c r="M474" s="78"/>
      <c r="N474" s="79"/>
      <c r="O474" s="80"/>
      <c r="P474" s="78"/>
      <c r="Q474" s="79"/>
      <c r="R474" s="79"/>
      <c r="S474" s="78"/>
      <c r="T474" s="78"/>
      <c r="U474" s="78"/>
      <c r="V474" s="80"/>
      <c r="W474" s="78"/>
      <c r="X474" s="53" t="s">
        <v>1073</v>
      </c>
      <c r="Y474" s="44" t="s">
        <v>1407</v>
      </c>
      <c r="Z474" s="46">
        <v>42761</v>
      </c>
      <c r="AA474" s="55">
        <v>12063</v>
      </c>
      <c r="AB474" s="53" t="s">
        <v>913</v>
      </c>
      <c r="AC474" s="70">
        <v>42793</v>
      </c>
      <c r="AD474" s="70">
        <v>42972</v>
      </c>
      <c r="AE474" s="56"/>
      <c r="AF474" s="56"/>
      <c r="AG474" s="41"/>
      <c r="AH474" s="60"/>
      <c r="AI474" s="41"/>
      <c r="AJ474" s="56"/>
      <c r="AK474" s="41"/>
      <c r="AL474" s="80"/>
      <c r="AM474" s="80"/>
      <c r="AN474" s="80"/>
      <c r="AO474" s="80"/>
      <c r="AP474" s="61"/>
      <c r="AQ474" s="61"/>
      <c r="AR474" s="61"/>
      <c r="AS474" s="61"/>
      <c r="AT474" s="61"/>
      <c r="AU474" s="61"/>
      <c r="AV474" s="78"/>
      <c r="AW474" s="78"/>
      <c r="AX474" s="78"/>
      <c r="AY474" s="79"/>
      <c r="AZ474" s="78"/>
      <c r="BA474" s="79"/>
      <c r="BB474" s="78"/>
      <c r="BC474" s="78"/>
      <c r="BD474" s="76" t="s">
        <v>1408</v>
      </c>
      <c r="BE474" s="42">
        <v>42912</v>
      </c>
      <c r="BF474" s="43"/>
      <c r="BG474" s="78"/>
      <c r="BH474" s="79"/>
      <c r="BI474" s="78"/>
      <c r="BJ474" s="78"/>
      <c r="BK474" s="42"/>
      <c r="BL474" s="42"/>
      <c r="BM474" s="78"/>
    </row>
    <row r="475" spans="1:65" ht="25.5" x14ac:dyDescent="0.25">
      <c r="A475" s="315"/>
      <c r="B475" s="288"/>
      <c r="C475" s="78"/>
      <c r="D475" s="78"/>
      <c r="E475" s="78"/>
      <c r="F475" s="363"/>
      <c r="G475" s="78"/>
      <c r="H475" s="78"/>
      <c r="I475" s="79"/>
      <c r="J475" s="79"/>
      <c r="K475" s="78"/>
      <c r="L475" s="383"/>
      <c r="M475" s="78"/>
      <c r="N475" s="79"/>
      <c r="O475" s="80"/>
      <c r="P475" s="78"/>
      <c r="Q475" s="79"/>
      <c r="R475" s="79"/>
      <c r="S475" s="78"/>
      <c r="T475" s="78"/>
      <c r="U475" s="78"/>
      <c r="V475" s="80"/>
      <c r="W475" s="78"/>
      <c r="X475" s="53" t="s">
        <v>1073</v>
      </c>
      <c r="Y475" s="44" t="s">
        <v>1630</v>
      </c>
      <c r="Z475" s="46">
        <v>42909</v>
      </c>
      <c r="AA475" s="55">
        <v>12178</v>
      </c>
      <c r="AB475" s="50" t="s">
        <v>913</v>
      </c>
      <c r="AC475" s="70">
        <v>42973</v>
      </c>
      <c r="AD475" s="70">
        <v>43152</v>
      </c>
      <c r="AE475" s="56"/>
      <c r="AF475" s="56"/>
      <c r="AG475" s="41"/>
      <c r="AH475" s="60"/>
      <c r="AI475" s="41"/>
      <c r="AJ475" s="56"/>
      <c r="AK475" s="41"/>
      <c r="AL475" s="80"/>
      <c r="AM475" s="80"/>
      <c r="AN475" s="80"/>
      <c r="AO475" s="80"/>
      <c r="AP475" s="61"/>
      <c r="AQ475" s="61"/>
      <c r="AR475" s="61"/>
      <c r="AS475" s="61"/>
      <c r="AT475" s="61"/>
      <c r="AU475" s="61"/>
      <c r="AV475" s="78"/>
      <c r="AW475" s="78"/>
      <c r="AX475" s="78"/>
      <c r="AY475" s="79"/>
      <c r="AZ475" s="78"/>
      <c r="BA475" s="79"/>
      <c r="BB475" s="78"/>
      <c r="BC475" s="78"/>
      <c r="BD475" s="76">
        <v>42913</v>
      </c>
      <c r="BE475" s="42">
        <v>43062</v>
      </c>
      <c r="BF475" s="43"/>
      <c r="BG475" s="78"/>
      <c r="BH475" s="79"/>
      <c r="BI475" s="78"/>
      <c r="BJ475" s="78"/>
      <c r="BK475" s="42"/>
      <c r="BL475" s="42"/>
      <c r="BM475" s="78"/>
    </row>
    <row r="476" spans="1:65" ht="25.5" x14ac:dyDescent="0.25">
      <c r="A476" s="316"/>
      <c r="B476" s="289"/>
      <c r="C476" s="82"/>
      <c r="D476" s="82"/>
      <c r="E476" s="82"/>
      <c r="F476" s="364"/>
      <c r="G476" s="82"/>
      <c r="H476" s="82"/>
      <c r="I476" s="83"/>
      <c r="J476" s="83"/>
      <c r="K476" s="82"/>
      <c r="L476" s="384"/>
      <c r="M476" s="82"/>
      <c r="N476" s="83"/>
      <c r="O476" s="84"/>
      <c r="P476" s="82"/>
      <c r="Q476" s="83"/>
      <c r="R476" s="83"/>
      <c r="S476" s="82"/>
      <c r="T476" s="82"/>
      <c r="U476" s="82"/>
      <c r="V476" s="84"/>
      <c r="W476" s="82"/>
      <c r="X476" s="53" t="s">
        <v>1073</v>
      </c>
      <c r="Y476" s="44" t="s">
        <v>1631</v>
      </c>
      <c r="Z476" s="46">
        <v>43061</v>
      </c>
      <c r="AA476" s="55">
        <v>12190</v>
      </c>
      <c r="AB476" s="50" t="s">
        <v>913</v>
      </c>
      <c r="AC476" s="70">
        <v>43153</v>
      </c>
      <c r="AD476" s="70">
        <v>43332</v>
      </c>
      <c r="AE476" s="56"/>
      <c r="AF476" s="56"/>
      <c r="AG476" s="41"/>
      <c r="AH476" s="60"/>
      <c r="AI476" s="41"/>
      <c r="AJ476" s="56"/>
      <c r="AK476" s="41"/>
      <c r="AL476" s="84"/>
      <c r="AM476" s="84"/>
      <c r="AN476" s="84"/>
      <c r="AO476" s="84"/>
      <c r="AP476" s="61"/>
      <c r="AQ476" s="61"/>
      <c r="AR476" s="61"/>
      <c r="AS476" s="61"/>
      <c r="AT476" s="61"/>
      <c r="AU476" s="61"/>
      <c r="AV476" s="82"/>
      <c r="AW476" s="82"/>
      <c r="AX476" s="82"/>
      <c r="AY476" s="83"/>
      <c r="AZ476" s="82"/>
      <c r="BA476" s="83"/>
      <c r="BB476" s="82"/>
      <c r="BC476" s="82"/>
      <c r="BD476" s="76">
        <v>43063</v>
      </c>
      <c r="BE476" s="42">
        <v>43212</v>
      </c>
      <c r="BF476" s="43"/>
      <c r="BG476" s="82"/>
      <c r="BH476" s="83"/>
      <c r="BI476" s="82"/>
      <c r="BJ476" s="82"/>
      <c r="BK476" s="42"/>
      <c r="BL476" s="42"/>
      <c r="BM476" s="82"/>
    </row>
    <row r="477" spans="1:65" ht="63.75" x14ac:dyDescent="0.25">
      <c r="A477" s="322">
        <v>88</v>
      </c>
      <c r="B477" s="304" t="s">
        <v>990</v>
      </c>
      <c r="C477" s="47" t="s">
        <v>538</v>
      </c>
      <c r="D477" s="53" t="s">
        <v>431</v>
      </c>
      <c r="E477" s="44" t="s">
        <v>143</v>
      </c>
      <c r="F477" s="100" t="s">
        <v>994</v>
      </c>
      <c r="G477" s="44" t="s">
        <v>992</v>
      </c>
      <c r="H477" s="44"/>
      <c r="I477" s="46"/>
      <c r="J477" s="46"/>
      <c r="K477" s="54" t="s">
        <v>993</v>
      </c>
      <c r="L477" s="401" t="s">
        <v>991</v>
      </c>
      <c r="M477" s="43" t="s">
        <v>995</v>
      </c>
      <c r="N477" s="76">
        <v>42702</v>
      </c>
      <c r="O477" s="167">
        <v>1549290.55</v>
      </c>
      <c r="P477" s="168">
        <v>11943</v>
      </c>
      <c r="Q477" s="76">
        <v>42702</v>
      </c>
      <c r="R477" s="77">
        <v>43066</v>
      </c>
      <c r="S477" s="44" t="s">
        <v>996</v>
      </c>
      <c r="T477" s="81"/>
      <c r="U477" s="44"/>
      <c r="V477" s="167"/>
      <c r="W477" s="43">
        <v>33903900</v>
      </c>
      <c r="X477" s="43"/>
      <c r="Y477" s="44"/>
      <c r="Z477" s="46"/>
      <c r="AA477" s="55"/>
      <c r="AB477" s="81"/>
      <c r="AC477" s="70"/>
      <c r="AD477" s="70"/>
      <c r="AE477" s="56"/>
      <c r="AF477" s="56"/>
      <c r="AG477" s="41"/>
      <c r="AH477" s="60"/>
      <c r="AI477" s="41"/>
      <c r="AJ477" s="56"/>
      <c r="AK477" s="41"/>
      <c r="AL477" s="49">
        <f>O477-AH477+AG477</f>
        <v>1549290.55</v>
      </c>
      <c r="AM477" s="49">
        <v>1543554.41</v>
      </c>
      <c r="AN477" s="49">
        <v>0</v>
      </c>
      <c r="AO477" s="49">
        <f t="shared" si="35"/>
        <v>1543554.41</v>
      </c>
      <c r="AP477" s="61"/>
      <c r="AQ477" s="61"/>
      <c r="AR477" s="61"/>
      <c r="AS477" s="61"/>
      <c r="AT477" s="61"/>
      <c r="AU477" s="61"/>
      <c r="AV477" s="43"/>
      <c r="AW477" s="43"/>
      <c r="AX477" s="43"/>
      <c r="AY477" s="42"/>
      <c r="AZ477" s="43"/>
      <c r="BA477" s="42"/>
      <c r="BB477" s="43"/>
      <c r="BC477" s="43"/>
      <c r="BD477" s="76">
        <v>43068</v>
      </c>
      <c r="BE477" s="42">
        <v>43067</v>
      </c>
      <c r="BF477" s="43"/>
      <c r="BG477" s="43"/>
      <c r="BH477" s="42">
        <v>43068</v>
      </c>
      <c r="BI477" s="43"/>
      <c r="BJ477" s="43"/>
      <c r="BK477" s="42"/>
      <c r="BL477" s="42"/>
      <c r="BM477" s="43"/>
    </row>
    <row r="478" spans="1:65" x14ac:dyDescent="0.25">
      <c r="A478" s="314">
        <v>89</v>
      </c>
      <c r="B478" s="287" t="s">
        <v>1325</v>
      </c>
      <c r="C478" s="72" t="s">
        <v>1103</v>
      </c>
      <c r="D478" s="72" t="s">
        <v>431</v>
      </c>
      <c r="E478" s="72" t="s">
        <v>143</v>
      </c>
      <c r="F478" s="362" t="s">
        <v>1326</v>
      </c>
      <c r="G478" s="72" t="s">
        <v>1371</v>
      </c>
      <c r="H478" s="57"/>
      <c r="I478" s="58"/>
      <c r="J478" s="58"/>
      <c r="K478" s="72" t="s">
        <v>1324</v>
      </c>
      <c r="L478" s="398" t="s">
        <v>707</v>
      </c>
      <c r="M478" s="72" t="s">
        <v>234</v>
      </c>
      <c r="N478" s="73">
        <v>42893</v>
      </c>
      <c r="O478" s="74">
        <v>1116795.04</v>
      </c>
      <c r="P478" s="72">
        <v>12072</v>
      </c>
      <c r="Q478" s="73">
        <v>42893</v>
      </c>
      <c r="R478" s="73">
        <v>43072</v>
      </c>
      <c r="S478" s="72" t="s">
        <v>602</v>
      </c>
      <c r="T478" s="161" t="s">
        <v>1327</v>
      </c>
      <c r="U478" s="72"/>
      <c r="V478" s="74"/>
      <c r="W478" s="72">
        <v>44905100</v>
      </c>
      <c r="X478" s="43"/>
      <c r="Y478" s="44"/>
      <c r="Z478" s="46"/>
      <c r="AA478" s="55"/>
      <c r="AB478" s="81"/>
      <c r="AC478" s="70"/>
      <c r="AD478" s="70"/>
      <c r="AE478" s="56"/>
      <c r="AF478" s="56"/>
      <c r="AG478" s="41"/>
      <c r="AH478" s="41"/>
      <c r="AI478" s="41"/>
      <c r="AJ478" s="56"/>
      <c r="AK478" s="41"/>
      <c r="AL478" s="59">
        <f t="shared" ref="AL478:AL486" si="36">O478-AH478+AG478</f>
        <v>1116795.04</v>
      </c>
      <c r="AM478" s="59">
        <v>147213.9</v>
      </c>
      <c r="AN478" s="59">
        <v>451011.71</v>
      </c>
      <c r="AO478" s="59">
        <f t="shared" si="35"/>
        <v>598225.61</v>
      </c>
      <c r="AP478" s="61"/>
      <c r="AQ478" s="61"/>
      <c r="AR478" s="61"/>
      <c r="AS478" s="61"/>
      <c r="AT478" s="61"/>
      <c r="AU478" s="61"/>
      <c r="AV478" s="72"/>
      <c r="AW478" s="72"/>
      <c r="AX478" s="72"/>
      <c r="AY478" s="73"/>
      <c r="AZ478" s="72"/>
      <c r="BA478" s="73"/>
      <c r="BB478" s="72"/>
      <c r="BC478" s="72"/>
      <c r="BD478" s="76">
        <v>42862</v>
      </c>
      <c r="BE478" s="42">
        <v>43011</v>
      </c>
      <c r="BF478" s="43"/>
      <c r="BG478" s="72"/>
      <c r="BH478" s="73"/>
      <c r="BI478" s="72"/>
      <c r="BJ478" s="72"/>
      <c r="BK478" s="42"/>
      <c r="BL478" s="42"/>
      <c r="BM478" s="72"/>
    </row>
    <row r="479" spans="1:65" ht="25.5" x14ac:dyDescent="0.25">
      <c r="A479" s="315"/>
      <c r="B479" s="288"/>
      <c r="C479" s="78"/>
      <c r="D479" s="78"/>
      <c r="E479" s="78"/>
      <c r="F479" s="363"/>
      <c r="G479" s="78"/>
      <c r="H479" s="62"/>
      <c r="I479" s="63"/>
      <c r="J479" s="63"/>
      <c r="K479" s="78"/>
      <c r="L479" s="399"/>
      <c r="M479" s="78"/>
      <c r="N479" s="79"/>
      <c r="O479" s="80"/>
      <c r="P479" s="78"/>
      <c r="Q479" s="79"/>
      <c r="R479" s="79"/>
      <c r="S479" s="78"/>
      <c r="T479" s="162"/>
      <c r="U479" s="78"/>
      <c r="V479" s="80"/>
      <c r="W479" s="78"/>
      <c r="X479" s="53" t="s">
        <v>1073</v>
      </c>
      <c r="Y479" s="44" t="s">
        <v>1634</v>
      </c>
      <c r="Z479" s="46">
        <v>43040</v>
      </c>
      <c r="AA479" s="55">
        <v>12190</v>
      </c>
      <c r="AB479" s="50" t="s">
        <v>913</v>
      </c>
      <c r="AC479" s="70">
        <v>43073</v>
      </c>
      <c r="AD479" s="70">
        <v>43252</v>
      </c>
      <c r="AE479" s="56"/>
      <c r="AF479" s="56"/>
      <c r="AG479" s="41"/>
      <c r="AH479" s="41"/>
      <c r="AI479" s="41"/>
      <c r="AJ479" s="56"/>
      <c r="AK479" s="41"/>
      <c r="AL479" s="64"/>
      <c r="AM479" s="64"/>
      <c r="AN479" s="64"/>
      <c r="AO479" s="64"/>
      <c r="AP479" s="61"/>
      <c r="AQ479" s="61"/>
      <c r="AR479" s="61"/>
      <c r="AS479" s="61"/>
      <c r="AT479" s="61"/>
      <c r="AU479" s="61"/>
      <c r="AV479" s="78"/>
      <c r="AW479" s="78"/>
      <c r="AX479" s="78"/>
      <c r="AY479" s="79"/>
      <c r="AZ479" s="78"/>
      <c r="BA479" s="79"/>
      <c r="BB479" s="78"/>
      <c r="BC479" s="78"/>
      <c r="BD479" s="76">
        <v>43043</v>
      </c>
      <c r="BE479" s="42">
        <v>43192</v>
      </c>
      <c r="BF479" s="43"/>
      <c r="BG479" s="78"/>
      <c r="BH479" s="79"/>
      <c r="BI479" s="78"/>
      <c r="BJ479" s="78"/>
      <c r="BK479" s="42"/>
      <c r="BL479" s="42"/>
      <c r="BM479" s="78"/>
    </row>
    <row r="480" spans="1:65" ht="25.5" x14ac:dyDescent="0.25">
      <c r="A480" s="316"/>
      <c r="B480" s="289"/>
      <c r="C480" s="82"/>
      <c r="D480" s="82"/>
      <c r="E480" s="82"/>
      <c r="F480" s="364"/>
      <c r="G480" s="82"/>
      <c r="H480" s="66"/>
      <c r="I480" s="67"/>
      <c r="J480" s="67"/>
      <c r="K480" s="82"/>
      <c r="L480" s="400"/>
      <c r="M480" s="82"/>
      <c r="N480" s="83"/>
      <c r="O480" s="84"/>
      <c r="P480" s="82"/>
      <c r="Q480" s="83"/>
      <c r="R480" s="83"/>
      <c r="S480" s="82"/>
      <c r="T480" s="163"/>
      <c r="U480" s="82"/>
      <c r="V480" s="84"/>
      <c r="W480" s="82"/>
      <c r="X480" s="53" t="s">
        <v>1073</v>
      </c>
      <c r="Y480" s="44" t="s">
        <v>1950</v>
      </c>
      <c r="Z480" s="46">
        <v>43193</v>
      </c>
      <c r="AA480" s="55">
        <v>12319</v>
      </c>
      <c r="AB480" s="50" t="s">
        <v>913</v>
      </c>
      <c r="AC480" s="70">
        <v>43253</v>
      </c>
      <c r="AD480" s="70">
        <v>43402</v>
      </c>
      <c r="AE480" s="56"/>
      <c r="AF480" s="56"/>
      <c r="AG480" s="41"/>
      <c r="AH480" s="41"/>
      <c r="AI480" s="41"/>
      <c r="AJ480" s="56"/>
      <c r="AK480" s="41"/>
      <c r="AL480" s="68"/>
      <c r="AM480" s="68"/>
      <c r="AN480" s="68"/>
      <c r="AO480" s="68"/>
      <c r="AP480" s="61"/>
      <c r="AQ480" s="61"/>
      <c r="AR480" s="61"/>
      <c r="AS480" s="61"/>
      <c r="AT480" s="61"/>
      <c r="AU480" s="61"/>
      <c r="AV480" s="82"/>
      <c r="AW480" s="82"/>
      <c r="AX480" s="82"/>
      <c r="AY480" s="83"/>
      <c r="AZ480" s="82"/>
      <c r="BA480" s="83"/>
      <c r="BB480" s="82"/>
      <c r="BC480" s="82"/>
      <c r="BD480" s="76">
        <v>43193</v>
      </c>
      <c r="BE480" s="42">
        <v>43342</v>
      </c>
      <c r="BF480" s="43"/>
      <c r="BG480" s="82"/>
      <c r="BH480" s="83"/>
      <c r="BI480" s="82"/>
      <c r="BJ480" s="82"/>
      <c r="BK480" s="42"/>
      <c r="BL480" s="42"/>
      <c r="BM480" s="82"/>
    </row>
    <row r="481" spans="1:65" x14ac:dyDescent="0.25">
      <c r="A481" s="314">
        <v>90</v>
      </c>
      <c r="B481" s="287" t="s">
        <v>1402</v>
      </c>
      <c r="C481" s="72" t="s">
        <v>1145</v>
      </c>
      <c r="D481" s="72" t="s">
        <v>431</v>
      </c>
      <c r="E481" s="72" t="s">
        <v>143</v>
      </c>
      <c r="F481" s="362" t="s">
        <v>1403</v>
      </c>
      <c r="G481" s="72">
        <v>12028</v>
      </c>
      <c r="H481" s="57"/>
      <c r="I481" s="58"/>
      <c r="J481" s="58"/>
      <c r="K481" s="72" t="s">
        <v>1405</v>
      </c>
      <c r="L481" s="398" t="s">
        <v>1404</v>
      </c>
      <c r="M481" s="72" t="s">
        <v>1406</v>
      </c>
      <c r="N481" s="73">
        <v>42893</v>
      </c>
      <c r="O481" s="74">
        <v>1302152.56</v>
      </c>
      <c r="P481" s="72">
        <v>12072</v>
      </c>
      <c r="Q481" s="73">
        <v>42893</v>
      </c>
      <c r="R481" s="73">
        <v>43162</v>
      </c>
      <c r="S481" s="72" t="s">
        <v>602</v>
      </c>
      <c r="T481" s="161" t="s">
        <v>1458</v>
      </c>
      <c r="U481" s="72"/>
      <c r="V481" s="74"/>
      <c r="W481" s="72">
        <v>44905100</v>
      </c>
      <c r="X481" s="43"/>
      <c r="Y481" s="44"/>
      <c r="Z481" s="46"/>
      <c r="AA481" s="55"/>
      <c r="AB481" s="81"/>
      <c r="AC481" s="70"/>
      <c r="AD481" s="70"/>
      <c r="AE481" s="56">
        <f>AG481/O481</f>
        <v>0.14620902023953322</v>
      </c>
      <c r="AF481" s="56">
        <f>AH481/O481</f>
        <v>2.3302707326398067E-2</v>
      </c>
      <c r="AG481" s="41">
        <f>SUM(AG482:AG485)</f>
        <v>190386.45</v>
      </c>
      <c r="AH481" s="41">
        <f>SUM(AH482)</f>
        <v>30343.68</v>
      </c>
      <c r="AI481" s="41"/>
      <c r="AJ481" s="56"/>
      <c r="AK481" s="41"/>
      <c r="AL481" s="59">
        <f>O481-AH481+AG484</f>
        <v>1462195.33</v>
      </c>
      <c r="AM481" s="59">
        <v>93079.88</v>
      </c>
      <c r="AN481" s="59">
        <v>386884.3</v>
      </c>
      <c r="AO481" s="59">
        <f t="shared" si="35"/>
        <v>479964.18</v>
      </c>
      <c r="AP481" s="61"/>
      <c r="AQ481" s="61"/>
      <c r="AR481" s="61"/>
      <c r="AS481" s="61"/>
      <c r="AT481" s="61"/>
      <c r="AU481" s="61"/>
      <c r="AV481" s="72"/>
      <c r="AW481" s="72"/>
      <c r="AX481" s="72"/>
      <c r="AY481" s="73"/>
      <c r="AZ481" s="72"/>
      <c r="BA481" s="73"/>
      <c r="BB481" s="72"/>
      <c r="BC481" s="72"/>
      <c r="BD481" s="76">
        <v>42893</v>
      </c>
      <c r="BE481" s="42">
        <v>43132</v>
      </c>
      <c r="BF481" s="43"/>
      <c r="BG481" s="72"/>
      <c r="BH481" s="73"/>
      <c r="BI481" s="72"/>
      <c r="BJ481" s="72"/>
      <c r="BK481" s="42"/>
      <c r="BL481" s="42"/>
      <c r="BM481" s="72"/>
    </row>
    <row r="482" spans="1:65" ht="38.25" x14ac:dyDescent="0.25">
      <c r="A482" s="315"/>
      <c r="B482" s="288"/>
      <c r="C482" s="78"/>
      <c r="D482" s="78"/>
      <c r="E482" s="78"/>
      <c r="F482" s="363"/>
      <c r="G482" s="78"/>
      <c r="H482" s="62"/>
      <c r="I482" s="63"/>
      <c r="J482" s="63"/>
      <c r="K482" s="78"/>
      <c r="L482" s="399"/>
      <c r="M482" s="78"/>
      <c r="N482" s="79"/>
      <c r="O482" s="80"/>
      <c r="P482" s="78"/>
      <c r="Q482" s="79"/>
      <c r="R482" s="79"/>
      <c r="S482" s="78"/>
      <c r="T482" s="162"/>
      <c r="U482" s="78"/>
      <c r="V482" s="80"/>
      <c r="W482" s="78"/>
      <c r="X482" s="53" t="s">
        <v>1075</v>
      </c>
      <c r="Y482" s="44" t="s">
        <v>1552</v>
      </c>
      <c r="Z482" s="46">
        <v>42958</v>
      </c>
      <c r="AA482" s="55">
        <v>12126</v>
      </c>
      <c r="AB482" s="165" t="s">
        <v>649</v>
      </c>
      <c r="AC482" s="124"/>
      <c r="AD482" s="124"/>
      <c r="AE482" s="52"/>
      <c r="AF482" s="52"/>
      <c r="AG482" s="49"/>
      <c r="AH482" s="130">
        <v>30343.68</v>
      </c>
      <c r="AI482" s="41"/>
      <c r="AJ482" s="56"/>
      <c r="AK482" s="49"/>
      <c r="AL482" s="64"/>
      <c r="AM482" s="64"/>
      <c r="AN482" s="64"/>
      <c r="AO482" s="64"/>
      <c r="AP482" s="61"/>
      <c r="AQ482" s="61"/>
      <c r="AR482" s="61"/>
      <c r="AS482" s="61"/>
      <c r="AT482" s="61"/>
      <c r="AU482" s="61"/>
      <c r="AV482" s="78"/>
      <c r="AW482" s="78"/>
      <c r="AX482" s="78"/>
      <c r="AY482" s="79"/>
      <c r="AZ482" s="78"/>
      <c r="BA482" s="79"/>
      <c r="BB482" s="78"/>
      <c r="BC482" s="78"/>
      <c r="BD482" s="76"/>
      <c r="BE482" s="42"/>
      <c r="BF482" s="43"/>
      <c r="BG482" s="78"/>
      <c r="BH482" s="79"/>
      <c r="BI482" s="78"/>
      <c r="BJ482" s="78"/>
      <c r="BK482" s="42"/>
      <c r="BL482" s="42"/>
      <c r="BM482" s="78"/>
    </row>
    <row r="483" spans="1:65" ht="25.5" x14ac:dyDescent="0.25">
      <c r="A483" s="315"/>
      <c r="B483" s="288"/>
      <c r="C483" s="78"/>
      <c r="D483" s="78"/>
      <c r="E483" s="78"/>
      <c r="F483" s="363"/>
      <c r="G483" s="78"/>
      <c r="H483" s="62"/>
      <c r="I483" s="63"/>
      <c r="J483" s="63"/>
      <c r="K483" s="78"/>
      <c r="L483" s="399"/>
      <c r="M483" s="78"/>
      <c r="N483" s="79"/>
      <c r="O483" s="80"/>
      <c r="P483" s="78"/>
      <c r="Q483" s="79"/>
      <c r="R483" s="79"/>
      <c r="S483" s="78"/>
      <c r="T483" s="162"/>
      <c r="U483" s="78"/>
      <c r="V483" s="80"/>
      <c r="W483" s="78"/>
      <c r="X483" s="53" t="s">
        <v>1073</v>
      </c>
      <c r="Y483" s="44" t="s">
        <v>1912</v>
      </c>
      <c r="Z483" s="46">
        <v>43133</v>
      </c>
      <c r="AA483" s="55">
        <v>12289</v>
      </c>
      <c r="AB483" s="165" t="s">
        <v>913</v>
      </c>
      <c r="AC483" s="124">
        <v>43163</v>
      </c>
      <c r="AD483" s="124">
        <v>43281</v>
      </c>
      <c r="AE483" s="52"/>
      <c r="AF483" s="52"/>
      <c r="AG483" s="49"/>
      <c r="AH483" s="130"/>
      <c r="AI483" s="41"/>
      <c r="AJ483" s="56"/>
      <c r="AK483" s="49"/>
      <c r="AL483" s="64"/>
      <c r="AM483" s="64"/>
      <c r="AN483" s="64"/>
      <c r="AO483" s="64"/>
      <c r="AP483" s="61"/>
      <c r="AQ483" s="61"/>
      <c r="AR483" s="61"/>
      <c r="AS483" s="61"/>
      <c r="AT483" s="61"/>
      <c r="AU483" s="61"/>
      <c r="AV483" s="78"/>
      <c r="AW483" s="78"/>
      <c r="AX483" s="78"/>
      <c r="AY483" s="79"/>
      <c r="AZ483" s="78"/>
      <c r="BA483" s="79"/>
      <c r="BB483" s="78"/>
      <c r="BC483" s="78"/>
      <c r="BD483" s="76">
        <v>43133</v>
      </c>
      <c r="BE483" s="42">
        <v>43281</v>
      </c>
      <c r="BF483" s="43"/>
      <c r="BG483" s="78"/>
      <c r="BH483" s="79"/>
      <c r="BI483" s="78"/>
      <c r="BJ483" s="78"/>
      <c r="BK483" s="42"/>
      <c r="BL483" s="42"/>
      <c r="BM483" s="82" t="s">
        <v>1925</v>
      </c>
    </row>
    <row r="484" spans="1:65" ht="38.25" x14ac:dyDescent="0.25">
      <c r="A484" s="315"/>
      <c r="B484" s="288"/>
      <c r="C484" s="78"/>
      <c r="D484" s="78"/>
      <c r="E484" s="78"/>
      <c r="F484" s="363"/>
      <c r="G484" s="78"/>
      <c r="H484" s="62"/>
      <c r="I484" s="63"/>
      <c r="J484" s="63"/>
      <c r="K484" s="78"/>
      <c r="L484" s="399"/>
      <c r="M484" s="78"/>
      <c r="N484" s="79"/>
      <c r="O484" s="80"/>
      <c r="P484" s="78"/>
      <c r="Q484" s="79"/>
      <c r="R484" s="79"/>
      <c r="S484" s="78"/>
      <c r="T484" s="162"/>
      <c r="U484" s="78"/>
      <c r="V484" s="80"/>
      <c r="W484" s="78"/>
      <c r="X484" s="53" t="s">
        <v>1075</v>
      </c>
      <c r="Y484" s="44" t="s">
        <v>1980</v>
      </c>
      <c r="Z484" s="46">
        <v>43264</v>
      </c>
      <c r="AA484" s="55">
        <v>12327</v>
      </c>
      <c r="AB484" s="165" t="s">
        <v>649</v>
      </c>
      <c r="AC484" s="124"/>
      <c r="AD484" s="124"/>
      <c r="AE484" s="52"/>
      <c r="AF484" s="52"/>
      <c r="AG484" s="49">
        <v>190386.45</v>
      </c>
      <c r="AH484" s="130"/>
      <c r="AI484" s="41"/>
      <c r="AJ484" s="56"/>
      <c r="AK484" s="49"/>
      <c r="AL484" s="64"/>
      <c r="AM484" s="64"/>
      <c r="AN484" s="64"/>
      <c r="AO484" s="64"/>
      <c r="AP484" s="61"/>
      <c r="AQ484" s="61"/>
      <c r="AR484" s="61"/>
      <c r="AS484" s="61"/>
      <c r="AT484" s="61"/>
      <c r="AU484" s="61"/>
      <c r="AV484" s="78"/>
      <c r="AW484" s="78"/>
      <c r="AX484" s="78"/>
      <c r="AY484" s="79"/>
      <c r="AZ484" s="78"/>
      <c r="BA484" s="79"/>
      <c r="BB484" s="78"/>
      <c r="BC484" s="78"/>
      <c r="BD484" s="76"/>
      <c r="BE484" s="42"/>
      <c r="BF484" s="43"/>
      <c r="BG484" s="78"/>
      <c r="BH484" s="79"/>
      <c r="BI484" s="78"/>
      <c r="BJ484" s="78"/>
      <c r="BK484" s="42"/>
      <c r="BL484" s="42"/>
      <c r="BM484" s="144"/>
    </row>
    <row r="485" spans="1:65" ht="25.5" x14ac:dyDescent="0.25">
      <c r="A485" s="316"/>
      <c r="B485" s="289"/>
      <c r="C485" s="82"/>
      <c r="D485" s="82"/>
      <c r="E485" s="82"/>
      <c r="F485" s="364"/>
      <c r="G485" s="82"/>
      <c r="H485" s="66"/>
      <c r="I485" s="67"/>
      <c r="J485" s="67"/>
      <c r="K485" s="82"/>
      <c r="L485" s="400"/>
      <c r="M485" s="82"/>
      <c r="N485" s="83"/>
      <c r="O485" s="84"/>
      <c r="P485" s="82"/>
      <c r="Q485" s="83"/>
      <c r="R485" s="83"/>
      <c r="S485" s="82"/>
      <c r="T485" s="163"/>
      <c r="U485" s="82"/>
      <c r="V485" s="84"/>
      <c r="W485" s="82"/>
      <c r="X485" s="53" t="s">
        <v>1073</v>
      </c>
      <c r="Y485" s="44" t="s">
        <v>1981</v>
      </c>
      <c r="Z485" s="46">
        <v>43277</v>
      </c>
      <c r="AA485" s="55">
        <v>12353</v>
      </c>
      <c r="AB485" s="165" t="s">
        <v>913</v>
      </c>
      <c r="AC485" s="124">
        <v>43282</v>
      </c>
      <c r="AD485" s="124">
        <v>43521</v>
      </c>
      <c r="AE485" s="52"/>
      <c r="AF485" s="52"/>
      <c r="AG485" s="49"/>
      <c r="AH485" s="130"/>
      <c r="AI485" s="41"/>
      <c r="AJ485" s="56"/>
      <c r="AK485" s="49"/>
      <c r="AL485" s="68"/>
      <c r="AM485" s="68"/>
      <c r="AN485" s="68"/>
      <c r="AO485" s="68"/>
      <c r="AP485" s="61"/>
      <c r="AQ485" s="61"/>
      <c r="AR485" s="61"/>
      <c r="AS485" s="61"/>
      <c r="AT485" s="61"/>
      <c r="AU485" s="61"/>
      <c r="AV485" s="82"/>
      <c r="AW485" s="82"/>
      <c r="AX485" s="82"/>
      <c r="AY485" s="83"/>
      <c r="AZ485" s="82"/>
      <c r="BA485" s="83"/>
      <c r="BB485" s="82"/>
      <c r="BC485" s="82"/>
      <c r="BD485" s="76"/>
      <c r="BE485" s="42"/>
      <c r="BF485" s="43"/>
      <c r="BG485" s="82"/>
      <c r="BH485" s="83"/>
      <c r="BI485" s="82"/>
      <c r="BJ485" s="82"/>
      <c r="BK485" s="42"/>
      <c r="BL485" s="42"/>
      <c r="BM485" s="144"/>
    </row>
    <row r="486" spans="1:65" x14ac:dyDescent="0.25">
      <c r="A486" s="314">
        <v>91</v>
      </c>
      <c r="B486" s="287" t="s">
        <v>1462</v>
      </c>
      <c r="C486" s="72" t="s">
        <v>733</v>
      </c>
      <c r="D486" s="72" t="s">
        <v>431</v>
      </c>
      <c r="E486" s="72" t="s">
        <v>143</v>
      </c>
      <c r="F486" s="362" t="s">
        <v>1461</v>
      </c>
      <c r="G486" s="72">
        <v>12024</v>
      </c>
      <c r="H486" s="57"/>
      <c r="I486" s="58"/>
      <c r="J486" s="58"/>
      <c r="K486" s="72" t="s">
        <v>1459</v>
      </c>
      <c r="L486" s="382" t="s">
        <v>1460</v>
      </c>
      <c r="M486" s="72" t="s">
        <v>1463</v>
      </c>
      <c r="N486" s="73">
        <v>42914</v>
      </c>
      <c r="O486" s="74">
        <v>1841380.92</v>
      </c>
      <c r="P486" s="72">
        <v>12075</v>
      </c>
      <c r="Q486" s="73">
        <v>42914</v>
      </c>
      <c r="R486" s="73">
        <v>43278</v>
      </c>
      <c r="S486" s="72" t="s">
        <v>996</v>
      </c>
      <c r="T486" s="72"/>
      <c r="U486" s="72"/>
      <c r="V486" s="74"/>
      <c r="W486" s="72" t="s">
        <v>968</v>
      </c>
      <c r="X486" s="43"/>
      <c r="Y486" s="44"/>
      <c r="Z486" s="46"/>
      <c r="AA486" s="55"/>
      <c r="AB486" s="81"/>
      <c r="AC486" s="124"/>
      <c r="AD486" s="124"/>
      <c r="AE486" s="52">
        <f>AG486/O486</f>
        <v>0</v>
      </c>
      <c r="AF486" s="52">
        <f>AH486/O486</f>
        <v>3.1754461754713956E-2</v>
      </c>
      <c r="AG486" s="49"/>
      <c r="AH486" s="130">
        <f>SUM(AH487)</f>
        <v>58472.06</v>
      </c>
      <c r="AI486" s="41"/>
      <c r="AJ486" s="56"/>
      <c r="AK486" s="49"/>
      <c r="AL486" s="59">
        <f t="shared" si="36"/>
        <v>1782908.8599999999</v>
      </c>
      <c r="AM486" s="59">
        <v>1014225.16</v>
      </c>
      <c r="AN486" s="59">
        <v>648356</v>
      </c>
      <c r="AO486" s="59">
        <f t="shared" si="35"/>
        <v>1662581.1600000001</v>
      </c>
      <c r="AP486" s="61"/>
      <c r="AQ486" s="61"/>
      <c r="AR486" s="61"/>
      <c r="AS486" s="61"/>
      <c r="AT486" s="61"/>
      <c r="AU486" s="61"/>
      <c r="AV486" s="72"/>
      <c r="AW486" s="72"/>
      <c r="AX486" s="72"/>
      <c r="AY486" s="73"/>
      <c r="AZ486" s="72"/>
      <c r="BA486" s="73"/>
      <c r="BB486" s="72"/>
      <c r="BC486" s="72"/>
      <c r="BD486" s="76">
        <v>42915</v>
      </c>
      <c r="BE486" s="42">
        <v>43279</v>
      </c>
      <c r="BF486" s="43"/>
      <c r="BG486" s="72"/>
      <c r="BH486" s="73">
        <v>42915</v>
      </c>
      <c r="BI486" s="72"/>
      <c r="BJ486" s="72"/>
      <c r="BK486" s="42"/>
      <c r="BL486" s="42"/>
      <c r="BM486" s="34"/>
    </row>
    <row r="487" spans="1:65" ht="38.25" x14ac:dyDescent="0.25">
      <c r="A487" s="315"/>
      <c r="B487" s="288"/>
      <c r="C487" s="78"/>
      <c r="D487" s="78"/>
      <c r="E487" s="78"/>
      <c r="F487" s="363"/>
      <c r="G487" s="78"/>
      <c r="H487" s="62"/>
      <c r="I487" s="63"/>
      <c r="J487" s="63"/>
      <c r="K487" s="78"/>
      <c r="L487" s="383"/>
      <c r="M487" s="78"/>
      <c r="N487" s="79"/>
      <c r="O487" s="80"/>
      <c r="P487" s="78"/>
      <c r="Q487" s="79"/>
      <c r="R487" s="79"/>
      <c r="S487" s="78"/>
      <c r="T487" s="78"/>
      <c r="U487" s="78"/>
      <c r="V487" s="80"/>
      <c r="W487" s="78"/>
      <c r="X487" s="134" t="s">
        <v>1075</v>
      </c>
      <c r="Y487" s="88" t="s">
        <v>1459</v>
      </c>
      <c r="Z487" s="89">
        <v>42945</v>
      </c>
      <c r="AA487" s="135">
        <v>12106</v>
      </c>
      <c r="AB487" s="112" t="s">
        <v>1464</v>
      </c>
      <c r="AC487" s="137"/>
      <c r="AD487" s="137"/>
      <c r="AE487" s="138"/>
      <c r="AF487" s="138"/>
      <c r="AG487" s="139"/>
      <c r="AH487" s="140">
        <v>58472.06</v>
      </c>
      <c r="AI487" s="92"/>
      <c r="AJ487" s="91"/>
      <c r="AK487" s="139"/>
      <c r="AL487" s="64"/>
      <c r="AM487" s="64"/>
      <c r="AN487" s="64"/>
      <c r="AO487" s="64"/>
      <c r="AP487" s="94"/>
      <c r="AQ487" s="94"/>
      <c r="AR487" s="94"/>
      <c r="AS487" s="94"/>
      <c r="AT487" s="94"/>
      <c r="AU487" s="94"/>
      <c r="AV487" s="78"/>
      <c r="AW487" s="78"/>
      <c r="AX487" s="78"/>
      <c r="AY487" s="79"/>
      <c r="AZ487" s="78"/>
      <c r="BA487" s="79"/>
      <c r="BB487" s="78"/>
      <c r="BC487" s="78"/>
      <c r="BD487" s="122"/>
      <c r="BE487" s="95"/>
      <c r="BF487" s="96"/>
      <c r="BG487" s="78"/>
      <c r="BH487" s="79"/>
      <c r="BI487" s="78"/>
      <c r="BJ487" s="78"/>
      <c r="BK487" s="95"/>
      <c r="BL487" s="95"/>
      <c r="BM487" s="34"/>
    </row>
    <row r="488" spans="1:65" ht="51" x14ac:dyDescent="0.25">
      <c r="A488" s="322">
        <v>92</v>
      </c>
      <c r="B488" s="304" t="s">
        <v>2072</v>
      </c>
      <c r="C488" s="43" t="s">
        <v>1768</v>
      </c>
      <c r="D488" s="43" t="s">
        <v>431</v>
      </c>
      <c r="E488" s="43" t="s">
        <v>143</v>
      </c>
      <c r="F488" s="100" t="s">
        <v>2073</v>
      </c>
      <c r="G488" s="43"/>
      <c r="H488" s="44"/>
      <c r="I488" s="46"/>
      <c r="J488" s="46"/>
      <c r="K488" s="43" t="s">
        <v>2008</v>
      </c>
      <c r="L488" s="402" t="s">
        <v>1109</v>
      </c>
      <c r="M488" s="43" t="s">
        <v>1240</v>
      </c>
      <c r="N488" s="42">
        <v>43302</v>
      </c>
      <c r="O488" s="167">
        <v>1253167.83</v>
      </c>
      <c r="P488" s="43"/>
      <c r="Q488" s="42">
        <v>43302</v>
      </c>
      <c r="R488" s="42"/>
      <c r="S488" s="43" t="s">
        <v>18</v>
      </c>
      <c r="T488" s="43" t="s">
        <v>2074</v>
      </c>
      <c r="U488" s="43" t="s">
        <v>2040</v>
      </c>
      <c r="V488" s="167">
        <v>2506.33</v>
      </c>
      <c r="W488" s="43">
        <v>44905100</v>
      </c>
      <c r="X488" s="53"/>
      <c r="Y488" s="44"/>
      <c r="Z488" s="46"/>
      <c r="AA488" s="55"/>
      <c r="AB488" s="53"/>
      <c r="AC488" s="70"/>
      <c r="AD488" s="70"/>
      <c r="AE488" s="56"/>
      <c r="AF488" s="56"/>
      <c r="AG488" s="41"/>
      <c r="AH488" s="41"/>
      <c r="AI488" s="41"/>
      <c r="AJ488" s="56"/>
      <c r="AK488" s="41"/>
      <c r="AL488" s="41">
        <f t="shared" ref="AL488:AL489" si="37">O488-AH488+AG488</f>
        <v>1253167.83</v>
      </c>
      <c r="AM488" s="41">
        <v>0</v>
      </c>
      <c r="AN488" s="41">
        <v>0</v>
      </c>
      <c r="AO488" s="41">
        <f>AN488+AM488</f>
        <v>0</v>
      </c>
      <c r="AP488" s="61"/>
      <c r="AQ488" s="61"/>
      <c r="AR488" s="61"/>
      <c r="AS488" s="61"/>
      <c r="AT488" s="61"/>
      <c r="AU488" s="61"/>
      <c r="AV488" s="43"/>
      <c r="AW488" s="43"/>
      <c r="AX488" s="43"/>
      <c r="AY488" s="42"/>
      <c r="AZ488" s="43"/>
      <c r="BA488" s="42"/>
      <c r="BB488" s="43"/>
      <c r="BC488" s="43"/>
      <c r="BD488" s="76"/>
      <c r="BE488" s="42"/>
      <c r="BF488" s="43"/>
      <c r="BG488" s="43"/>
      <c r="BH488" s="42"/>
      <c r="BI488" s="43"/>
      <c r="BJ488" s="43"/>
      <c r="BK488" s="42"/>
      <c r="BL488" s="42"/>
      <c r="BM488" s="43"/>
    </row>
    <row r="489" spans="1:65" ht="51" x14ac:dyDescent="0.25">
      <c r="A489" s="322">
        <v>93</v>
      </c>
      <c r="B489" s="304" t="s">
        <v>2075</v>
      </c>
      <c r="C489" s="43" t="s">
        <v>1763</v>
      </c>
      <c r="D489" s="43" t="s">
        <v>431</v>
      </c>
      <c r="E489" s="43" t="s">
        <v>143</v>
      </c>
      <c r="F489" s="100" t="s">
        <v>2076</v>
      </c>
      <c r="G489" s="43"/>
      <c r="H489" s="44"/>
      <c r="I489" s="46"/>
      <c r="J489" s="46"/>
      <c r="K489" s="144" t="s">
        <v>2009</v>
      </c>
      <c r="L489" s="403" t="s">
        <v>2010</v>
      </c>
      <c r="M489" s="144" t="s">
        <v>2077</v>
      </c>
      <c r="N489" s="42">
        <v>43302</v>
      </c>
      <c r="O489" s="169">
        <v>1199316.6499999999</v>
      </c>
      <c r="P489" s="144"/>
      <c r="Q489" s="42">
        <v>43302</v>
      </c>
      <c r="R489" s="145"/>
      <c r="S489" s="43" t="s">
        <v>18</v>
      </c>
      <c r="T489" s="144" t="s">
        <v>2078</v>
      </c>
      <c r="U489" s="43" t="s">
        <v>2040</v>
      </c>
      <c r="V489" s="169">
        <v>2398.64</v>
      </c>
      <c r="W489" s="43">
        <v>44905100</v>
      </c>
      <c r="X489" s="134"/>
      <c r="Y489" s="88"/>
      <c r="Z489" s="89"/>
      <c r="AA489" s="51"/>
      <c r="AB489" s="50"/>
      <c r="AC489" s="124"/>
      <c r="AD489" s="124"/>
      <c r="AE489" s="52"/>
      <c r="AF489" s="52"/>
      <c r="AG489" s="49"/>
      <c r="AH489" s="130"/>
      <c r="AI489" s="49"/>
      <c r="AJ489" s="52"/>
      <c r="AK489" s="49"/>
      <c r="AL489" s="49">
        <f t="shared" si="37"/>
        <v>1199316.6499999999</v>
      </c>
      <c r="AM489" s="49">
        <v>0</v>
      </c>
      <c r="AN489" s="49">
        <v>0</v>
      </c>
      <c r="AO489" s="49">
        <f t="shared" ref="AO489" si="38">AN489+AM489</f>
        <v>0</v>
      </c>
      <c r="AP489" s="125"/>
      <c r="AQ489" s="125"/>
      <c r="AR489" s="125"/>
      <c r="AS489" s="125"/>
      <c r="AT489" s="125"/>
      <c r="AU489" s="125"/>
      <c r="AV489" s="144"/>
      <c r="AW489" s="144"/>
      <c r="AX489" s="144"/>
      <c r="AY489" s="145"/>
      <c r="AZ489" s="144"/>
      <c r="BA489" s="145"/>
      <c r="BB489" s="144"/>
      <c r="BC489" s="144"/>
      <c r="BD489" s="170"/>
      <c r="BE489" s="129"/>
      <c r="BF489" s="128"/>
      <c r="BG489" s="144"/>
      <c r="BH489" s="145"/>
      <c r="BI489" s="144"/>
      <c r="BJ489" s="144"/>
      <c r="BK489" s="129"/>
      <c r="BL489" s="129"/>
      <c r="BM489" s="43"/>
    </row>
    <row r="490" spans="1:65" x14ac:dyDescent="0.25">
      <c r="A490" s="317">
        <v>94</v>
      </c>
      <c r="B490" s="290" t="s">
        <v>257</v>
      </c>
      <c r="C490" s="57" t="s">
        <v>258</v>
      </c>
      <c r="D490" s="57" t="s">
        <v>109</v>
      </c>
      <c r="E490" s="57" t="s">
        <v>144</v>
      </c>
      <c r="F490" s="351" t="s">
        <v>46</v>
      </c>
      <c r="G490" s="57">
        <v>11248</v>
      </c>
      <c r="H490" s="57"/>
      <c r="I490" s="58"/>
      <c r="J490" s="58"/>
      <c r="K490" s="57" t="s">
        <v>1288</v>
      </c>
      <c r="L490" s="385" t="s">
        <v>47</v>
      </c>
      <c r="M490" s="57" t="s">
        <v>259</v>
      </c>
      <c r="N490" s="58">
        <v>41768</v>
      </c>
      <c r="O490" s="59">
        <v>282498.24</v>
      </c>
      <c r="P490" s="57">
        <v>11300</v>
      </c>
      <c r="Q490" s="58">
        <v>41768</v>
      </c>
      <c r="R490" s="58">
        <v>42004</v>
      </c>
      <c r="S490" s="57">
        <v>1</v>
      </c>
      <c r="T490" s="57"/>
      <c r="U490" s="57"/>
      <c r="V490" s="59"/>
      <c r="W490" s="57">
        <v>33903900</v>
      </c>
      <c r="X490" s="44"/>
      <c r="Y490" s="53"/>
      <c r="Z490" s="46"/>
      <c r="AA490" s="55"/>
      <c r="AB490" s="53"/>
      <c r="AC490" s="46"/>
      <c r="AD490" s="46"/>
      <c r="AE490" s="56">
        <f>AG490/O490</f>
        <v>4.399036255942692E-2</v>
      </c>
      <c r="AF490" s="56">
        <v>0</v>
      </c>
      <c r="AG490" s="41">
        <f>SUM(AG491:AG497)</f>
        <v>12427.199999999999</v>
      </c>
      <c r="AH490" s="41">
        <f>SUM(AH491:AH497)</f>
        <v>0</v>
      </c>
      <c r="AI490" s="41"/>
      <c r="AJ490" s="56"/>
      <c r="AK490" s="41"/>
      <c r="AL490" s="59">
        <f>O490-AH490+AG490</f>
        <v>294925.44</v>
      </c>
      <c r="AM490" s="59">
        <v>1142991.06</v>
      </c>
      <c r="AN490" s="59">
        <v>239760.12</v>
      </c>
      <c r="AO490" s="59">
        <f t="shared" ref="AO490" si="39">AM490+AN490</f>
        <v>1382751.1800000002</v>
      </c>
      <c r="AP490" s="61"/>
      <c r="AQ490" s="61"/>
      <c r="AR490" s="61"/>
      <c r="AS490" s="61"/>
      <c r="AT490" s="61"/>
      <c r="AU490" s="61"/>
      <c r="AV490" s="57"/>
      <c r="AW490" s="57"/>
      <c r="AX490" s="57"/>
      <c r="AY490" s="58"/>
      <c r="AZ490" s="57"/>
      <c r="BA490" s="58"/>
      <c r="BB490" s="57"/>
      <c r="BC490" s="57"/>
      <c r="BD490" s="42">
        <v>41768</v>
      </c>
      <c r="BE490" s="42">
        <v>42004</v>
      </c>
      <c r="BF490" s="43"/>
      <c r="BG490" s="57"/>
      <c r="BH490" s="58">
        <v>41768</v>
      </c>
      <c r="BI490" s="57"/>
      <c r="BJ490" s="57" t="s">
        <v>233</v>
      </c>
      <c r="BK490" s="42"/>
      <c r="BL490" s="42"/>
      <c r="BM490" s="57"/>
    </row>
    <row r="491" spans="1:65" ht="25.5" x14ac:dyDescent="0.25">
      <c r="A491" s="311"/>
      <c r="B491" s="284"/>
      <c r="C491" s="62"/>
      <c r="D491" s="62"/>
      <c r="E491" s="62"/>
      <c r="F491" s="349"/>
      <c r="G491" s="62"/>
      <c r="H491" s="62"/>
      <c r="I491" s="63"/>
      <c r="J491" s="63"/>
      <c r="K491" s="62"/>
      <c r="L491" s="380"/>
      <c r="M491" s="62"/>
      <c r="N491" s="63"/>
      <c r="O491" s="64"/>
      <c r="P491" s="62"/>
      <c r="Q491" s="63"/>
      <c r="R491" s="63"/>
      <c r="S491" s="62"/>
      <c r="T491" s="62"/>
      <c r="U491" s="62"/>
      <c r="V491" s="64"/>
      <c r="W491" s="62"/>
      <c r="X491" s="44" t="s">
        <v>1073</v>
      </c>
      <c r="Y491" s="53" t="s">
        <v>1735</v>
      </c>
      <c r="Z491" s="46">
        <v>41989</v>
      </c>
      <c r="AA491" s="55">
        <v>11464</v>
      </c>
      <c r="AB491" s="65" t="s">
        <v>637</v>
      </c>
      <c r="AC491" s="46">
        <v>42005</v>
      </c>
      <c r="AD491" s="46">
        <v>42369</v>
      </c>
      <c r="AE491" s="56"/>
      <c r="AF491" s="56"/>
      <c r="AG491" s="41"/>
      <c r="AH491" s="60"/>
      <c r="AI491" s="41"/>
      <c r="AJ491" s="56"/>
      <c r="AK491" s="41"/>
      <c r="AL491" s="64"/>
      <c r="AM491" s="64"/>
      <c r="AN491" s="64"/>
      <c r="AO491" s="64"/>
      <c r="AP491" s="61"/>
      <c r="AQ491" s="61"/>
      <c r="AR491" s="61"/>
      <c r="AS491" s="61"/>
      <c r="AT491" s="61"/>
      <c r="AU491" s="61"/>
      <c r="AV491" s="62"/>
      <c r="AW491" s="62"/>
      <c r="AX491" s="62"/>
      <c r="AY491" s="63"/>
      <c r="AZ491" s="62"/>
      <c r="BA491" s="63"/>
      <c r="BB491" s="62"/>
      <c r="BC491" s="62"/>
      <c r="BD491" s="42"/>
      <c r="BE491" s="42"/>
      <c r="BF491" s="43"/>
      <c r="BG491" s="62"/>
      <c r="BH491" s="63"/>
      <c r="BI491" s="62"/>
      <c r="BJ491" s="62"/>
      <c r="BK491" s="42"/>
      <c r="BL491" s="42"/>
      <c r="BM491" s="62"/>
    </row>
    <row r="492" spans="1:65" ht="25.5" x14ac:dyDescent="0.25">
      <c r="A492" s="311"/>
      <c r="B492" s="284"/>
      <c r="C492" s="62"/>
      <c r="D492" s="62"/>
      <c r="E492" s="62"/>
      <c r="F492" s="349"/>
      <c r="G492" s="62"/>
      <c r="H492" s="62"/>
      <c r="I492" s="63"/>
      <c r="J492" s="63"/>
      <c r="K492" s="62"/>
      <c r="L492" s="380"/>
      <c r="M492" s="62"/>
      <c r="N492" s="63"/>
      <c r="O492" s="64"/>
      <c r="P492" s="62"/>
      <c r="Q492" s="63"/>
      <c r="R492" s="63"/>
      <c r="S492" s="62"/>
      <c r="T492" s="62"/>
      <c r="U492" s="62"/>
      <c r="V492" s="64"/>
      <c r="W492" s="62"/>
      <c r="X492" s="44" t="s">
        <v>1075</v>
      </c>
      <c r="Y492" s="53" t="s">
        <v>1736</v>
      </c>
      <c r="Z492" s="46">
        <v>42304</v>
      </c>
      <c r="AA492" s="55">
        <v>11689</v>
      </c>
      <c r="AB492" s="65" t="s">
        <v>596</v>
      </c>
      <c r="AC492" s="46"/>
      <c r="AD492" s="46"/>
      <c r="AE492" s="56"/>
      <c r="AF492" s="56"/>
      <c r="AG492" s="41">
        <v>5523.66</v>
      </c>
      <c r="AH492" s="60"/>
      <c r="AI492" s="41"/>
      <c r="AJ492" s="56"/>
      <c r="AK492" s="41"/>
      <c r="AL492" s="64"/>
      <c r="AM492" s="64"/>
      <c r="AN492" s="64"/>
      <c r="AO492" s="64"/>
      <c r="AP492" s="61"/>
      <c r="AQ492" s="61"/>
      <c r="AR492" s="61"/>
      <c r="AS492" s="61"/>
      <c r="AT492" s="61"/>
      <c r="AU492" s="61"/>
      <c r="AV492" s="62"/>
      <c r="AW492" s="62"/>
      <c r="AX492" s="62"/>
      <c r="AY492" s="63"/>
      <c r="AZ492" s="62"/>
      <c r="BA492" s="63"/>
      <c r="BB492" s="62"/>
      <c r="BC492" s="62"/>
      <c r="BD492" s="42"/>
      <c r="BE492" s="42"/>
      <c r="BF492" s="43"/>
      <c r="BG492" s="62"/>
      <c r="BH492" s="63"/>
      <c r="BI492" s="62"/>
      <c r="BJ492" s="62"/>
      <c r="BK492" s="42"/>
      <c r="BL492" s="42"/>
      <c r="BM492" s="62"/>
    </row>
    <row r="493" spans="1:65" ht="25.5" x14ac:dyDescent="0.25">
      <c r="A493" s="311"/>
      <c r="B493" s="284"/>
      <c r="C493" s="62"/>
      <c r="D493" s="62"/>
      <c r="E493" s="62"/>
      <c r="F493" s="349"/>
      <c r="G493" s="62"/>
      <c r="H493" s="62"/>
      <c r="I493" s="63"/>
      <c r="J493" s="63"/>
      <c r="K493" s="62"/>
      <c r="L493" s="380"/>
      <c r="M493" s="62"/>
      <c r="N493" s="63"/>
      <c r="O493" s="64"/>
      <c r="P493" s="62"/>
      <c r="Q493" s="63"/>
      <c r="R493" s="63"/>
      <c r="S493" s="62"/>
      <c r="T493" s="62"/>
      <c r="U493" s="62"/>
      <c r="V493" s="64"/>
      <c r="W493" s="62"/>
      <c r="X493" s="44" t="s">
        <v>1073</v>
      </c>
      <c r="Y493" s="53" t="s">
        <v>1737</v>
      </c>
      <c r="Z493" s="46">
        <v>42345</v>
      </c>
      <c r="AA493" s="55">
        <v>11698</v>
      </c>
      <c r="AB493" s="65" t="s">
        <v>637</v>
      </c>
      <c r="AC493" s="46">
        <v>42370</v>
      </c>
      <c r="AD493" s="46">
        <v>42734</v>
      </c>
      <c r="AE493" s="56"/>
      <c r="AF493" s="56"/>
      <c r="AG493" s="41"/>
      <c r="AH493" s="60"/>
      <c r="AI493" s="41"/>
      <c r="AJ493" s="56"/>
      <c r="AK493" s="41"/>
      <c r="AL493" s="64"/>
      <c r="AM493" s="64"/>
      <c r="AN493" s="64"/>
      <c r="AO493" s="64"/>
      <c r="AP493" s="61"/>
      <c r="AQ493" s="61"/>
      <c r="AR493" s="61"/>
      <c r="AS493" s="61"/>
      <c r="AT493" s="61"/>
      <c r="AU493" s="61"/>
      <c r="AV493" s="62"/>
      <c r="AW493" s="62"/>
      <c r="AX493" s="62"/>
      <c r="AY493" s="63"/>
      <c r="AZ493" s="62"/>
      <c r="BA493" s="63"/>
      <c r="BB493" s="62"/>
      <c r="BC493" s="62"/>
      <c r="BD493" s="46">
        <v>42370</v>
      </c>
      <c r="BE493" s="46">
        <v>42734</v>
      </c>
      <c r="BF493" s="43"/>
      <c r="BG493" s="62"/>
      <c r="BH493" s="63"/>
      <c r="BI493" s="62"/>
      <c r="BJ493" s="62"/>
      <c r="BK493" s="42"/>
      <c r="BL493" s="42"/>
      <c r="BM493" s="62"/>
    </row>
    <row r="494" spans="1:65" ht="25.5" x14ac:dyDescent="0.25">
      <c r="A494" s="311"/>
      <c r="B494" s="284"/>
      <c r="C494" s="62"/>
      <c r="D494" s="62"/>
      <c r="E494" s="62"/>
      <c r="F494" s="349"/>
      <c r="G494" s="62"/>
      <c r="H494" s="62"/>
      <c r="I494" s="63"/>
      <c r="J494" s="63"/>
      <c r="K494" s="62"/>
      <c r="L494" s="380"/>
      <c r="M494" s="62"/>
      <c r="N494" s="63"/>
      <c r="O494" s="64"/>
      <c r="P494" s="62"/>
      <c r="Q494" s="63"/>
      <c r="R494" s="63"/>
      <c r="S494" s="62"/>
      <c r="T494" s="62"/>
      <c r="U494" s="62"/>
      <c r="V494" s="64"/>
      <c r="W494" s="62"/>
      <c r="X494" s="44" t="s">
        <v>1075</v>
      </c>
      <c r="Y494" s="53" t="s">
        <v>1738</v>
      </c>
      <c r="Z494" s="46">
        <v>42577</v>
      </c>
      <c r="AA494" s="55">
        <v>11953</v>
      </c>
      <c r="AB494" s="97" t="s">
        <v>1000</v>
      </c>
      <c r="AC494" s="46"/>
      <c r="AD494" s="46"/>
      <c r="AE494" s="56"/>
      <c r="AF494" s="56"/>
      <c r="AG494" s="41">
        <v>5652.98</v>
      </c>
      <c r="AH494" s="60"/>
      <c r="AI494" s="41"/>
      <c r="AJ494" s="56"/>
      <c r="AK494" s="41"/>
      <c r="AL494" s="64"/>
      <c r="AM494" s="64"/>
      <c r="AN494" s="64"/>
      <c r="AO494" s="64"/>
      <c r="AP494" s="61"/>
      <c r="AQ494" s="61"/>
      <c r="AR494" s="61"/>
      <c r="AS494" s="61"/>
      <c r="AT494" s="61"/>
      <c r="AU494" s="61"/>
      <c r="AV494" s="62"/>
      <c r="AW494" s="62"/>
      <c r="AX494" s="62"/>
      <c r="AY494" s="63"/>
      <c r="AZ494" s="62"/>
      <c r="BA494" s="63"/>
      <c r="BB494" s="62"/>
      <c r="BC494" s="62"/>
      <c r="BD494" s="46"/>
      <c r="BE494" s="46"/>
      <c r="BF494" s="43"/>
      <c r="BG494" s="62"/>
      <c r="BH494" s="63"/>
      <c r="BI494" s="62"/>
      <c r="BJ494" s="62"/>
      <c r="BK494" s="42"/>
      <c r="BL494" s="42"/>
      <c r="BM494" s="62"/>
    </row>
    <row r="495" spans="1:65" ht="25.5" x14ac:dyDescent="0.25">
      <c r="A495" s="311"/>
      <c r="B495" s="284"/>
      <c r="C495" s="62"/>
      <c r="D495" s="62"/>
      <c r="E495" s="62"/>
      <c r="F495" s="349"/>
      <c r="G495" s="62"/>
      <c r="H495" s="62"/>
      <c r="I495" s="63"/>
      <c r="J495" s="63"/>
      <c r="K495" s="62"/>
      <c r="L495" s="380"/>
      <c r="M495" s="62"/>
      <c r="N495" s="63"/>
      <c r="O495" s="64"/>
      <c r="P495" s="62"/>
      <c r="Q495" s="63"/>
      <c r="R495" s="63"/>
      <c r="S495" s="62"/>
      <c r="T495" s="62"/>
      <c r="U495" s="62"/>
      <c r="V495" s="64"/>
      <c r="W495" s="62"/>
      <c r="X495" s="44" t="s">
        <v>1073</v>
      </c>
      <c r="Y495" s="53" t="s">
        <v>1739</v>
      </c>
      <c r="Z495" s="46">
        <v>42731</v>
      </c>
      <c r="AA495" s="69">
        <v>11973</v>
      </c>
      <c r="AB495" s="65" t="s">
        <v>637</v>
      </c>
      <c r="AC495" s="46">
        <v>42735</v>
      </c>
      <c r="AD495" s="46">
        <v>43100</v>
      </c>
      <c r="AE495" s="56"/>
      <c r="AF495" s="56"/>
      <c r="AG495" s="41"/>
      <c r="AH495" s="60"/>
      <c r="AI495" s="41"/>
      <c r="AJ495" s="56"/>
      <c r="AK495" s="41"/>
      <c r="AL495" s="64"/>
      <c r="AM495" s="64"/>
      <c r="AN495" s="64"/>
      <c r="AO495" s="64"/>
      <c r="AP495" s="61"/>
      <c r="AQ495" s="61"/>
      <c r="AR495" s="61"/>
      <c r="AS495" s="61"/>
      <c r="AT495" s="61"/>
      <c r="AU495" s="61"/>
      <c r="AV495" s="62"/>
      <c r="AW495" s="62"/>
      <c r="AX495" s="62"/>
      <c r="AY495" s="63"/>
      <c r="AZ495" s="62"/>
      <c r="BA495" s="63"/>
      <c r="BB495" s="62"/>
      <c r="BC495" s="62"/>
      <c r="BD495" s="46">
        <v>42735</v>
      </c>
      <c r="BE495" s="46">
        <v>43099</v>
      </c>
      <c r="BF495" s="43"/>
      <c r="BG495" s="62"/>
      <c r="BH495" s="63"/>
      <c r="BI495" s="62"/>
      <c r="BJ495" s="62"/>
      <c r="BK495" s="42"/>
      <c r="BL495" s="42"/>
      <c r="BM495" s="62"/>
    </row>
    <row r="496" spans="1:65" ht="25.5" x14ac:dyDescent="0.25">
      <c r="A496" s="311"/>
      <c r="B496" s="284"/>
      <c r="C496" s="62"/>
      <c r="D496" s="62"/>
      <c r="E496" s="62"/>
      <c r="F496" s="349"/>
      <c r="G496" s="62"/>
      <c r="H496" s="62"/>
      <c r="I496" s="63"/>
      <c r="J496" s="63"/>
      <c r="K496" s="62"/>
      <c r="L496" s="380"/>
      <c r="M496" s="62"/>
      <c r="N496" s="63"/>
      <c r="O496" s="64"/>
      <c r="P496" s="62"/>
      <c r="Q496" s="63"/>
      <c r="R496" s="63"/>
      <c r="S496" s="62"/>
      <c r="T496" s="62"/>
      <c r="U496" s="62"/>
      <c r="V496" s="64"/>
      <c r="W496" s="62"/>
      <c r="X496" s="44" t="s">
        <v>1073</v>
      </c>
      <c r="Y496" s="53" t="s">
        <v>1740</v>
      </c>
      <c r="Z496" s="46">
        <v>43089</v>
      </c>
      <c r="AA496" s="69">
        <v>12206</v>
      </c>
      <c r="AB496" s="65" t="s">
        <v>637</v>
      </c>
      <c r="AC496" s="46">
        <v>43100</v>
      </c>
      <c r="AD496" s="46">
        <v>43464</v>
      </c>
      <c r="AE496" s="56"/>
      <c r="AF496" s="56"/>
      <c r="AG496" s="41"/>
      <c r="AH496" s="60"/>
      <c r="AI496" s="41"/>
      <c r="AJ496" s="56"/>
      <c r="AK496" s="41"/>
      <c r="AL496" s="64"/>
      <c r="AM496" s="64"/>
      <c r="AN496" s="64"/>
      <c r="AO496" s="64"/>
      <c r="AP496" s="61"/>
      <c r="AQ496" s="61"/>
      <c r="AR496" s="61"/>
      <c r="AS496" s="61"/>
      <c r="AT496" s="61"/>
      <c r="AU496" s="61"/>
      <c r="AV496" s="62"/>
      <c r="AW496" s="62"/>
      <c r="AX496" s="62"/>
      <c r="AY496" s="63"/>
      <c r="AZ496" s="62"/>
      <c r="BA496" s="63"/>
      <c r="BB496" s="62"/>
      <c r="BC496" s="62"/>
      <c r="BD496" s="46"/>
      <c r="BE496" s="46"/>
      <c r="BF496" s="43"/>
      <c r="BG496" s="62"/>
      <c r="BH496" s="63"/>
      <c r="BI496" s="62"/>
      <c r="BJ496" s="62"/>
      <c r="BK496" s="42"/>
      <c r="BL496" s="42"/>
      <c r="BM496" s="62"/>
    </row>
    <row r="497" spans="1:65" ht="25.5" x14ac:dyDescent="0.25">
      <c r="A497" s="311"/>
      <c r="B497" s="284"/>
      <c r="C497" s="62"/>
      <c r="D497" s="62"/>
      <c r="E497" s="62"/>
      <c r="F497" s="349"/>
      <c r="G497" s="62"/>
      <c r="H497" s="66"/>
      <c r="I497" s="67"/>
      <c r="J497" s="67"/>
      <c r="K497" s="62"/>
      <c r="L497" s="380"/>
      <c r="M497" s="62"/>
      <c r="N497" s="63"/>
      <c r="O497" s="64"/>
      <c r="P497" s="62"/>
      <c r="Q497" s="63"/>
      <c r="R497" s="63"/>
      <c r="S497" s="62"/>
      <c r="T497" s="62"/>
      <c r="U497" s="62"/>
      <c r="V497" s="64"/>
      <c r="W497" s="62"/>
      <c r="X497" s="44" t="s">
        <v>1075</v>
      </c>
      <c r="Y497" s="53" t="s">
        <v>1741</v>
      </c>
      <c r="Z497" s="46">
        <v>43091</v>
      </c>
      <c r="AA497" s="69">
        <v>12209</v>
      </c>
      <c r="AB497" s="65" t="s">
        <v>1000</v>
      </c>
      <c r="AC497" s="46"/>
      <c r="AD497" s="46"/>
      <c r="AE497" s="56"/>
      <c r="AF497" s="56"/>
      <c r="AG497" s="41">
        <v>1250.56</v>
      </c>
      <c r="AH497" s="60"/>
      <c r="AI497" s="41"/>
      <c r="AJ497" s="56"/>
      <c r="AK497" s="41"/>
      <c r="AL497" s="64"/>
      <c r="AM497" s="64"/>
      <c r="AN497" s="64"/>
      <c r="AO497" s="64"/>
      <c r="AP497" s="61"/>
      <c r="AQ497" s="61"/>
      <c r="AR497" s="61"/>
      <c r="AS497" s="61"/>
      <c r="AT497" s="61"/>
      <c r="AU497" s="61"/>
      <c r="AV497" s="62"/>
      <c r="AW497" s="62"/>
      <c r="AX497" s="62"/>
      <c r="AY497" s="63"/>
      <c r="AZ497" s="62"/>
      <c r="BA497" s="63"/>
      <c r="BB497" s="62"/>
      <c r="BC497" s="62"/>
      <c r="BD497" s="46"/>
      <c r="BE497" s="46"/>
      <c r="BF497" s="43"/>
      <c r="BG497" s="62"/>
      <c r="BH497" s="63"/>
      <c r="BI497" s="62"/>
      <c r="BJ497" s="62"/>
      <c r="BK497" s="42"/>
      <c r="BL497" s="42"/>
      <c r="BM497" s="62"/>
    </row>
    <row r="498" spans="1:65" x14ac:dyDescent="0.25">
      <c r="A498" s="318">
        <v>95</v>
      </c>
      <c r="B498" s="294" t="s">
        <v>571</v>
      </c>
      <c r="C498" s="102" t="s">
        <v>288</v>
      </c>
      <c r="D498" s="102" t="s">
        <v>109</v>
      </c>
      <c r="E498" s="102" t="s">
        <v>143</v>
      </c>
      <c r="F498" s="355" t="s">
        <v>501</v>
      </c>
      <c r="G498" s="102" t="s">
        <v>652</v>
      </c>
      <c r="H498" s="98"/>
      <c r="I498" s="98"/>
      <c r="J498" s="98"/>
      <c r="K498" s="102" t="s">
        <v>499</v>
      </c>
      <c r="L498" s="389" t="s">
        <v>500</v>
      </c>
      <c r="M498" s="102" t="s">
        <v>570</v>
      </c>
      <c r="N498" s="98">
        <v>42318</v>
      </c>
      <c r="O498" s="59">
        <v>2900000</v>
      </c>
      <c r="P498" s="102" t="s">
        <v>572</v>
      </c>
      <c r="Q498" s="98">
        <v>42318</v>
      </c>
      <c r="R498" s="98">
        <v>42682</v>
      </c>
      <c r="S498" s="102">
        <v>1</v>
      </c>
      <c r="T498" s="102"/>
      <c r="U498" s="102"/>
      <c r="V498" s="59"/>
      <c r="W498" s="102">
        <v>33903900</v>
      </c>
      <c r="X498" s="103"/>
      <c r="Y498" s="171"/>
      <c r="Z498" s="124"/>
      <c r="AA498" s="51"/>
      <c r="AB498" s="171"/>
      <c r="AC498" s="124"/>
      <c r="AD498" s="124"/>
      <c r="AE498" s="172">
        <f>AG498/O498</f>
        <v>1.0690000000000001E-3</v>
      </c>
      <c r="AF498" s="172">
        <f>AH498/P498</f>
        <v>0</v>
      </c>
      <c r="AG498" s="49">
        <f>SUM(AG499:AG500)</f>
        <v>3100.1</v>
      </c>
      <c r="AH498" s="130">
        <v>0</v>
      </c>
      <c r="AI498" s="41"/>
      <c r="AJ498" s="56"/>
      <c r="AK498" s="41"/>
      <c r="AL498" s="59">
        <f>O498-AH498+AG498</f>
        <v>2903100.1</v>
      </c>
      <c r="AM498" s="59">
        <v>4867200</v>
      </c>
      <c r="AN498" s="59">
        <v>1281756.97</v>
      </c>
      <c r="AO498" s="59">
        <f>AM498+AN498</f>
        <v>6148956.9699999997</v>
      </c>
      <c r="AP498" s="61"/>
      <c r="AQ498" s="61"/>
      <c r="AR498" s="61"/>
      <c r="AS498" s="61"/>
      <c r="AT498" s="61"/>
      <c r="AU498" s="61"/>
      <c r="AV498" s="102"/>
      <c r="AW498" s="102"/>
      <c r="AX498" s="102"/>
      <c r="AY498" s="98"/>
      <c r="AZ498" s="102"/>
      <c r="BA498" s="98"/>
      <c r="BB498" s="102"/>
      <c r="BC498" s="102"/>
      <c r="BD498" s="124" t="s">
        <v>671</v>
      </c>
      <c r="BE498" s="124" t="s">
        <v>672</v>
      </c>
      <c r="BF498" s="171"/>
      <c r="BG498" s="102"/>
      <c r="BH498" s="98" t="s">
        <v>671</v>
      </c>
      <c r="BI498" s="102"/>
      <c r="BJ498" s="102"/>
      <c r="BK498" s="124"/>
      <c r="BL498" s="124"/>
      <c r="BM498" s="102"/>
    </row>
    <row r="499" spans="1:65" ht="38.25" x14ac:dyDescent="0.25">
      <c r="A499" s="319"/>
      <c r="B499" s="295"/>
      <c r="C499" s="104"/>
      <c r="D499" s="104"/>
      <c r="E499" s="104"/>
      <c r="F499" s="356"/>
      <c r="G499" s="104"/>
      <c r="H499" s="99"/>
      <c r="I499" s="99"/>
      <c r="J499" s="99"/>
      <c r="K499" s="104"/>
      <c r="L499" s="390"/>
      <c r="M499" s="104"/>
      <c r="N499" s="99"/>
      <c r="O499" s="64"/>
      <c r="P499" s="104"/>
      <c r="Q499" s="99"/>
      <c r="R499" s="99"/>
      <c r="S499" s="104"/>
      <c r="T499" s="104"/>
      <c r="U499" s="104"/>
      <c r="V499" s="64"/>
      <c r="W499" s="104"/>
      <c r="X499" s="103" t="s">
        <v>1075</v>
      </c>
      <c r="Y499" s="53" t="s">
        <v>827</v>
      </c>
      <c r="Z499" s="124">
        <v>42552</v>
      </c>
      <c r="AA499" s="51" t="s">
        <v>1270</v>
      </c>
      <c r="AB499" s="65" t="s">
        <v>1099</v>
      </c>
      <c r="AC499" s="124"/>
      <c r="AD499" s="124"/>
      <c r="AE499" s="171"/>
      <c r="AF499" s="171"/>
      <c r="AG499" s="49">
        <v>3100.1</v>
      </c>
      <c r="AH499" s="130"/>
      <c r="AI499" s="41"/>
      <c r="AJ499" s="56"/>
      <c r="AK499" s="41"/>
      <c r="AL499" s="64"/>
      <c r="AM499" s="64"/>
      <c r="AN499" s="64"/>
      <c r="AO499" s="64"/>
      <c r="AP499" s="61"/>
      <c r="AQ499" s="61"/>
      <c r="AR499" s="61"/>
      <c r="AS499" s="61"/>
      <c r="AT499" s="61"/>
      <c r="AU499" s="61"/>
      <c r="AV499" s="104"/>
      <c r="AW499" s="104"/>
      <c r="AX499" s="104"/>
      <c r="AY499" s="99"/>
      <c r="AZ499" s="104"/>
      <c r="BA499" s="99"/>
      <c r="BB499" s="104"/>
      <c r="BC499" s="104"/>
      <c r="BD499" s="124"/>
      <c r="BE499" s="124"/>
      <c r="BF499" s="171"/>
      <c r="BG499" s="104"/>
      <c r="BH499" s="99"/>
      <c r="BI499" s="104"/>
      <c r="BJ499" s="104"/>
      <c r="BK499" s="124"/>
      <c r="BL499" s="124"/>
      <c r="BM499" s="104"/>
    </row>
    <row r="500" spans="1:65" ht="38.25" x14ac:dyDescent="0.25">
      <c r="A500" s="319"/>
      <c r="B500" s="295"/>
      <c r="C500" s="104"/>
      <c r="D500" s="104"/>
      <c r="E500" s="104"/>
      <c r="F500" s="356"/>
      <c r="G500" s="104"/>
      <c r="H500" s="99"/>
      <c r="I500" s="99"/>
      <c r="J500" s="99"/>
      <c r="K500" s="104"/>
      <c r="L500" s="390"/>
      <c r="M500" s="104"/>
      <c r="N500" s="99"/>
      <c r="O500" s="64"/>
      <c r="P500" s="104"/>
      <c r="Q500" s="99"/>
      <c r="R500" s="99"/>
      <c r="S500" s="104"/>
      <c r="T500" s="104"/>
      <c r="U500" s="104"/>
      <c r="V500" s="64"/>
      <c r="W500" s="104"/>
      <c r="X500" s="103" t="s">
        <v>1073</v>
      </c>
      <c r="Y500" s="53" t="s">
        <v>946</v>
      </c>
      <c r="Z500" s="124">
        <v>42678</v>
      </c>
      <c r="AA500" s="51">
        <v>11929</v>
      </c>
      <c r="AB500" s="65" t="s">
        <v>649</v>
      </c>
      <c r="AC500" s="124">
        <v>42683</v>
      </c>
      <c r="AD500" s="124">
        <v>43047</v>
      </c>
      <c r="AE500" s="171"/>
      <c r="AF500" s="171"/>
      <c r="AG500" s="49"/>
      <c r="AH500" s="130"/>
      <c r="AI500" s="41"/>
      <c r="AJ500" s="56"/>
      <c r="AK500" s="41"/>
      <c r="AL500" s="64"/>
      <c r="AM500" s="64"/>
      <c r="AN500" s="64"/>
      <c r="AO500" s="64"/>
      <c r="AP500" s="61"/>
      <c r="AQ500" s="61"/>
      <c r="AR500" s="61"/>
      <c r="AS500" s="61"/>
      <c r="AT500" s="61"/>
      <c r="AU500" s="61"/>
      <c r="AV500" s="104"/>
      <c r="AW500" s="104"/>
      <c r="AX500" s="104"/>
      <c r="AY500" s="99"/>
      <c r="AZ500" s="104"/>
      <c r="BA500" s="99"/>
      <c r="BB500" s="104"/>
      <c r="BC500" s="104"/>
      <c r="BD500" s="124" t="s">
        <v>947</v>
      </c>
      <c r="BE500" s="124" t="s">
        <v>948</v>
      </c>
      <c r="BF500" s="171"/>
      <c r="BG500" s="104"/>
      <c r="BH500" s="99"/>
      <c r="BI500" s="104"/>
      <c r="BJ500" s="104"/>
      <c r="BK500" s="124"/>
      <c r="BL500" s="124"/>
      <c r="BM500" s="104"/>
    </row>
    <row r="501" spans="1:65" ht="25.5" x14ac:dyDescent="0.25">
      <c r="A501" s="320"/>
      <c r="B501" s="296"/>
      <c r="C501" s="105"/>
      <c r="D501" s="105"/>
      <c r="E501" s="105"/>
      <c r="F501" s="357"/>
      <c r="G501" s="105"/>
      <c r="H501" s="101"/>
      <c r="I501" s="101"/>
      <c r="J501" s="101"/>
      <c r="K501" s="105"/>
      <c r="L501" s="391"/>
      <c r="M501" s="105"/>
      <c r="N501" s="101"/>
      <c r="O501" s="68"/>
      <c r="P501" s="105"/>
      <c r="Q501" s="101"/>
      <c r="R501" s="101"/>
      <c r="S501" s="105"/>
      <c r="T501" s="105"/>
      <c r="U501" s="105"/>
      <c r="V501" s="68"/>
      <c r="W501" s="105"/>
      <c r="X501" s="103" t="s">
        <v>1073</v>
      </c>
      <c r="Y501" s="53" t="s">
        <v>1671</v>
      </c>
      <c r="Z501" s="124" t="s">
        <v>1672</v>
      </c>
      <c r="AA501" s="51">
        <v>12192</v>
      </c>
      <c r="AB501" s="81" t="s">
        <v>1673</v>
      </c>
      <c r="AC501" s="124">
        <v>43048</v>
      </c>
      <c r="AD501" s="124">
        <v>43412</v>
      </c>
      <c r="AE501" s="171"/>
      <c r="AF501" s="171"/>
      <c r="AG501" s="49"/>
      <c r="AH501" s="130"/>
      <c r="AI501" s="41"/>
      <c r="AJ501" s="56"/>
      <c r="AK501" s="41"/>
      <c r="AL501" s="68"/>
      <c r="AM501" s="68"/>
      <c r="AN501" s="68"/>
      <c r="AO501" s="68"/>
      <c r="AP501" s="61"/>
      <c r="AQ501" s="61"/>
      <c r="AR501" s="61"/>
      <c r="AS501" s="61"/>
      <c r="AT501" s="61"/>
      <c r="AU501" s="61"/>
      <c r="AV501" s="105"/>
      <c r="AW501" s="105"/>
      <c r="AX501" s="105"/>
      <c r="AY501" s="101"/>
      <c r="AZ501" s="105"/>
      <c r="BA501" s="101"/>
      <c r="BB501" s="105"/>
      <c r="BC501" s="105"/>
      <c r="BD501" s="124"/>
      <c r="BE501" s="124"/>
      <c r="BF501" s="171"/>
      <c r="BG501" s="105"/>
      <c r="BH501" s="101"/>
      <c r="BI501" s="105"/>
      <c r="BJ501" s="105"/>
      <c r="BK501" s="124"/>
      <c r="BL501" s="124"/>
      <c r="BM501" s="105"/>
    </row>
    <row r="502" spans="1:65" ht="38.25" x14ac:dyDescent="0.25">
      <c r="A502" s="323">
        <v>96</v>
      </c>
      <c r="B502" s="305" t="s">
        <v>564</v>
      </c>
      <c r="C502" s="171" t="s">
        <v>565</v>
      </c>
      <c r="D502" s="171" t="s">
        <v>109</v>
      </c>
      <c r="E502" s="171" t="s">
        <v>143</v>
      </c>
      <c r="F502" s="365" t="s">
        <v>524</v>
      </c>
      <c r="G502" s="171" t="s">
        <v>653</v>
      </c>
      <c r="H502" s="171"/>
      <c r="I502" s="124"/>
      <c r="J502" s="124"/>
      <c r="K502" s="173" t="s">
        <v>534</v>
      </c>
      <c r="L502" s="404" t="s">
        <v>527</v>
      </c>
      <c r="M502" s="171" t="s">
        <v>566</v>
      </c>
      <c r="N502" s="124">
        <v>42394</v>
      </c>
      <c r="O502" s="49">
        <v>453524</v>
      </c>
      <c r="P502" s="171" t="s">
        <v>567</v>
      </c>
      <c r="Q502" s="124">
        <v>42394</v>
      </c>
      <c r="R502" s="124">
        <v>42758</v>
      </c>
      <c r="S502" s="171">
        <v>19</v>
      </c>
      <c r="T502" s="171"/>
      <c r="U502" s="171"/>
      <c r="V502" s="49"/>
      <c r="W502" s="171">
        <v>33903000</v>
      </c>
      <c r="X502" s="103"/>
      <c r="Y502" s="171"/>
      <c r="Z502" s="124"/>
      <c r="AA502" s="51"/>
      <c r="AB502" s="171"/>
      <c r="AC502" s="124"/>
      <c r="AD502" s="124"/>
      <c r="AE502" s="171"/>
      <c r="AF502" s="171"/>
      <c r="AG502" s="49"/>
      <c r="AH502" s="130"/>
      <c r="AI502" s="41"/>
      <c r="AJ502" s="56"/>
      <c r="AK502" s="41"/>
      <c r="AL502" s="49">
        <f>O502-AH502+AG502</f>
        <v>453524</v>
      </c>
      <c r="AM502" s="49">
        <v>14950</v>
      </c>
      <c r="AN502" s="49">
        <v>0</v>
      </c>
      <c r="AO502" s="49">
        <f t="shared" ref="AO502:AO544" si="40">AM502+AN502</f>
        <v>14950</v>
      </c>
      <c r="AP502" s="61"/>
      <c r="AQ502" s="61"/>
      <c r="AR502" s="61"/>
      <c r="AS502" s="61"/>
      <c r="AT502" s="61"/>
      <c r="AU502" s="61"/>
      <c r="AV502" s="171"/>
      <c r="AW502" s="171"/>
      <c r="AX502" s="171"/>
      <c r="AY502" s="124"/>
      <c r="AZ502" s="171"/>
      <c r="BA502" s="124"/>
      <c r="BB502" s="171"/>
      <c r="BC502" s="171"/>
      <c r="BD502" s="124" t="s">
        <v>673</v>
      </c>
      <c r="BE502" s="124" t="s">
        <v>674</v>
      </c>
      <c r="BF502" s="171"/>
      <c r="BG502" s="171"/>
      <c r="BH502" s="124" t="s">
        <v>673</v>
      </c>
      <c r="BI502" s="171"/>
      <c r="BJ502" s="171"/>
      <c r="BK502" s="124"/>
      <c r="BL502" s="124"/>
      <c r="BM502" s="171"/>
    </row>
    <row r="503" spans="1:65" ht="25.5" x14ac:dyDescent="0.25">
      <c r="A503" s="323">
        <v>97</v>
      </c>
      <c r="B503" s="305" t="s">
        <v>564</v>
      </c>
      <c r="C503" s="171" t="s">
        <v>565</v>
      </c>
      <c r="D503" s="171" t="s">
        <v>109</v>
      </c>
      <c r="E503" s="171" t="s">
        <v>143</v>
      </c>
      <c r="F503" s="365" t="s">
        <v>525</v>
      </c>
      <c r="G503" s="171" t="s">
        <v>653</v>
      </c>
      <c r="H503" s="171"/>
      <c r="I503" s="124"/>
      <c r="J503" s="124"/>
      <c r="K503" s="173" t="s">
        <v>535</v>
      </c>
      <c r="L503" s="404" t="s">
        <v>528</v>
      </c>
      <c r="M503" s="171" t="s">
        <v>569</v>
      </c>
      <c r="N503" s="124">
        <v>42394</v>
      </c>
      <c r="O503" s="49">
        <v>81500</v>
      </c>
      <c r="P503" s="171" t="s">
        <v>568</v>
      </c>
      <c r="Q503" s="124">
        <v>42394</v>
      </c>
      <c r="R503" s="124">
        <v>42758</v>
      </c>
      <c r="S503" s="171">
        <v>19</v>
      </c>
      <c r="T503" s="171"/>
      <c r="U503" s="171"/>
      <c r="V503" s="49"/>
      <c r="W503" s="171">
        <v>33903000</v>
      </c>
      <c r="X503" s="103"/>
      <c r="Y503" s="171"/>
      <c r="Z503" s="124"/>
      <c r="AA503" s="51"/>
      <c r="AB503" s="171"/>
      <c r="AC503" s="124"/>
      <c r="AD503" s="124"/>
      <c r="AE503" s="171"/>
      <c r="AF503" s="171"/>
      <c r="AG503" s="49"/>
      <c r="AH503" s="130"/>
      <c r="AI503" s="41"/>
      <c r="AJ503" s="56"/>
      <c r="AK503" s="41"/>
      <c r="AL503" s="49">
        <f>O503-AH503+AG503</f>
        <v>81500</v>
      </c>
      <c r="AM503" s="49">
        <v>0</v>
      </c>
      <c r="AN503" s="49">
        <v>0</v>
      </c>
      <c r="AO503" s="49">
        <f t="shared" si="40"/>
        <v>0</v>
      </c>
      <c r="AP503" s="61"/>
      <c r="AQ503" s="61"/>
      <c r="AR503" s="61"/>
      <c r="AS503" s="61"/>
      <c r="AT503" s="61"/>
      <c r="AU503" s="61"/>
      <c r="AV503" s="171"/>
      <c r="AW503" s="171"/>
      <c r="AX503" s="171"/>
      <c r="AY503" s="124"/>
      <c r="AZ503" s="171"/>
      <c r="BA503" s="124"/>
      <c r="BB503" s="171"/>
      <c r="BC503" s="171"/>
      <c r="BD503" s="124" t="s">
        <v>675</v>
      </c>
      <c r="BE503" s="124" t="s">
        <v>675</v>
      </c>
      <c r="BF503" s="171"/>
      <c r="BG503" s="171"/>
      <c r="BH503" s="124"/>
      <c r="BI503" s="171"/>
      <c r="BJ503" s="171"/>
      <c r="BK503" s="124"/>
      <c r="BL503" s="124"/>
      <c r="BM503" s="171"/>
    </row>
    <row r="504" spans="1:65" x14ac:dyDescent="0.25">
      <c r="A504" s="318">
        <v>98</v>
      </c>
      <c r="B504" s="294" t="s">
        <v>573</v>
      </c>
      <c r="C504" s="102" t="s">
        <v>574</v>
      </c>
      <c r="D504" s="102" t="s">
        <v>109</v>
      </c>
      <c r="E504" s="102" t="s">
        <v>143</v>
      </c>
      <c r="F504" s="355" t="s">
        <v>526</v>
      </c>
      <c r="G504" s="102" t="s">
        <v>654</v>
      </c>
      <c r="H504" s="102"/>
      <c r="I504" s="98"/>
      <c r="J504" s="98"/>
      <c r="K504" s="102" t="s">
        <v>537</v>
      </c>
      <c r="L504" s="389" t="s">
        <v>139</v>
      </c>
      <c r="M504" s="102" t="s">
        <v>575</v>
      </c>
      <c r="N504" s="98">
        <v>42394</v>
      </c>
      <c r="O504" s="59">
        <v>14400</v>
      </c>
      <c r="P504" s="102" t="s">
        <v>576</v>
      </c>
      <c r="Q504" s="98">
        <v>42394</v>
      </c>
      <c r="R504" s="98">
        <v>42735</v>
      </c>
      <c r="S504" s="102">
        <v>1</v>
      </c>
      <c r="T504" s="102"/>
      <c r="U504" s="102"/>
      <c r="V504" s="59"/>
      <c r="W504" s="102">
        <v>33903600</v>
      </c>
      <c r="X504" s="103"/>
      <c r="Y504" s="171"/>
      <c r="Z504" s="124"/>
      <c r="AA504" s="51"/>
      <c r="AB504" s="171"/>
      <c r="AC504" s="124"/>
      <c r="AD504" s="124"/>
      <c r="AE504" s="171"/>
      <c r="AF504" s="171"/>
      <c r="AG504" s="49"/>
      <c r="AH504" s="130"/>
      <c r="AI504" s="41"/>
      <c r="AJ504" s="56">
        <f>AK504/O504</f>
        <v>6.6666666666666671E-3</v>
      </c>
      <c r="AK504" s="41">
        <f>SUM(AK505:AK507)</f>
        <v>96</v>
      </c>
      <c r="AL504" s="59">
        <f>O504-AH504+AG504</f>
        <v>14400</v>
      </c>
      <c r="AM504" s="59">
        <v>26640</v>
      </c>
      <c r="AN504" s="59">
        <v>8784</v>
      </c>
      <c r="AO504" s="59">
        <f t="shared" si="40"/>
        <v>35424</v>
      </c>
      <c r="AP504" s="61"/>
      <c r="AQ504" s="61"/>
      <c r="AR504" s="61"/>
      <c r="AS504" s="61"/>
      <c r="AT504" s="61"/>
      <c r="AU504" s="61"/>
      <c r="AV504" s="102"/>
      <c r="AW504" s="102"/>
      <c r="AX504" s="102"/>
      <c r="AY504" s="98"/>
      <c r="AZ504" s="102"/>
      <c r="BA504" s="98"/>
      <c r="BB504" s="102"/>
      <c r="BC504" s="102"/>
      <c r="BD504" s="124" t="s">
        <v>676</v>
      </c>
      <c r="BE504" s="124" t="s">
        <v>677</v>
      </c>
      <c r="BF504" s="171"/>
      <c r="BG504" s="102"/>
      <c r="BH504" s="98" t="s">
        <v>676</v>
      </c>
      <c r="BI504" s="102"/>
      <c r="BJ504" s="102"/>
      <c r="BK504" s="124"/>
      <c r="BL504" s="124"/>
      <c r="BM504" s="102"/>
    </row>
    <row r="505" spans="1:65" ht="25.5" x14ac:dyDescent="0.25">
      <c r="A505" s="319"/>
      <c r="B505" s="295"/>
      <c r="C505" s="104"/>
      <c r="D505" s="104"/>
      <c r="E505" s="104"/>
      <c r="F505" s="356"/>
      <c r="G505" s="104"/>
      <c r="H505" s="104"/>
      <c r="I505" s="99"/>
      <c r="J505" s="99"/>
      <c r="K505" s="104"/>
      <c r="L505" s="390"/>
      <c r="M505" s="104"/>
      <c r="N505" s="99"/>
      <c r="O505" s="64"/>
      <c r="P505" s="104"/>
      <c r="Q505" s="99"/>
      <c r="R505" s="99"/>
      <c r="S505" s="104"/>
      <c r="T505" s="104"/>
      <c r="U505" s="104"/>
      <c r="V505" s="64"/>
      <c r="W505" s="104"/>
      <c r="X505" s="103" t="s">
        <v>1073</v>
      </c>
      <c r="Y505" s="53" t="s">
        <v>1029</v>
      </c>
      <c r="Z505" s="124">
        <v>42733</v>
      </c>
      <c r="AA505" s="51">
        <v>11984</v>
      </c>
      <c r="AB505" s="81" t="s">
        <v>656</v>
      </c>
      <c r="AC505" s="124">
        <v>42736</v>
      </c>
      <c r="AD505" s="124">
        <v>43100</v>
      </c>
      <c r="AE505" s="171"/>
      <c r="AF505" s="171"/>
      <c r="AG505" s="49"/>
      <c r="AH505" s="130"/>
      <c r="AI505" s="41"/>
      <c r="AJ505" s="56"/>
      <c r="AK505" s="41"/>
      <c r="AL505" s="64"/>
      <c r="AM505" s="64"/>
      <c r="AN505" s="64"/>
      <c r="AO505" s="64"/>
      <c r="AP505" s="61"/>
      <c r="AQ505" s="61"/>
      <c r="AR505" s="61"/>
      <c r="AS505" s="61"/>
      <c r="AT505" s="61"/>
      <c r="AU505" s="61"/>
      <c r="AV505" s="104"/>
      <c r="AW505" s="104"/>
      <c r="AX505" s="104"/>
      <c r="AY505" s="99"/>
      <c r="AZ505" s="104"/>
      <c r="BA505" s="99"/>
      <c r="BB505" s="104"/>
      <c r="BC505" s="104"/>
      <c r="BD505" s="124" t="s">
        <v>1017</v>
      </c>
      <c r="BE505" s="124" t="s">
        <v>1018</v>
      </c>
      <c r="BF505" s="171"/>
      <c r="BG505" s="104"/>
      <c r="BH505" s="99"/>
      <c r="BI505" s="104"/>
      <c r="BJ505" s="104"/>
      <c r="BK505" s="124"/>
      <c r="BL505" s="124"/>
      <c r="BM505" s="104"/>
    </row>
    <row r="506" spans="1:65" ht="25.5" x14ac:dyDescent="0.25">
      <c r="A506" s="319"/>
      <c r="B506" s="295"/>
      <c r="C506" s="104"/>
      <c r="D506" s="104"/>
      <c r="E506" s="104"/>
      <c r="F506" s="356"/>
      <c r="G506" s="104"/>
      <c r="H506" s="104"/>
      <c r="I506" s="99"/>
      <c r="J506" s="99"/>
      <c r="K506" s="104"/>
      <c r="L506" s="390"/>
      <c r="M506" s="104"/>
      <c r="N506" s="99"/>
      <c r="O506" s="64"/>
      <c r="P506" s="104"/>
      <c r="Q506" s="99"/>
      <c r="R506" s="99"/>
      <c r="S506" s="104"/>
      <c r="T506" s="104"/>
      <c r="U506" s="104"/>
      <c r="V506" s="64"/>
      <c r="W506" s="104"/>
      <c r="X506" s="103" t="s">
        <v>1073</v>
      </c>
      <c r="Y506" s="53" t="s">
        <v>1697</v>
      </c>
      <c r="Z506" s="124">
        <v>43083</v>
      </c>
      <c r="AA506" s="51">
        <v>12207</v>
      </c>
      <c r="AB506" s="81" t="s">
        <v>656</v>
      </c>
      <c r="AC506" s="124">
        <v>43101</v>
      </c>
      <c r="AD506" s="124">
        <v>43465</v>
      </c>
      <c r="AE506" s="171"/>
      <c r="AF506" s="171"/>
      <c r="AG506" s="49"/>
      <c r="AH506" s="130"/>
      <c r="AI506" s="41"/>
      <c r="AJ506" s="56"/>
      <c r="AK506" s="41"/>
      <c r="AL506" s="64"/>
      <c r="AM506" s="64"/>
      <c r="AN506" s="64"/>
      <c r="AO506" s="64"/>
      <c r="AP506" s="61"/>
      <c r="AQ506" s="61"/>
      <c r="AR506" s="61"/>
      <c r="AS506" s="61"/>
      <c r="AT506" s="61"/>
      <c r="AU506" s="61"/>
      <c r="AV506" s="104"/>
      <c r="AW506" s="104"/>
      <c r="AX506" s="104"/>
      <c r="AY506" s="99"/>
      <c r="AZ506" s="104"/>
      <c r="BA506" s="99"/>
      <c r="BB506" s="104"/>
      <c r="BC506" s="104"/>
      <c r="BD506" s="124" t="s">
        <v>1017</v>
      </c>
      <c r="BE506" s="124" t="s">
        <v>1018</v>
      </c>
      <c r="BF506" s="171"/>
      <c r="BG506" s="104"/>
      <c r="BH506" s="99"/>
      <c r="BI506" s="104"/>
      <c r="BJ506" s="104"/>
      <c r="BK506" s="124"/>
      <c r="BL506" s="124"/>
      <c r="BM506" s="104"/>
    </row>
    <row r="507" spans="1:65" x14ac:dyDescent="0.25">
      <c r="A507" s="320"/>
      <c r="B507" s="296"/>
      <c r="C507" s="105"/>
      <c r="D507" s="105"/>
      <c r="E507" s="105"/>
      <c r="F507" s="357"/>
      <c r="G507" s="105"/>
      <c r="H507" s="105"/>
      <c r="I507" s="101"/>
      <c r="J507" s="101"/>
      <c r="K507" s="105"/>
      <c r="L507" s="391"/>
      <c r="M507" s="105"/>
      <c r="N507" s="101"/>
      <c r="O507" s="68"/>
      <c r="P507" s="105"/>
      <c r="Q507" s="101"/>
      <c r="R507" s="101"/>
      <c r="S507" s="105"/>
      <c r="T507" s="105"/>
      <c r="U507" s="105"/>
      <c r="V507" s="68"/>
      <c r="W507" s="105"/>
      <c r="X507" s="103" t="s">
        <v>704</v>
      </c>
      <c r="Y507" s="50"/>
      <c r="Z507" s="124"/>
      <c r="AA507" s="51"/>
      <c r="AB507" s="174"/>
      <c r="AC507" s="124"/>
      <c r="AD507" s="124"/>
      <c r="AE507" s="171"/>
      <c r="AF507" s="171"/>
      <c r="AG507" s="49"/>
      <c r="AH507" s="130"/>
      <c r="AI507" s="70">
        <v>43160</v>
      </c>
      <c r="AJ507" s="56"/>
      <c r="AK507" s="41">
        <v>96</v>
      </c>
      <c r="AL507" s="68"/>
      <c r="AM507" s="68"/>
      <c r="AN507" s="68"/>
      <c r="AO507" s="68"/>
      <c r="AP507" s="61"/>
      <c r="AQ507" s="61"/>
      <c r="AR507" s="61"/>
      <c r="AS507" s="61"/>
      <c r="AT507" s="61"/>
      <c r="AU507" s="61"/>
      <c r="AV507" s="105"/>
      <c r="AW507" s="105"/>
      <c r="AX507" s="105"/>
      <c r="AY507" s="101"/>
      <c r="AZ507" s="105"/>
      <c r="BA507" s="101"/>
      <c r="BB507" s="105"/>
      <c r="BC507" s="105"/>
      <c r="BD507" s="124"/>
      <c r="BE507" s="124"/>
      <c r="BF507" s="171"/>
      <c r="BG507" s="105"/>
      <c r="BH507" s="101"/>
      <c r="BI507" s="105"/>
      <c r="BJ507" s="105"/>
      <c r="BK507" s="124"/>
      <c r="BL507" s="124"/>
      <c r="BM507" s="105"/>
    </row>
    <row r="508" spans="1:65" x14ac:dyDescent="0.25">
      <c r="A508" s="318">
        <v>99</v>
      </c>
      <c r="B508" s="294" t="s">
        <v>573</v>
      </c>
      <c r="C508" s="102" t="s">
        <v>574</v>
      </c>
      <c r="D508" s="102" t="s">
        <v>109</v>
      </c>
      <c r="E508" s="102" t="s">
        <v>143</v>
      </c>
      <c r="F508" s="355" t="s">
        <v>526</v>
      </c>
      <c r="G508" s="102" t="s">
        <v>654</v>
      </c>
      <c r="H508" s="102"/>
      <c r="I508" s="98"/>
      <c r="J508" s="98"/>
      <c r="K508" s="102" t="s">
        <v>538</v>
      </c>
      <c r="L508" s="389" t="s">
        <v>529</v>
      </c>
      <c r="M508" s="102" t="s">
        <v>578</v>
      </c>
      <c r="N508" s="98">
        <v>42394</v>
      </c>
      <c r="O508" s="59">
        <v>14280</v>
      </c>
      <c r="P508" s="102" t="s">
        <v>576</v>
      </c>
      <c r="Q508" s="98">
        <v>42394</v>
      </c>
      <c r="R508" s="98">
        <v>42735</v>
      </c>
      <c r="S508" s="102">
        <v>1</v>
      </c>
      <c r="T508" s="102"/>
      <c r="U508" s="102"/>
      <c r="V508" s="59"/>
      <c r="W508" s="102">
        <v>33903600</v>
      </c>
      <c r="X508" s="103"/>
      <c r="Y508" s="171"/>
      <c r="Z508" s="124"/>
      <c r="AA508" s="51"/>
      <c r="AB508" s="171"/>
      <c r="AC508" s="124"/>
      <c r="AD508" s="124"/>
      <c r="AE508" s="171"/>
      <c r="AF508" s="171"/>
      <c r="AG508" s="49"/>
      <c r="AH508" s="130"/>
      <c r="AI508" s="41"/>
      <c r="AJ508" s="56">
        <f>AK508/O508</f>
        <v>6.6666666666666671E-3</v>
      </c>
      <c r="AK508" s="41" t="s">
        <v>1853</v>
      </c>
      <c r="AL508" s="59">
        <f>O508-AH508+AG508</f>
        <v>14280</v>
      </c>
      <c r="AM508" s="59">
        <v>26418.120000000003</v>
      </c>
      <c r="AN508" s="59">
        <v>8710.6</v>
      </c>
      <c r="AO508" s="59">
        <f t="shared" si="40"/>
        <v>35128.720000000001</v>
      </c>
      <c r="AP508" s="61"/>
      <c r="AQ508" s="61"/>
      <c r="AR508" s="61"/>
      <c r="AS508" s="61"/>
      <c r="AT508" s="61"/>
      <c r="AU508" s="61"/>
      <c r="AV508" s="102"/>
      <c r="AW508" s="102"/>
      <c r="AX508" s="102"/>
      <c r="AY508" s="98"/>
      <c r="AZ508" s="102"/>
      <c r="BA508" s="98"/>
      <c r="BB508" s="102"/>
      <c r="BC508" s="102"/>
      <c r="BD508" s="124" t="s">
        <v>676</v>
      </c>
      <c r="BE508" s="124" t="s">
        <v>677</v>
      </c>
      <c r="BF508" s="171"/>
      <c r="BG508" s="102"/>
      <c r="BH508" s="98" t="s">
        <v>676</v>
      </c>
      <c r="BI508" s="102"/>
      <c r="BJ508" s="102"/>
      <c r="BK508" s="124"/>
      <c r="BL508" s="124"/>
      <c r="BM508" s="102"/>
    </row>
    <row r="509" spans="1:65" ht="25.5" x14ac:dyDescent="0.25">
      <c r="A509" s="319"/>
      <c r="B509" s="295"/>
      <c r="C509" s="104"/>
      <c r="D509" s="104"/>
      <c r="E509" s="104"/>
      <c r="F509" s="356"/>
      <c r="G509" s="104"/>
      <c r="H509" s="104"/>
      <c r="I509" s="99"/>
      <c r="J509" s="99"/>
      <c r="K509" s="104"/>
      <c r="L509" s="390"/>
      <c r="M509" s="104"/>
      <c r="N509" s="99"/>
      <c r="O509" s="64"/>
      <c r="P509" s="104"/>
      <c r="Q509" s="99"/>
      <c r="R509" s="99"/>
      <c r="S509" s="104"/>
      <c r="T509" s="104"/>
      <c r="U509" s="104"/>
      <c r="V509" s="64"/>
      <c r="W509" s="104"/>
      <c r="X509" s="103" t="s">
        <v>1073</v>
      </c>
      <c r="Y509" s="53" t="s">
        <v>1028</v>
      </c>
      <c r="Z509" s="124">
        <v>42733</v>
      </c>
      <c r="AA509" s="51">
        <v>11984</v>
      </c>
      <c r="AB509" s="81" t="s">
        <v>656</v>
      </c>
      <c r="AC509" s="124">
        <v>42736</v>
      </c>
      <c r="AD509" s="124">
        <v>43100</v>
      </c>
      <c r="AE509" s="171"/>
      <c r="AF509" s="171"/>
      <c r="AG509" s="49"/>
      <c r="AH509" s="130"/>
      <c r="AI509" s="103"/>
      <c r="AJ509" s="56"/>
      <c r="AK509" s="103"/>
      <c r="AL509" s="64"/>
      <c r="AM509" s="64"/>
      <c r="AN509" s="64"/>
      <c r="AO509" s="64"/>
      <c r="AP509" s="61"/>
      <c r="AQ509" s="61"/>
      <c r="AR509" s="61"/>
      <c r="AS509" s="61"/>
      <c r="AT509" s="61"/>
      <c r="AU509" s="61"/>
      <c r="AV509" s="104"/>
      <c r="AW509" s="104"/>
      <c r="AX509" s="104"/>
      <c r="AY509" s="99"/>
      <c r="AZ509" s="104"/>
      <c r="BA509" s="99"/>
      <c r="BB509" s="104"/>
      <c r="BC509" s="104"/>
      <c r="BD509" s="124" t="s">
        <v>1017</v>
      </c>
      <c r="BE509" s="124" t="s">
        <v>1018</v>
      </c>
      <c r="BF509" s="171"/>
      <c r="BG509" s="104"/>
      <c r="BH509" s="99"/>
      <c r="BI509" s="104"/>
      <c r="BJ509" s="104"/>
      <c r="BK509" s="124"/>
      <c r="BL509" s="124"/>
      <c r="BM509" s="104"/>
    </row>
    <row r="510" spans="1:65" ht="25.5" x14ac:dyDescent="0.25">
      <c r="A510" s="319"/>
      <c r="B510" s="295"/>
      <c r="C510" s="104"/>
      <c r="D510" s="104"/>
      <c r="E510" s="104"/>
      <c r="F510" s="356"/>
      <c r="G510" s="104"/>
      <c r="H510" s="104"/>
      <c r="I510" s="99"/>
      <c r="J510" s="99"/>
      <c r="K510" s="104"/>
      <c r="L510" s="390"/>
      <c r="M510" s="104"/>
      <c r="N510" s="99"/>
      <c r="O510" s="64"/>
      <c r="P510" s="104"/>
      <c r="Q510" s="99"/>
      <c r="R510" s="99"/>
      <c r="S510" s="104"/>
      <c r="T510" s="104"/>
      <c r="U510" s="104"/>
      <c r="V510" s="64"/>
      <c r="W510" s="104"/>
      <c r="X510" s="103" t="s">
        <v>1073</v>
      </c>
      <c r="Y510" s="53" t="s">
        <v>1698</v>
      </c>
      <c r="Z510" s="124">
        <v>42718</v>
      </c>
      <c r="AA510" s="51">
        <v>12207</v>
      </c>
      <c r="AB510" s="81" t="s">
        <v>656</v>
      </c>
      <c r="AC510" s="124">
        <v>43101</v>
      </c>
      <c r="AD510" s="124">
        <v>43465</v>
      </c>
      <c r="AE510" s="171"/>
      <c r="AF510" s="171"/>
      <c r="AG510" s="49"/>
      <c r="AH510" s="130"/>
      <c r="AI510" s="103"/>
      <c r="AJ510" s="56"/>
      <c r="AK510" s="103"/>
      <c r="AL510" s="64"/>
      <c r="AM510" s="64"/>
      <c r="AN510" s="64"/>
      <c r="AO510" s="64"/>
      <c r="AP510" s="61"/>
      <c r="AQ510" s="61"/>
      <c r="AR510" s="61"/>
      <c r="AS510" s="61"/>
      <c r="AT510" s="61"/>
      <c r="AU510" s="61"/>
      <c r="AV510" s="104"/>
      <c r="AW510" s="104"/>
      <c r="AX510" s="104"/>
      <c r="AY510" s="99"/>
      <c r="AZ510" s="104"/>
      <c r="BA510" s="99"/>
      <c r="BB510" s="104"/>
      <c r="BC510" s="104"/>
      <c r="BD510" s="124" t="s">
        <v>1017</v>
      </c>
      <c r="BE510" s="124" t="s">
        <v>1018</v>
      </c>
      <c r="BF510" s="171"/>
      <c r="BG510" s="104"/>
      <c r="BH510" s="99"/>
      <c r="BI510" s="104"/>
      <c r="BJ510" s="104"/>
      <c r="BK510" s="124"/>
      <c r="BL510" s="124"/>
      <c r="BM510" s="104"/>
    </row>
    <row r="511" spans="1:65" x14ac:dyDescent="0.25">
      <c r="A511" s="320"/>
      <c r="B511" s="296"/>
      <c r="C511" s="105"/>
      <c r="D511" s="105"/>
      <c r="E511" s="105"/>
      <c r="F511" s="357"/>
      <c r="G511" s="105"/>
      <c r="H511" s="105"/>
      <c r="I511" s="101"/>
      <c r="J511" s="101"/>
      <c r="K511" s="105"/>
      <c r="L511" s="391"/>
      <c r="M511" s="105"/>
      <c r="N511" s="101"/>
      <c r="O511" s="68"/>
      <c r="P511" s="105"/>
      <c r="Q511" s="101"/>
      <c r="R511" s="101"/>
      <c r="S511" s="105"/>
      <c r="T511" s="105"/>
      <c r="U511" s="105"/>
      <c r="V511" s="68"/>
      <c r="W511" s="105"/>
      <c r="X511" s="103" t="s">
        <v>704</v>
      </c>
      <c r="Y511" s="50"/>
      <c r="Z511" s="124"/>
      <c r="AA511" s="51"/>
      <c r="AB511" s="174"/>
      <c r="AC511" s="124"/>
      <c r="AD511" s="124"/>
      <c r="AE511" s="171"/>
      <c r="AF511" s="171"/>
      <c r="AG511" s="49"/>
      <c r="AH511" s="130"/>
      <c r="AI511" s="103" t="s">
        <v>1851</v>
      </c>
      <c r="AJ511" s="56"/>
      <c r="AK511" s="103" t="s">
        <v>1852</v>
      </c>
      <c r="AL511" s="68"/>
      <c r="AM511" s="68"/>
      <c r="AN511" s="68"/>
      <c r="AO511" s="68"/>
      <c r="AP511" s="61"/>
      <c r="AQ511" s="61"/>
      <c r="AR511" s="61"/>
      <c r="AS511" s="61"/>
      <c r="AT511" s="61"/>
      <c r="AU511" s="61"/>
      <c r="AV511" s="105"/>
      <c r="AW511" s="105"/>
      <c r="AX511" s="105"/>
      <c r="AY511" s="101"/>
      <c r="AZ511" s="105"/>
      <c r="BA511" s="101"/>
      <c r="BB511" s="105"/>
      <c r="BC511" s="105"/>
      <c r="BD511" s="124"/>
      <c r="BE511" s="124"/>
      <c r="BF511" s="171"/>
      <c r="BG511" s="105"/>
      <c r="BH511" s="101"/>
      <c r="BI511" s="105"/>
      <c r="BJ511" s="105"/>
      <c r="BK511" s="124"/>
      <c r="BL511" s="124"/>
      <c r="BM511" s="105"/>
    </row>
    <row r="512" spans="1:65" x14ac:dyDescent="0.25">
      <c r="A512" s="318">
        <v>100</v>
      </c>
      <c r="B512" s="294" t="s">
        <v>573</v>
      </c>
      <c r="C512" s="102" t="s">
        <v>574</v>
      </c>
      <c r="D512" s="102" t="s">
        <v>109</v>
      </c>
      <c r="E512" s="102" t="s">
        <v>143</v>
      </c>
      <c r="F512" s="355" t="s">
        <v>526</v>
      </c>
      <c r="G512" s="102" t="s">
        <v>654</v>
      </c>
      <c r="H512" s="102"/>
      <c r="I512" s="98"/>
      <c r="J512" s="98"/>
      <c r="K512" s="102" t="s">
        <v>539</v>
      </c>
      <c r="L512" s="389" t="s">
        <v>98</v>
      </c>
      <c r="M512" s="102" t="s">
        <v>579</v>
      </c>
      <c r="N512" s="98">
        <v>42394</v>
      </c>
      <c r="O512" s="59">
        <v>14400</v>
      </c>
      <c r="P512" s="102" t="s">
        <v>576</v>
      </c>
      <c r="Q512" s="98">
        <v>42394</v>
      </c>
      <c r="R512" s="98">
        <v>42735</v>
      </c>
      <c r="S512" s="102">
        <v>1</v>
      </c>
      <c r="T512" s="102"/>
      <c r="U512" s="102"/>
      <c r="V512" s="59"/>
      <c r="W512" s="102">
        <v>33903600</v>
      </c>
      <c r="X512" s="103"/>
      <c r="Y512" s="171"/>
      <c r="Z512" s="124"/>
      <c r="AA512" s="51"/>
      <c r="AB512" s="171"/>
      <c r="AC512" s="124"/>
      <c r="AD512" s="124"/>
      <c r="AE512" s="171"/>
      <c r="AF512" s="171"/>
      <c r="AG512" s="49"/>
      <c r="AH512" s="130"/>
      <c r="AI512" s="41"/>
      <c r="AJ512" s="56">
        <f>AK512/O512</f>
        <v>6.6666666666666671E-3</v>
      </c>
      <c r="AK512" s="41">
        <f>SUM(AK513:AK515)</f>
        <v>96</v>
      </c>
      <c r="AL512" s="59">
        <f>O512-AH512+AG512</f>
        <v>14400</v>
      </c>
      <c r="AM512" s="59">
        <v>26640</v>
      </c>
      <c r="AN512" s="59">
        <v>8784</v>
      </c>
      <c r="AO512" s="59">
        <f t="shared" si="40"/>
        <v>35424</v>
      </c>
      <c r="AP512" s="61"/>
      <c r="AQ512" s="61"/>
      <c r="AR512" s="61"/>
      <c r="AS512" s="61"/>
      <c r="AT512" s="61"/>
      <c r="AU512" s="61"/>
      <c r="AV512" s="102"/>
      <c r="AW512" s="102"/>
      <c r="AX512" s="102"/>
      <c r="AY512" s="98"/>
      <c r="AZ512" s="102"/>
      <c r="BA512" s="98"/>
      <c r="BB512" s="102"/>
      <c r="BC512" s="102"/>
      <c r="BD512" s="124" t="s">
        <v>676</v>
      </c>
      <c r="BE512" s="124" t="s">
        <v>677</v>
      </c>
      <c r="BF512" s="171"/>
      <c r="BG512" s="102"/>
      <c r="BH512" s="98" t="s">
        <v>676</v>
      </c>
      <c r="BI512" s="102"/>
      <c r="BJ512" s="102"/>
      <c r="BK512" s="124"/>
      <c r="BL512" s="124"/>
      <c r="BM512" s="102"/>
    </row>
    <row r="513" spans="1:65" ht="25.5" x14ac:dyDescent="0.25">
      <c r="A513" s="319"/>
      <c r="B513" s="295"/>
      <c r="C513" s="104"/>
      <c r="D513" s="104"/>
      <c r="E513" s="104"/>
      <c r="F513" s="356"/>
      <c r="G513" s="104"/>
      <c r="H513" s="104"/>
      <c r="I513" s="99"/>
      <c r="J513" s="99"/>
      <c r="K513" s="104"/>
      <c r="L513" s="390"/>
      <c r="M513" s="104"/>
      <c r="N513" s="99"/>
      <c r="O513" s="64"/>
      <c r="P513" s="104"/>
      <c r="Q513" s="99"/>
      <c r="R513" s="99"/>
      <c r="S513" s="104"/>
      <c r="T513" s="104"/>
      <c r="U513" s="104"/>
      <c r="V513" s="64"/>
      <c r="W513" s="104"/>
      <c r="X513" s="103" t="s">
        <v>1073</v>
      </c>
      <c r="Y513" s="53" t="s">
        <v>1027</v>
      </c>
      <c r="Z513" s="124">
        <v>42733</v>
      </c>
      <c r="AA513" s="51">
        <v>11984</v>
      </c>
      <c r="AB513" s="81" t="s">
        <v>656</v>
      </c>
      <c r="AC513" s="124">
        <v>42736</v>
      </c>
      <c r="AD513" s="124">
        <v>43100</v>
      </c>
      <c r="AE513" s="171"/>
      <c r="AF513" s="171"/>
      <c r="AG513" s="49"/>
      <c r="AH513" s="130"/>
      <c r="AI513" s="41"/>
      <c r="AJ513" s="56"/>
      <c r="AK513" s="41"/>
      <c r="AL513" s="64"/>
      <c r="AM513" s="64"/>
      <c r="AN513" s="64"/>
      <c r="AO513" s="64"/>
      <c r="AP513" s="61"/>
      <c r="AQ513" s="61"/>
      <c r="AR513" s="61"/>
      <c r="AS513" s="61"/>
      <c r="AT513" s="61"/>
      <c r="AU513" s="61"/>
      <c r="AV513" s="104"/>
      <c r="AW513" s="104"/>
      <c r="AX513" s="104"/>
      <c r="AY513" s="99"/>
      <c r="AZ513" s="104"/>
      <c r="BA513" s="99"/>
      <c r="BB513" s="104"/>
      <c r="BC513" s="104"/>
      <c r="BD513" s="124" t="s">
        <v>1017</v>
      </c>
      <c r="BE513" s="124" t="s">
        <v>1018</v>
      </c>
      <c r="BF513" s="171"/>
      <c r="BG513" s="104"/>
      <c r="BH513" s="99"/>
      <c r="BI513" s="104"/>
      <c r="BJ513" s="104"/>
      <c r="BK513" s="124"/>
      <c r="BL513" s="124"/>
      <c r="BM513" s="104"/>
    </row>
    <row r="514" spans="1:65" ht="25.5" x14ac:dyDescent="0.25">
      <c r="A514" s="319"/>
      <c r="B514" s="295"/>
      <c r="C514" s="104"/>
      <c r="D514" s="104"/>
      <c r="E514" s="104"/>
      <c r="F514" s="356"/>
      <c r="G514" s="104"/>
      <c r="H514" s="104"/>
      <c r="I514" s="99"/>
      <c r="J514" s="99"/>
      <c r="K514" s="104"/>
      <c r="L514" s="390"/>
      <c r="M514" s="104"/>
      <c r="N514" s="99"/>
      <c r="O514" s="64"/>
      <c r="P514" s="104"/>
      <c r="Q514" s="99"/>
      <c r="R514" s="99"/>
      <c r="S514" s="104"/>
      <c r="T514" s="104"/>
      <c r="U514" s="104"/>
      <c r="V514" s="64"/>
      <c r="W514" s="104"/>
      <c r="X514" s="103" t="s">
        <v>1073</v>
      </c>
      <c r="Y514" s="53" t="s">
        <v>1706</v>
      </c>
      <c r="Z514" s="124">
        <v>43448</v>
      </c>
      <c r="AA514" s="51">
        <v>12243</v>
      </c>
      <c r="AB514" s="81" t="s">
        <v>656</v>
      </c>
      <c r="AC514" s="124">
        <v>43101</v>
      </c>
      <c r="AD514" s="124">
        <v>43465</v>
      </c>
      <c r="AE514" s="171"/>
      <c r="AF514" s="171"/>
      <c r="AG514" s="49"/>
      <c r="AH514" s="130"/>
      <c r="AI514" s="41"/>
      <c r="AJ514" s="56"/>
      <c r="AK514" s="41"/>
      <c r="AL514" s="64"/>
      <c r="AM514" s="64"/>
      <c r="AN514" s="64"/>
      <c r="AO514" s="64"/>
      <c r="AP514" s="61"/>
      <c r="AQ514" s="61"/>
      <c r="AR514" s="61"/>
      <c r="AS514" s="61"/>
      <c r="AT514" s="61"/>
      <c r="AU514" s="61"/>
      <c r="AV514" s="104"/>
      <c r="AW514" s="104"/>
      <c r="AX514" s="104"/>
      <c r="AY514" s="99"/>
      <c r="AZ514" s="104"/>
      <c r="BA514" s="99"/>
      <c r="BB514" s="104"/>
      <c r="BC514" s="104"/>
      <c r="BD514" s="124" t="s">
        <v>1017</v>
      </c>
      <c r="BE514" s="124" t="s">
        <v>1018</v>
      </c>
      <c r="BF514" s="171"/>
      <c r="BG514" s="104"/>
      <c r="BH514" s="99"/>
      <c r="BI514" s="104"/>
      <c r="BJ514" s="104"/>
      <c r="BK514" s="124"/>
      <c r="BL514" s="124"/>
      <c r="BM514" s="104"/>
    </row>
    <row r="515" spans="1:65" x14ac:dyDescent="0.25">
      <c r="A515" s="320"/>
      <c r="B515" s="296"/>
      <c r="C515" s="105"/>
      <c r="D515" s="105"/>
      <c r="E515" s="105"/>
      <c r="F515" s="357"/>
      <c r="G515" s="105"/>
      <c r="H515" s="105"/>
      <c r="I515" s="101"/>
      <c r="J515" s="101"/>
      <c r="K515" s="105"/>
      <c r="L515" s="391"/>
      <c r="M515" s="105"/>
      <c r="N515" s="101"/>
      <c r="O515" s="68"/>
      <c r="P515" s="105"/>
      <c r="Q515" s="101"/>
      <c r="R515" s="101"/>
      <c r="S515" s="105"/>
      <c r="T515" s="105"/>
      <c r="U515" s="105"/>
      <c r="V515" s="68"/>
      <c r="W515" s="105"/>
      <c r="X515" s="103" t="s">
        <v>704</v>
      </c>
      <c r="Y515" s="50"/>
      <c r="Z515" s="124"/>
      <c r="AA515" s="51"/>
      <c r="AB515" s="174"/>
      <c r="AC515" s="124"/>
      <c r="AD515" s="124"/>
      <c r="AE515" s="171"/>
      <c r="AF515" s="171"/>
      <c r="AG515" s="49"/>
      <c r="AH515" s="130"/>
      <c r="AI515" s="70">
        <v>43160</v>
      </c>
      <c r="AJ515" s="56"/>
      <c r="AK515" s="41">
        <v>96</v>
      </c>
      <c r="AL515" s="68"/>
      <c r="AM515" s="68"/>
      <c r="AN515" s="68"/>
      <c r="AO515" s="68"/>
      <c r="AP515" s="61"/>
      <c r="AQ515" s="61"/>
      <c r="AR515" s="61"/>
      <c r="AS515" s="61"/>
      <c r="AT515" s="61"/>
      <c r="AU515" s="61"/>
      <c r="AV515" s="105"/>
      <c r="AW515" s="105"/>
      <c r="AX515" s="105"/>
      <c r="AY515" s="101"/>
      <c r="AZ515" s="105"/>
      <c r="BA515" s="101"/>
      <c r="BB515" s="105"/>
      <c r="BC515" s="105"/>
      <c r="BD515" s="124"/>
      <c r="BE515" s="124"/>
      <c r="BF515" s="171"/>
      <c r="BG515" s="105"/>
      <c r="BH515" s="101"/>
      <c r="BI515" s="105"/>
      <c r="BJ515" s="105"/>
      <c r="BK515" s="124"/>
      <c r="BL515" s="124"/>
      <c r="BM515" s="105"/>
    </row>
    <row r="516" spans="1:65" x14ac:dyDescent="0.25">
      <c r="A516" s="318">
        <v>101</v>
      </c>
      <c r="B516" s="294" t="s">
        <v>573</v>
      </c>
      <c r="C516" s="102" t="s">
        <v>574</v>
      </c>
      <c r="D516" s="102" t="s">
        <v>109</v>
      </c>
      <c r="E516" s="102" t="s">
        <v>143</v>
      </c>
      <c r="F516" s="355" t="s">
        <v>526</v>
      </c>
      <c r="G516" s="102" t="s">
        <v>654</v>
      </c>
      <c r="H516" s="102"/>
      <c r="I516" s="98"/>
      <c r="J516" s="98"/>
      <c r="K516" s="102" t="s">
        <v>540</v>
      </c>
      <c r="L516" s="389" t="s">
        <v>530</v>
      </c>
      <c r="M516" s="102" t="s">
        <v>580</v>
      </c>
      <c r="N516" s="98">
        <v>42394</v>
      </c>
      <c r="O516" s="59">
        <v>24000</v>
      </c>
      <c r="P516" s="102" t="s">
        <v>576</v>
      </c>
      <c r="Q516" s="98">
        <v>42394</v>
      </c>
      <c r="R516" s="98">
        <v>42735</v>
      </c>
      <c r="S516" s="102">
        <v>1</v>
      </c>
      <c r="T516" s="102"/>
      <c r="U516" s="102"/>
      <c r="V516" s="59"/>
      <c r="W516" s="102">
        <v>33903900</v>
      </c>
      <c r="X516" s="103"/>
      <c r="Y516" s="171"/>
      <c r="Z516" s="124"/>
      <c r="AA516" s="51"/>
      <c r="AB516" s="171"/>
      <c r="AC516" s="124"/>
      <c r="AD516" s="124"/>
      <c r="AE516" s="171"/>
      <c r="AF516" s="171"/>
      <c r="AG516" s="49"/>
      <c r="AH516" s="130"/>
      <c r="AI516" s="41"/>
      <c r="AJ516" s="56"/>
      <c r="AK516" s="41"/>
      <c r="AL516" s="59">
        <f>O516-AH516+AG516</f>
        <v>24000</v>
      </c>
      <c r="AM516" s="59">
        <v>44400.119999999995</v>
      </c>
      <c r="AN516" s="59">
        <v>14000</v>
      </c>
      <c r="AO516" s="59">
        <f t="shared" si="40"/>
        <v>58400.119999999995</v>
      </c>
      <c r="AP516" s="61"/>
      <c r="AQ516" s="61"/>
      <c r="AR516" s="61"/>
      <c r="AS516" s="61"/>
      <c r="AT516" s="61"/>
      <c r="AU516" s="61"/>
      <c r="AV516" s="102"/>
      <c r="AW516" s="102"/>
      <c r="AX516" s="102"/>
      <c r="AY516" s="98"/>
      <c r="AZ516" s="102"/>
      <c r="BA516" s="98"/>
      <c r="BB516" s="102"/>
      <c r="BC516" s="102"/>
      <c r="BD516" s="124" t="s">
        <v>676</v>
      </c>
      <c r="BE516" s="124" t="s">
        <v>677</v>
      </c>
      <c r="BF516" s="171"/>
      <c r="BG516" s="102"/>
      <c r="BH516" s="98" t="s">
        <v>676</v>
      </c>
      <c r="BI516" s="102"/>
      <c r="BJ516" s="102"/>
      <c r="BK516" s="124"/>
      <c r="BL516" s="124"/>
      <c r="BM516" s="102"/>
    </row>
    <row r="517" spans="1:65" ht="25.5" x14ac:dyDescent="0.25">
      <c r="A517" s="319"/>
      <c r="B517" s="295"/>
      <c r="C517" s="104"/>
      <c r="D517" s="104"/>
      <c r="E517" s="104"/>
      <c r="F517" s="356"/>
      <c r="G517" s="104"/>
      <c r="H517" s="104"/>
      <c r="I517" s="99"/>
      <c r="J517" s="99"/>
      <c r="K517" s="104"/>
      <c r="L517" s="390"/>
      <c r="M517" s="104"/>
      <c r="N517" s="99"/>
      <c r="O517" s="64"/>
      <c r="P517" s="104"/>
      <c r="Q517" s="99"/>
      <c r="R517" s="99"/>
      <c r="S517" s="104"/>
      <c r="T517" s="104"/>
      <c r="U517" s="104"/>
      <c r="V517" s="64"/>
      <c r="W517" s="104"/>
      <c r="X517" s="103" t="s">
        <v>1073</v>
      </c>
      <c r="Y517" s="53" t="s">
        <v>1026</v>
      </c>
      <c r="Z517" s="124">
        <v>42733</v>
      </c>
      <c r="AA517" s="51">
        <v>11984</v>
      </c>
      <c r="AB517" s="81" t="s">
        <v>656</v>
      </c>
      <c r="AC517" s="124">
        <v>42736</v>
      </c>
      <c r="AD517" s="124">
        <v>43100</v>
      </c>
      <c r="AE517" s="171"/>
      <c r="AF517" s="171"/>
      <c r="AG517" s="49"/>
      <c r="AH517" s="130"/>
      <c r="AI517" s="41"/>
      <c r="AJ517" s="56"/>
      <c r="AK517" s="41"/>
      <c r="AL517" s="64"/>
      <c r="AM517" s="64"/>
      <c r="AN517" s="64"/>
      <c r="AO517" s="64"/>
      <c r="AP517" s="61"/>
      <c r="AQ517" s="61"/>
      <c r="AR517" s="61"/>
      <c r="AS517" s="61"/>
      <c r="AT517" s="61"/>
      <c r="AU517" s="61"/>
      <c r="AV517" s="104"/>
      <c r="AW517" s="104"/>
      <c r="AX517" s="104"/>
      <c r="AY517" s="99"/>
      <c r="AZ517" s="104"/>
      <c r="BA517" s="99"/>
      <c r="BB517" s="104"/>
      <c r="BC517" s="104"/>
      <c r="BD517" s="124" t="s">
        <v>1017</v>
      </c>
      <c r="BE517" s="124" t="s">
        <v>1018</v>
      </c>
      <c r="BF517" s="171"/>
      <c r="BG517" s="104"/>
      <c r="BH517" s="99"/>
      <c r="BI517" s="104"/>
      <c r="BJ517" s="104"/>
      <c r="BK517" s="124"/>
      <c r="BL517" s="124"/>
      <c r="BM517" s="104"/>
    </row>
    <row r="518" spans="1:65" ht="25.5" x14ac:dyDescent="0.25">
      <c r="A518" s="320"/>
      <c r="B518" s="296"/>
      <c r="C518" s="105"/>
      <c r="D518" s="105"/>
      <c r="E518" s="105"/>
      <c r="F518" s="357"/>
      <c r="G518" s="105"/>
      <c r="H518" s="105"/>
      <c r="I518" s="101"/>
      <c r="J518" s="101"/>
      <c r="K518" s="105"/>
      <c r="L518" s="391"/>
      <c r="M518" s="105"/>
      <c r="N518" s="101"/>
      <c r="O518" s="68"/>
      <c r="P518" s="105"/>
      <c r="Q518" s="101"/>
      <c r="R518" s="101"/>
      <c r="S518" s="105"/>
      <c r="T518" s="105"/>
      <c r="U518" s="105"/>
      <c r="V518" s="68"/>
      <c r="W518" s="105"/>
      <c r="X518" s="103" t="s">
        <v>1073</v>
      </c>
      <c r="Y518" s="53" t="s">
        <v>1708</v>
      </c>
      <c r="Z518" s="124">
        <v>43083</v>
      </c>
      <c r="AA518" s="51">
        <v>12207</v>
      </c>
      <c r="AB518" s="81" t="s">
        <v>656</v>
      </c>
      <c r="AC518" s="124">
        <v>43101</v>
      </c>
      <c r="AD518" s="124">
        <v>43465</v>
      </c>
      <c r="AE518" s="171"/>
      <c r="AF518" s="171"/>
      <c r="AG518" s="49"/>
      <c r="AH518" s="130"/>
      <c r="AI518" s="41"/>
      <c r="AJ518" s="56"/>
      <c r="AK518" s="41"/>
      <c r="AL518" s="68"/>
      <c r="AM518" s="68"/>
      <c r="AN518" s="68"/>
      <c r="AO518" s="68"/>
      <c r="AP518" s="61"/>
      <c r="AQ518" s="61"/>
      <c r="AR518" s="61"/>
      <c r="AS518" s="61"/>
      <c r="AT518" s="61"/>
      <c r="AU518" s="61"/>
      <c r="AV518" s="105"/>
      <c r="AW518" s="105"/>
      <c r="AX518" s="105"/>
      <c r="AY518" s="101"/>
      <c r="AZ518" s="105"/>
      <c r="BA518" s="101"/>
      <c r="BB518" s="105"/>
      <c r="BC518" s="105"/>
      <c r="BD518" s="124" t="s">
        <v>1017</v>
      </c>
      <c r="BE518" s="124" t="s">
        <v>1018</v>
      </c>
      <c r="BF518" s="171"/>
      <c r="BG518" s="105"/>
      <c r="BH518" s="101"/>
      <c r="BI518" s="105"/>
      <c r="BJ518" s="105"/>
      <c r="BK518" s="124"/>
      <c r="BL518" s="124"/>
      <c r="BM518" s="105"/>
    </row>
    <row r="519" spans="1:65" x14ac:dyDescent="0.25">
      <c r="A519" s="318">
        <v>102</v>
      </c>
      <c r="B519" s="294" t="s">
        <v>573</v>
      </c>
      <c r="C519" s="102" t="s">
        <v>574</v>
      </c>
      <c r="D519" s="102" t="s">
        <v>109</v>
      </c>
      <c r="E519" s="102" t="s">
        <v>143</v>
      </c>
      <c r="F519" s="355" t="s">
        <v>526</v>
      </c>
      <c r="G519" s="102" t="s">
        <v>654</v>
      </c>
      <c r="H519" s="102"/>
      <c r="I519" s="98"/>
      <c r="J519" s="98"/>
      <c r="K519" s="102" t="s">
        <v>541</v>
      </c>
      <c r="L519" s="389" t="s">
        <v>531</v>
      </c>
      <c r="M519" s="102" t="s">
        <v>581</v>
      </c>
      <c r="N519" s="98">
        <v>42394</v>
      </c>
      <c r="O519" s="59">
        <v>20820</v>
      </c>
      <c r="P519" s="102" t="s">
        <v>576</v>
      </c>
      <c r="Q519" s="98">
        <v>42394</v>
      </c>
      <c r="R519" s="98">
        <v>42735</v>
      </c>
      <c r="S519" s="102">
        <v>1</v>
      </c>
      <c r="T519" s="102"/>
      <c r="U519" s="102"/>
      <c r="V519" s="59"/>
      <c r="W519" s="102">
        <v>33903600</v>
      </c>
      <c r="X519" s="103"/>
      <c r="Y519" s="171"/>
      <c r="Z519" s="124"/>
      <c r="AA519" s="51"/>
      <c r="AB519" s="171"/>
      <c r="AC519" s="124"/>
      <c r="AD519" s="124"/>
      <c r="AE519" s="171"/>
      <c r="AF519" s="171"/>
      <c r="AG519" s="49"/>
      <c r="AH519" s="130"/>
      <c r="AI519" s="41"/>
      <c r="AJ519" s="56">
        <f>AK519/O519</f>
        <v>6.6666666666666671E-3</v>
      </c>
      <c r="AK519" s="41">
        <f>SUM(AK520:AK522)</f>
        <v>138.80000000000001</v>
      </c>
      <c r="AL519" s="59">
        <f>O519-AH519+AG519</f>
        <v>20820</v>
      </c>
      <c r="AM519" s="59">
        <v>38516.880000000005</v>
      </c>
      <c r="AN519" s="59">
        <v>12700.2</v>
      </c>
      <c r="AO519" s="59">
        <f t="shared" si="40"/>
        <v>51217.08</v>
      </c>
      <c r="AP519" s="61"/>
      <c r="AQ519" s="61"/>
      <c r="AR519" s="61"/>
      <c r="AS519" s="61"/>
      <c r="AT519" s="61"/>
      <c r="AU519" s="61"/>
      <c r="AV519" s="102"/>
      <c r="AW519" s="102"/>
      <c r="AX519" s="102"/>
      <c r="AY519" s="98"/>
      <c r="AZ519" s="102"/>
      <c r="BA519" s="98"/>
      <c r="BB519" s="102"/>
      <c r="BC519" s="102"/>
      <c r="BD519" s="124" t="s">
        <v>676</v>
      </c>
      <c r="BE519" s="124" t="s">
        <v>677</v>
      </c>
      <c r="BF519" s="171"/>
      <c r="BG519" s="102"/>
      <c r="BH519" s="98" t="s">
        <v>676</v>
      </c>
      <c r="BI519" s="102"/>
      <c r="BJ519" s="102"/>
      <c r="BK519" s="124"/>
      <c r="BL519" s="124"/>
      <c r="BM519" s="102"/>
    </row>
    <row r="520" spans="1:65" ht="25.5" x14ac:dyDescent="0.25">
      <c r="A520" s="319"/>
      <c r="B520" s="295"/>
      <c r="C520" s="104"/>
      <c r="D520" s="104"/>
      <c r="E520" s="104"/>
      <c r="F520" s="356"/>
      <c r="G520" s="104"/>
      <c r="H520" s="104"/>
      <c r="I520" s="99"/>
      <c r="J520" s="99"/>
      <c r="K520" s="104"/>
      <c r="L520" s="390"/>
      <c r="M520" s="104"/>
      <c r="N520" s="99"/>
      <c r="O520" s="64"/>
      <c r="P520" s="104"/>
      <c r="Q520" s="99"/>
      <c r="R520" s="99"/>
      <c r="S520" s="104"/>
      <c r="T520" s="104"/>
      <c r="U520" s="104"/>
      <c r="V520" s="64"/>
      <c r="W520" s="104"/>
      <c r="X520" s="103" t="s">
        <v>1073</v>
      </c>
      <c r="Y520" s="53" t="s">
        <v>1025</v>
      </c>
      <c r="Z520" s="124">
        <v>42733</v>
      </c>
      <c r="AA520" s="51">
        <v>11984</v>
      </c>
      <c r="AB520" s="81" t="s">
        <v>656</v>
      </c>
      <c r="AC520" s="124">
        <v>42736</v>
      </c>
      <c r="AD520" s="124">
        <v>43100</v>
      </c>
      <c r="AE520" s="171"/>
      <c r="AF520" s="171"/>
      <c r="AG520" s="49"/>
      <c r="AH520" s="130"/>
      <c r="AI520" s="41"/>
      <c r="AJ520" s="56"/>
      <c r="AK520" s="41"/>
      <c r="AL520" s="64"/>
      <c r="AM520" s="64"/>
      <c r="AN520" s="64"/>
      <c r="AO520" s="64"/>
      <c r="AP520" s="61"/>
      <c r="AQ520" s="61"/>
      <c r="AR520" s="61"/>
      <c r="AS520" s="61"/>
      <c r="AT520" s="61"/>
      <c r="AU520" s="61"/>
      <c r="AV520" s="104"/>
      <c r="AW520" s="104"/>
      <c r="AX520" s="104"/>
      <c r="AY520" s="99"/>
      <c r="AZ520" s="104"/>
      <c r="BA520" s="99"/>
      <c r="BB520" s="104"/>
      <c r="BC520" s="104"/>
      <c r="BD520" s="124" t="s">
        <v>1017</v>
      </c>
      <c r="BE520" s="124" t="s">
        <v>1018</v>
      </c>
      <c r="BF520" s="171"/>
      <c r="BG520" s="104"/>
      <c r="BH520" s="99"/>
      <c r="BI520" s="104"/>
      <c r="BJ520" s="104"/>
      <c r="BK520" s="124"/>
      <c r="BL520" s="124"/>
      <c r="BM520" s="104"/>
    </row>
    <row r="521" spans="1:65" ht="25.5" x14ac:dyDescent="0.25">
      <c r="A521" s="319"/>
      <c r="B521" s="295"/>
      <c r="C521" s="104"/>
      <c r="D521" s="104"/>
      <c r="E521" s="104"/>
      <c r="F521" s="356"/>
      <c r="G521" s="104"/>
      <c r="H521" s="104"/>
      <c r="I521" s="99"/>
      <c r="J521" s="99"/>
      <c r="K521" s="104"/>
      <c r="L521" s="390"/>
      <c r="M521" s="104"/>
      <c r="N521" s="99"/>
      <c r="O521" s="64"/>
      <c r="P521" s="104"/>
      <c r="Q521" s="99"/>
      <c r="R521" s="99"/>
      <c r="S521" s="104"/>
      <c r="T521" s="104"/>
      <c r="U521" s="104"/>
      <c r="V521" s="64"/>
      <c r="W521" s="104"/>
      <c r="X521" s="103" t="s">
        <v>1073</v>
      </c>
      <c r="Y521" s="53" t="s">
        <v>1707</v>
      </c>
      <c r="Z521" s="124">
        <v>43448</v>
      </c>
      <c r="AA521" s="51">
        <v>12208</v>
      </c>
      <c r="AB521" s="81" t="s">
        <v>656</v>
      </c>
      <c r="AC521" s="124">
        <v>43101</v>
      </c>
      <c r="AD521" s="124">
        <v>43465</v>
      </c>
      <c r="AE521" s="171"/>
      <c r="AF521" s="171"/>
      <c r="AG521" s="49"/>
      <c r="AH521" s="130"/>
      <c r="AI521" s="41"/>
      <c r="AJ521" s="56"/>
      <c r="AK521" s="41"/>
      <c r="AL521" s="64"/>
      <c r="AM521" s="64"/>
      <c r="AN521" s="64"/>
      <c r="AO521" s="64"/>
      <c r="AP521" s="61"/>
      <c r="AQ521" s="61"/>
      <c r="AR521" s="61"/>
      <c r="AS521" s="61"/>
      <c r="AT521" s="61"/>
      <c r="AU521" s="61"/>
      <c r="AV521" s="104"/>
      <c r="AW521" s="104"/>
      <c r="AX521" s="104"/>
      <c r="AY521" s="99"/>
      <c r="AZ521" s="104"/>
      <c r="BA521" s="99"/>
      <c r="BB521" s="104"/>
      <c r="BC521" s="104"/>
      <c r="BD521" s="124" t="s">
        <v>1017</v>
      </c>
      <c r="BE521" s="124" t="s">
        <v>1018</v>
      </c>
      <c r="BF521" s="171"/>
      <c r="BG521" s="104"/>
      <c r="BH521" s="99"/>
      <c r="BI521" s="104"/>
      <c r="BJ521" s="104"/>
      <c r="BK521" s="124"/>
      <c r="BL521" s="124"/>
      <c r="BM521" s="104"/>
    </row>
    <row r="522" spans="1:65" x14ac:dyDescent="0.25">
      <c r="A522" s="320"/>
      <c r="B522" s="296"/>
      <c r="C522" s="105"/>
      <c r="D522" s="105"/>
      <c r="E522" s="105"/>
      <c r="F522" s="357"/>
      <c r="G522" s="105"/>
      <c r="H522" s="105"/>
      <c r="I522" s="101"/>
      <c r="J522" s="101"/>
      <c r="K522" s="105"/>
      <c r="L522" s="391"/>
      <c r="M522" s="105"/>
      <c r="N522" s="101"/>
      <c r="O522" s="68"/>
      <c r="P522" s="105"/>
      <c r="Q522" s="101"/>
      <c r="R522" s="101"/>
      <c r="S522" s="105"/>
      <c r="T522" s="105"/>
      <c r="U522" s="105"/>
      <c r="V522" s="68"/>
      <c r="W522" s="105"/>
      <c r="X522" s="103" t="s">
        <v>704</v>
      </c>
      <c r="Y522" s="50"/>
      <c r="Z522" s="124"/>
      <c r="AA522" s="51"/>
      <c r="AB522" s="174"/>
      <c r="AC522" s="124"/>
      <c r="AD522" s="124"/>
      <c r="AE522" s="171"/>
      <c r="AF522" s="171"/>
      <c r="AG522" s="49"/>
      <c r="AH522" s="130"/>
      <c r="AI522" s="70">
        <v>43160</v>
      </c>
      <c r="AJ522" s="56"/>
      <c r="AK522" s="41">
        <v>138.80000000000001</v>
      </c>
      <c r="AL522" s="68"/>
      <c r="AM522" s="68"/>
      <c r="AN522" s="68"/>
      <c r="AO522" s="68"/>
      <c r="AP522" s="61"/>
      <c r="AQ522" s="61"/>
      <c r="AR522" s="61"/>
      <c r="AS522" s="61"/>
      <c r="AT522" s="61"/>
      <c r="AU522" s="61"/>
      <c r="AV522" s="105"/>
      <c r="AW522" s="105"/>
      <c r="AX522" s="105"/>
      <c r="AY522" s="101"/>
      <c r="AZ522" s="105"/>
      <c r="BA522" s="101"/>
      <c r="BB522" s="105"/>
      <c r="BC522" s="105"/>
      <c r="BD522" s="124"/>
      <c r="BE522" s="124"/>
      <c r="BF522" s="171"/>
      <c r="BG522" s="105"/>
      <c r="BH522" s="101"/>
      <c r="BI522" s="105"/>
      <c r="BJ522" s="105"/>
      <c r="BK522" s="124"/>
      <c r="BL522" s="124"/>
      <c r="BM522" s="105"/>
    </row>
    <row r="523" spans="1:65" x14ac:dyDescent="0.25">
      <c r="A523" s="318">
        <v>103</v>
      </c>
      <c r="B523" s="294" t="s">
        <v>573</v>
      </c>
      <c r="C523" s="102" t="s">
        <v>574</v>
      </c>
      <c r="D523" s="102" t="s">
        <v>109</v>
      </c>
      <c r="E523" s="102" t="s">
        <v>143</v>
      </c>
      <c r="F523" s="355" t="s">
        <v>526</v>
      </c>
      <c r="G523" s="102" t="s">
        <v>654</v>
      </c>
      <c r="H523" s="102"/>
      <c r="I523" s="98"/>
      <c r="J523" s="98"/>
      <c r="K523" s="102" t="s">
        <v>542</v>
      </c>
      <c r="L523" s="389" t="s">
        <v>39</v>
      </c>
      <c r="M523" s="102" t="s">
        <v>582</v>
      </c>
      <c r="N523" s="98">
        <v>42394</v>
      </c>
      <c r="O523" s="59">
        <v>16800</v>
      </c>
      <c r="P523" s="102" t="s">
        <v>576</v>
      </c>
      <c r="Q523" s="98">
        <v>42394</v>
      </c>
      <c r="R523" s="98">
        <v>42735</v>
      </c>
      <c r="S523" s="102">
        <v>1</v>
      </c>
      <c r="T523" s="102"/>
      <c r="U523" s="102"/>
      <c r="V523" s="59"/>
      <c r="W523" s="102">
        <v>33903600</v>
      </c>
      <c r="X523" s="103"/>
      <c r="Y523" s="171"/>
      <c r="Z523" s="124"/>
      <c r="AA523" s="51"/>
      <c r="AB523" s="171"/>
      <c r="AC523" s="124"/>
      <c r="AD523" s="124"/>
      <c r="AE523" s="171"/>
      <c r="AF523" s="171"/>
      <c r="AG523" s="49"/>
      <c r="AH523" s="130"/>
      <c r="AI523" s="41"/>
      <c r="AJ523" s="56"/>
      <c r="AK523" s="41"/>
      <c r="AL523" s="59">
        <f>O523-AH523+AG523</f>
        <v>16800</v>
      </c>
      <c r="AM523" s="59">
        <v>24500.06</v>
      </c>
      <c r="AN523" s="59">
        <v>10248</v>
      </c>
      <c r="AO523" s="59">
        <f t="shared" si="40"/>
        <v>34748.06</v>
      </c>
      <c r="AP523" s="61"/>
      <c r="AQ523" s="61"/>
      <c r="AR523" s="61"/>
      <c r="AS523" s="61"/>
      <c r="AT523" s="61"/>
      <c r="AU523" s="61"/>
      <c r="AV523" s="102"/>
      <c r="AW523" s="102"/>
      <c r="AX523" s="102"/>
      <c r="AY523" s="98"/>
      <c r="AZ523" s="102"/>
      <c r="BA523" s="98"/>
      <c r="BB523" s="102"/>
      <c r="BC523" s="102"/>
      <c r="BD523" s="124" t="s">
        <v>676</v>
      </c>
      <c r="BE523" s="124" t="s">
        <v>677</v>
      </c>
      <c r="BF523" s="171"/>
      <c r="BG523" s="102"/>
      <c r="BH523" s="98" t="s">
        <v>676</v>
      </c>
      <c r="BI523" s="102"/>
      <c r="BJ523" s="102"/>
      <c r="BK523" s="124"/>
      <c r="BL523" s="124"/>
      <c r="BM523" s="102"/>
    </row>
    <row r="524" spans="1:65" ht="25.5" x14ac:dyDescent="0.25">
      <c r="A524" s="319"/>
      <c r="B524" s="295"/>
      <c r="C524" s="104"/>
      <c r="D524" s="104"/>
      <c r="E524" s="104"/>
      <c r="F524" s="356"/>
      <c r="G524" s="104"/>
      <c r="H524" s="104"/>
      <c r="I524" s="99"/>
      <c r="J524" s="99"/>
      <c r="K524" s="104"/>
      <c r="L524" s="390"/>
      <c r="M524" s="104"/>
      <c r="N524" s="99"/>
      <c r="O524" s="64"/>
      <c r="P524" s="104"/>
      <c r="Q524" s="99"/>
      <c r="R524" s="99"/>
      <c r="S524" s="104"/>
      <c r="T524" s="104"/>
      <c r="U524" s="104"/>
      <c r="V524" s="64"/>
      <c r="W524" s="104"/>
      <c r="X524" s="103" t="s">
        <v>1073</v>
      </c>
      <c r="Y524" s="53" t="s">
        <v>1024</v>
      </c>
      <c r="Z524" s="124">
        <v>42733</v>
      </c>
      <c r="AA524" s="51">
        <v>11984</v>
      </c>
      <c r="AB524" s="81" t="s">
        <v>656</v>
      </c>
      <c r="AC524" s="124">
        <v>42736</v>
      </c>
      <c r="AD524" s="124">
        <v>43100</v>
      </c>
      <c r="AE524" s="171"/>
      <c r="AF524" s="171"/>
      <c r="AG524" s="49"/>
      <c r="AH524" s="130"/>
      <c r="AI524" s="41"/>
      <c r="AJ524" s="56"/>
      <c r="AK524" s="41"/>
      <c r="AL524" s="64"/>
      <c r="AM524" s="64"/>
      <c r="AN524" s="64"/>
      <c r="AO524" s="64"/>
      <c r="AP524" s="61"/>
      <c r="AQ524" s="61"/>
      <c r="AR524" s="61"/>
      <c r="AS524" s="61"/>
      <c r="AT524" s="61"/>
      <c r="AU524" s="61"/>
      <c r="AV524" s="104"/>
      <c r="AW524" s="104"/>
      <c r="AX524" s="104"/>
      <c r="AY524" s="99"/>
      <c r="AZ524" s="104"/>
      <c r="BA524" s="99"/>
      <c r="BB524" s="104"/>
      <c r="BC524" s="104"/>
      <c r="BD524" s="124" t="s">
        <v>1017</v>
      </c>
      <c r="BE524" s="124" t="s">
        <v>1018</v>
      </c>
      <c r="BF524" s="171"/>
      <c r="BG524" s="104"/>
      <c r="BH524" s="99"/>
      <c r="BI524" s="104"/>
      <c r="BJ524" s="104"/>
      <c r="BK524" s="124"/>
      <c r="BL524" s="124"/>
      <c r="BM524" s="104"/>
    </row>
    <row r="525" spans="1:65" ht="25.5" x14ac:dyDescent="0.25">
      <c r="A525" s="320"/>
      <c r="B525" s="296"/>
      <c r="C525" s="105"/>
      <c r="D525" s="105"/>
      <c r="E525" s="105"/>
      <c r="F525" s="357"/>
      <c r="G525" s="105"/>
      <c r="H525" s="105"/>
      <c r="I525" s="101"/>
      <c r="J525" s="101"/>
      <c r="K525" s="105"/>
      <c r="L525" s="391"/>
      <c r="M525" s="105"/>
      <c r="N525" s="101"/>
      <c r="O525" s="68"/>
      <c r="P525" s="105"/>
      <c r="Q525" s="101"/>
      <c r="R525" s="101"/>
      <c r="S525" s="105"/>
      <c r="T525" s="105"/>
      <c r="U525" s="105"/>
      <c r="V525" s="68"/>
      <c r="W525" s="105"/>
      <c r="X525" s="103" t="s">
        <v>1073</v>
      </c>
      <c r="Y525" s="53" t="s">
        <v>1704</v>
      </c>
      <c r="Z525" s="124">
        <v>43083</v>
      </c>
      <c r="AA525" s="51">
        <v>12208</v>
      </c>
      <c r="AB525" s="81" t="s">
        <v>656</v>
      </c>
      <c r="AC525" s="124">
        <v>43101</v>
      </c>
      <c r="AD525" s="124">
        <v>43465</v>
      </c>
      <c r="AE525" s="171"/>
      <c r="AF525" s="171"/>
      <c r="AG525" s="49"/>
      <c r="AH525" s="130"/>
      <c r="AI525" s="41"/>
      <c r="AJ525" s="56"/>
      <c r="AK525" s="41"/>
      <c r="AL525" s="68"/>
      <c r="AM525" s="68"/>
      <c r="AN525" s="68"/>
      <c r="AO525" s="68"/>
      <c r="AP525" s="61"/>
      <c r="AQ525" s="61"/>
      <c r="AR525" s="61"/>
      <c r="AS525" s="61"/>
      <c r="AT525" s="61"/>
      <c r="AU525" s="61"/>
      <c r="AV525" s="105"/>
      <c r="AW525" s="105"/>
      <c r="AX525" s="105"/>
      <c r="AY525" s="101"/>
      <c r="AZ525" s="105"/>
      <c r="BA525" s="101"/>
      <c r="BB525" s="105"/>
      <c r="BC525" s="105"/>
      <c r="BD525" s="124" t="s">
        <v>1017</v>
      </c>
      <c r="BE525" s="124" t="s">
        <v>1018</v>
      </c>
      <c r="BF525" s="171"/>
      <c r="BG525" s="105"/>
      <c r="BH525" s="101"/>
      <c r="BI525" s="105"/>
      <c r="BJ525" s="105"/>
      <c r="BK525" s="124"/>
      <c r="BL525" s="124"/>
      <c r="BM525" s="105"/>
    </row>
    <row r="526" spans="1:65" x14ac:dyDescent="0.25">
      <c r="A526" s="318">
        <v>104</v>
      </c>
      <c r="B526" s="294" t="s">
        <v>573</v>
      </c>
      <c r="C526" s="102" t="s">
        <v>574</v>
      </c>
      <c r="D526" s="102" t="s">
        <v>109</v>
      </c>
      <c r="E526" s="102" t="s">
        <v>143</v>
      </c>
      <c r="F526" s="355" t="s">
        <v>526</v>
      </c>
      <c r="G526" s="102" t="s">
        <v>654</v>
      </c>
      <c r="H526" s="102"/>
      <c r="I526" s="98"/>
      <c r="J526" s="98"/>
      <c r="K526" s="102" t="s">
        <v>543</v>
      </c>
      <c r="L526" s="389" t="s">
        <v>43</v>
      </c>
      <c r="M526" s="102" t="s">
        <v>583</v>
      </c>
      <c r="N526" s="98">
        <v>42394</v>
      </c>
      <c r="O526" s="59">
        <v>16788</v>
      </c>
      <c r="P526" s="102" t="s">
        <v>576</v>
      </c>
      <c r="Q526" s="98">
        <v>42394</v>
      </c>
      <c r="R526" s="98">
        <v>42735</v>
      </c>
      <c r="S526" s="102">
        <v>1</v>
      </c>
      <c r="T526" s="102"/>
      <c r="U526" s="102"/>
      <c r="V526" s="59"/>
      <c r="W526" s="102">
        <v>33903600</v>
      </c>
      <c r="X526" s="103"/>
      <c r="Y526" s="171"/>
      <c r="Z526" s="124"/>
      <c r="AA526" s="51"/>
      <c r="AB526" s="171"/>
      <c r="AC526" s="124"/>
      <c r="AD526" s="124"/>
      <c r="AE526" s="171"/>
      <c r="AF526" s="171"/>
      <c r="AG526" s="49"/>
      <c r="AH526" s="130"/>
      <c r="AI526" s="41"/>
      <c r="AJ526" s="56">
        <f>AK526/O526</f>
        <v>6.6666666666666671E-3</v>
      </c>
      <c r="AK526" s="41">
        <f>SUM(AK527:AK529)</f>
        <v>111.92</v>
      </c>
      <c r="AL526" s="59">
        <f>O526-AH526+AG526</f>
        <v>16788</v>
      </c>
      <c r="AM526" s="59">
        <v>26860.68</v>
      </c>
      <c r="AN526" s="59">
        <v>10240.68</v>
      </c>
      <c r="AO526" s="59">
        <f t="shared" si="40"/>
        <v>37101.360000000001</v>
      </c>
      <c r="AP526" s="61"/>
      <c r="AQ526" s="61"/>
      <c r="AR526" s="61"/>
      <c r="AS526" s="61"/>
      <c r="AT526" s="61"/>
      <c r="AU526" s="61"/>
      <c r="AV526" s="102"/>
      <c r="AW526" s="102"/>
      <c r="AX526" s="102"/>
      <c r="AY526" s="98"/>
      <c r="AZ526" s="102"/>
      <c r="BA526" s="98"/>
      <c r="BB526" s="102"/>
      <c r="BC526" s="102"/>
      <c r="BD526" s="124" t="s">
        <v>676</v>
      </c>
      <c r="BE526" s="124" t="s">
        <v>677</v>
      </c>
      <c r="BF526" s="171"/>
      <c r="BG526" s="102"/>
      <c r="BH526" s="98" t="s">
        <v>676</v>
      </c>
      <c r="BI526" s="102"/>
      <c r="BJ526" s="102"/>
      <c r="BK526" s="124"/>
      <c r="BL526" s="124"/>
      <c r="BM526" s="102"/>
    </row>
    <row r="527" spans="1:65" ht="25.5" x14ac:dyDescent="0.25">
      <c r="A527" s="319"/>
      <c r="B527" s="295"/>
      <c r="C527" s="104"/>
      <c r="D527" s="104"/>
      <c r="E527" s="104"/>
      <c r="F527" s="356"/>
      <c r="G527" s="104"/>
      <c r="H527" s="104"/>
      <c r="I527" s="99"/>
      <c r="J527" s="99"/>
      <c r="K527" s="104"/>
      <c r="L527" s="390"/>
      <c r="M527" s="104"/>
      <c r="N527" s="99"/>
      <c r="O527" s="64"/>
      <c r="P527" s="104"/>
      <c r="Q527" s="99"/>
      <c r="R527" s="99"/>
      <c r="S527" s="104"/>
      <c r="T527" s="104"/>
      <c r="U527" s="104"/>
      <c r="V527" s="64"/>
      <c r="W527" s="104"/>
      <c r="X527" s="103" t="s">
        <v>1073</v>
      </c>
      <c r="Y527" s="53" t="s">
        <v>1023</v>
      </c>
      <c r="Z527" s="124">
        <v>42733</v>
      </c>
      <c r="AA527" s="51">
        <v>11984</v>
      </c>
      <c r="AB527" s="81" t="s">
        <v>656</v>
      </c>
      <c r="AC527" s="124">
        <v>42736</v>
      </c>
      <c r="AD527" s="124">
        <v>43100</v>
      </c>
      <c r="AE527" s="171"/>
      <c r="AF527" s="171"/>
      <c r="AG527" s="49"/>
      <c r="AH527" s="130"/>
      <c r="AI527" s="41"/>
      <c r="AJ527" s="56"/>
      <c r="AK527" s="41"/>
      <c r="AL527" s="64"/>
      <c r="AM527" s="64"/>
      <c r="AN527" s="64"/>
      <c r="AO527" s="64"/>
      <c r="AP527" s="61"/>
      <c r="AQ527" s="61"/>
      <c r="AR527" s="61"/>
      <c r="AS527" s="61"/>
      <c r="AT527" s="61"/>
      <c r="AU527" s="61"/>
      <c r="AV527" s="104"/>
      <c r="AW527" s="104"/>
      <c r="AX527" s="104"/>
      <c r="AY527" s="99"/>
      <c r="AZ527" s="104"/>
      <c r="BA527" s="99"/>
      <c r="BB527" s="104"/>
      <c r="BC527" s="104"/>
      <c r="BD527" s="124" t="s">
        <v>1017</v>
      </c>
      <c r="BE527" s="124" t="s">
        <v>1018</v>
      </c>
      <c r="BF527" s="171"/>
      <c r="BG527" s="104"/>
      <c r="BH527" s="99"/>
      <c r="BI527" s="104"/>
      <c r="BJ527" s="104"/>
      <c r="BK527" s="124"/>
      <c r="BL527" s="124"/>
      <c r="BM527" s="104"/>
    </row>
    <row r="528" spans="1:65" ht="25.5" x14ac:dyDescent="0.25">
      <c r="A528" s="319"/>
      <c r="B528" s="295"/>
      <c r="C528" s="104"/>
      <c r="D528" s="104"/>
      <c r="E528" s="104"/>
      <c r="F528" s="356"/>
      <c r="G528" s="104"/>
      <c r="H528" s="104"/>
      <c r="I528" s="99"/>
      <c r="J528" s="99"/>
      <c r="K528" s="104"/>
      <c r="L528" s="390"/>
      <c r="M528" s="104"/>
      <c r="N528" s="99"/>
      <c r="O528" s="64"/>
      <c r="P528" s="104"/>
      <c r="Q528" s="99"/>
      <c r="R528" s="99"/>
      <c r="S528" s="104"/>
      <c r="T528" s="104"/>
      <c r="U528" s="104"/>
      <c r="V528" s="64"/>
      <c r="W528" s="104"/>
      <c r="X528" s="103" t="s">
        <v>1073</v>
      </c>
      <c r="Y528" s="53" t="s">
        <v>1705</v>
      </c>
      <c r="Z528" s="124">
        <v>43083</v>
      </c>
      <c r="AA528" s="51">
        <v>12208</v>
      </c>
      <c r="AB528" s="81" t="s">
        <v>656</v>
      </c>
      <c r="AC528" s="124">
        <v>43101</v>
      </c>
      <c r="AD528" s="124">
        <v>43465</v>
      </c>
      <c r="AE528" s="171"/>
      <c r="AF528" s="171"/>
      <c r="AG528" s="49"/>
      <c r="AH528" s="130"/>
      <c r="AI528" s="41"/>
      <c r="AJ528" s="56"/>
      <c r="AK528" s="41"/>
      <c r="AL528" s="64"/>
      <c r="AM528" s="64"/>
      <c r="AN528" s="64"/>
      <c r="AO528" s="64"/>
      <c r="AP528" s="61"/>
      <c r="AQ528" s="61"/>
      <c r="AR528" s="61"/>
      <c r="AS528" s="61"/>
      <c r="AT528" s="61"/>
      <c r="AU528" s="61"/>
      <c r="AV528" s="104"/>
      <c r="AW528" s="104"/>
      <c r="AX528" s="104"/>
      <c r="AY528" s="99"/>
      <c r="AZ528" s="104"/>
      <c r="BA528" s="99"/>
      <c r="BB528" s="104"/>
      <c r="BC528" s="104"/>
      <c r="BD528" s="124" t="s">
        <v>1017</v>
      </c>
      <c r="BE528" s="124" t="s">
        <v>1018</v>
      </c>
      <c r="BF528" s="171"/>
      <c r="BG528" s="104"/>
      <c r="BH528" s="99"/>
      <c r="BI528" s="104"/>
      <c r="BJ528" s="104"/>
      <c r="BK528" s="124"/>
      <c r="BL528" s="124"/>
      <c r="BM528" s="104"/>
    </row>
    <row r="529" spans="1:65" x14ac:dyDescent="0.25">
      <c r="A529" s="320"/>
      <c r="B529" s="296"/>
      <c r="C529" s="105"/>
      <c r="D529" s="105"/>
      <c r="E529" s="105"/>
      <c r="F529" s="357"/>
      <c r="G529" s="105"/>
      <c r="H529" s="105"/>
      <c r="I529" s="101"/>
      <c r="J529" s="101"/>
      <c r="K529" s="105"/>
      <c r="L529" s="391"/>
      <c r="M529" s="105"/>
      <c r="N529" s="101"/>
      <c r="O529" s="68"/>
      <c r="P529" s="105"/>
      <c r="Q529" s="101"/>
      <c r="R529" s="101"/>
      <c r="S529" s="105"/>
      <c r="T529" s="105"/>
      <c r="U529" s="105"/>
      <c r="V529" s="68"/>
      <c r="W529" s="105"/>
      <c r="X529" s="103" t="s">
        <v>704</v>
      </c>
      <c r="Y529" s="50"/>
      <c r="Z529" s="124"/>
      <c r="AA529" s="51"/>
      <c r="AB529" s="174"/>
      <c r="AC529" s="124"/>
      <c r="AD529" s="124"/>
      <c r="AE529" s="171"/>
      <c r="AF529" s="171"/>
      <c r="AG529" s="49"/>
      <c r="AH529" s="130"/>
      <c r="AI529" s="70">
        <v>43160</v>
      </c>
      <c r="AJ529" s="56"/>
      <c r="AK529" s="41">
        <v>111.92</v>
      </c>
      <c r="AL529" s="68"/>
      <c r="AM529" s="68"/>
      <c r="AN529" s="68"/>
      <c r="AO529" s="68"/>
      <c r="AP529" s="61"/>
      <c r="AQ529" s="61"/>
      <c r="AR529" s="61"/>
      <c r="AS529" s="61"/>
      <c r="AT529" s="61"/>
      <c r="AU529" s="61"/>
      <c r="AV529" s="105"/>
      <c r="AW529" s="105"/>
      <c r="AX529" s="105"/>
      <c r="AY529" s="101"/>
      <c r="AZ529" s="105"/>
      <c r="BA529" s="101"/>
      <c r="BB529" s="105"/>
      <c r="BC529" s="105"/>
      <c r="BD529" s="124"/>
      <c r="BE529" s="124"/>
      <c r="BF529" s="171"/>
      <c r="BG529" s="105"/>
      <c r="BH529" s="101"/>
      <c r="BI529" s="105"/>
      <c r="BJ529" s="105"/>
      <c r="BK529" s="124"/>
      <c r="BL529" s="124"/>
      <c r="BM529" s="105"/>
    </row>
    <row r="530" spans="1:65" x14ac:dyDescent="0.25">
      <c r="A530" s="318">
        <v>105</v>
      </c>
      <c r="B530" s="294" t="s">
        <v>573</v>
      </c>
      <c r="C530" s="102" t="s">
        <v>574</v>
      </c>
      <c r="D530" s="102" t="s">
        <v>109</v>
      </c>
      <c r="E530" s="102" t="s">
        <v>143</v>
      </c>
      <c r="F530" s="355" t="s">
        <v>526</v>
      </c>
      <c r="G530" s="102" t="s">
        <v>654</v>
      </c>
      <c r="H530" s="102"/>
      <c r="I530" s="98"/>
      <c r="J530" s="98"/>
      <c r="K530" s="102" t="s">
        <v>544</v>
      </c>
      <c r="L530" s="389" t="s">
        <v>99</v>
      </c>
      <c r="M530" s="102" t="s">
        <v>584</v>
      </c>
      <c r="N530" s="98">
        <v>42394</v>
      </c>
      <c r="O530" s="59">
        <v>16680</v>
      </c>
      <c r="P530" s="102" t="s">
        <v>576</v>
      </c>
      <c r="Q530" s="98">
        <v>42394</v>
      </c>
      <c r="R530" s="98">
        <v>42735</v>
      </c>
      <c r="S530" s="102">
        <v>1</v>
      </c>
      <c r="T530" s="102"/>
      <c r="U530" s="102"/>
      <c r="V530" s="59"/>
      <c r="W530" s="102">
        <v>33903600</v>
      </c>
      <c r="X530" s="103"/>
      <c r="Y530" s="171"/>
      <c r="Z530" s="124"/>
      <c r="AA530" s="51"/>
      <c r="AB530" s="171"/>
      <c r="AC530" s="124"/>
      <c r="AD530" s="124"/>
      <c r="AE530" s="171"/>
      <c r="AF530" s="171"/>
      <c r="AG530" s="49"/>
      <c r="AH530" s="130"/>
      <c r="AI530" s="41"/>
      <c r="AJ530" s="56"/>
      <c r="AK530" s="41"/>
      <c r="AL530" s="59">
        <f>O530-AH530+AG530</f>
        <v>16680</v>
      </c>
      <c r="AM530" s="59">
        <v>30857.879999999997</v>
      </c>
      <c r="AN530" s="59">
        <v>10174.799999999999</v>
      </c>
      <c r="AO530" s="59">
        <f t="shared" si="40"/>
        <v>41032.679999999993</v>
      </c>
      <c r="AP530" s="61"/>
      <c r="AQ530" s="61"/>
      <c r="AR530" s="61"/>
      <c r="AS530" s="61"/>
      <c r="AT530" s="61"/>
      <c r="AU530" s="61"/>
      <c r="AV530" s="102"/>
      <c r="AW530" s="102"/>
      <c r="AX530" s="102"/>
      <c r="AY530" s="98"/>
      <c r="AZ530" s="102"/>
      <c r="BA530" s="98"/>
      <c r="BB530" s="102"/>
      <c r="BC530" s="102"/>
      <c r="BD530" s="124" t="s">
        <v>676</v>
      </c>
      <c r="BE530" s="124" t="s">
        <v>677</v>
      </c>
      <c r="BF530" s="171"/>
      <c r="BG530" s="102"/>
      <c r="BH530" s="98" t="s">
        <v>676</v>
      </c>
      <c r="BI530" s="102"/>
      <c r="BJ530" s="102"/>
      <c r="BK530" s="124"/>
      <c r="BL530" s="124"/>
      <c r="BM530" s="102"/>
    </row>
    <row r="531" spans="1:65" ht="25.5" x14ac:dyDescent="0.25">
      <c r="A531" s="319"/>
      <c r="B531" s="295"/>
      <c r="C531" s="104"/>
      <c r="D531" s="104"/>
      <c r="E531" s="104"/>
      <c r="F531" s="356"/>
      <c r="G531" s="104"/>
      <c r="H531" s="104"/>
      <c r="I531" s="99"/>
      <c r="J531" s="99"/>
      <c r="K531" s="104"/>
      <c r="L531" s="390"/>
      <c r="M531" s="104"/>
      <c r="N531" s="99"/>
      <c r="O531" s="64"/>
      <c r="P531" s="104"/>
      <c r="Q531" s="99"/>
      <c r="R531" s="99"/>
      <c r="S531" s="104"/>
      <c r="T531" s="104"/>
      <c r="U531" s="104"/>
      <c r="V531" s="64"/>
      <c r="W531" s="104"/>
      <c r="X531" s="103" t="s">
        <v>1073</v>
      </c>
      <c r="Y531" s="53" t="s">
        <v>1022</v>
      </c>
      <c r="Z531" s="124">
        <v>42733</v>
      </c>
      <c r="AA531" s="51">
        <v>11984</v>
      </c>
      <c r="AB531" s="81" t="s">
        <v>656</v>
      </c>
      <c r="AC531" s="124">
        <v>42736</v>
      </c>
      <c r="AD531" s="124">
        <v>43100</v>
      </c>
      <c r="AE531" s="171"/>
      <c r="AF531" s="171"/>
      <c r="AG531" s="49"/>
      <c r="AH531" s="130"/>
      <c r="AI531" s="41"/>
      <c r="AJ531" s="56"/>
      <c r="AK531" s="41"/>
      <c r="AL531" s="64"/>
      <c r="AM531" s="64"/>
      <c r="AN531" s="64"/>
      <c r="AO531" s="64"/>
      <c r="AP531" s="61"/>
      <c r="AQ531" s="61"/>
      <c r="AR531" s="61"/>
      <c r="AS531" s="61"/>
      <c r="AT531" s="61"/>
      <c r="AU531" s="61"/>
      <c r="AV531" s="104"/>
      <c r="AW531" s="104"/>
      <c r="AX531" s="104"/>
      <c r="AY531" s="99"/>
      <c r="AZ531" s="104"/>
      <c r="BA531" s="99"/>
      <c r="BB531" s="104"/>
      <c r="BC531" s="104"/>
      <c r="BD531" s="124" t="s">
        <v>1017</v>
      </c>
      <c r="BE531" s="124" t="s">
        <v>1018</v>
      </c>
      <c r="BF531" s="171"/>
      <c r="BG531" s="104"/>
      <c r="BH531" s="99"/>
      <c r="BI531" s="104"/>
      <c r="BJ531" s="104"/>
      <c r="BK531" s="124"/>
      <c r="BL531" s="124"/>
      <c r="BM531" s="104"/>
    </row>
    <row r="532" spans="1:65" ht="25.5" x14ac:dyDescent="0.25">
      <c r="A532" s="320"/>
      <c r="B532" s="296"/>
      <c r="C532" s="105"/>
      <c r="D532" s="105"/>
      <c r="E532" s="105"/>
      <c r="F532" s="357"/>
      <c r="G532" s="105"/>
      <c r="H532" s="105"/>
      <c r="I532" s="101"/>
      <c r="J532" s="101"/>
      <c r="K532" s="105"/>
      <c r="L532" s="391"/>
      <c r="M532" s="105"/>
      <c r="N532" s="101"/>
      <c r="O532" s="68"/>
      <c r="P532" s="105"/>
      <c r="Q532" s="101"/>
      <c r="R532" s="101"/>
      <c r="S532" s="105"/>
      <c r="T532" s="105"/>
      <c r="U532" s="105"/>
      <c r="V532" s="68"/>
      <c r="W532" s="105"/>
      <c r="X532" s="103" t="s">
        <v>1073</v>
      </c>
      <c r="Y532" s="53" t="s">
        <v>1703</v>
      </c>
      <c r="Z532" s="124">
        <v>43083</v>
      </c>
      <c r="AA532" s="51">
        <v>12208</v>
      </c>
      <c r="AB532" s="81" t="s">
        <v>656</v>
      </c>
      <c r="AC532" s="124">
        <v>43101</v>
      </c>
      <c r="AD532" s="124">
        <v>43465</v>
      </c>
      <c r="AE532" s="171"/>
      <c r="AF532" s="171"/>
      <c r="AG532" s="49"/>
      <c r="AH532" s="130"/>
      <c r="AI532" s="41"/>
      <c r="AJ532" s="56"/>
      <c r="AK532" s="41"/>
      <c r="AL532" s="68"/>
      <c r="AM532" s="68"/>
      <c r="AN532" s="68"/>
      <c r="AO532" s="68"/>
      <c r="AP532" s="61"/>
      <c r="AQ532" s="61"/>
      <c r="AR532" s="61"/>
      <c r="AS532" s="61"/>
      <c r="AT532" s="61"/>
      <c r="AU532" s="61"/>
      <c r="AV532" s="105"/>
      <c r="AW532" s="105"/>
      <c r="AX532" s="105"/>
      <c r="AY532" s="101"/>
      <c r="AZ532" s="105"/>
      <c r="BA532" s="101"/>
      <c r="BB532" s="105"/>
      <c r="BC532" s="105"/>
      <c r="BD532" s="124" t="s">
        <v>1017</v>
      </c>
      <c r="BE532" s="124" t="s">
        <v>1018</v>
      </c>
      <c r="BF532" s="171"/>
      <c r="BG532" s="105"/>
      <c r="BH532" s="101"/>
      <c r="BI532" s="105"/>
      <c r="BJ532" s="105"/>
      <c r="BK532" s="124"/>
      <c r="BL532" s="124"/>
      <c r="BM532" s="105"/>
    </row>
    <row r="533" spans="1:65" x14ac:dyDescent="0.25">
      <c r="A533" s="318">
        <v>106</v>
      </c>
      <c r="B533" s="294" t="s">
        <v>573</v>
      </c>
      <c r="C533" s="102" t="s">
        <v>574</v>
      </c>
      <c r="D533" s="102" t="s">
        <v>109</v>
      </c>
      <c r="E533" s="102" t="s">
        <v>143</v>
      </c>
      <c r="F533" s="355" t="s">
        <v>526</v>
      </c>
      <c r="G533" s="102" t="s">
        <v>654</v>
      </c>
      <c r="H533" s="102"/>
      <c r="I533" s="98"/>
      <c r="J533" s="98"/>
      <c r="K533" s="102" t="s">
        <v>545</v>
      </c>
      <c r="L533" s="389" t="s">
        <v>532</v>
      </c>
      <c r="M533" s="102" t="s">
        <v>585</v>
      </c>
      <c r="N533" s="98">
        <v>42394</v>
      </c>
      <c r="O533" s="59">
        <v>16680</v>
      </c>
      <c r="P533" s="102" t="s">
        <v>576</v>
      </c>
      <c r="Q533" s="98">
        <v>42394</v>
      </c>
      <c r="R533" s="98">
        <v>42735</v>
      </c>
      <c r="S533" s="102">
        <v>1</v>
      </c>
      <c r="T533" s="102"/>
      <c r="U533" s="102"/>
      <c r="V533" s="59"/>
      <c r="W533" s="102">
        <v>33903600</v>
      </c>
      <c r="X533" s="103"/>
      <c r="Y533" s="171"/>
      <c r="Z533" s="124"/>
      <c r="AA533" s="51"/>
      <c r="AB533" s="171"/>
      <c r="AC533" s="124"/>
      <c r="AD533" s="124"/>
      <c r="AE533" s="171"/>
      <c r="AF533" s="171"/>
      <c r="AG533" s="49"/>
      <c r="AH533" s="130"/>
      <c r="AI533" s="41"/>
      <c r="AJ533" s="56">
        <f>AK533/O533</f>
        <v>6.6666666666666671E-3</v>
      </c>
      <c r="AK533" s="41">
        <f>SUM(AK534:AK536)</f>
        <v>111.2</v>
      </c>
      <c r="AL533" s="59">
        <f>O533-AH533+AG533</f>
        <v>16680</v>
      </c>
      <c r="AM533" s="59">
        <v>30811.55</v>
      </c>
      <c r="AN533" s="59">
        <v>10174.6</v>
      </c>
      <c r="AO533" s="59">
        <f t="shared" si="40"/>
        <v>40986.15</v>
      </c>
      <c r="AP533" s="61"/>
      <c r="AQ533" s="61"/>
      <c r="AR533" s="61"/>
      <c r="AS533" s="61"/>
      <c r="AT533" s="61"/>
      <c r="AU533" s="61"/>
      <c r="AV533" s="102"/>
      <c r="AW533" s="102"/>
      <c r="AX533" s="102"/>
      <c r="AY533" s="98"/>
      <c r="AZ533" s="102"/>
      <c r="BA533" s="98"/>
      <c r="BB533" s="102"/>
      <c r="BC533" s="102"/>
      <c r="BD533" s="124" t="s">
        <v>676</v>
      </c>
      <c r="BE533" s="124" t="s">
        <v>677</v>
      </c>
      <c r="BF533" s="171"/>
      <c r="BG533" s="102"/>
      <c r="BH533" s="98" t="s">
        <v>676</v>
      </c>
      <c r="BI533" s="102"/>
      <c r="BJ533" s="102"/>
      <c r="BK533" s="124"/>
      <c r="BL533" s="124"/>
      <c r="BM533" s="102"/>
    </row>
    <row r="534" spans="1:65" ht="25.5" x14ac:dyDescent="0.25">
      <c r="A534" s="319"/>
      <c r="B534" s="295"/>
      <c r="C534" s="104"/>
      <c r="D534" s="104"/>
      <c r="E534" s="104"/>
      <c r="F534" s="356"/>
      <c r="G534" s="104"/>
      <c r="H534" s="104"/>
      <c r="I534" s="99"/>
      <c r="J534" s="99"/>
      <c r="K534" s="104"/>
      <c r="L534" s="390"/>
      <c r="M534" s="104"/>
      <c r="N534" s="99"/>
      <c r="O534" s="64"/>
      <c r="P534" s="104"/>
      <c r="Q534" s="99"/>
      <c r="R534" s="99"/>
      <c r="S534" s="104"/>
      <c r="T534" s="104"/>
      <c r="U534" s="104"/>
      <c r="V534" s="64"/>
      <c r="W534" s="104"/>
      <c r="X534" s="103" t="s">
        <v>1073</v>
      </c>
      <c r="Y534" s="53" t="s">
        <v>1021</v>
      </c>
      <c r="Z534" s="124">
        <v>42733</v>
      </c>
      <c r="AA534" s="51">
        <v>11984</v>
      </c>
      <c r="AB534" s="81" t="s">
        <v>656</v>
      </c>
      <c r="AC534" s="124">
        <v>42736</v>
      </c>
      <c r="AD534" s="124">
        <v>43100</v>
      </c>
      <c r="AE534" s="171"/>
      <c r="AF534" s="171"/>
      <c r="AG534" s="49"/>
      <c r="AH534" s="130"/>
      <c r="AI534" s="41"/>
      <c r="AJ534" s="56"/>
      <c r="AK534" s="41"/>
      <c r="AL534" s="64"/>
      <c r="AM534" s="64"/>
      <c r="AN534" s="64"/>
      <c r="AO534" s="64"/>
      <c r="AP534" s="61"/>
      <c r="AQ534" s="61"/>
      <c r="AR534" s="61"/>
      <c r="AS534" s="61"/>
      <c r="AT534" s="61"/>
      <c r="AU534" s="61"/>
      <c r="AV534" s="104"/>
      <c r="AW534" s="104"/>
      <c r="AX534" s="104"/>
      <c r="AY534" s="99"/>
      <c r="AZ534" s="104"/>
      <c r="BA534" s="99"/>
      <c r="BB534" s="104"/>
      <c r="BC534" s="104"/>
      <c r="BD534" s="124" t="s">
        <v>1017</v>
      </c>
      <c r="BE534" s="124" t="s">
        <v>1018</v>
      </c>
      <c r="BF534" s="171"/>
      <c r="BG534" s="104"/>
      <c r="BH534" s="99"/>
      <c r="BI534" s="104"/>
      <c r="BJ534" s="104"/>
      <c r="BK534" s="124"/>
      <c r="BL534" s="124"/>
      <c r="BM534" s="104"/>
    </row>
    <row r="535" spans="1:65" ht="25.5" x14ac:dyDescent="0.25">
      <c r="A535" s="319"/>
      <c r="B535" s="295"/>
      <c r="C535" s="104"/>
      <c r="D535" s="104"/>
      <c r="E535" s="104"/>
      <c r="F535" s="356"/>
      <c r="G535" s="104"/>
      <c r="H535" s="104"/>
      <c r="I535" s="99"/>
      <c r="J535" s="99"/>
      <c r="K535" s="104"/>
      <c r="L535" s="390"/>
      <c r="M535" s="104"/>
      <c r="N535" s="99"/>
      <c r="O535" s="64"/>
      <c r="P535" s="104"/>
      <c r="Q535" s="99"/>
      <c r="R535" s="99"/>
      <c r="S535" s="104"/>
      <c r="T535" s="104"/>
      <c r="U535" s="104"/>
      <c r="V535" s="64"/>
      <c r="W535" s="104"/>
      <c r="X535" s="103" t="s">
        <v>1073</v>
      </c>
      <c r="Y535" s="53" t="s">
        <v>1702</v>
      </c>
      <c r="Z535" s="124">
        <v>43083</v>
      </c>
      <c r="AA535" s="51">
        <v>12208</v>
      </c>
      <c r="AB535" s="81" t="s">
        <v>656</v>
      </c>
      <c r="AC535" s="124">
        <v>43101</v>
      </c>
      <c r="AD535" s="124">
        <v>43465</v>
      </c>
      <c r="AE535" s="171"/>
      <c r="AF535" s="171"/>
      <c r="AG535" s="49"/>
      <c r="AH535" s="130"/>
      <c r="AI535" s="41"/>
      <c r="AJ535" s="56"/>
      <c r="AK535" s="41"/>
      <c r="AL535" s="64"/>
      <c r="AM535" s="64"/>
      <c r="AN535" s="64"/>
      <c r="AO535" s="64"/>
      <c r="AP535" s="61"/>
      <c r="AQ535" s="61"/>
      <c r="AR535" s="61"/>
      <c r="AS535" s="61"/>
      <c r="AT535" s="61"/>
      <c r="AU535" s="61"/>
      <c r="AV535" s="104"/>
      <c r="AW535" s="104"/>
      <c r="AX535" s="104"/>
      <c r="AY535" s="99"/>
      <c r="AZ535" s="104"/>
      <c r="BA535" s="99"/>
      <c r="BB535" s="104"/>
      <c r="BC535" s="104"/>
      <c r="BD535" s="124" t="s">
        <v>1017</v>
      </c>
      <c r="BE535" s="124" t="s">
        <v>1018</v>
      </c>
      <c r="BF535" s="171"/>
      <c r="BG535" s="104"/>
      <c r="BH535" s="99"/>
      <c r="BI535" s="104"/>
      <c r="BJ535" s="104"/>
      <c r="BK535" s="124"/>
      <c r="BL535" s="124"/>
      <c r="BM535" s="104"/>
    </row>
    <row r="536" spans="1:65" x14ac:dyDescent="0.25">
      <c r="A536" s="320"/>
      <c r="B536" s="296"/>
      <c r="C536" s="105"/>
      <c r="D536" s="105"/>
      <c r="E536" s="105"/>
      <c r="F536" s="357"/>
      <c r="G536" s="105"/>
      <c r="H536" s="105"/>
      <c r="I536" s="101"/>
      <c r="J536" s="101"/>
      <c r="K536" s="105"/>
      <c r="L536" s="391"/>
      <c r="M536" s="105"/>
      <c r="N536" s="101"/>
      <c r="O536" s="68"/>
      <c r="P536" s="105"/>
      <c r="Q536" s="101"/>
      <c r="R536" s="101"/>
      <c r="S536" s="105"/>
      <c r="T536" s="105"/>
      <c r="U536" s="105"/>
      <c r="V536" s="68"/>
      <c r="W536" s="105"/>
      <c r="X536" s="103" t="s">
        <v>704</v>
      </c>
      <c r="Y536" s="50"/>
      <c r="Z536" s="124"/>
      <c r="AA536" s="51"/>
      <c r="AB536" s="174"/>
      <c r="AC536" s="124"/>
      <c r="AD536" s="124"/>
      <c r="AE536" s="171"/>
      <c r="AF536" s="171"/>
      <c r="AG536" s="49"/>
      <c r="AH536" s="130"/>
      <c r="AI536" s="70">
        <v>43160</v>
      </c>
      <c r="AJ536" s="56"/>
      <c r="AK536" s="41">
        <v>111.2</v>
      </c>
      <c r="AL536" s="68"/>
      <c r="AM536" s="68"/>
      <c r="AN536" s="68"/>
      <c r="AO536" s="68"/>
      <c r="AP536" s="61"/>
      <c r="AQ536" s="61"/>
      <c r="AR536" s="61"/>
      <c r="AS536" s="61"/>
      <c r="AT536" s="61"/>
      <c r="AU536" s="61"/>
      <c r="AV536" s="105"/>
      <c r="AW536" s="105"/>
      <c r="AX536" s="105"/>
      <c r="AY536" s="101"/>
      <c r="AZ536" s="105"/>
      <c r="BA536" s="101"/>
      <c r="BB536" s="105"/>
      <c r="BC536" s="105"/>
      <c r="BD536" s="124"/>
      <c r="BE536" s="124"/>
      <c r="BF536" s="171"/>
      <c r="BG536" s="105"/>
      <c r="BH536" s="101"/>
      <c r="BI536" s="105"/>
      <c r="BJ536" s="105"/>
      <c r="BK536" s="124"/>
      <c r="BL536" s="124"/>
      <c r="BM536" s="105"/>
    </row>
    <row r="537" spans="1:65" x14ac:dyDescent="0.25">
      <c r="A537" s="318">
        <v>107</v>
      </c>
      <c r="B537" s="294" t="s">
        <v>573</v>
      </c>
      <c r="C537" s="102" t="s">
        <v>574</v>
      </c>
      <c r="D537" s="102" t="s">
        <v>109</v>
      </c>
      <c r="E537" s="102" t="s">
        <v>143</v>
      </c>
      <c r="F537" s="355" t="s">
        <v>526</v>
      </c>
      <c r="G537" s="102" t="s">
        <v>654</v>
      </c>
      <c r="H537" s="102"/>
      <c r="I537" s="98"/>
      <c r="J537" s="98"/>
      <c r="K537" s="102" t="s">
        <v>546</v>
      </c>
      <c r="L537" s="389" t="s">
        <v>40</v>
      </c>
      <c r="M537" s="102" t="s">
        <v>586</v>
      </c>
      <c r="N537" s="98">
        <v>42394</v>
      </c>
      <c r="O537" s="59">
        <v>15000</v>
      </c>
      <c r="P537" s="102" t="s">
        <v>576</v>
      </c>
      <c r="Q537" s="98">
        <v>42394</v>
      </c>
      <c r="R537" s="98">
        <v>42735</v>
      </c>
      <c r="S537" s="102">
        <v>1</v>
      </c>
      <c r="T537" s="102"/>
      <c r="U537" s="102"/>
      <c r="V537" s="59"/>
      <c r="W537" s="102">
        <v>33903600</v>
      </c>
      <c r="X537" s="103"/>
      <c r="Y537" s="171"/>
      <c r="Z537" s="124"/>
      <c r="AA537" s="51"/>
      <c r="AB537" s="171"/>
      <c r="AC537" s="124"/>
      <c r="AD537" s="124"/>
      <c r="AE537" s="171"/>
      <c r="AF537" s="171"/>
      <c r="AG537" s="49"/>
      <c r="AH537" s="130"/>
      <c r="AI537" s="41"/>
      <c r="AJ537" s="56">
        <f>SUM(AJ538:AJ540)</f>
        <v>6.6666666666666671E-3</v>
      </c>
      <c r="AK537" s="41">
        <f>SUM(AK538:AK540)</f>
        <v>100</v>
      </c>
      <c r="AL537" s="59">
        <f>O537-AH537+AG537</f>
        <v>15000</v>
      </c>
      <c r="AM537" s="59">
        <v>27750.120000000003</v>
      </c>
      <c r="AN537" s="59">
        <v>9150</v>
      </c>
      <c r="AO537" s="59">
        <f t="shared" si="40"/>
        <v>36900.120000000003</v>
      </c>
      <c r="AP537" s="61"/>
      <c r="AQ537" s="61"/>
      <c r="AR537" s="61"/>
      <c r="AS537" s="61"/>
      <c r="AT537" s="61"/>
      <c r="AU537" s="61"/>
      <c r="AV537" s="102"/>
      <c r="AW537" s="102"/>
      <c r="AX537" s="102"/>
      <c r="AY537" s="98"/>
      <c r="AZ537" s="102"/>
      <c r="BA537" s="98"/>
      <c r="BB537" s="102"/>
      <c r="BC537" s="102"/>
      <c r="BD537" s="124" t="s">
        <v>676</v>
      </c>
      <c r="BE537" s="124" t="s">
        <v>677</v>
      </c>
      <c r="BF537" s="171"/>
      <c r="BG537" s="102"/>
      <c r="BH537" s="98" t="s">
        <v>676</v>
      </c>
      <c r="BI537" s="102"/>
      <c r="BJ537" s="102"/>
      <c r="BK537" s="124"/>
      <c r="BL537" s="124"/>
      <c r="BM537" s="102"/>
    </row>
    <row r="538" spans="1:65" ht="25.5" x14ac:dyDescent="0.25">
      <c r="A538" s="319"/>
      <c r="B538" s="295"/>
      <c r="C538" s="104"/>
      <c r="D538" s="104"/>
      <c r="E538" s="104"/>
      <c r="F538" s="356"/>
      <c r="G538" s="104"/>
      <c r="H538" s="104"/>
      <c r="I538" s="99"/>
      <c r="J538" s="99"/>
      <c r="K538" s="104"/>
      <c r="L538" s="390"/>
      <c r="M538" s="104"/>
      <c r="N538" s="99"/>
      <c r="O538" s="64"/>
      <c r="P538" s="104"/>
      <c r="Q538" s="99"/>
      <c r="R538" s="99"/>
      <c r="S538" s="104"/>
      <c r="T538" s="104"/>
      <c r="U538" s="104"/>
      <c r="V538" s="64"/>
      <c r="W538" s="104"/>
      <c r="X538" s="103" t="s">
        <v>1073</v>
      </c>
      <c r="Y538" s="53" t="s">
        <v>1020</v>
      </c>
      <c r="Z538" s="124">
        <v>42733</v>
      </c>
      <c r="AA538" s="51">
        <v>11984</v>
      </c>
      <c r="AB538" s="81" t="s">
        <v>656</v>
      </c>
      <c r="AC538" s="124">
        <v>42736</v>
      </c>
      <c r="AD538" s="124">
        <v>43100</v>
      </c>
      <c r="AE538" s="171"/>
      <c r="AF538" s="171"/>
      <c r="AG538" s="49"/>
      <c r="AH538" s="130"/>
      <c r="AI538" s="41"/>
      <c r="AJ538" s="56"/>
      <c r="AK538" s="41"/>
      <c r="AL538" s="64"/>
      <c r="AM538" s="64"/>
      <c r="AN538" s="64"/>
      <c r="AO538" s="64"/>
      <c r="AP538" s="61"/>
      <c r="AQ538" s="61"/>
      <c r="AR538" s="61"/>
      <c r="AS538" s="61"/>
      <c r="AT538" s="61"/>
      <c r="AU538" s="61"/>
      <c r="AV538" s="104"/>
      <c r="AW538" s="104"/>
      <c r="AX538" s="104"/>
      <c r="AY538" s="99"/>
      <c r="AZ538" s="104"/>
      <c r="BA538" s="99"/>
      <c r="BB538" s="104"/>
      <c r="BC538" s="104"/>
      <c r="BD538" s="124" t="s">
        <v>1017</v>
      </c>
      <c r="BE538" s="124" t="s">
        <v>1018</v>
      </c>
      <c r="BF538" s="171"/>
      <c r="BG538" s="104"/>
      <c r="BH538" s="99"/>
      <c r="BI538" s="104"/>
      <c r="BJ538" s="104"/>
      <c r="BK538" s="124"/>
      <c r="BL538" s="124"/>
      <c r="BM538" s="104"/>
    </row>
    <row r="539" spans="1:65" ht="25.5" x14ac:dyDescent="0.25">
      <c r="A539" s="319"/>
      <c r="B539" s="295"/>
      <c r="C539" s="104"/>
      <c r="D539" s="104"/>
      <c r="E539" s="104"/>
      <c r="F539" s="356"/>
      <c r="G539" s="104"/>
      <c r="H539" s="104"/>
      <c r="I539" s="99"/>
      <c r="J539" s="99"/>
      <c r="K539" s="104"/>
      <c r="L539" s="390"/>
      <c r="M539" s="104"/>
      <c r="N539" s="99"/>
      <c r="O539" s="64"/>
      <c r="P539" s="104"/>
      <c r="Q539" s="99"/>
      <c r="R539" s="99"/>
      <c r="S539" s="104"/>
      <c r="T539" s="104"/>
      <c r="U539" s="104"/>
      <c r="V539" s="64"/>
      <c r="W539" s="104"/>
      <c r="X539" s="103" t="s">
        <v>1073</v>
      </c>
      <c r="Y539" s="53" t="s">
        <v>1701</v>
      </c>
      <c r="Z539" s="124">
        <v>43083</v>
      </c>
      <c r="AA539" s="51">
        <v>12208</v>
      </c>
      <c r="AB539" s="81" t="s">
        <v>656</v>
      </c>
      <c r="AC539" s="124">
        <v>43101</v>
      </c>
      <c r="AD539" s="124">
        <v>43465</v>
      </c>
      <c r="AE539" s="171"/>
      <c r="AF539" s="171"/>
      <c r="AG539" s="49"/>
      <c r="AH539" s="130"/>
      <c r="AI539" s="41"/>
      <c r="AJ539" s="56"/>
      <c r="AK539" s="41"/>
      <c r="AL539" s="64"/>
      <c r="AM539" s="64"/>
      <c r="AN539" s="64"/>
      <c r="AO539" s="64"/>
      <c r="AP539" s="61"/>
      <c r="AQ539" s="61"/>
      <c r="AR539" s="61"/>
      <c r="AS539" s="61"/>
      <c r="AT539" s="61"/>
      <c r="AU539" s="61"/>
      <c r="AV539" s="104"/>
      <c r="AW539" s="104"/>
      <c r="AX539" s="104"/>
      <c r="AY539" s="99"/>
      <c r="AZ539" s="104"/>
      <c r="BA539" s="99"/>
      <c r="BB539" s="104"/>
      <c r="BC539" s="104"/>
      <c r="BD539" s="124" t="s">
        <v>1017</v>
      </c>
      <c r="BE539" s="124" t="s">
        <v>1018</v>
      </c>
      <c r="BF539" s="171"/>
      <c r="BG539" s="104"/>
      <c r="BH539" s="99"/>
      <c r="BI539" s="104"/>
      <c r="BJ539" s="104"/>
      <c r="BK539" s="124"/>
      <c r="BL539" s="124"/>
      <c r="BM539" s="104"/>
    </row>
    <row r="540" spans="1:65" x14ac:dyDescent="0.25">
      <c r="A540" s="320"/>
      <c r="B540" s="296"/>
      <c r="C540" s="105"/>
      <c r="D540" s="105"/>
      <c r="E540" s="105"/>
      <c r="F540" s="357"/>
      <c r="G540" s="105"/>
      <c r="H540" s="105"/>
      <c r="I540" s="101"/>
      <c r="J540" s="101"/>
      <c r="K540" s="105"/>
      <c r="L540" s="391"/>
      <c r="M540" s="105"/>
      <c r="N540" s="101"/>
      <c r="O540" s="68"/>
      <c r="P540" s="105"/>
      <c r="Q540" s="101"/>
      <c r="R540" s="101"/>
      <c r="S540" s="105"/>
      <c r="T540" s="105"/>
      <c r="U540" s="105"/>
      <c r="V540" s="68"/>
      <c r="W540" s="105"/>
      <c r="X540" s="103" t="s">
        <v>704</v>
      </c>
      <c r="Y540" s="50"/>
      <c r="Z540" s="124"/>
      <c r="AA540" s="51"/>
      <c r="AB540" s="174"/>
      <c r="AC540" s="124"/>
      <c r="AD540" s="124"/>
      <c r="AE540" s="171"/>
      <c r="AF540" s="171"/>
      <c r="AG540" s="49"/>
      <c r="AH540" s="130"/>
      <c r="AI540" s="70">
        <v>43160</v>
      </c>
      <c r="AJ540" s="56">
        <f>AK540/O537</f>
        <v>6.6666666666666671E-3</v>
      </c>
      <c r="AK540" s="41">
        <v>100</v>
      </c>
      <c r="AL540" s="68"/>
      <c r="AM540" s="68"/>
      <c r="AN540" s="68"/>
      <c r="AO540" s="68"/>
      <c r="AP540" s="61"/>
      <c r="AQ540" s="61"/>
      <c r="AR540" s="61"/>
      <c r="AS540" s="61"/>
      <c r="AT540" s="61"/>
      <c r="AU540" s="61"/>
      <c r="AV540" s="105"/>
      <c r="AW540" s="105"/>
      <c r="AX540" s="105"/>
      <c r="AY540" s="101"/>
      <c r="AZ540" s="105"/>
      <c r="BA540" s="101"/>
      <c r="BB540" s="105"/>
      <c r="BC540" s="105"/>
      <c r="BD540" s="124"/>
      <c r="BE540" s="124"/>
      <c r="BF540" s="171"/>
      <c r="BG540" s="105"/>
      <c r="BH540" s="101"/>
      <c r="BI540" s="105"/>
      <c r="BJ540" s="105"/>
      <c r="BK540" s="124"/>
      <c r="BL540" s="124"/>
      <c r="BM540" s="105"/>
    </row>
    <row r="541" spans="1:65" x14ac:dyDescent="0.25">
      <c r="A541" s="318">
        <v>108</v>
      </c>
      <c r="B541" s="294" t="s">
        <v>573</v>
      </c>
      <c r="C541" s="102" t="s">
        <v>574</v>
      </c>
      <c r="D541" s="102" t="s">
        <v>109</v>
      </c>
      <c r="E541" s="102" t="s">
        <v>143</v>
      </c>
      <c r="F541" s="355" t="s">
        <v>526</v>
      </c>
      <c r="G541" s="102" t="s">
        <v>654</v>
      </c>
      <c r="H541" s="102"/>
      <c r="I541" s="98"/>
      <c r="J541" s="98"/>
      <c r="K541" s="102" t="s">
        <v>547</v>
      </c>
      <c r="L541" s="389" t="s">
        <v>42</v>
      </c>
      <c r="M541" s="102" t="s">
        <v>587</v>
      </c>
      <c r="N541" s="98">
        <v>42394</v>
      </c>
      <c r="O541" s="59">
        <v>17760</v>
      </c>
      <c r="P541" s="102" t="s">
        <v>568</v>
      </c>
      <c r="Q541" s="98">
        <v>42394</v>
      </c>
      <c r="R541" s="98">
        <v>42735</v>
      </c>
      <c r="S541" s="102">
        <v>1</v>
      </c>
      <c r="T541" s="102"/>
      <c r="U541" s="102"/>
      <c r="V541" s="59"/>
      <c r="W541" s="102">
        <v>33903600</v>
      </c>
      <c r="X541" s="103"/>
      <c r="Y541" s="171"/>
      <c r="Z541" s="124"/>
      <c r="AA541" s="51"/>
      <c r="AB541" s="171"/>
      <c r="AC541" s="124"/>
      <c r="AD541" s="124"/>
      <c r="AE541" s="171"/>
      <c r="AF541" s="171"/>
      <c r="AG541" s="49"/>
      <c r="AH541" s="130"/>
      <c r="AI541" s="41"/>
      <c r="AJ541" s="56"/>
      <c r="AK541" s="41"/>
      <c r="AL541" s="59">
        <f>O541-AH541+AG541</f>
        <v>17760</v>
      </c>
      <c r="AM541" s="59">
        <v>16575.88</v>
      </c>
      <c r="AN541" s="59">
        <v>0</v>
      </c>
      <c r="AO541" s="59">
        <f t="shared" si="40"/>
        <v>16575.88</v>
      </c>
      <c r="AP541" s="61"/>
      <c r="AQ541" s="61"/>
      <c r="AR541" s="61"/>
      <c r="AS541" s="61"/>
      <c r="AT541" s="61"/>
      <c r="AU541" s="61"/>
      <c r="AV541" s="102"/>
      <c r="AW541" s="102"/>
      <c r="AX541" s="102"/>
      <c r="AY541" s="98"/>
      <c r="AZ541" s="102"/>
      <c r="BA541" s="98"/>
      <c r="BB541" s="102"/>
      <c r="BC541" s="102"/>
      <c r="BD541" s="124" t="s">
        <v>676</v>
      </c>
      <c r="BE541" s="124" t="s">
        <v>677</v>
      </c>
      <c r="BF541" s="171"/>
      <c r="BG541" s="102"/>
      <c r="BH541" s="98" t="s">
        <v>676</v>
      </c>
      <c r="BI541" s="102"/>
      <c r="BJ541" s="102"/>
      <c r="BK541" s="124"/>
      <c r="BL541" s="124"/>
      <c r="BM541" s="102"/>
    </row>
    <row r="542" spans="1:65" ht="25.5" x14ac:dyDescent="0.25">
      <c r="A542" s="319"/>
      <c r="B542" s="295"/>
      <c r="C542" s="104"/>
      <c r="D542" s="104"/>
      <c r="E542" s="104"/>
      <c r="F542" s="356"/>
      <c r="G542" s="104"/>
      <c r="H542" s="104"/>
      <c r="I542" s="99"/>
      <c r="J542" s="99"/>
      <c r="K542" s="104"/>
      <c r="L542" s="390"/>
      <c r="M542" s="104"/>
      <c r="N542" s="99"/>
      <c r="O542" s="64"/>
      <c r="P542" s="104"/>
      <c r="Q542" s="99"/>
      <c r="R542" s="99"/>
      <c r="S542" s="104"/>
      <c r="T542" s="104"/>
      <c r="U542" s="104"/>
      <c r="V542" s="64"/>
      <c r="W542" s="104"/>
      <c r="X542" s="103" t="s">
        <v>1073</v>
      </c>
      <c r="Y542" s="53" t="s">
        <v>1016</v>
      </c>
      <c r="Z542" s="124">
        <v>42733</v>
      </c>
      <c r="AA542" s="51">
        <v>11984</v>
      </c>
      <c r="AB542" s="81" t="s">
        <v>656</v>
      </c>
      <c r="AC542" s="124">
        <v>42736</v>
      </c>
      <c r="AD542" s="124">
        <v>43100</v>
      </c>
      <c r="AE542" s="171"/>
      <c r="AF542" s="171"/>
      <c r="AG542" s="49"/>
      <c r="AH542" s="130"/>
      <c r="AI542" s="41"/>
      <c r="AJ542" s="56"/>
      <c r="AK542" s="41"/>
      <c r="AL542" s="64"/>
      <c r="AM542" s="64"/>
      <c r="AN542" s="64"/>
      <c r="AO542" s="64"/>
      <c r="AP542" s="61"/>
      <c r="AQ542" s="61"/>
      <c r="AR542" s="61"/>
      <c r="AS542" s="61"/>
      <c r="AT542" s="61"/>
      <c r="AU542" s="61"/>
      <c r="AV542" s="104"/>
      <c r="AW542" s="104"/>
      <c r="AX542" s="104"/>
      <c r="AY542" s="99"/>
      <c r="AZ542" s="104"/>
      <c r="BA542" s="99"/>
      <c r="BB542" s="104"/>
      <c r="BC542" s="104"/>
      <c r="BD542" s="124" t="s">
        <v>1017</v>
      </c>
      <c r="BE542" s="124" t="s">
        <v>1018</v>
      </c>
      <c r="BF542" s="171"/>
      <c r="BG542" s="104"/>
      <c r="BH542" s="99"/>
      <c r="BI542" s="104"/>
      <c r="BJ542" s="104"/>
      <c r="BK542" s="124"/>
      <c r="BL542" s="124"/>
      <c r="BM542" s="104"/>
    </row>
    <row r="543" spans="1:65" ht="25.5" x14ac:dyDescent="0.25">
      <c r="A543" s="320"/>
      <c r="B543" s="296"/>
      <c r="C543" s="105"/>
      <c r="D543" s="105"/>
      <c r="E543" s="105"/>
      <c r="F543" s="357"/>
      <c r="G543" s="105"/>
      <c r="H543" s="105"/>
      <c r="I543" s="101"/>
      <c r="J543" s="101"/>
      <c r="K543" s="105"/>
      <c r="L543" s="391"/>
      <c r="M543" s="105"/>
      <c r="N543" s="101"/>
      <c r="O543" s="68"/>
      <c r="P543" s="105"/>
      <c r="Q543" s="101"/>
      <c r="R543" s="101"/>
      <c r="S543" s="105"/>
      <c r="T543" s="105"/>
      <c r="U543" s="105"/>
      <c r="V543" s="68"/>
      <c r="W543" s="105"/>
      <c r="X543" s="103" t="s">
        <v>1073</v>
      </c>
      <c r="Y543" s="53" t="s">
        <v>1700</v>
      </c>
      <c r="Z543" s="124">
        <v>43083</v>
      </c>
      <c r="AA543" s="51">
        <v>12208</v>
      </c>
      <c r="AB543" s="81" t="s">
        <v>656</v>
      </c>
      <c r="AC543" s="124">
        <v>43101</v>
      </c>
      <c r="AD543" s="124">
        <v>43465</v>
      </c>
      <c r="AE543" s="171"/>
      <c r="AF543" s="171"/>
      <c r="AG543" s="49"/>
      <c r="AH543" s="130"/>
      <c r="AI543" s="41"/>
      <c r="AJ543" s="56"/>
      <c r="AK543" s="41"/>
      <c r="AL543" s="68"/>
      <c r="AM543" s="68"/>
      <c r="AN543" s="68"/>
      <c r="AO543" s="68"/>
      <c r="AP543" s="61"/>
      <c r="AQ543" s="61"/>
      <c r="AR543" s="61"/>
      <c r="AS543" s="61"/>
      <c r="AT543" s="61"/>
      <c r="AU543" s="61"/>
      <c r="AV543" s="105"/>
      <c r="AW543" s="105"/>
      <c r="AX543" s="105"/>
      <c r="AY543" s="101"/>
      <c r="AZ543" s="105"/>
      <c r="BA543" s="101"/>
      <c r="BB543" s="105"/>
      <c r="BC543" s="105"/>
      <c r="BD543" s="124" t="s">
        <v>1017</v>
      </c>
      <c r="BE543" s="124" t="s">
        <v>1018</v>
      </c>
      <c r="BF543" s="171"/>
      <c r="BG543" s="105"/>
      <c r="BH543" s="101"/>
      <c r="BI543" s="105"/>
      <c r="BJ543" s="105"/>
      <c r="BK543" s="124"/>
      <c r="BL543" s="124"/>
      <c r="BM543" s="105"/>
    </row>
    <row r="544" spans="1:65" x14ac:dyDescent="0.25">
      <c r="A544" s="318">
        <v>109</v>
      </c>
      <c r="B544" s="294" t="s">
        <v>573</v>
      </c>
      <c r="C544" s="102" t="s">
        <v>574</v>
      </c>
      <c r="D544" s="102" t="s">
        <v>109</v>
      </c>
      <c r="E544" s="102" t="s">
        <v>143</v>
      </c>
      <c r="F544" s="355" t="s">
        <v>526</v>
      </c>
      <c r="G544" s="102" t="s">
        <v>654</v>
      </c>
      <c r="H544" s="102"/>
      <c r="I544" s="98"/>
      <c r="J544" s="98"/>
      <c r="K544" s="102" t="s">
        <v>548</v>
      </c>
      <c r="L544" s="389" t="s">
        <v>533</v>
      </c>
      <c r="M544" s="102" t="s">
        <v>577</v>
      </c>
      <c r="N544" s="98">
        <v>42029</v>
      </c>
      <c r="O544" s="59">
        <v>16200</v>
      </c>
      <c r="P544" s="102" t="s">
        <v>568</v>
      </c>
      <c r="Q544" s="98">
        <v>42394</v>
      </c>
      <c r="R544" s="98">
        <v>42735</v>
      </c>
      <c r="S544" s="102">
        <v>1</v>
      </c>
      <c r="T544" s="102"/>
      <c r="U544" s="102"/>
      <c r="V544" s="59"/>
      <c r="W544" s="102">
        <v>33903600</v>
      </c>
      <c r="X544" s="103"/>
      <c r="Y544" s="171"/>
      <c r="Z544" s="124"/>
      <c r="AA544" s="51"/>
      <c r="AB544" s="171"/>
      <c r="AC544" s="124"/>
      <c r="AD544" s="124"/>
      <c r="AE544" s="171"/>
      <c r="AF544" s="171"/>
      <c r="AG544" s="49"/>
      <c r="AH544" s="130"/>
      <c r="AI544" s="41"/>
      <c r="AJ544" s="56">
        <f>SUM(AJ545:AJ548)</f>
        <v>6.6666666666666671E-3</v>
      </c>
      <c r="AK544" s="41"/>
      <c r="AL544" s="59">
        <f>O544-AH544+AG544</f>
        <v>16200</v>
      </c>
      <c r="AM544" s="59">
        <v>29970</v>
      </c>
      <c r="AN544" s="59">
        <v>9882</v>
      </c>
      <c r="AO544" s="59">
        <f t="shared" si="40"/>
        <v>39852</v>
      </c>
      <c r="AP544" s="61"/>
      <c r="AQ544" s="61"/>
      <c r="AR544" s="61"/>
      <c r="AS544" s="61"/>
      <c r="AT544" s="61"/>
      <c r="AU544" s="61"/>
      <c r="AV544" s="102"/>
      <c r="AW544" s="102"/>
      <c r="AX544" s="102"/>
      <c r="AY544" s="98"/>
      <c r="AZ544" s="102"/>
      <c r="BA544" s="98"/>
      <c r="BB544" s="102"/>
      <c r="BC544" s="102"/>
      <c r="BD544" s="124" t="s">
        <v>676</v>
      </c>
      <c r="BE544" s="124" t="s">
        <v>677</v>
      </c>
      <c r="BF544" s="171"/>
      <c r="BG544" s="102"/>
      <c r="BH544" s="98" t="s">
        <v>676</v>
      </c>
      <c r="BI544" s="102"/>
      <c r="BJ544" s="102"/>
      <c r="BK544" s="124"/>
      <c r="BL544" s="124"/>
      <c r="BM544" s="102"/>
    </row>
    <row r="545" spans="1:65" ht="25.5" x14ac:dyDescent="0.25">
      <c r="A545" s="319"/>
      <c r="B545" s="295"/>
      <c r="C545" s="104"/>
      <c r="D545" s="104"/>
      <c r="E545" s="104"/>
      <c r="F545" s="356"/>
      <c r="G545" s="104"/>
      <c r="H545" s="104"/>
      <c r="I545" s="99"/>
      <c r="J545" s="99"/>
      <c r="K545" s="104"/>
      <c r="L545" s="390"/>
      <c r="M545" s="104"/>
      <c r="N545" s="99"/>
      <c r="O545" s="64"/>
      <c r="P545" s="104"/>
      <c r="Q545" s="99"/>
      <c r="R545" s="99"/>
      <c r="S545" s="104"/>
      <c r="T545" s="104"/>
      <c r="U545" s="104"/>
      <c r="V545" s="64"/>
      <c r="W545" s="104"/>
      <c r="X545" s="103" t="s">
        <v>1073</v>
      </c>
      <c r="Y545" s="53" t="s">
        <v>1019</v>
      </c>
      <c r="Z545" s="124">
        <v>42733</v>
      </c>
      <c r="AA545" s="51" t="s">
        <v>1201</v>
      </c>
      <c r="AB545" s="81" t="s">
        <v>656</v>
      </c>
      <c r="AC545" s="124">
        <v>42736</v>
      </c>
      <c r="AD545" s="124">
        <v>43100</v>
      </c>
      <c r="AE545" s="171"/>
      <c r="AF545" s="171"/>
      <c r="AG545" s="49"/>
      <c r="AH545" s="130"/>
      <c r="AI545" s="41"/>
      <c r="AJ545" s="56"/>
      <c r="AK545" s="41"/>
      <c r="AL545" s="64"/>
      <c r="AM545" s="64"/>
      <c r="AN545" s="64"/>
      <c r="AO545" s="64"/>
      <c r="AP545" s="61"/>
      <c r="AQ545" s="61"/>
      <c r="AR545" s="61"/>
      <c r="AS545" s="61"/>
      <c r="AT545" s="61"/>
      <c r="AU545" s="61"/>
      <c r="AV545" s="104"/>
      <c r="AW545" s="104"/>
      <c r="AX545" s="104"/>
      <c r="AY545" s="99"/>
      <c r="AZ545" s="104"/>
      <c r="BA545" s="99"/>
      <c r="BB545" s="104"/>
      <c r="BC545" s="104"/>
      <c r="BD545" s="124" t="s">
        <v>1017</v>
      </c>
      <c r="BE545" s="124" t="s">
        <v>1018</v>
      </c>
      <c r="BF545" s="171"/>
      <c r="BG545" s="104"/>
      <c r="BH545" s="99"/>
      <c r="BI545" s="104"/>
      <c r="BJ545" s="104"/>
      <c r="BK545" s="124"/>
      <c r="BL545" s="124"/>
      <c r="BM545" s="104"/>
    </row>
    <row r="546" spans="1:65" ht="25.5" x14ac:dyDescent="0.25">
      <c r="A546" s="319"/>
      <c r="B546" s="295"/>
      <c r="C546" s="104"/>
      <c r="D546" s="104"/>
      <c r="E546" s="104"/>
      <c r="F546" s="356"/>
      <c r="G546" s="104"/>
      <c r="H546" s="104"/>
      <c r="I546" s="99"/>
      <c r="J546" s="99"/>
      <c r="K546" s="104"/>
      <c r="L546" s="390"/>
      <c r="M546" s="104"/>
      <c r="N546" s="99"/>
      <c r="O546" s="64"/>
      <c r="P546" s="104"/>
      <c r="Q546" s="99"/>
      <c r="R546" s="99"/>
      <c r="S546" s="104"/>
      <c r="T546" s="104"/>
      <c r="U546" s="104"/>
      <c r="V546" s="64"/>
      <c r="W546" s="104"/>
      <c r="X546" s="103" t="s">
        <v>1073</v>
      </c>
      <c r="Y546" s="53" t="s">
        <v>1699</v>
      </c>
      <c r="Z546" s="124">
        <v>43083</v>
      </c>
      <c r="AA546" s="51">
        <v>12208</v>
      </c>
      <c r="AB546" s="81" t="s">
        <v>656</v>
      </c>
      <c r="AC546" s="124">
        <v>43101</v>
      </c>
      <c r="AD546" s="124">
        <v>43465</v>
      </c>
      <c r="AE546" s="171"/>
      <c r="AF546" s="171"/>
      <c r="AG546" s="49"/>
      <c r="AH546" s="130"/>
      <c r="AI546" s="41"/>
      <c r="AJ546" s="56"/>
      <c r="AK546" s="41"/>
      <c r="AL546" s="64"/>
      <c r="AM546" s="64"/>
      <c r="AN546" s="64"/>
      <c r="AO546" s="64"/>
      <c r="AP546" s="61"/>
      <c r="AQ546" s="61"/>
      <c r="AR546" s="61"/>
      <c r="AS546" s="61"/>
      <c r="AT546" s="61"/>
      <c r="AU546" s="61"/>
      <c r="AV546" s="104"/>
      <c r="AW546" s="104"/>
      <c r="AX546" s="104"/>
      <c r="AY546" s="99"/>
      <c r="AZ546" s="104"/>
      <c r="BA546" s="99"/>
      <c r="BB546" s="104"/>
      <c r="BC546" s="104"/>
      <c r="BD546" s="124" t="s">
        <v>1017</v>
      </c>
      <c r="BE546" s="124" t="s">
        <v>1018</v>
      </c>
      <c r="BF546" s="171"/>
      <c r="BG546" s="104"/>
      <c r="BH546" s="99"/>
      <c r="BI546" s="104"/>
      <c r="BJ546" s="104"/>
      <c r="BK546" s="124"/>
      <c r="BL546" s="124"/>
      <c r="BM546" s="104"/>
    </row>
    <row r="547" spans="1:65" x14ac:dyDescent="0.25">
      <c r="A547" s="320"/>
      <c r="B547" s="296"/>
      <c r="C547" s="105"/>
      <c r="D547" s="105"/>
      <c r="E547" s="105"/>
      <c r="F547" s="357"/>
      <c r="G547" s="105"/>
      <c r="H547" s="105"/>
      <c r="I547" s="101"/>
      <c r="J547" s="101"/>
      <c r="K547" s="105"/>
      <c r="L547" s="391"/>
      <c r="M547" s="105"/>
      <c r="N547" s="101"/>
      <c r="O547" s="68"/>
      <c r="P547" s="105"/>
      <c r="Q547" s="101"/>
      <c r="R547" s="101"/>
      <c r="S547" s="105"/>
      <c r="T547" s="105"/>
      <c r="U547" s="105"/>
      <c r="V547" s="68"/>
      <c r="W547" s="105"/>
      <c r="X547" s="103" t="s">
        <v>704</v>
      </c>
      <c r="Y547" s="53"/>
      <c r="Z547" s="124"/>
      <c r="AA547" s="51"/>
      <c r="AB547" s="81"/>
      <c r="AC547" s="124"/>
      <c r="AD547" s="124"/>
      <c r="AE547" s="171"/>
      <c r="AF547" s="171"/>
      <c r="AG547" s="49"/>
      <c r="AH547" s="130"/>
      <c r="AI547" s="70">
        <v>43160</v>
      </c>
      <c r="AJ547" s="56">
        <f>AK547/O544</f>
        <v>6.6666666666666671E-3</v>
      </c>
      <c r="AK547" s="41">
        <v>108</v>
      </c>
      <c r="AL547" s="68"/>
      <c r="AM547" s="68"/>
      <c r="AN547" s="68"/>
      <c r="AO547" s="68"/>
      <c r="AP547" s="61"/>
      <c r="AQ547" s="61"/>
      <c r="AR547" s="61"/>
      <c r="AS547" s="61"/>
      <c r="AT547" s="61"/>
      <c r="AU547" s="61"/>
      <c r="AV547" s="105"/>
      <c r="AW547" s="105"/>
      <c r="AX547" s="105"/>
      <c r="AY547" s="101"/>
      <c r="AZ547" s="105"/>
      <c r="BA547" s="101"/>
      <c r="BB547" s="105"/>
      <c r="BC547" s="105"/>
      <c r="BD547" s="124"/>
      <c r="BE547" s="124"/>
      <c r="BF547" s="171"/>
      <c r="BG547" s="105"/>
      <c r="BH547" s="101"/>
      <c r="BI547" s="105"/>
      <c r="BJ547" s="105"/>
      <c r="BK547" s="124"/>
      <c r="BL547" s="124"/>
      <c r="BM547" s="105"/>
    </row>
    <row r="548" spans="1:65" ht="38.25" x14ac:dyDescent="0.25">
      <c r="A548" s="324">
        <v>110</v>
      </c>
      <c r="B548" s="306" t="s">
        <v>1248</v>
      </c>
      <c r="C548" s="103" t="s">
        <v>535</v>
      </c>
      <c r="D548" s="103" t="s">
        <v>109</v>
      </c>
      <c r="E548" s="103" t="s">
        <v>143</v>
      </c>
      <c r="F548" s="366" t="s">
        <v>1120</v>
      </c>
      <c r="G548" s="103" t="s">
        <v>1435</v>
      </c>
      <c r="H548" s="103"/>
      <c r="I548" s="70"/>
      <c r="J548" s="70"/>
      <c r="K548" s="103" t="s">
        <v>1119</v>
      </c>
      <c r="L548" s="405" t="s">
        <v>1121</v>
      </c>
      <c r="M548" s="103" t="s">
        <v>1247</v>
      </c>
      <c r="N548" s="70">
        <v>42754</v>
      </c>
      <c r="O548" s="41">
        <v>70944</v>
      </c>
      <c r="P548" s="175">
        <v>11984</v>
      </c>
      <c r="Q548" s="70">
        <v>42754</v>
      </c>
      <c r="R548" s="70">
        <v>42843</v>
      </c>
      <c r="S548" s="103" t="s">
        <v>18</v>
      </c>
      <c r="T548" s="103" t="s">
        <v>1253</v>
      </c>
      <c r="U548" s="103" t="s">
        <v>1754</v>
      </c>
      <c r="V548" s="41"/>
      <c r="W548" s="103">
        <v>44905200</v>
      </c>
      <c r="X548" s="103"/>
      <c r="Y548" s="53"/>
      <c r="Z548" s="70"/>
      <c r="AA548" s="55"/>
      <c r="AB548" s="81"/>
      <c r="AC548" s="70"/>
      <c r="AD548" s="70"/>
      <c r="AE548" s="103"/>
      <c r="AF548" s="103"/>
      <c r="AG548" s="41"/>
      <c r="AH548" s="41"/>
      <c r="AI548" s="41"/>
      <c r="AJ548" s="56"/>
      <c r="AK548" s="41"/>
      <c r="AL548" s="49">
        <f>O548-AH548+AG548</f>
        <v>70944</v>
      </c>
      <c r="AM548" s="41">
        <v>70944</v>
      </c>
      <c r="AN548" s="41">
        <v>0</v>
      </c>
      <c r="AO548" s="41">
        <f t="shared" ref="AO548:AO557" si="41">AM548+AN548</f>
        <v>70944</v>
      </c>
      <c r="AP548" s="61"/>
      <c r="AQ548" s="61"/>
      <c r="AR548" s="61"/>
      <c r="AS548" s="61"/>
      <c r="AT548" s="61"/>
      <c r="AU548" s="61"/>
      <c r="AV548" s="103"/>
      <c r="AW548" s="103"/>
      <c r="AX548" s="103"/>
      <c r="AY548" s="70"/>
      <c r="AZ548" s="103"/>
      <c r="BA548" s="70"/>
      <c r="BB548" s="103"/>
      <c r="BC548" s="103"/>
      <c r="BD548" s="70" t="s">
        <v>1266</v>
      </c>
      <c r="BE548" s="70">
        <v>42809</v>
      </c>
      <c r="BF548" s="103"/>
      <c r="BG548" s="103"/>
      <c r="BH548" s="70">
        <v>42765</v>
      </c>
      <c r="BI548" s="103"/>
      <c r="BJ548" s="103"/>
      <c r="BK548" s="70"/>
      <c r="BL548" s="70"/>
      <c r="BM548" s="103"/>
    </row>
    <row r="549" spans="1:65" x14ac:dyDescent="0.25">
      <c r="A549" s="323">
        <v>111</v>
      </c>
      <c r="B549" s="305" t="s">
        <v>1046</v>
      </c>
      <c r="C549" s="171" t="s">
        <v>819</v>
      </c>
      <c r="D549" s="171" t="s">
        <v>109</v>
      </c>
      <c r="E549" s="171" t="s">
        <v>143</v>
      </c>
      <c r="F549" s="365" t="s">
        <v>973</v>
      </c>
      <c r="G549" s="171" t="s">
        <v>1434</v>
      </c>
      <c r="H549" s="171"/>
      <c r="I549" s="124"/>
      <c r="J549" s="124"/>
      <c r="K549" s="171" t="s">
        <v>1122</v>
      </c>
      <c r="L549" s="404" t="s">
        <v>1123</v>
      </c>
      <c r="M549" s="171" t="s">
        <v>1249</v>
      </c>
      <c r="N549" s="124">
        <v>42759</v>
      </c>
      <c r="O549" s="49">
        <v>174000</v>
      </c>
      <c r="P549" s="175">
        <v>11984</v>
      </c>
      <c r="Q549" s="124">
        <v>42759</v>
      </c>
      <c r="R549" s="124">
        <v>43100</v>
      </c>
      <c r="S549" s="171" t="s">
        <v>295</v>
      </c>
      <c r="T549" s="171"/>
      <c r="U549" s="171"/>
      <c r="V549" s="49"/>
      <c r="W549" s="171">
        <v>33903000</v>
      </c>
      <c r="X549" s="103"/>
      <c r="Y549" s="53"/>
      <c r="Z549" s="124"/>
      <c r="AA549" s="51"/>
      <c r="AB549" s="81"/>
      <c r="AC549" s="124"/>
      <c r="AD549" s="124"/>
      <c r="AE549" s="171"/>
      <c r="AF549" s="171"/>
      <c r="AG549" s="49"/>
      <c r="AH549" s="130"/>
      <c r="AI549" s="41"/>
      <c r="AJ549" s="56"/>
      <c r="AK549" s="41"/>
      <c r="AL549" s="49">
        <f>O549-AH549+AG549</f>
        <v>174000</v>
      </c>
      <c r="AM549" s="49">
        <v>107532</v>
      </c>
      <c r="AN549" s="49">
        <v>0</v>
      </c>
      <c r="AO549" s="49">
        <f t="shared" si="41"/>
        <v>107532</v>
      </c>
      <c r="AP549" s="61"/>
      <c r="AQ549" s="61"/>
      <c r="AR549" s="61"/>
      <c r="AS549" s="61"/>
      <c r="AT549" s="61"/>
      <c r="AU549" s="61"/>
      <c r="AV549" s="171"/>
      <c r="AW549" s="171"/>
      <c r="AX549" s="171"/>
      <c r="AY549" s="124"/>
      <c r="AZ549" s="171"/>
      <c r="BA549" s="124"/>
      <c r="BB549" s="171"/>
      <c r="BC549" s="171"/>
      <c r="BD549" s="124">
        <v>42759</v>
      </c>
      <c r="BE549" s="124">
        <v>43100</v>
      </c>
      <c r="BF549" s="124"/>
      <c r="BG549" s="171"/>
      <c r="BH549" s="124">
        <v>42759</v>
      </c>
      <c r="BI549" s="171"/>
      <c r="BJ549" s="171"/>
      <c r="BK549" s="124"/>
      <c r="BL549" s="124"/>
      <c r="BM549" s="171"/>
    </row>
    <row r="550" spans="1:65" x14ac:dyDescent="0.25">
      <c r="A550" s="318">
        <v>112</v>
      </c>
      <c r="B550" s="294" t="s">
        <v>299</v>
      </c>
      <c r="C550" s="102" t="s">
        <v>303</v>
      </c>
      <c r="D550" s="102" t="s">
        <v>109</v>
      </c>
      <c r="E550" s="102" t="s">
        <v>143</v>
      </c>
      <c r="F550" s="355" t="s">
        <v>1125</v>
      </c>
      <c r="G550" s="102" t="s">
        <v>1446</v>
      </c>
      <c r="H550" s="102"/>
      <c r="I550" s="98"/>
      <c r="J550" s="98"/>
      <c r="K550" s="102" t="s">
        <v>1124</v>
      </c>
      <c r="L550" s="389" t="s">
        <v>1126</v>
      </c>
      <c r="M550" s="102" t="s">
        <v>1250</v>
      </c>
      <c r="N550" s="98">
        <v>42796</v>
      </c>
      <c r="O550" s="59">
        <v>11000</v>
      </c>
      <c r="P550" s="102" t="s">
        <v>1442</v>
      </c>
      <c r="Q550" s="98">
        <v>42796</v>
      </c>
      <c r="R550" s="98">
        <v>43100</v>
      </c>
      <c r="S550" s="102" t="s">
        <v>295</v>
      </c>
      <c r="T550" s="102"/>
      <c r="U550" s="102"/>
      <c r="V550" s="59"/>
      <c r="W550" s="102">
        <v>33903600</v>
      </c>
      <c r="X550" s="103"/>
      <c r="Y550" s="53"/>
      <c r="Z550" s="70"/>
      <c r="AA550" s="55"/>
      <c r="AB550" s="81"/>
      <c r="AC550" s="70"/>
      <c r="AD550" s="70"/>
      <c r="AE550" s="103"/>
      <c r="AF550" s="103"/>
      <c r="AG550" s="41"/>
      <c r="AH550" s="41"/>
      <c r="AI550" s="41"/>
      <c r="AJ550" s="56"/>
      <c r="AK550" s="41"/>
      <c r="AL550" s="59">
        <f>O550-AH550+AG550</f>
        <v>11000</v>
      </c>
      <c r="AM550" s="59">
        <v>9900</v>
      </c>
      <c r="AN550" s="59">
        <v>8052</v>
      </c>
      <c r="AO550" s="59">
        <f t="shared" si="41"/>
        <v>17952</v>
      </c>
      <c r="AP550" s="61"/>
      <c r="AQ550" s="61"/>
      <c r="AR550" s="61"/>
      <c r="AS550" s="61"/>
      <c r="AT550" s="61"/>
      <c r="AU550" s="61"/>
      <c r="AV550" s="102"/>
      <c r="AW550" s="102"/>
      <c r="AX550" s="102"/>
      <c r="AY550" s="98"/>
      <c r="AZ550" s="102"/>
      <c r="BA550" s="98"/>
      <c r="BB550" s="102"/>
      <c r="BC550" s="102"/>
      <c r="BD550" s="70">
        <v>42796</v>
      </c>
      <c r="BE550" s="70">
        <v>43100</v>
      </c>
      <c r="BF550" s="70"/>
      <c r="BG550" s="102"/>
      <c r="BH550" s="98">
        <v>42796</v>
      </c>
      <c r="BI550" s="102"/>
      <c r="BJ550" s="102"/>
      <c r="BK550" s="70"/>
      <c r="BL550" s="70"/>
      <c r="BM550" s="102"/>
    </row>
    <row r="551" spans="1:65" ht="25.5" x14ac:dyDescent="0.25">
      <c r="A551" s="320"/>
      <c r="B551" s="296"/>
      <c r="C551" s="105"/>
      <c r="D551" s="105"/>
      <c r="E551" s="105"/>
      <c r="F551" s="357"/>
      <c r="G551" s="105"/>
      <c r="H551" s="105"/>
      <c r="I551" s="101"/>
      <c r="J551" s="101"/>
      <c r="K551" s="105"/>
      <c r="L551" s="391"/>
      <c r="M551" s="105"/>
      <c r="N551" s="101"/>
      <c r="O551" s="68"/>
      <c r="P551" s="105"/>
      <c r="Q551" s="101"/>
      <c r="R551" s="101"/>
      <c r="S551" s="105"/>
      <c r="T551" s="105"/>
      <c r="U551" s="105"/>
      <c r="V551" s="68"/>
      <c r="W551" s="105"/>
      <c r="X551" s="103" t="s">
        <v>1073</v>
      </c>
      <c r="Y551" s="53" t="s">
        <v>1855</v>
      </c>
      <c r="Z551" s="124">
        <v>43097</v>
      </c>
      <c r="AA551" s="51">
        <v>12222</v>
      </c>
      <c r="AB551" s="81" t="s">
        <v>656</v>
      </c>
      <c r="AC551" s="124">
        <v>43101</v>
      </c>
      <c r="AD551" s="124">
        <v>43404</v>
      </c>
      <c r="AE551" s="171"/>
      <c r="AF551" s="171"/>
      <c r="AG551" s="49"/>
      <c r="AH551" s="130"/>
      <c r="AI551" s="41"/>
      <c r="AJ551" s="56"/>
      <c r="AK551" s="41"/>
      <c r="AL551" s="68"/>
      <c r="AM551" s="68"/>
      <c r="AN551" s="68"/>
      <c r="AO551" s="68"/>
      <c r="AP551" s="61"/>
      <c r="AQ551" s="61"/>
      <c r="AR551" s="61"/>
      <c r="AS551" s="61"/>
      <c r="AT551" s="61"/>
      <c r="AU551" s="61"/>
      <c r="AV551" s="105"/>
      <c r="AW551" s="105"/>
      <c r="AX551" s="105"/>
      <c r="AY551" s="101"/>
      <c r="AZ551" s="105"/>
      <c r="BA551" s="101"/>
      <c r="BB551" s="105"/>
      <c r="BC551" s="105"/>
      <c r="BD551" s="124"/>
      <c r="BE551" s="124"/>
      <c r="BF551" s="124"/>
      <c r="BG551" s="105"/>
      <c r="BH551" s="101"/>
      <c r="BI551" s="105"/>
      <c r="BJ551" s="105"/>
      <c r="BK551" s="124"/>
      <c r="BL551" s="124"/>
      <c r="BM551" s="105"/>
    </row>
    <row r="552" spans="1:65" x14ac:dyDescent="0.25">
      <c r="A552" s="318">
        <v>113</v>
      </c>
      <c r="B552" s="294" t="s">
        <v>1251</v>
      </c>
      <c r="C552" s="102" t="s">
        <v>1119</v>
      </c>
      <c r="D552" s="102" t="s">
        <v>109</v>
      </c>
      <c r="E552" s="102" t="s">
        <v>143</v>
      </c>
      <c r="F552" s="355" t="s">
        <v>1128</v>
      </c>
      <c r="G552" s="102" t="s">
        <v>1436</v>
      </c>
      <c r="H552" s="102"/>
      <c r="I552" s="98"/>
      <c r="J552" s="98"/>
      <c r="K552" s="102" t="s">
        <v>1127</v>
      </c>
      <c r="L552" s="389" t="s">
        <v>1129</v>
      </c>
      <c r="M552" s="102" t="s">
        <v>1252</v>
      </c>
      <c r="N552" s="98">
        <v>42828</v>
      </c>
      <c r="O552" s="59">
        <v>40499.82</v>
      </c>
      <c r="P552" s="102">
        <v>12037</v>
      </c>
      <c r="Q552" s="98">
        <v>42828</v>
      </c>
      <c r="R552" s="98">
        <v>43100</v>
      </c>
      <c r="S552" s="102" t="s">
        <v>295</v>
      </c>
      <c r="T552" s="102"/>
      <c r="U552" s="102"/>
      <c r="V552" s="59"/>
      <c r="W552" s="102">
        <v>33903900</v>
      </c>
      <c r="X552" s="103"/>
      <c r="Y552" s="53"/>
      <c r="Z552" s="124"/>
      <c r="AA552" s="51"/>
      <c r="AB552" s="81"/>
      <c r="AC552" s="124"/>
      <c r="AD552" s="124"/>
      <c r="AE552" s="171"/>
      <c r="AF552" s="171"/>
      <c r="AG552" s="49"/>
      <c r="AH552" s="130"/>
      <c r="AI552" s="41"/>
      <c r="AJ552" s="56"/>
      <c r="AK552" s="41"/>
      <c r="AL552" s="59">
        <f t="shared" ref="AL552:AL555" si="42">O552-AH552+AG552</f>
        <v>40499.82</v>
      </c>
      <c r="AM552" s="59">
        <v>35999.839999999997</v>
      </c>
      <c r="AN552" s="59">
        <v>31499.86</v>
      </c>
      <c r="AO552" s="59">
        <f t="shared" si="41"/>
        <v>67499.7</v>
      </c>
      <c r="AP552" s="61"/>
      <c r="AQ552" s="61"/>
      <c r="AR552" s="61"/>
      <c r="AS552" s="61"/>
      <c r="AT552" s="61"/>
      <c r="AU552" s="61"/>
      <c r="AV552" s="102"/>
      <c r="AW552" s="102"/>
      <c r="AX552" s="102"/>
      <c r="AY552" s="98"/>
      <c r="AZ552" s="102"/>
      <c r="BA552" s="98"/>
      <c r="BB552" s="102"/>
      <c r="BC552" s="102"/>
      <c r="BD552" s="124">
        <v>42835</v>
      </c>
      <c r="BE552" s="124">
        <v>43107</v>
      </c>
      <c r="BF552" s="124"/>
      <c r="BG552" s="102"/>
      <c r="BH552" s="98">
        <v>42835</v>
      </c>
      <c r="BI552" s="102"/>
      <c r="BJ552" s="102"/>
      <c r="BK552" s="124"/>
      <c r="BL552" s="124"/>
      <c r="BM552" s="102"/>
    </row>
    <row r="553" spans="1:65" ht="25.5" x14ac:dyDescent="0.25">
      <c r="A553" s="320"/>
      <c r="B553" s="296"/>
      <c r="C553" s="105"/>
      <c r="D553" s="105"/>
      <c r="E553" s="105"/>
      <c r="F553" s="357"/>
      <c r="G553" s="105"/>
      <c r="H553" s="105"/>
      <c r="I553" s="101"/>
      <c r="J553" s="101"/>
      <c r="K553" s="105"/>
      <c r="L553" s="391"/>
      <c r="M553" s="105"/>
      <c r="N553" s="101"/>
      <c r="O553" s="68"/>
      <c r="P553" s="105"/>
      <c r="Q553" s="101"/>
      <c r="R553" s="101"/>
      <c r="S553" s="105"/>
      <c r="T553" s="105"/>
      <c r="U553" s="105"/>
      <c r="V553" s="68"/>
      <c r="W553" s="105"/>
      <c r="X553" s="103" t="s">
        <v>1073</v>
      </c>
      <c r="Y553" s="46" t="s">
        <v>1856</v>
      </c>
      <c r="Z553" s="46">
        <v>43096</v>
      </c>
      <c r="AA553" s="51">
        <v>12238</v>
      </c>
      <c r="AB553" s="81" t="s">
        <v>1854</v>
      </c>
      <c r="AC553" s="124">
        <v>43101</v>
      </c>
      <c r="AD553" s="124">
        <v>43364</v>
      </c>
      <c r="AE553" s="171"/>
      <c r="AF553" s="171"/>
      <c r="AG553" s="49"/>
      <c r="AH553" s="130"/>
      <c r="AI553" s="41"/>
      <c r="AJ553" s="56"/>
      <c r="AK553" s="41"/>
      <c r="AL553" s="68"/>
      <c r="AM553" s="68"/>
      <c r="AN553" s="68"/>
      <c r="AO553" s="68"/>
      <c r="AP553" s="61"/>
      <c r="AQ553" s="61"/>
      <c r="AR553" s="61"/>
      <c r="AS553" s="61"/>
      <c r="AT553" s="61"/>
      <c r="AU553" s="61"/>
      <c r="AV553" s="105"/>
      <c r="AW553" s="105"/>
      <c r="AX553" s="105"/>
      <c r="AY553" s="101"/>
      <c r="AZ553" s="105"/>
      <c r="BA553" s="101"/>
      <c r="BB553" s="105"/>
      <c r="BC553" s="105"/>
      <c r="BD553" s="124">
        <v>43101</v>
      </c>
      <c r="BE553" s="124">
        <v>43364</v>
      </c>
      <c r="BF553" s="124"/>
      <c r="BG553" s="105"/>
      <c r="BH553" s="101"/>
      <c r="BI553" s="105"/>
      <c r="BJ553" s="105"/>
      <c r="BK553" s="124"/>
      <c r="BL553" s="124"/>
      <c r="BM553" s="105"/>
    </row>
    <row r="554" spans="1:65" ht="40.5" x14ac:dyDescent="0.25">
      <c r="A554" s="324">
        <v>114</v>
      </c>
      <c r="B554" s="306" t="s">
        <v>1308</v>
      </c>
      <c r="C554" s="103" t="s">
        <v>1309</v>
      </c>
      <c r="D554" s="103" t="s">
        <v>109</v>
      </c>
      <c r="E554" s="103" t="s">
        <v>143</v>
      </c>
      <c r="F554" s="176" t="s">
        <v>1310</v>
      </c>
      <c r="G554" s="103" t="s">
        <v>1923</v>
      </c>
      <c r="H554" s="103"/>
      <c r="I554" s="70"/>
      <c r="J554" s="70"/>
      <c r="K554" s="103" t="s">
        <v>1313</v>
      </c>
      <c r="L554" s="405" t="s">
        <v>1314</v>
      </c>
      <c r="M554" s="103" t="s">
        <v>1753</v>
      </c>
      <c r="N554" s="70">
        <v>42873</v>
      </c>
      <c r="O554" s="49">
        <v>37900</v>
      </c>
      <c r="P554" s="223">
        <v>12059</v>
      </c>
      <c r="Q554" s="124">
        <v>42873</v>
      </c>
      <c r="R554" s="124">
        <v>42872</v>
      </c>
      <c r="S554" s="171" t="s">
        <v>295</v>
      </c>
      <c r="T554" s="171"/>
      <c r="U554" s="171"/>
      <c r="V554" s="49"/>
      <c r="W554" s="171">
        <v>33903900</v>
      </c>
      <c r="X554" s="103"/>
      <c r="Y554" s="53"/>
      <c r="Z554" s="124"/>
      <c r="AA554" s="51"/>
      <c r="AB554" s="81"/>
      <c r="AC554" s="124"/>
      <c r="AD554" s="124"/>
      <c r="AE554" s="171"/>
      <c r="AF554" s="171"/>
      <c r="AG554" s="49"/>
      <c r="AH554" s="130"/>
      <c r="AI554" s="41"/>
      <c r="AJ554" s="56"/>
      <c r="AK554" s="41"/>
      <c r="AL554" s="49">
        <f t="shared" si="42"/>
        <v>37900</v>
      </c>
      <c r="AM554" s="49">
        <v>0</v>
      </c>
      <c r="AN554" s="49">
        <v>0</v>
      </c>
      <c r="AO554" s="49">
        <f t="shared" si="41"/>
        <v>0</v>
      </c>
      <c r="AP554" s="61"/>
      <c r="AQ554" s="61"/>
      <c r="AR554" s="61"/>
      <c r="AS554" s="61"/>
      <c r="AT554" s="61"/>
      <c r="AU554" s="61"/>
      <c r="AV554" s="103"/>
      <c r="AW554" s="103"/>
      <c r="AX554" s="103"/>
      <c r="AY554" s="70"/>
      <c r="AZ554" s="103"/>
      <c r="BA554" s="70"/>
      <c r="BB554" s="103"/>
      <c r="BC554" s="103"/>
      <c r="BD554" s="124"/>
      <c r="BE554" s="124"/>
      <c r="BF554" s="124"/>
      <c r="BG554" s="103"/>
      <c r="BH554" s="70"/>
      <c r="BI554" s="103"/>
      <c r="BJ554" s="103"/>
      <c r="BK554" s="124"/>
      <c r="BL554" s="124"/>
      <c r="BM554" s="103"/>
    </row>
    <row r="555" spans="1:65" x14ac:dyDescent="0.25">
      <c r="A555" s="318">
        <v>115</v>
      </c>
      <c r="B555" s="294" t="s">
        <v>1514</v>
      </c>
      <c r="C555" s="102" t="s">
        <v>1515</v>
      </c>
      <c r="D555" s="102" t="s">
        <v>1516</v>
      </c>
      <c r="E555" s="102" t="s">
        <v>143</v>
      </c>
      <c r="F555" s="355" t="s">
        <v>1513</v>
      </c>
      <c r="G555" s="102" t="s">
        <v>1477</v>
      </c>
      <c r="H555" s="102"/>
      <c r="I555" s="98"/>
      <c r="J555" s="98"/>
      <c r="K555" s="102" t="s">
        <v>1511</v>
      </c>
      <c r="L555" s="389" t="s">
        <v>1512</v>
      </c>
      <c r="M555" s="102" t="s">
        <v>1517</v>
      </c>
      <c r="N555" s="98">
        <v>42962</v>
      </c>
      <c r="O555" s="59">
        <v>3512.3</v>
      </c>
      <c r="P555" s="102">
        <v>12119</v>
      </c>
      <c r="Q555" s="98">
        <v>42962</v>
      </c>
      <c r="R555" s="98">
        <v>43100</v>
      </c>
      <c r="S555" s="102" t="s">
        <v>295</v>
      </c>
      <c r="T555" s="102"/>
      <c r="U555" s="102"/>
      <c r="V555" s="59"/>
      <c r="W555" s="102" t="s">
        <v>974</v>
      </c>
      <c r="X555" s="103"/>
      <c r="Y555" s="53"/>
      <c r="Z555" s="124"/>
      <c r="AA555" s="51"/>
      <c r="AB555" s="81"/>
      <c r="AC555" s="124"/>
      <c r="AD555" s="124"/>
      <c r="AE555" s="171"/>
      <c r="AF555" s="171"/>
      <c r="AG555" s="49"/>
      <c r="AH555" s="130"/>
      <c r="AI555" s="41"/>
      <c r="AJ555" s="56"/>
      <c r="AK555" s="41"/>
      <c r="AL555" s="59">
        <f t="shared" si="42"/>
        <v>3512.3</v>
      </c>
      <c r="AM555" s="59">
        <v>0</v>
      </c>
      <c r="AN555" s="59">
        <v>0</v>
      </c>
      <c r="AO555" s="59">
        <f t="shared" si="41"/>
        <v>0</v>
      </c>
      <c r="AP555" s="61"/>
      <c r="AQ555" s="61"/>
      <c r="AR555" s="61"/>
      <c r="AS555" s="61"/>
      <c r="AT555" s="61"/>
      <c r="AU555" s="61"/>
      <c r="AV555" s="102"/>
      <c r="AW555" s="102"/>
      <c r="AX555" s="102"/>
      <c r="AY555" s="98"/>
      <c r="AZ555" s="102"/>
      <c r="BA555" s="98"/>
      <c r="BB555" s="102"/>
      <c r="BC555" s="102"/>
      <c r="BD555" s="124">
        <v>42968</v>
      </c>
      <c r="BE555" s="124">
        <v>42987</v>
      </c>
      <c r="BF555" s="124"/>
      <c r="BG555" s="102"/>
      <c r="BH555" s="98">
        <v>42968</v>
      </c>
      <c r="BI555" s="102"/>
      <c r="BJ555" s="102"/>
      <c r="BK555" s="124"/>
      <c r="BL555" s="124"/>
      <c r="BM555" s="102"/>
    </row>
    <row r="556" spans="1:65" ht="25.5" x14ac:dyDescent="0.25">
      <c r="A556" s="319"/>
      <c r="B556" s="295"/>
      <c r="C556" s="104"/>
      <c r="D556" s="104"/>
      <c r="E556" s="104"/>
      <c r="F556" s="356"/>
      <c r="G556" s="104"/>
      <c r="H556" s="104"/>
      <c r="I556" s="99"/>
      <c r="J556" s="99"/>
      <c r="K556" s="104"/>
      <c r="L556" s="390"/>
      <c r="M556" s="104"/>
      <c r="N556" s="99"/>
      <c r="O556" s="64"/>
      <c r="P556" s="104"/>
      <c r="Q556" s="99"/>
      <c r="R556" s="99"/>
      <c r="S556" s="104"/>
      <c r="T556" s="104"/>
      <c r="U556" s="104"/>
      <c r="V556" s="64"/>
      <c r="W556" s="104"/>
      <c r="X556" s="103" t="s">
        <v>1073</v>
      </c>
      <c r="Y556" s="53" t="s">
        <v>1679</v>
      </c>
      <c r="Z556" s="124" t="s">
        <v>1681</v>
      </c>
      <c r="AA556" s="51">
        <v>12161</v>
      </c>
      <c r="AB556" s="81" t="s">
        <v>656</v>
      </c>
      <c r="AC556" s="124"/>
      <c r="AD556" s="124"/>
      <c r="AE556" s="171"/>
      <c r="AF556" s="171"/>
      <c r="AG556" s="49"/>
      <c r="AH556" s="130"/>
      <c r="AI556" s="41"/>
      <c r="AJ556" s="56"/>
      <c r="AK556" s="41"/>
      <c r="AL556" s="64"/>
      <c r="AM556" s="64"/>
      <c r="AN556" s="64"/>
      <c r="AO556" s="64">
        <f t="shared" si="41"/>
        <v>0</v>
      </c>
      <c r="AP556" s="61"/>
      <c r="AQ556" s="61"/>
      <c r="AR556" s="61"/>
      <c r="AS556" s="61"/>
      <c r="AT556" s="61"/>
      <c r="AU556" s="61"/>
      <c r="AV556" s="104"/>
      <c r="AW556" s="104"/>
      <c r="AX556" s="104"/>
      <c r="AY556" s="99"/>
      <c r="AZ556" s="104"/>
      <c r="BA556" s="99"/>
      <c r="BB556" s="104"/>
      <c r="BC556" s="104"/>
      <c r="BD556" s="124">
        <v>42988</v>
      </c>
      <c r="BE556" s="124">
        <v>43007</v>
      </c>
      <c r="BF556" s="124"/>
      <c r="BG556" s="104"/>
      <c r="BH556" s="99"/>
      <c r="BI556" s="104"/>
      <c r="BJ556" s="104"/>
      <c r="BK556" s="124"/>
      <c r="BL556" s="124"/>
      <c r="BM556" s="104"/>
    </row>
    <row r="557" spans="1:65" ht="25.5" x14ac:dyDescent="0.25">
      <c r="A557" s="320"/>
      <c r="B557" s="296"/>
      <c r="C557" s="105"/>
      <c r="D557" s="105"/>
      <c r="E557" s="105"/>
      <c r="F557" s="357"/>
      <c r="G557" s="105"/>
      <c r="H557" s="105"/>
      <c r="I557" s="101"/>
      <c r="J557" s="101"/>
      <c r="K557" s="105"/>
      <c r="L557" s="391"/>
      <c r="M557" s="105"/>
      <c r="N557" s="101"/>
      <c r="O557" s="68"/>
      <c r="P557" s="105"/>
      <c r="Q557" s="101"/>
      <c r="R557" s="101"/>
      <c r="S557" s="105"/>
      <c r="T557" s="105"/>
      <c r="U557" s="105"/>
      <c r="V557" s="68"/>
      <c r="W557" s="105"/>
      <c r="X557" s="103" t="s">
        <v>1073</v>
      </c>
      <c r="Y557" s="53" t="s">
        <v>1680</v>
      </c>
      <c r="Z557" s="124">
        <v>43007</v>
      </c>
      <c r="AA557" s="51">
        <v>12161</v>
      </c>
      <c r="AB557" s="81" t="s">
        <v>656</v>
      </c>
      <c r="AC557" s="124"/>
      <c r="AD557" s="124"/>
      <c r="AE557" s="171"/>
      <c r="AF557" s="171"/>
      <c r="AG557" s="49"/>
      <c r="AH557" s="130"/>
      <c r="AI557" s="41"/>
      <c r="AJ557" s="56"/>
      <c r="AK557" s="41"/>
      <c r="AL557" s="68"/>
      <c r="AM557" s="68"/>
      <c r="AN557" s="68"/>
      <c r="AO557" s="68">
        <f t="shared" si="41"/>
        <v>0</v>
      </c>
      <c r="AP557" s="61"/>
      <c r="AQ557" s="61"/>
      <c r="AR557" s="61"/>
      <c r="AS557" s="61"/>
      <c r="AT557" s="61"/>
      <c r="AU557" s="61"/>
      <c r="AV557" s="105"/>
      <c r="AW557" s="105"/>
      <c r="AX557" s="105"/>
      <c r="AY557" s="101"/>
      <c r="AZ557" s="105"/>
      <c r="BA557" s="101"/>
      <c r="BB557" s="105"/>
      <c r="BC557" s="105"/>
      <c r="BD557" s="124">
        <v>43008</v>
      </c>
      <c r="BE557" s="124">
        <v>43018</v>
      </c>
      <c r="BF557" s="124"/>
      <c r="BG557" s="105"/>
      <c r="BH557" s="101"/>
      <c r="BI557" s="105"/>
      <c r="BJ557" s="105"/>
      <c r="BK557" s="124"/>
      <c r="BL557" s="124"/>
      <c r="BM557" s="105"/>
    </row>
    <row r="558" spans="1:65" x14ac:dyDescent="0.25">
      <c r="A558" s="317">
        <v>116</v>
      </c>
      <c r="B558" s="290" t="s">
        <v>49</v>
      </c>
      <c r="C558" s="57" t="s">
        <v>50</v>
      </c>
      <c r="D558" s="57" t="s">
        <v>1152</v>
      </c>
      <c r="E558" s="57" t="s">
        <v>143</v>
      </c>
      <c r="F558" s="351" t="s">
        <v>51</v>
      </c>
      <c r="G558" s="57" t="s">
        <v>428</v>
      </c>
      <c r="H558" s="57"/>
      <c r="I558" s="58"/>
      <c r="J558" s="58"/>
      <c r="K558" s="57" t="s">
        <v>142</v>
      </c>
      <c r="L558" s="385" t="s">
        <v>48</v>
      </c>
      <c r="M558" s="57" t="s">
        <v>260</v>
      </c>
      <c r="N558" s="58">
        <v>41431</v>
      </c>
      <c r="O558" s="59">
        <v>5878229.9900000002</v>
      </c>
      <c r="P558" s="57">
        <v>11068</v>
      </c>
      <c r="Q558" s="58">
        <v>41466</v>
      </c>
      <c r="R558" s="58">
        <v>41856</v>
      </c>
      <c r="S558" s="57" t="s">
        <v>52</v>
      </c>
      <c r="T558" s="57" t="s">
        <v>250</v>
      </c>
      <c r="U558" s="57" t="s">
        <v>1213</v>
      </c>
      <c r="V558" s="59" t="s">
        <v>390</v>
      </c>
      <c r="W558" s="57">
        <v>44905100</v>
      </c>
      <c r="X558" s="44"/>
      <c r="Y558" s="53"/>
      <c r="Z558" s="46"/>
      <c r="AA558" s="55"/>
      <c r="AB558" s="53"/>
      <c r="AC558" s="46"/>
      <c r="AD558" s="46"/>
      <c r="AE558" s="56">
        <f>AG558/O558</f>
        <v>5.0850351297670134E-2</v>
      </c>
      <c r="AF558" s="56">
        <v>0</v>
      </c>
      <c r="AG558" s="41">
        <f>SUM(AG559:AG569)</f>
        <v>298910.06</v>
      </c>
      <c r="AH558" s="41">
        <f>SUM(AH559:AH569)</f>
        <v>0</v>
      </c>
      <c r="AI558" s="41"/>
      <c r="AJ558" s="56">
        <f>SUM(AJ559:AJ571)</f>
        <v>0.15513213527734052</v>
      </c>
      <c r="AK558" s="41">
        <f>SUM(AK559:AK571)</f>
        <v>911902.37000000011</v>
      </c>
      <c r="AL558" s="59">
        <f>O558-AH558+AG558+AK558</f>
        <v>7089042.4199999999</v>
      </c>
      <c r="AM558" s="59">
        <v>5369289.8500000006</v>
      </c>
      <c r="AN558" s="59">
        <v>382697.46</v>
      </c>
      <c r="AO558" s="59">
        <f t="shared" ref="AO558:AO573" si="43">AM558+AN558</f>
        <v>5751987.3100000005</v>
      </c>
      <c r="AP558" s="61"/>
      <c r="AQ558" s="61"/>
      <c r="AR558" s="61"/>
      <c r="AS558" s="61"/>
      <c r="AT558" s="61"/>
      <c r="AU558" s="61"/>
      <c r="AV558" s="57"/>
      <c r="AW558" s="57"/>
      <c r="AX558" s="57"/>
      <c r="AY558" s="58"/>
      <c r="AZ558" s="57"/>
      <c r="BA558" s="58"/>
      <c r="BB558" s="57" t="s">
        <v>340</v>
      </c>
      <c r="BC558" s="57" t="s">
        <v>341</v>
      </c>
      <c r="BD558" s="42">
        <v>41467</v>
      </c>
      <c r="BE558" s="42">
        <v>41766</v>
      </c>
      <c r="BF558" s="43"/>
      <c r="BG558" s="57"/>
      <c r="BH558" s="58">
        <v>41467</v>
      </c>
      <c r="BI558" s="57"/>
      <c r="BJ558" s="57" t="s">
        <v>233</v>
      </c>
      <c r="BK558" s="42"/>
      <c r="BL558" s="42"/>
      <c r="BM558" s="57"/>
    </row>
    <row r="559" spans="1:65" ht="25.5" x14ac:dyDescent="0.25">
      <c r="A559" s="311"/>
      <c r="B559" s="284"/>
      <c r="C559" s="62"/>
      <c r="D559" s="62"/>
      <c r="E559" s="62"/>
      <c r="F559" s="349"/>
      <c r="G559" s="62"/>
      <c r="H559" s="62"/>
      <c r="I559" s="63"/>
      <c r="J559" s="63"/>
      <c r="K559" s="62"/>
      <c r="L559" s="380"/>
      <c r="M559" s="62"/>
      <c r="N559" s="63"/>
      <c r="O559" s="64"/>
      <c r="P559" s="62"/>
      <c r="Q559" s="63"/>
      <c r="R559" s="63"/>
      <c r="S559" s="62"/>
      <c r="T559" s="62"/>
      <c r="U559" s="62"/>
      <c r="V559" s="64"/>
      <c r="W559" s="62"/>
      <c r="X559" s="44" t="s">
        <v>1075</v>
      </c>
      <c r="Y559" s="53" t="s">
        <v>134</v>
      </c>
      <c r="Z559" s="46">
        <v>41690</v>
      </c>
      <c r="AA559" s="55">
        <v>11253</v>
      </c>
      <c r="AB559" s="111" t="s">
        <v>655</v>
      </c>
      <c r="AC559" s="46"/>
      <c r="AD559" s="46"/>
      <c r="AE559" s="56"/>
      <c r="AF559" s="56"/>
      <c r="AG559" s="41">
        <v>138.68</v>
      </c>
      <c r="AH559" s="60"/>
      <c r="AI559" s="41"/>
      <c r="AJ559" s="56"/>
      <c r="AK559" s="41"/>
      <c r="AL559" s="64"/>
      <c r="AM559" s="64"/>
      <c r="AN559" s="64"/>
      <c r="AO559" s="64"/>
      <c r="AP559" s="61"/>
      <c r="AQ559" s="61"/>
      <c r="AR559" s="61"/>
      <c r="AS559" s="61"/>
      <c r="AT559" s="61"/>
      <c r="AU559" s="61"/>
      <c r="AV559" s="62"/>
      <c r="AW559" s="62"/>
      <c r="AX559" s="62"/>
      <c r="AY559" s="63"/>
      <c r="AZ559" s="62"/>
      <c r="BA559" s="63"/>
      <c r="BB559" s="62"/>
      <c r="BC559" s="62"/>
      <c r="BD559" s="42"/>
      <c r="BE559" s="42"/>
      <c r="BF559" s="43"/>
      <c r="BG559" s="62"/>
      <c r="BH559" s="63"/>
      <c r="BI559" s="62"/>
      <c r="BJ559" s="62"/>
      <c r="BK559" s="42"/>
      <c r="BL559" s="42"/>
      <c r="BM559" s="62"/>
    </row>
    <row r="560" spans="1:65" ht="25.5" x14ac:dyDescent="0.25">
      <c r="A560" s="311"/>
      <c r="B560" s="284"/>
      <c r="C560" s="62"/>
      <c r="D560" s="62"/>
      <c r="E560" s="62"/>
      <c r="F560" s="349"/>
      <c r="G560" s="62"/>
      <c r="H560" s="62"/>
      <c r="I560" s="63"/>
      <c r="J560" s="63"/>
      <c r="K560" s="62"/>
      <c r="L560" s="380"/>
      <c r="M560" s="62"/>
      <c r="N560" s="63"/>
      <c r="O560" s="64"/>
      <c r="P560" s="62"/>
      <c r="Q560" s="63"/>
      <c r="R560" s="63"/>
      <c r="S560" s="62"/>
      <c r="T560" s="62"/>
      <c r="U560" s="62"/>
      <c r="V560" s="64"/>
      <c r="W560" s="62"/>
      <c r="X560" s="44" t="s">
        <v>1073</v>
      </c>
      <c r="Y560" s="53" t="s">
        <v>311</v>
      </c>
      <c r="Z560" s="46">
        <v>41767</v>
      </c>
      <c r="AA560" s="55">
        <v>11346</v>
      </c>
      <c r="AB560" s="81" t="s">
        <v>656</v>
      </c>
      <c r="AC560" s="46"/>
      <c r="AD560" s="46"/>
      <c r="AE560" s="56"/>
      <c r="AF560" s="56"/>
      <c r="AG560" s="41"/>
      <c r="AH560" s="60"/>
      <c r="AI560" s="41"/>
      <c r="AJ560" s="56"/>
      <c r="AK560" s="41"/>
      <c r="AL560" s="64"/>
      <c r="AM560" s="64"/>
      <c r="AN560" s="64"/>
      <c r="AO560" s="64"/>
      <c r="AP560" s="61"/>
      <c r="AQ560" s="61"/>
      <c r="AR560" s="61"/>
      <c r="AS560" s="61"/>
      <c r="AT560" s="61"/>
      <c r="AU560" s="61"/>
      <c r="AV560" s="62"/>
      <c r="AW560" s="62"/>
      <c r="AX560" s="62"/>
      <c r="AY560" s="63"/>
      <c r="AZ560" s="62"/>
      <c r="BA560" s="63"/>
      <c r="BB560" s="62"/>
      <c r="BC560" s="62"/>
      <c r="BD560" s="42">
        <v>41767</v>
      </c>
      <c r="BE560" s="42">
        <v>41986</v>
      </c>
      <c r="BF560" s="43"/>
      <c r="BG560" s="62"/>
      <c r="BH560" s="63"/>
      <c r="BI560" s="62"/>
      <c r="BJ560" s="62"/>
      <c r="BK560" s="42"/>
      <c r="BL560" s="42"/>
      <c r="BM560" s="62"/>
    </row>
    <row r="561" spans="1:65" ht="25.5" x14ac:dyDescent="0.25">
      <c r="A561" s="311"/>
      <c r="B561" s="284"/>
      <c r="C561" s="62"/>
      <c r="D561" s="62"/>
      <c r="E561" s="62"/>
      <c r="F561" s="349"/>
      <c r="G561" s="62"/>
      <c r="H561" s="62"/>
      <c r="I561" s="63"/>
      <c r="J561" s="63"/>
      <c r="K561" s="62"/>
      <c r="L561" s="380"/>
      <c r="M561" s="62"/>
      <c r="N561" s="63"/>
      <c r="O561" s="64"/>
      <c r="P561" s="62"/>
      <c r="Q561" s="63"/>
      <c r="R561" s="63"/>
      <c r="S561" s="62"/>
      <c r="T561" s="62"/>
      <c r="U561" s="62"/>
      <c r="V561" s="64"/>
      <c r="W561" s="62"/>
      <c r="X561" s="44" t="s">
        <v>1073</v>
      </c>
      <c r="Y561" s="53" t="s">
        <v>141</v>
      </c>
      <c r="Z561" s="46">
        <v>41855</v>
      </c>
      <c r="AA561" s="55">
        <v>11381</v>
      </c>
      <c r="AB561" s="81" t="s">
        <v>656</v>
      </c>
      <c r="AC561" s="46">
        <v>41857</v>
      </c>
      <c r="AD561" s="46">
        <v>42076</v>
      </c>
      <c r="AE561" s="56"/>
      <c r="AF561" s="56"/>
      <c r="AG561" s="41">
        <v>0</v>
      </c>
      <c r="AH561" s="60"/>
      <c r="AI561" s="41"/>
      <c r="AJ561" s="56"/>
      <c r="AK561" s="41"/>
      <c r="AL561" s="64"/>
      <c r="AM561" s="64"/>
      <c r="AN561" s="64"/>
      <c r="AO561" s="64"/>
      <c r="AP561" s="61"/>
      <c r="AQ561" s="61"/>
      <c r="AR561" s="61"/>
      <c r="AS561" s="61"/>
      <c r="AT561" s="61"/>
      <c r="AU561" s="61"/>
      <c r="AV561" s="62"/>
      <c r="AW561" s="62"/>
      <c r="AX561" s="62"/>
      <c r="AY561" s="63"/>
      <c r="AZ561" s="62"/>
      <c r="BA561" s="63"/>
      <c r="BB561" s="62"/>
      <c r="BC561" s="62"/>
      <c r="BD561" s="42"/>
      <c r="BE561" s="42"/>
      <c r="BF561" s="43"/>
      <c r="BG561" s="62"/>
      <c r="BH561" s="63"/>
      <c r="BI561" s="62"/>
      <c r="BJ561" s="62"/>
      <c r="BK561" s="42"/>
      <c r="BL561" s="42"/>
      <c r="BM561" s="62"/>
    </row>
    <row r="562" spans="1:65" ht="25.5" x14ac:dyDescent="0.25">
      <c r="A562" s="311"/>
      <c r="B562" s="284"/>
      <c r="C562" s="62"/>
      <c r="D562" s="62"/>
      <c r="E562" s="62"/>
      <c r="F562" s="349"/>
      <c r="G562" s="62"/>
      <c r="H562" s="62"/>
      <c r="I562" s="63"/>
      <c r="J562" s="63"/>
      <c r="K562" s="62"/>
      <c r="L562" s="380"/>
      <c r="M562" s="62"/>
      <c r="N562" s="63"/>
      <c r="O562" s="64"/>
      <c r="P562" s="62"/>
      <c r="Q562" s="63"/>
      <c r="R562" s="63"/>
      <c r="S562" s="62"/>
      <c r="T562" s="62"/>
      <c r="U562" s="62"/>
      <c r="V562" s="64"/>
      <c r="W562" s="62"/>
      <c r="X562" s="44" t="s">
        <v>1073</v>
      </c>
      <c r="Y562" s="53" t="s">
        <v>312</v>
      </c>
      <c r="Z562" s="46">
        <v>41985</v>
      </c>
      <c r="AA562" s="55">
        <v>11487</v>
      </c>
      <c r="AB562" s="81" t="s">
        <v>656</v>
      </c>
      <c r="AC562" s="46"/>
      <c r="AD562" s="46"/>
      <c r="AE562" s="56"/>
      <c r="AF562" s="56"/>
      <c r="AG562" s="41"/>
      <c r="AH562" s="60"/>
      <c r="AI562" s="41"/>
      <c r="AJ562" s="56"/>
      <c r="AK562" s="41"/>
      <c r="AL562" s="64"/>
      <c r="AM562" s="64"/>
      <c r="AN562" s="64"/>
      <c r="AO562" s="64"/>
      <c r="AP562" s="61"/>
      <c r="AQ562" s="61"/>
      <c r="AR562" s="61"/>
      <c r="AS562" s="61"/>
      <c r="AT562" s="61"/>
      <c r="AU562" s="61"/>
      <c r="AV562" s="62"/>
      <c r="AW562" s="62"/>
      <c r="AX562" s="62"/>
      <c r="AY562" s="63"/>
      <c r="AZ562" s="62"/>
      <c r="BA562" s="63"/>
      <c r="BB562" s="62"/>
      <c r="BC562" s="62"/>
      <c r="BD562" s="42">
        <v>41987</v>
      </c>
      <c r="BE562" s="42">
        <v>42076</v>
      </c>
      <c r="BF562" s="43"/>
      <c r="BG562" s="62"/>
      <c r="BH562" s="63"/>
      <c r="BI562" s="62"/>
      <c r="BJ562" s="62"/>
      <c r="BK562" s="42"/>
      <c r="BL562" s="42"/>
      <c r="BM562" s="62"/>
    </row>
    <row r="563" spans="1:65" ht="38.25" x14ac:dyDescent="0.25">
      <c r="A563" s="311"/>
      <c r="B563" s="284"/>
      <c r="C563" s="62"/>
      <c r="D563" s="62"/>
      <c r="E563" s="62"/>
      <c r="F563" s="349"/>
      <c r="G563" s="62"/>
      <c r="H563" s="62"/>
      <c r="I563" s="63"/>
      <c r="J563" s="63"/>
      <c r="K563" s="62"/>
      <c r="L563" s="380"/>
      <c r="M563" s="62"/>
      <c r="N563" s="63"/>
      <c r="O563" s="64"/>
      <c r="P563" s="62"/>
      <c r="Q563" s="63"/>
      <c r="R563" s="63"/>
      <c r="S563" s="62"/>
      <c r="T563" s="62"/>
      <c r="U563" s="62"/>
      <c r="V563" s="64"/>
      <c r="W563" s="62"/>
      <c r="X563" s="44" t="s">
        <v>1074</v>
      </c>
      <c r="Y563" s="53" t="s">
        <v>313</v>
      </c>
      <c r="Z563" s="46">
        <v>42072</v>
      </c>
      <c r="AA563" s="55">
        <v>11533</v>
      </c>
      <c r="AB563" s="65" t="s">
        <v>657</v>
      </c>
      <c r="AC563" s="46">
        <v>42077</v>
      </c>
      <c r="AD563" s="46">
        <v>42296</v>
      </c>
      <c r="AE563" s="56"/>
      <c r="AF563" s="56"/>
      <c r="AG563" s="41">
        <v>298771.38</v>
      </c>
      <c r="AH563" s="60"/>
      <c r="AI563" s="41"/>
      <c r="AJ563" s="56"/>
      <c r="AK563" s="41"/>
      <c r="AL563" s="64"/>
      <c r="AM563" s="64"/>
      <c r="AN563" s="64"/>
      <c r="AO563" s="64"/>
      <c r="AP563" s="61"/>
      <c r="AQ563" s="61"/>
      <c r="AR563" s="61"/>
      <c r="AS563" s="61"/>
      <c r="AT563" s="61"/>
      <c r="AU563" s="61"/>
      <c r="AV563" s="62"/>
      <c r="AW563" s="62"/>
      <c r="AX563" s="62"/>
      <c r="AY563" s="63"/>
      <c r="AZ563" s="62"/>
      <c r="BA563" s="63"/>
      <c r="BB563" s="62"/>
      <c r="BC563" s="62"/>
      <c r="BD563" s="42">
        <v>42077</v>
      </c>
      <c r="BE563" s="42">
        <v>42296</v>
      </c>
      <c r="BF563" s="43"/>
      <c r="BG563" s="62"/>
      <c r="BH563" s="63"/>
      <c r="BI563" s="62"/>
      <c r="BJ563" s="62"/>
      <c r="BK563" s="42"/>
      <c r="BL563" s="42"/>
      <c r="BM563" s="62"/>
    </row>
    <row r="564" spans="1:65" ht="25.5" x14ac:dyDescent="0.25">
      <c r="A564" s="311"/>
      <c r="B564" s="284"/>
      <c r="C564" s="62"/>
      <c r="D564" s="62"/>
      <c r="E564" s="62"/>
      <c r="F564" s="349"/>
      <c r="G564" s="62"/>
      <c r="H564" s="62"/>
      <c r="I564" s="63"/>
      <c r="J564" s="63"/>
      <c r="K564" s="62"/>
      <c r="L564" s="380"/>
      <c r="M564" s="62"/>
      <c r="N564" s="63"/>
      <c r="O564" s="64"/>
      <c r="P564" s="62"/>
      <c r="Q564" s="63"/>
      <c r="R564" s="63"/>
      <c r="S564" s="62"/>
      <c r="T564" s="62"/>
      <c r="U564" s="62"/>
      <c r="V564" s="64"/>
      <c r="W564" s="62"/>
      <c r="X564" s="53" t="s">
        <v>387</v>
      </c>
      <c r="Y564" s="53"/>
      <c r="Z564" s="46"/>
      <c r="AA564" s="55"/>
      <c r="AB564" s="50" t="s">
        <v>388</v>
      </c>
      <c r="AC564" s="46"/>
      <c r="AD564" s="46"/>
      <c r="AE564" s="56"/>
      <c r="AF564" s="56"/>
      <c r="AG564" s="41"/>
      <c r="AH564" s="60"/>
      <c r="AI564" s="70">
        <v>41852</v>
      </c>
      <c r="AJ564" s="56">
        <f>AK564/O558</f>
        <v>6.1015127106314529E-2</v>
      </c>
      <c r="AK564" s="41">
        <v>358660.95</v>
      </c>
      <c r="AL564" s="64"/>
      <c r="AM564" s="64"/>
      <c r="AN564" s="64"/>
      <c r="AO564" s="64"/>
      <c r="AP564" s="61"/>
      <c r="AQ564" s="61"/>
      <c r="AR564" s="61"/>
      <c r="AS564" s="61"/>
      <c r="AT564" s="61"/>
      <c r="AU564" s="61"/>
      <c r="AV564" s="62"/>
      <c r="AW564" s="62"/>
      <c r="AX564" s="62"/>
      <c r="AY564" s="63"/>
      <c r="AZ564" s="62"/>
      <c r="BA564" s="63"/>
      <c r="BB564" s="62"/>
      <c r="BC564" s="62"/>
      <c r="BD564" s="42"/>
      <c r="BE564" s="42"/>
      <c r="BF564" s="43"/>
      <c r="BG564" s="62"/>
      <c r="BH564" s="63"/>
      <c r="BI564" s="62"/>
      <c r="BJ564" s="62"/>
      <c r="BK564" s="42"/>
      <c r="BL564" s="42"/>
      <c r="BM564" s="62"/>
    </row>
    <row r="565" spans="1:65" ht="25.5" x14ac:dyDescent="0.25">
      <c r="A565" s="311"/>
      <c r="B565" s="284"/>
      <c r="C565" s="62"/>
      <c r="D565" s="62"/>
      <c r="E565" s="62"/>
      <c r="F565" s="349"/>
      <c r="G565" s="62"/>
      <c r="H565" s="62"/>
      <c r="I565" s="63"/>
      <c r="J565" s="63"/>
      <c r="K565" s="62"/>
      <c r="L565" s="380"/>
      <c r="M565" s="62"/>
      <c r="N565" s="63"/>
      <c r="O565" s="64"/>
      <c r="P565" s="62"/>
      <c r="Q565" s="63"/>
      <c r="R565" s="63"/>
      <c r="S565" s="62"/>
      <c r="T565" s="62"/>
      <c r="U565" s="62"/>
      <c r="V565" s="64"/>
      <c r="W565" s="62"/>
      <c r="X565" s="44" t="s">
        <v>1073</v>
      </c>
      <c r="Y565" s="53" t="s">
        <v>473</v>
      </c>
      <c r="Z565" s="46">
        <v>42293</v>
      </c>
      <c r="AA565" s="55">
        <v>11682</v>
      </c>
      <c r="AB565" s="81" t="s">
        <v>658</v>
      </c>
      <c r="AC565" s="46">
        <v>42297</v>
      </c>
      <c r="AD565" s="46">
        <v>42476</v>
      </c>
      <c r="AE565" s="56"/>
      <c r="AF565" s="56"/>
      <c r="AG565" s="41"/>
      <c r="AH565" s="60"/>
      <c r="AI565" s="41"/>
      <c r="AJ565" s="56"/>
      <c r="AK565" s="41"/>
      <c r="AL565" s="64"/>
      <c r="AM565" s="64"/>
      <c r="AN565" s="64"/>
      <c r="AO565" s="64"/>
      <c r="AP565" s="61"/>
      <c r="AQ565" s="61"/>
      <c r="AR565" s="61"/>
      <c r="AS565" s="61"/>
      <c r="AT565" s="61"/>
      <c r="AU565" s="61"/>
      <c r="AV565" s="62"/>
      <c r="AW565" s="62"/>
      <c r="AX565" s="62"/>
      <c r="AY565" s="63"/>
      <c r="AZ565" s="62"/>
      <c r="BA565" s="63"/>
      <c r="BB565" s="62"/>
      <c r="BC565" s="62"/>
      <c r="BD565" s="42">
        <v>42297</v>
      </c>
      <c r="BE565" s="42">
        <v>42476</v>
      </c>
      <c r="BF565" s="43"/>
      <c r="BG565" s="62"/>
      <c r="BH565" s="63"/>
      <c r="BI565" s="62"/>
      <c r="BJ565" s="62"/>
      <c r="BK565" s="42"/>
      <c r="BL565" s="42"/>
      <c r="BM565" s="62"/>
    </row>
    <row r="566" spans="1:65" ht="25.5" x14ac:dyDescent="0.25">
      <c r="A566" s="311"/>
      <c r="B566" s="284"/>
      <c r="C566" s="62"/>
      <c r="D566" s="62"/>
      <c r="E566" s="62"/>
      <c r="F566" s="349"/>
      <c r="G566" s="62"/>
      <c r="H566" s="62"/>
      <c r="I566" s="63"/>
      <c r="J566" s="63"/>
      <c r="K566" s="62"/>
      <c r="L566" s="380"/>
      <c r="M566" s="62"/>
      <c r="N566" s="63"/>
      <c r="O566" s="64"/>
      <c r="P566" s="62"/>
      <c r="Q566" s="63"/>
      <c r="R566" s="63"/>
      <c r="S566" s="62"/>
      <c r="T566" s="62"/>
      <c r="U566" s="62"/>
      <c r="V566" s="64"/>
      <c r="W566" s="62"/>
      <c r="X566" s="44" t="s">
        <v>1073</v>
      </c>
      <c r="Y566" s="53" t="s">
        <v>693</v>
      </c>
      <c r="Z566" s="46">
        <v>42474</v>
      </c>
      <c r="AA566" s="55" t="s">
        <v>699</v>
      </c>
      <c r="AB566" s="81" t="s">
        <v>658</v>
      </c>
      <c r="AC566" s="46">
        <v>42477</v>
      </c>
      <c r="AD566" s="46">
        <v>42566</v>
      </c>
      <c r="AE566" s="56"/>
      <c r="AF566" s="56"/>
      <c r="AG566" s="41"/>
      <c r="AH566" s="60"/>
      <c r="AI566" s="41"/>
      <c r="AJ566" s="56"/>
      <c r="AK566" s="41"/>
      <c r="AL566" s="64"/>
      <c r="AM566" s="64"/>
      <c r="AN566" s="64"/>
      <c r="AO566" s="64"/>
      <c r="AP566" s="61"/>
      <c r="AQ566" s="61"/>
      <c r="AR566" s="61"/>
      <c r="AS566" s="61"/>
      <c r="AT566" s="61"/>
      <c r="AU566" s="61"/>
      <c r="AV566" s="62"/>
      <c r="AW566" s="62"/>
      <c r="AX566" s="62"/>
      <c r="AY566" s="63"/>
      <c r="AZ566" s="62"/>
      <c r="BA566" s="63"/>
      <c r="BB566" s="62"/>
      <c r="BC566" s="62"/>
      <c r="BD566" s="42">
        <v>42477</v>
      </c>
      <c r="BE566" s="42">
        <v>42566</v>
      </c>
      <c r="BF566" s="43"/>
      <c r="BG566" s="62"/>
      <c r="BH566" s="63"/>
      <c r="BI566" s="62"/>
      <c r="BJ566" s="62"/>
      <c r="BK566" s="42"/>
      <c r="BL566" s="42"/>
      <c r="BM566" s="62"/>
    </row>
    <row r="567" spans="1:65" ht="25.5" x14ac:dyDescent="0.25">
      <c r="A567" s="311"/>
      <c r="B567" s="284"/>
      <c r="C567" s="62"/>
      <c r="D567" s="62"/>
      <c r="E567" s="62"/>
      <c r="F567" s="349"/>
      <c r="G567" s="62"/>
      <c r="H567" s="62"/>
      <c r="I567" s="63"/>
      <c r="J567" s="63"/>
      <c r="K567" s="62"/>
      <c r="L567" s="380"/>
      <c r="M567" s="62"/>
      <c r="N567" s="63"/>
      <c r="O567" s="64"/>
      <c r="P567" s="62"/>
      <c r="Q567" s="63"/>
      <c r="R567" s="63"/>
      <c r="S567" s="62"/>
      <c r="T567" s="62"/>
      <c r="U567" s="62"/>
      <c r="V567" s="64"/>
      <c r="W567" s="62"/>
      <c r="X567" s="53" t="s">
        <v>387</v>
      </c>
      <c r="Y567" s="53"/>
      <c r="Z567" s="46"/>
      <c r="AA567" s="55"/>
      <c r="AB567" s="50" t="s">
        <v>388</v>
      </c>
      <c r="AC567" s="46"/>
      <c r="AD567" s="46"/>
      <c r="AE567" s="56"/>
      <c r="AF567" s="56"/>
      <c r="AG567" s="41"/>
      <c r="AH567" s="60"/>
      <c r="AI567" s="70">
        <v>41852</v>
      </c>
      <c r="AJ567" s="56">
        <f>AK567/O558</f>
        <v>9.4117008171025987E-2</v>
      </c>
      <c r="AK567" s="41">
        <v>553241.42000000004</v>
      </c>
      <c r="AL567" s="64"/>
      <c r="AM567" s="64"/>
      <c r="AN567" s="64"/>
      <c r="AO567" s="64"/>
      <c r="AP567" s="61"/>
      <c r="AQ567" s="61"/>
      <c r="AR567" s="61"/>
      <c r="AS567" s="61"/>
      <c r="AT567" s="61"/>
      <c r="AU567" s="61"/>
      <c r="AV567" s="62"/>
      <c r="AW567" s="62"/>
      <c r="AX567" s="62"/>
      <c r="AY567" s="63"/>
      <c r="AZ567" s="62"/>
      <c r="BA567" s="63"/>
      <c r="BB567" s="62"/>
      <c r="BC567" s="62"/>
      <c r="BD567" s="42"/>
      <c r="BE567" s="42"/>
      <c r="BF567" s="43"/>
      <c r="BG567" s="62"/>
      <c r="BH567" s="63"/>
      <c r="BI567" s="62"/>
      <c r="BJ567" s="62"/>
      <c r="BK567" s="42"/>
      <c r="BL567" s="42"/>
      <c r="BM567" s="62"/>
    </row>
    <row r="568" spans="1:65" ht="25.5" x14ac:dyDescent="0.25">
      <c r="A568" s="311"/>
      <c r="B568" s="284"/>
      <c r="C568" s="62"/>
      <c r="D568" s="62"/>
      <c r="E568" s="62"/>
      <c r="F568" s="349"/>
      <c r="G568" s="62"/>
      <c r="H568" s="62"/>
      <c r="I568" s="63"/>
      <c r="J568" s="63"/>
      <c r="K568" s="62"/>
      <c r="L568" s="380"/>
      <c r="M568" s="62"/>
      <c r="N568" s="63"/>
      <c r="O568" s="64"/>
      <c r="P568" s="62"/>
      <c r="Q568" s="63"/>
      <c r="R568" s="63"/>
      <c r="S568" s="62"/>
      <c r="T568" s="62"/>
      <c r="U568" s="62"/>
      <c r="V568" s="64"/>
      <c r="W568" s="62"/>
      <c r="X568" s="44" t="s">
        <v>1073</v>
      </c>
      <c r="Y568" s="53" t="s">
        <v>831</v>
      </c>
      <c r="Z568" s="46">
        <v>42566</v>
      </c>
      <c r="AA568" s="55">
        <v>11859</v>
      </c>
      <c r="AB568" s="81" t="s">
        <v>658</v>
      </c>
      <c r="AC568" s="46">
        <v>42567</v>
      </c>
      <c r="AD568" s="46">
        <v>42746</v>
      </c>
      <c r="AE568" s="56"/>
      <c r="AF568" s="56"/>
      <c r="AG568" s="41"/>
      <c r="AH568" s="60"/>
      <c r="AI568" s="41"/>
      <c r="AJ568" s="56"/>
      <c r="AK568" s="41"/>
      <c r="AL568" s="64"/>
      <c r="AM568" s="64"/>
      <c r="AN568" s="64"/>
      <c r="AO568" s="64"/>
      <c r="AP568" s="61"/>
      <c r="AQ568" s="61"/>
      <c r="AR568" s="61"/>
      <c r="AS568" s="61"/>
      <c r="AT568" s="61"/>
      <c r="AU568" s="61"/>
      <c r="AV568" s="62"/>
      <c r="AW568" s="62"/>
      <c r="AX568" s="62"/>
      <c r="AY568" s="63"/>
      <c r="AZ568" s="62"/>
      <c r="BA568" s="63"/>
      <c r="BB568" s="62"/>
      <c r="BC568" s="62"/>
      <c r="BD568" s="42">
        <v>42567</v>
      </c>
      <c r="BE568" s="42">
        <v>42746</v>
      </c>
      <c r="BF568" s="43"/>
      <c r="BG568" s="62"/>
      <c r="BH568" s="63"/>
      <c r="BI568" s="62"/>
      <c r="BJ568" s="62"/>
      <c r="BK568" s="42"/>
      <c r="BL568" s="42"/>
      <c r="BM568" s="62"/>
    </row>
    <row r="569" spans="1:65" ht="25.5" x14ac:dyDescent="0.25">
      <c r="A569" s="311"/>
      <c r="B569" s="284"/>
      <c r="C569" s="62"/>
      <c r="D569" s="62"/>
      <c r="E569" s="62"/>
      <c r="F569" s="349"/>
      <c r="G569" s="62"/>
      <c r="H569" s="62"/>
      <c r="I569" s="63"/>
      <c r="J569" s="63"/>
      <c r="K569" s="62"/>
      <c r="L569" s="380"/>
      <c r="M569" s="62"/>
      <c r="N569" s="63"/>
      <c r="O569" s="64"/>
      <c r="P569" s="62"/>
      <c r="Q569" s="63"/>
      <c r="R569" s="63"/>
      <c r="S569" s="62"/>
      <c r="T569" s="62"/>
      <c r="U569" s="62"/>
      <c r="V569" s="64"/>
      <c r="W569" s="62"/>
      <c r="X569" s="44" t="s">
        <v>1073</v>
      </c>
      <c r="Y569" s="53" t="s">
        <v>1013</v>
      </c>
      <c r="Z569" s="46">
        <v>42732</v>
      </c>
      <c r="AA569" s="55">
        <v>11965</v>
      </c>
      <c r="AB569" s="81" t="s">
        <v>658</v>
      </c>
      <c r="AC569" s="46">
        <v>42747</v>
      </c>
      <c r="AD569" s="46">
        <v>42896</v>
      </c>
      <c r="AE569" s="56"/>
      <c r="AF569" s="56"/>
      <c r="AG569" s="41"/>
      <c r="AH569" s="60"/>
      <c r="AI569" s="41"/>
      <c r="AJ569" s="56"/>
      <c r="AK569" s="41"/>
      <c r="AL569" s="64"/>
      <c r="AM569" s="64"/>
      <c r="AN569" s="64"/>
      <c r="AO569" s="64"/>
      <c r="AP569" s="61"/>
      <c r="AQ569" s="61"/>
      <c r="AR569" s="61"/>
      <c r="AS569" s="61"/>
      <c r="AT569" s="61"/>
      <c r="AU569" s="61"/>
      <c r="AV569" s="62"/>
      <c r="AW569" s="62"/>
      <c r="AX569" s="62"/>
      <c r="AY569" s="63"/>
      <c r="AZ569" s="62"/>
      <c r="BA569" s="63"/>
      <c r="BB569" s="62"/>
      <c r="BC569" s="62"/>
      <c r="BD569" s="42">
        <v>42747</v>
      </c>
      <c r="BE569" s="42">
        <v>42896</v>
      </c>
      <c r="BF569" s="43"/>
      <c r="BG569" s="62"/>
      <c r="BH569" s="63"/>
      <c r="BI569" s="62"/>
      <c r="BJ569" s="62"/>
      <c r="BK569" s="42"/>
      <c r="BL569" s="42"/>
      <c r="BM569" s="62"/>
    </row>
    <row r="570" spans="1:65" ht="38.25" x14ac:dyDescent="0.25">
      <c r="A570" s="311"/>
      <c r="B570" s="284"/>
      <c r="C570" s="62"/>
      <c r="D570" s="62"/>
      <c r="E570" s="62"/>
      <c r="F570" s="349"/>
      <c r="G570" s="62"/>
      <c r="H570" s="62"/>
      <c r="I570" s="63"/>
      <c r="J570" s="63"/>
      <c r="K570" s="62"/>
      <c r="L570" s="380"/>
      <c r="M570" s="62"/>
      <c r="N570" s="63"/>
      <c r="O570" s="64"/>
      <c r="P570" s="62"/>
      <c r="Q570" s="63"/>
      <c r="R570" s="63"/>
      <c r="S570" s="62"/>
      <c r="T570" s="62"/>
      <c r="U570" s="62"/>
      <c r="V570" s="64"/>
      <c r="W570" s="62"/>
      <c r="X570" s="44" t="s">
        <v>1431</v>
      </c>
      <c r="Y570" s="53" t="s">
        <v>1430</v>
      </c>
      <c r="Z570" s="46">
        <v>42908</v>
      </c>
      <c r="AA570" s="55">
        <v>12080</v>
      </c>
      <c r="AB570" s="81" t="s">
        <v>655</v>
      </c>
      <c r="AC570" s="46"/>
      <c r="AD570" s="46"/>
      <c r="AE570" s="56"/>
      <c r="AF570" s="56"/>
      <c r="AG570" s="60"/>
      <c r="AH570" s="60"/>
      <c r="AI570" s="41"/>
      <c r="AJ570" s="56"/>
      <c r="AK570" s="41"/>
      <c r="AL570" s="64"/>
      <c r="AM570" s="64"/>
      <c r="AN570" s="64"/>
      <c r="AO570" s="64"/>
      <c r="AP570" s="61"/>
      <c r="AQ570" s="61"/>
      <c r="AR570" s="61"/>
      <c r="AS570" s="61"/>
      <c r="AT570" s="61"/>
      <c r="AU570" s="61"/>
      <c r="AV570" s="62"/>
      <c r="AW570" s="62"/>
      <c r="AX570" s="62"/>
      <c r="AY570" s="63"/>
      <c r="AZ570" s="62"/>
      <c r="BA570" s="63"/>
      <c r="BB570" s="62"/>
      <c r="BC570" s="62"/>
      <c r="BD570" s="42"/>
      <c r="BE570" s="42"/>
      <c r="BF570" s="43"/>
      <c r="BG570" s="62"/>
      <c r="BH570" s="63"/>
      <c r="BI570" s="62"/>
      <c r="BJ570" s="62"/>
      <c r="BK570" s="42"/>
      <c r="BL570" s="42"/>
      <c r="BM570" s="62"/>
    </row>
    <row r="571" spans="1:65" ht="38.25" x14ac:dyDescent="0.25">
      <c r="A571" s="311"/>
      <c r="B571" s="284"/>
      <c r="C571" s="62"/>
      <c r="D571" s="62"/>
      <c r="E571" s="62"/>
      <c r="F571" s="349"/>
      <c r="G571" s="62"/>
      <c r="H571" s="62"/>
      <c r="I571" s="63"/>
      <c r="J571" s="63"/>
      <c r="K571" s="62"/>
      <c r="L571" s="380"/>
      <c r="M571" s="62"/>
      <c r="N571" s="63"/>
      <c r="O571" s="64"/>
      <c r="P571" s="62"/>
      <c r="Q571" s="63"/>
      <c r="R571" s="63"/>
      <c r="S571" s="62"/>
      <c r="T571" s="62"/>
      <c r="U571" s="62"/>
      <c r="V571" s="64"/>
      <c r="W571" s="62"/>
      <c r="X571" s="44" t="s">
        <v>1431</v>
      </c>
      <c r="Y571" s="53" t="s">
        <v>1742</v>
      </c>
      <c r="Z571" s="46">
        <v>43046</v>
      </c>
      <c r="AA571" s="55">
        <v>12207</v>
      </c>
      <c r="AB571" s="81" t="s">
        <v>655</v>
      </c>
      <c r="AC571" s="46">
        <v>43047</v>
      </c>
      <c r="AD571" s="46">
        <v>43220</v>
      </c>
      <c r="AE571" s="56"/>
      <c r="AF571" s="56"/>
      <c r="AG571" s="60"/>
      <c r="AH571" s="60"/>
      <c r="AI571" s="41"/>
      <c r="AJ571" s="56"/>
      <c r="AK571" s="41"/>
      <c r="AL571" s="64"/>
      <c r="AM571" s="64"/>
      <c r="AN571" s="64"/>
      <c r="AO571" s="64"/>
      <c r="AP571" s="61"/>
      <c r="AQ571" s="61"/>
      <c r="AR571" s="61"/>
      <c r="AS571" s="61"/>
      <c r="AT571" s="61"/>
      <c r="AU571" s="61"/>
      <c r="AV571" s="62"/>
      <c r="AW571" s="62"/>
      <c r="AX571" s="62"/>
      <c r="AY571" s="63"/>
      <c r="AZ571" s="62"/>
      <c r="BA571" s="63"/>
      <c r="BB571" s="62"/>
      <c r="BC571" s="62"/>
      <c r="BD571" s="42">
        <v>43047</v>
      </c>
      <c r="BE571" s="42">
        <v>43220</v>
      </c>
      <c r="BF571" s="43"/>
      <c r="BG571" s="62"/>
      <c r="BH571" s="63"/>
      <c r="BI571" s="62"/>
      <c r="BJ571" s="62"/>
      <c r="BK571" s="42"/>
      <c r="BL571" s="42"/>
      <c r="BM571" s="62"/>
    </row>
    <row r="572" spans="1:65" ht="25.5" x14ac:dyDescent="0.25">
      <c r="A572" s="312"/>
      <c r="B572" s="285"/>
      <c r="C572" s="66"/>
      <c r="D572" s="66"/>
      <c r="E572" s="66"/>
      <c r="F572" s="350"/>
      <c r="G572" s="66"/>
      <c r="H572" s="66"/>
      <c r="I572" s="67"/>
      <c r="J572" s="67"/>
      <c r="K572" s="66"/>
      <c r="L572" s="381"/>
      <c r="M572" s="66"/>
      <c r="N572" s="67"/>
      <c r="O572" s="68"/>
      <c r="P572" s="66"/>
      <c r="Q572" s="67"/>
      <c r="R572" s="67"/>
      <c r="S572" s="66"/>
      <c r="T572" s="66"/>
      <c r="U572" s="66"/>
      <c r="V572" s="68"/>
      <c r="W572" s="66"/>
      <c r="X572" s="44" t="s">
        <v>1073</v>
      </c>
      <c r="Y572" s="53" t="s">
        <v>1857</v>
      </c>
      <c r="Z572" s="46">
        <v>43215</v>
      </c>
      <c r="AA572" s="55">
        <v>12298</v>
      </c>
      <c r="AB572" s="81" t="s">
        <v>658</v>
      </c>
      <c r="AC572" s="46">
        <v>43221</v>
      </c>
      <c r="AD572" s="46">
        <v>43370</v>
      </c>
      <c r="AE572" s="56"/>
      <c r="AF572" s="56"/>
      <c r="AG572" s="60"/>
      <c r="AH572" s="60"/>
      <c r="AI572" s="41"/>
      <c r="AJ572" s="56"/>
      <c r="AK572" s="41"/>
      <c r="AL572" s="68"/>
      <c r="AM572" s="68"/>
      <c r="AN572" s="68"/>
      <c r="AO572" s="68"/>
      <c r="AP572" s="61"/>
      <c r="AQ572" s="61"/>
      <c r="AR572" s="61"/>
      <c r="AS572" s="61"/>
      <c r="AT572" s="61"/>
      <c r="AU572" s="61"/>
      <c r="AV572" s="66"/>
      <c r="AW572" s="66"/>
      <c r="AX572" s="66"/>
      <c r="AY572" s="67"/>
      <c r="AZ572" s="66"/>
      <c r="BA572" s="67"/>
      <c r="BB572" s="66"/>
      <c r="BC572" s="66"/>
      <c r="BD572" s="42">
        <v>43221</v>
      </c>
      <c r="BE572" s="42">
        <v>43370</v>
      </c>
      <c r="BF572" s="43"/>
      <c r="BG572" s="66"/>
      <c r="BH572" s="67"/>
      <c r="BI572" s="66"/>
      <c r="BJ572" s="66"/>
      <c r="BK572" s="42"/>
      <c r="BL572" s="42"/>
      <c r="BM572" s="66"/>
    </row>
    <row r="573" spans="1:65" x14ac:dyDescent="0.25">
      <c r="A573" s="317">
        <v>117</v>
      </c>
      <c r="B573" s="290" t="s">
        <v>53</v>
      </c>
      <c r="C573" s="57" t="s">
        <v>54</v>
      </c>
      <c r="D573" s="57" t="s">
        <v>1154</v>
      </c>
      <c r="E573" s="57" t="s">
        <v>143</v>
      </c>
      <c r="F573" s="351" t="s">
        <v>55</v>
      </c>
      <c r="G573" s="57">
        <v>11043</v>
      </c>
      <c r="H573" s="85"/>
      <c r="I573" s="86"/>
      <c r="J573" s="86"/>
      <c r="K573" s="57" t="s">
        <v>56</v>
      </c>
      <c r="L573" s="385" t="s">
        <v>57</v>
      </c>
      <c r="M573" s="57" t="s">
        <v>262</v>
      </c>
      <c r="N573" s="58">
        <v>41443</v>
      </c>
      <c r="O573" s="59">
        <v>2842618.8</v>
      </c>
      <c r="P573" s="57">
        <v>11071</v>
      </c>
      <c r="Q573" s="58">
        <v>41462</v>
      </c>
      <c r="R573" s="58">
        <v>41852</v>
      </c>
      <c r="S573" s="57" t="s">
        <v>18</v>
      </c>
      <c r="T573" s="57" t="s">
        <v>261</v>
      </c>
      <c r="U573" s="57" t="s">
        <v>1213</v>
      </c>
      <c r="V573" s="59">
        <v>2172795.56</v>
      </c>
      <c r="W573" s="57">
        <v>44905100</v>
      </c>
      <c r="X573" s="44"/>
      <c r="Y573" s="53"/>
      <c r="Z573" s="46"/>
      <c r="AA573" s="55"/>
      <c r="AB573" s="53"/>
      <c r="AC573" s="46"/>
      <c r="AD573" s="46"/>
      <c r="AE573" s="56">
        <v>0</v>
      </c>
      <c r="AF573" s="56">
        <f>AH573/O573</f>
        <v>4.5187736744722859E-2</v>
      </c>
      <c r="AG573" s="60">
        <f>SUM(AG574:AG579)</f>
        <v>0</v>
      </c>
      <c r="AH573" s="60">
        <f>SUM(AH574:AH579)</f>
        <v>128451.51</v>
      </c>
      <c r="AI573" s="41"/>
      <c r="AJ573" s="56"/>
      <c r="AK573" s="41"/>
      <c r="AL573" s="59">
        <f>O573-AH573+AG573</f>
        <v>2714167.29</v>
      </c>
      <c r="AM573" s="59">
        <v>1313268.01</v>
      </c>
      <c r="AN573" s="59">
        <v>0</v>
      </c>
      <c r="AO573" s="59">
        <f t="shared" si="43"/>
        <v>1313268.01</v>
      </c>
      <c r="AP573" s="61"/>
      <c r="AQ573" s="61"/>
      <c r="AR573" s="61"/>
      <c r="AS573" s="61"/>
      <c r="AT573" s="61"/>
      <c r="AU573" s="61"/>
      <c r="AV573" s="57"/>
      <c r="AW573" s="57"/>
      <c r="AX573" s="57"/>
      <c r="AY573" s="58"/>
      <c r="AZ573" s="57"/>
      <c r="BA573" s="58"/>
      <c r="BB573" s="57" t="s">
        <v>340</v>
      </c>
      <c r="BC573" s="57" t="s">
        <v>341</v>
      </c>
      <c r="BD573" s="42">
        <v>41463</v>
      </c>
      <c r="BE573" s="42">
        <v>41762</v>
      </c>
      <c r="BF573" s="43"/>
      <c r="BG573" s="57"/>
      <c r="BH573" s="58">
        <v>41463</v>
      </c>
      <c r="BI573" s="57"/>
      <c r="BJ573" s="57" t="s">
        <v>233</v>
      </c>
      <c r="BK573" s="42"/>
      <c r="BL573" s="42"/>
      <c r="BM573" s="57"/>
    </row>
    <row r="574" spans="1:65" ht="25.5" x14ac:dyDescent="0.25">
      <c r="A574" s="311"/>
      <c r="B574" s="284"/>
      <c r="C574" s="62"/>
      <c r="D574" s="62"/>
      <c r="E574" s="62"/>
      <c r="F574" s="349"/>
      <c r="G574" s="62"/>
      <c r="H574" s="88"/>
      <c r="I574" s="89"/>
      <c r="J574" s="89"/>
      <c r="K574" s="62"/>
      <c r="L574" s="380"/>
      <c r="M574" s="62"/>
      <c r="N574" s="63"/>
      <c r="O574" s="64"/>
      <c r="P574" s="62"/>
      <c r="Q574" s="63"/>
      <c r="R574" s="63"/>
      <c r="S574" s="62"/>
      <c r="T574" s="62"/>
      <c r="U574" s="62"/>
      <c r="V574" s="64"/>
      <c r="W574" s="62"/>
      <c r="X574" s="44"/>
      <c r="Y574" s="53" t="s">
        <v>135</v>
      </c>
      <c r="Z574" s="46">
        <v>41586</v>
      </c>
      <c r="AA574" s="55">
        <v>11353</v>
      </c>
      <c r="AB574" s="65" t="s">
        <v>659</v>
      </c>
      <c r="AC574" s="46"/>
      <c r="AD574" s="46"/>
      <c r="AE574" s="56"/>
      <c r="AF574" s="56"/>
      <c r="AG574" s="41"/>
      <c r="AH574" s="60">
        <v>10732.31</v>
      </c>
      <c r="AI574" s="41"/>
      <c r="AJ574" s="56"/>
      <c r="AK574" s="41"/>
      <c r="AL574" s="64"/>
      <c r="AM574" s="64"/>
      <c r="AN574" s="64"/>
      <c r="AO574" s="64"/>
      <c r="AP574" s="61"/>
      <c r="AQ574" s="61"/>
      <c r="AR574" s="61"/>
      <c r="AS574" s="61"/>
      <c r="AT574" s="61"/>
      <c r="AU574" s="61"/>
      <c r="AV574" s="62"/>
      <c r="AW574" s="62"/>
      <c r="AX574" s="62"/>
      <c r="AY574" s="63"/>
      <c r="AZ574" s="62"/>
      <c r="BA574" s="63"/>
      <c r="BB574" s="62"/>
      <c r="BC574" s="62"/>
      <c r="BD574" s="42"/>
      <c r="BE574" s="42"/>
      <c r="BF574" s="43"/>
      <c r="BG574" s="62"/>
      <c r="BH574" s="63"/>
      <c r="BI574" s="62"/>
      <c r="BJ574" s="62"/>
      <c r="BK574" s="42"/>
      <c r="BL574" s="42"/>
      <c r="BM574" s="62"/>
    </row>
    <row r="575" spans="1:65" ht="25.5" x14ac:dyDescent="0.25">
      <c r="A575" s="311"/>
      <c r="B575" s="284"/>
      <c r="C575" s="62"/>
      <c r="D575" s="62"/>
      <c r="E575" s="62"/>
      <c r="F575" s="349"/>
      <c r="G575" s="62"/>
      <c r="H575" s="88"/>
      <c r="I575" s="89"/>
      <c r="J575" s="89"/>
      <c r="K575" s="62"/>
      <c r="L575" s="380"/>
      <c r="M575" s="62"/>
      <c r="N575" s="63"/>
      <c r="O575" s="64"/>
      <c r="P575" s="62"/>
      <c r="Q575" s="63"/>
      <c r="R575" s="63"/>
      <c r="S575" s="62"/>
      <c r="T575" s="62"/>
      <c r="U575" s="62"/>
      <c r="V575" s="64"/>
      <c r="W575" s="62"/>
      <c r="X575" s="44" t="s">
        <v>1073</v>
      </c>
      <c r="Y575" s="53" t="s">
        <v>310</v>
      </c>
      <c r="Z575" s="46">
        <v>41763</v>
      </c>
      <c r="AA575" s="55">
        <v>11353</v>
      </c>
      <c r="AB575" s="81" t="s">
        <v>660</v>
      </c>
      <c r="AC575" s="46"/>
      <c r="AD575" s="46"/>
      <c r="AE575" s="56"/>
      <c r="AF575" s="56"/>
      <c r="AG575" s="41"/>
      <c r="AH575" s="60"/>
      <c r="AI575" s="41"/>
      <c r="AJ575" s="56"/>
      <c r="AK575" s="41"/>
      <c r="AL575" s="64"/>
      <c r="AM575" s="64"/>
      <c r="AN575" s="64"/>
      <c r="AO575" s="64"/>
      <c r="AP575" s="61"/>
      <c r="AQ575" s="61"/>
      <c r="AR575" s="61"/>
      <c r="AS575" s="61"/>
      <c r="AT575" s="61"/>
      <c r="AU575" s="61"/>
      <c r="AV575" s="62"/>
      <c r="AW575" s="62"/>
      <c r="AX575" s="62"/>
      <c r="AY575" s="63"/>
      <c r="AZ575" s="62"/>
      <c r="BA575" s="63"/>
      <c r="BB575" s="62"/>
      <c r="BC575" s="62"/>
      <c r="BD575" s="42">
        <v>41763</v>
      </c>
      <c r="BE575" s="42">
        <v>42062</v>
      </c>
      <c r="BF575" s="43"/>
      <c r="BG575" s="62"/>
      <c r="BH575" s="63"/>
      <c r="BI575" s="62"/>
      <c r="BJ575" s="62"/>
      <c r="BK575" s="42"/>
      <c r="BL575" s="42"/>
      <c r="BM575" s="62"/>
    </row>
    <row r="576" spans="1:65" ht="25.5" x14ac:dyDescent="0.25">
      <c r="A576" s="311"/>
      <c r="B576" s="284"/>
      <c r="C576" s="62"/>
      <c r="D576" s="62"/>
      <c r="E576" s="62"/>
      <c r="F576" s="349"/>
      <c r="G576" s="62"/>
      <c r="H576" s="88"/>
      <c r="I576" s="89"/>
      <c r="J576" s="89"/>
      <c r="K576" s="62"/>
      <c r="L576" s="380"/>
      <c r="M576" s="62"/>
      <c r="N576" s="63"/>
      <c r="O576" s="64"/>
      <c r="P576" s="62"/>
      <c r="Q576" s="63"/>
      <c r="R576" s="63"/>
      <c r="S576" s="62"/>
      <c r="T576" s="62"/>
      <c r="U576" s="62"/>
      <c r="V576" s="64"/>
      <c r="W576" s="62"/>
      <c r="X576" s="44" t="s">
        <v>1073</v>
      </c>
      <c r="Y576" s="53" t="s">
        <v>136</v>
      </c>
      <c r="Z576" s="46">
        <v>41845</v>
      </c>
      <c r="AA576" s="55">
        <v>11370</v>
      </c>
      <c r="AB576" s="65" t="s">
        <v>660</v>
      </c>
      <c r="AC576" s="46">
        <v>41854</v>
      </c>
      <c r="AD576" s="46">
        <v>41878</v>
      </c>
      <c r="AE576" s="56"/>
      <c r="AF576" s="56"/>
      <c r="AG576" s="41">
        <v>0</v>
      </c>
      <c r="AH576" s="60"/>
      <c r="AI576" s="41"/>
      <c r="AJ576" s="56"/>
      <c r="AK576" s="41"/>
      <c r="AL576" s="64"/>
      <c r="AM576" s="64"/>
      <c r="AN576" s="64"/>
      <c r="AO576" s="64"/>
      <c r="AP576" s="61"/>
      <c r="AQ576" s="61"/>
      <c r="AR576" s="61"/>
      <c r="AS576" s="61"/>
      <c r="AT576" s="61"/>
      <c r="AU576" s="61"/>
      <c r="AV576" s="62"/>
      <c r="AW576" s="62"/>
      <c r="AX576" s="62"/>
      <c r="AY576" s="63"/>
      <c r="AZ576" s="62"/>
      <c r="BA576" s="63"/>
      <c r="BB576" s="62"/>
      <c r="BC576" s="62"/>
      <c r="BD576" s="42"/>
      <c r="BE576" s="42"/>
      <c r="BF576" s="43"/>
      <c r="BG576" s="62"/>
      <c r="BH576" s="63"/>
      <c r="BI576" s="62"/>
      <c r="BJ576" s="62"/>
      <c r="BK576" s="42"/>
      <c r="BL576" s="42"/>
      <c r="BM576" s="62"/>
    </row>
    <row r="577" spans="1:65" ht="25.5" x14ac:dyDescent="0.25">
      <c r="A577" s="311"/>
      <c r="B577" s="284"/>
      <c r="C577" s="62"/>
      <c r="D577" s="62"/>
      <c r="E577" s="62"/>
      <c r="F577" s="349"/>
      <c r="G577" s="62"/>
      <c r="H577" s="88"/>
      <c r="I577" s="89"/>
      <c r="J577" s="89"/>
      <c r="K577" s="62"/>
      <c r="L577" s="380"/>
      <c r="M577" s="62"/>
      <c r="N577" s="63"/>
      <c r="O577" s="64"/>
      <c r="P577" s="62"/>
      <c r="Q577" s="63"/>
      <c r="R577" s="63"/>
      <c r="S577" s="62"/>
      <c r="T577" s="62"/>
      <c r="U577" s="62"/>
      <c r="V577" s="64"/>
      <c r="W577" s="62"/>
      <c r="X577" s="44" t="s">
        <v>1073</v>
      </c>
      <c r="Y577" s="53" t="s">
        <v>309</v>
      </c>
      <c r="Z577" s="46">
        <v>42062</v>
      </c>
      <c r="AA577" s="55">
        <v>11512</v>
      </c>
      <c r="AB577" s="65" t="s">
        <v>660</v>
      </c>
      <c r="AC577" s="46"/>
      <c r="AD577" s="46"/>
      <c r="AE577" s="56"/>
      <c r="AF577" s="56"/>
      <c r="AG577" s="41"/>
      <c r="AH577" s="60"/>
      <c r="AI577" s="41"/>
      <c r="AJ577" s="56"/>
      <c r="AK577" s="41"/>
      <c r="AL577" s="64"/>
      <c r="AM577" s="64"/>
      <c r="AN577" s="64"/>
      <c r="AO577" s="64"/>
      <c r="AP577" s="61"/>
      <c r="AQ577" s="61"/>
      <c r="AR577" s="61"/>
      <c r="AS577" s="61"/>
      <c r="AT577" s="61"/>
      <c r="AU577" s="61"/>
      <c r="AV577" s="62"/>
      <c r="AW577" s="62"/>
      <c r="AX577" s="62"/>
      <c r="AY577" s="63"/>
      <c r="AZ577" s="62"/>
      <c r="BA577" s="63"/>
      <c r="BB577" s="62"/>
      <c r="BC577" s="62"/>
      <c r="BD577" s="42">
        <v>42063</v>
      </c>
      <c r="BE577" s="42">
        <v>42242</v>
      </c>
      <c r="BF577" s="43"/>
      <c r="BG577" s="62"/>
      <c r="BH577" s="63"/>
      <c r="BI577" s="62"/>
      <c r="BJ577" s="62"/>
      <c r="BK577" s="42"/>
      <c r="BL577" s="42"/>
      <c r="BM577" s="62"/>
    </row>
    <row r="578" spans="1:65" ht="38.25" x14ac:dyDescent="0.25">
      <c r="A578" s="311"/>
      <c r="B578" s="284"/>
      <c r="C578" s="62"/>
      <c r="D578" s="62"/>
      <c r="E578" s="62"/>
      <c r="F578" s="349"/>
      <c r="G578" s="62"/>
      <c r="H578" s="88"/>
      <c r="I578" s="89"/>
      <c r="J578" s="89"/>
      <c r="K578" s="62"/>
      <c r="L578" s="380"/>
      <c r="M578" s="62"/>
      <c r="N578" s="63"/>
      <c r="O578" s="64"/>
      <c r="P578" s="62"/>
      <c r="Q578" s="63"/>
      <c r="R578" s="63"/>
      <c r="S578" s="62"/>
      <c r="T578" s="62"/>
      <c r="U578" s="62"/>
      <c r="V578" s="64"/>
      <c r="W578" s="62"/>
      <c r="X578" s="44" t="s">
        <v>1074</v>
      </c>
      <c r="Y578" s="53" t="s">
        <v>445</v>
      </c>
      <c r="Z578" s="46">
        <v>42236</v>
      </c>
      <c r="AA578" s="55">
        <v>11625</v>
      </c>
      <c r="AB578" s="65" t="s">
        <v>661</v>
      </c>
      <c r="AC578" s="46">
        <v>42244</v>
      </c>
      <c r="AD578" s="46">
        <v>42543</v>
      </c>
      <c r="AE578" s="56"/>
      <c r="AF578" s="56"/>
      <c r="AG578" s="41"/>
      <c r="AH578" s="60">
        <v>117719.2</v>
      </c>
      <c r="AI578" s="41"/>
      <c r="AJ578" s="56"/>
      <c r="AK578" s="41"/>
      <c r="AL578" s="64"/>
      <c r="AM578" s="64"/>
      <c r="AN578" s="64"/>
      <c r="AO578" s="64"/>
      <c r="AP578" s="61"/>
      <c r="AQ578" s="61"/>
      <c r="AR578" s="61"/>
      <c r="AS578" s="61"/>
      <c r="AT578" s="61"/>
      <c r="AU578" s="61"/>
      <c r="AV578" s="62"/>
      <c r="AW578" s="62"/>
      <c r="AX578" s="62"/>
      <c r="AY578" s="63"/>
      <c r="AZ578" s="62"/>
      <c r="BA578" s="63"/>
      <c r="BB578" s="62"/>
      <c r="BC578" s="62"/>
      <c r="BD578" s="42">
        <v>42243</v>
      </c>
      <c r="BE578" s="42">
        <v>42522</v>
      </c>
      <c r="BF578" s="43"/>
      <c r="BG578" s="62"/>
      <c r="BH578" s="63"/>
      <c r="BI578" s="62"/>
      <c r="BJ578" s="62"/>
      <c r="BK578" s="42"/>
      <c r="BL578" s="42"/>
      <c r="BM578" s="62"/>
    </row>
    <row r="579" spans="1:65" ht="38.25" x14ac:dyDescent="0.25">
      <c r="A579" s="312"/>
      <c r="B579" s="285"/>
      <c r="C579" s="66"/>
      <c r="D579" s="66"/>
      <c r="E579" s="66"/>
      <c r="F579" s="350"/>
      <c r="G579" s="66"/>
      <c r="H579" s="47"/>
      <c r="I579" s="48"/>
      <c r="J579" s="48"/>
      <c r="K579" s="66"/>
      <c r="L579" s="381"/>
      <c r="M579" s="66"/>
      <c r="N579" s="67"/>
      <c r="O579" s="68"/>
      <c r="P579" s="66"/>
      <c r="Q579" s="67"/>
      <c r="R579" s="67"/>
      <c r="S579" s="66"/>
      <c r="T579" s="66"/>
      <c r="U579" s="66"/>
      <c r="V579" s="68"/>
      <c r="W579" s="66"/>
      <c r="X579" s="44" t="s">
        <v>1073</v>
      </c>
      <c r="Y579" s="53" t="s">
        <v>762</v>
      </c>
      <c r="Z579" s="46">
        <v>42522</v>
      </c>
      <c r="AA579" s="55">
        <v>11843</v>
      </c>
      <c r="AB579" s="65" t="s">
        <v>661</v>
      </c>
      <c r="AC579" s="46">
        <v>42544</v>
      </c>
      <c r="AD579" s="46">
        <v>42843</v>
      </c>
      <c r="AE579" s="56"/>
      <c r="AF579" s="56"/>
      <c r="AG579" s="41"/>
      <c r="AH579" s="60"/>
      <c r="AI579" s="41"/>
      <c r="AJ579" s="56"/>
      <c r="AK579" s="41"/>
      <c r="AL579" s="68"/>
      <c r="AM579" s="68"/>
      <c r="AN579" s="68"/>
      <c r="AO579" s="68"/>
      <c r="AP579" s="61"/>
      <c r="AQ579" s="61"/>
      <c r="AR579" s="61"/>
      <c r="AS579" s="61"/>
      <c r="AT579" s="61"/>
      <c r="AU579" s="61"/>
      <c r="AV579" s="66"/>
      <c r="AW579" s="66"/>
      <c r="AX579" s="66"/>
      <c r="AY579" s="67"/>
      <c r="AZ579" s="66"/>
      <c r="BA579" s="67"/>
      <c r="BB579" s="66"/>
      <c r="BC579" s="66"/>
      <c r="BD579" s="42">
        <v>42523</v>
      </c>
      <c r="BE579" s="42">
        <v>42822</v>
      </c>
      <c r="BF579" s="43"/>
      <c r="BG579" s="66"/>
      <c r="BH579" s="67"/>
      <c r="BI579" s="66"/>
      <c r="BJ579" s="66"/>
      <c r="BK579" s="42"/>
      <c r="BL579" s="42"/>
      <c r="BM579" s="66"/>
    </row>
    <row r="580" spans="1:65" x14ac:dyDescent="0.25">
      <c r="A580" s="317">
        <v>118</v>
      </c>
      <c r="B580" s="290" t="s">
        <v>58</v>
      </c>
      <c r="C580" s="57" t="s">
        <v>59</v>
      </c>
      <c r="D580" s="57" t="s">
        <v>1154</v>
      </c>
      <c r="E580" s="57" t="s">
        <v>143</v>
      </c>
      <c r="F580" s="351" t="s">
        <v>60</v>
      </c>
      <c r="G580" s="57">
        <v>11061</v>
      </c>
      <c r="H580" s="57"/>
      <c r="I580" s="58"/>
      <c r="J580" s="58"/>
      <c r="K580" s="57" t="s">
        <v>61</v>
      </c>
      <c r="L580" s="385" t="s">
        <v>20</v>
      </c>
      <c r="M580" s="57" t="s">
        <v>239</v>
      </c>
      <c r="N580" s="58">
        <v>41470</v>
      </c>
      <c r="O580" s="59">
        <v>1337974.24</v>
      </c>
      <c r="P580" s="57">
        <v>11091</v>
      </c>
      <c r="Q580" s="58">
        <v>41486</v>
      </c>
      <c r="R580" s="58">
        <v>41876</v>
      </c>
      <c r="S580" s="57" t="s">
        <v>52</v>
      </c>
      <c r="T580" s="57" t="s">
        <v>250</v>
      </c>
      <c r="U580" s="57" t="s">
        <v>1213</v>
      </c>
      <c r="V580" s="59">
        <v>195156.18</v>
      </c>
      <c r="W580" s="57">
        <v>44905100</v>
      </c>
      <c r="X580" s="44"/>
      <c r="Y580" s="53"/>
      <c r="Z580" s="46"/>
      <c r="AA580" s="55"/>
      <c r="AB580" s="53"/>
      <c r="AC580" s="46"/>
      <c r="AD580" s="46"/>
      <c r="AE580" s="56">
        <v>0</v>
      </c>
      <c r="AF580" s="56">
        <v>0</v>
      </c>
      <c r="AG580" s="41">
        <f>SUM(AG581:AG584)</f>
        <v>0</v>
      </c>
      <c r="AH580" s="60">
        <f>SUM(AH581:AH585)</f>
        <v>0</v>
      </c>
      <c r="AI580" s="41"/>
      <c r="AJ580" s="56">
        <f>SUM(AJ581:AJ589)</f>
        <v>6.6218808517569061E-2</v>
      </c>
      <c r="AK580" s="41">
        <f>SUM(AK581:AK589)</f>
        <v>88599.06</v>
      </c>
      <c r="AL580" s="59">
        <f>O580-AH580+AG580+AK580</f>
        <v>1426573.3</v>
      </c>
      <c r="AM580" s="59">
        <v>1233526.1400000001</v>
      </c>
      <c r="AN580" s="59">
        <v>13641.38</v>
      </c>
      <c r="AO580" s="59">
        <f t="shared" ref="AO580:AO801" si="44">AM580+AN580</f>
        <v>1247167.52</v>
      </c>
      <c r="AP580" s="61"/>
      <c r="AQ580" s="61"/>
      <c r="AR580" s="61"/>
      <c r="AS580" s="61"/>
      <c r="AT580" s="61"/>
      <c r="AU580" s="61"/>
      <c r="AV580" s="57"/>
      <c r="AW580" s="57"/>
      <c r="AX580" s="57"/>
      <c r="AY580" s="58"/>
      <c r="AZ580" s="57"/>
      <c r="BA580" s="58"/>
      <c r="BB580" s="57" t="s">
        <v>340</v>
      </c>
      <c r="BC580" s="57" t="s">
        <v>341</v>
      </c>
      <c r="BD580" s="42">
        <v>41487</v>
      </c>
      <c r="BE580" s="42">
        <v>41786</v>
      </c>
      <c r="BF580" s="43"/>
      <c r="BG580" s="57"/>
      <c r="BH580" s="58">
        <v>41487</v>
      </c>
      <c r="BI580" s="57"/>
      <c r="BJ580" s="57" t="s">
        <v>233</v>
      </c>
      <c r="BK580" s="42"/>
      <c r="BL580" s="42"/>
      <c r="BM580" s="57"/>
    </row>
    <row r="581" spans="1:65" ht="25.5" x14ac:dyDescent="0.25">
      <c r="A581" s="311"/>
      <c r="B581" s="284"/>
      <c r="C581" s="62"/>
      <c r="D581" s="62"/>
      <c r="E581" s="62"/>
      <c r="F581" s="349"/>
      <c r="G581" s="62"/>
      <c r="H581" s="62"/>
      <c r="I581" s="63"/>
      <c r="J581" s="63"/>
      <c r="K581" s="62"/>
      <c r="L581" s="380"/>
      <c r="M581" s="62"/>
      <c r="N581" s="63"/>
      <c r="O581" s="64"/>
      <c r="P581" s="62"/>
      <c r="Q581" s="63"/>
      <c r="R581" s="63"/>
      <c r="S581" s="62"/>
      <c r="T581" s="62"/>
      <c r="U581" s="62"/>
      <c r="V581" s="64"/>
      <c r="W581" s="62"/>
      <c r="X581" s="44" t="s">
        <v>1073</v>
      </c>
      <c r="Y581" s="53" t="s">
        <v>308</v>
      </c>
      <c r="Z581" s="46">
        <v>41787</v>
      </c>
      <c r="AA581" s="55">
        <v>11354</v>
      </c>
      <c r="AB581" s="81" t="s">
        <v>656</v>
      </c>
      <c r="AC581" s="46"/>
      <c r="AD581" s="46"/>
      <c r="AE581" s="56"/>
      <c r="AF581" s="56"/>
      <c r="AG581" s="41"/>
      <c r="AH581" s="60"/>
      <c r="AI581" s="41"/>
      <c r="AJ581" s="56"/>
      <c r="AK581" s="41"/>
      <c r="AL581" s="64"/>
      <c r="AM581" s="64"/>
      <c r="AN581" s="64"/>
      <c r="AO581" s="64"/>
      <c r="AP581" s="61"/>
      <c r="AQ581" s="61"/>
      <c r="AR581" s="61"/>
      <c r="AS581" s="61"/>
      <c r="AT581" s="61"/>
      <c r="AU581" s="61"/>
      <c r="AV581" s="62"/>
      <c r="AW581" s="62"/>
      <c r="AX581" s="62"/>
      <c r="AY581" s="63"/>
      <c r="AZ581" s="62"/>
      <c r="BA581" s="63"/>
      <c r="BB581" s="62"/>
      <c r="BC581" s="62"/>
      <c r="BD581" s="42">
        <v>41788</v>
      </c>
      <c r="BE581" s="42">
        <v>41986</v>
      </c>
      <c r="BF581" s="43"/>
      <c r="BG581" s="62"/>
      <c r="BH581" s="63"/>
      <c r="BI581" s="62"/>
      <c r="BJ581" s="62"/>
      <c r="BK581" s="42"/>
      <c r="BL581" s="42"/>
      <c r="BM581" s="62"/>
    </row>
    <row r="582" spans="1:65" ht="25.5" x14ac:dyDescent="0.25">
      <c r="A582" s="311"/>
      <c r="B582" s="284"/>
      <c r="C582" s="62"/>
      <c r="D582" s="62"/>
      <c r="E582" s="62"/>
      <c r="F582" s="349"/>
      <c r="G582" s="62"/>
      <c r="H582" s="62"/>
      <c r="I582" s="63"/>
      <c r="J582" s="63"/>
      <c r="K582" s="62"/>
      <c r="L582" s="380"/>
      <c r="M582" s="62"/>
      <c r="N582" s="63"/>
      <c r="O582" s="64"/>
      <c r="P582" s="62"/>
      <c r="Q582" s="63"/>
      <c r="R582" s="63"/>
      <c r="S582" s="62"/>
      <c r="T582" s="62"/>
      <c r="U582" s="62"/>
      <c r="V582" s="64"/>
      <c r="W582" s="62"/>
      <c r="X582" s="44" t="s">
        <v>1073</v>
      </c>
      <c r="Y582" s="53" t="s">
        <v>137</v>
      </c>
      <c r="Z582" s="46">
        <v>41872</v>
      </c>
      <c r="AA582" s="55">
        <v>11381</v>
      </c>
      <c r="AB582" s="81" t="s">
        <v>656</v>
      </c>
      <c r="AC582" s="46">
        <v>41877</v>
      </c>
      <c r="AD582" s="46">
        <v>42076</v>
      </c>
      <c r="AE582" s="56"/>
      <c r="AF582" s="56"/>
      <c r="AG582" s="41">
        <v>0</v>
      </c>
      <c r="AH582" s="60"/>
      <c r="AI582" s="41"/>
      <c r="AJ582" s="56"/>
      <c r="AK582" s="41"/>
      <c r="AL582" s="64"/>
      <c r="AM582" s="64"/>
      <c r="AN582" s="64"/>
      <c r="AO582" s="64"/>
      <c r="AP582" s="61"/>
      <c r="AQ582" s="61"/>
      <c r="AR582" s="61"/>
      <c r="AS582" s="61"/>
      <c r="AT582" s="61"/>
      <c r="AU582" s="61"/>
      <c r="AV582" s="62"/>
      <c r="AW582" s="62"/>
      <c r="AX582" s="62"/>
      <c r="AY582" s="63"/>
      <c r="AZ582" s="62"/>
      <c r="BA582" s="63"/>
      <c r="BB582" s="62"/>
      <c r="BC582" s="62"/>
      <c r="BD582" s="42"/>
      <c r="BE582" s="42"/>
      <c r="BF582" s="43"/>
      <c r="BG582" s="62"/>
      <c r="BH582" s="63"/>
      <c r="BI582" s="62"/>
      <c r="BJ582" s="62"/>
      <c r="BK582" s="42"/>
      <c r="BL582" s="42"/>
      <c r="BM582" s="62"/>
    </row>
    <row r="583" spans="1:65" ht="25.5" x14ac:dyDescent="0.25">
      <c r="A583" s="311"/>
      <c r="B583" s="284"/>
      <c r="C583" s="62"/>
      <c r="D583" s="62"/>
      <c r="E583" s="62"/>
      <c r="F583" s="349"/>
      <c r="G583" s="62"/>
      <c r="H583" s="62"/>
      <c r="I583" s="63"/>
      <c r="J583" s="63"/>
      <c r="K583" s="62"/>
      <c r="L583" s="380"/>
      <c r="M583" s="62"/>
      <c r="N583" s="63"/>
      <c r="O583" s="64"/>
      <c r="P583" s="62"/>
      <c r="Q583" s="63"/>
      <c r="R583" s="63"/>
      <c r="S583" s="62"/>
      <c r="T583" s="62"/>
      <c r="U583" s="62"/>
      <c r="V583" s="64"/>
      <c r="W583" s="62"/>
      <c r="X583" s="44" t="s">
        <v>1073</v>
      </c>
      <c r="Y583" s="53" t="s">
        <v>307</v>
      </c>
      <c r="Z583" s="46">
        <v>41985</v>
      </c>
      <c r="AA583" s="55">
        <v>11485</v>
      </c>
      <c r="AB583" s="81" t="s">
        <v>656</v>
      </c>
      <c r="AC583" s="46"/>
      <c r="AD583" s="46"/>
      <c r="AE583" s="56"/>
      <c r="AF583" s="56"/>
      <c r="AG583" s="41"/>
      <c r="AH583" s="60"/>
      <c r="AI583" s="41"/>
      <c r="AJ583" s="56"/>
      <c r="AK583" s="41"/>
      <c r="AL583" s="64"/>
      <c r="AM583" s="64"/>
      <c r="AN583" s="64"/>
      <c r="AO583" s="64"/>
      <c r="AP583" s="61"/>
      <c r="AQ583" s="61"/>
      <c r="AR583" s="61"/>
      <c r="AS583" s="61"/>
      <c r="AT583" s="61"/>
      <c r="AU583" s="61"/>
      <c r="AV583" s="62"/>
      <c r="AW583" s="62"/>
      <c r="AX583" s="62"/>
      <c r="AY583" s="63"/>
      <c r="AZ583" s="62"/>
      <c r="BA583" s="63"/>
      <c r="BB583" s="62" t="s">
        <v>340</v>
      </c>
      <c r="BC583" s="62" t="s">
        <v>341</v>
      </c>
      <c r="BD583" s="42">
        <v>41987</v>
      </c>
      <c r="BE583" s="42">
        <v>42076</v>
      </c>
      <c r="BF583" s="43"/>
      <c r="BG583" s="62"/>
      <c r="BH583" s="63"/>
      <c r="BI583" s="62"/>
      <c r="BJ583" s="62"/>
      <c r="BK583" s="42"/>
      <c r="BL583" s="42"/>
      <c r="BM583" s="62"/>
    </row>
    <row r="584" spans="1:65" ht="25.5" x14ac:dyDescent="0.25">
      <c r="A584" s="311"/>
      <c r="B584" s="284"/>
      <c r="C584" s="62"/>
      <c r="D584" s="62"/>
      <c r="E584" s="62"/>
      <c r="F584" s="349"/>
      <c r="G584" s="62"/>
      <c r="H584" s="62"/>
      <c r="I584" s="63"/>
      <c r="J584" s="63"/>
      <c r="K584" s="62"/>
      <c r="L584" s="380"/>
      <c r="M584" s="62"/>
      <c r="N584" s="63"/>
      <c r="O584" s="64"/>
      <c r="P584" s="62"/>
      <c r="Q584" s="63"/>
      <c r="R584" s="63"/>
      <c r="S584" s="62"/>
      <c r="T584" s="62"/>
      <c r="U584" s="62"/>
      <c r="V584" s="64"/>
      <c r="W584" s="62"/>
      <c r="X584" s="44" t="s">
        <v>1073</v>
      </c>
      <c r="Y584" s="53" t="s">
        <v>371</v>
      </c>
      <c r="Z584" s="46">
        <v>41711</v>
      </c>
      <c r="AA584" s="55">
        <v>11560</v>
      </c>
      <c r="AB584" s="81" t="s">
        <v>656</v>
      </c>
      <c r="AC584" s="46">
        <v>42077</v>
      </c>
      <c r="AD584" s="46">
        <v>42276</v>
      </c>
      <c r="AE584" s="56"/>
      <c r="AF584" s="56"/>
      <c r="AG584" s="41"/>
      <c r="AH584" s="60"/>
      <c r="AI584" s="41"/>
      <c r="AJ584" s="56"/>
      <c r="AK584" s="41"/>
      <c r="AL584" s="64"/>
      <c r="AM584" s="64"/>
      <c r="AN584" s="64"/>
      <c r="AO584" s="64"/>
      <c r="AP584" s="61"/>
      <c r="AQ584" s="61"/>
      <c r="AR584" s="61"/>
      <c r="AS584" s="61"/>
      <c r="AT584" s="61"/>
      <c r="AU584" s="61"/>
      <c r="AV584" s="62"/>
      <c r="AW584" s="62"/>
      <c r="AX584" s="62"/>
      <c r="AY584" s="63"/>
      <c r="AZ584" s="62"/>
      <c r="BA584" s="63"/>
      <c r="BB584" s="62" t="s">
        <v>340</v>
      </c>
      <c r="BC584" s="62" t="s">
        <v>341</v>
      </c>
      <c r="BD584" s="42">
        <v>42077</v>
      </c>
      <c r="BE584" s="42">
        <v>42276</v>
      </c>
      <c r="BF584" s="43"/>
      <c r="BG584" s="62"/>
      <c r="BH584" s="63"/>
      <c r="BI584" s="62"/>
      <c r="BJ584" s="62"/>
      <c r="BK584" s="42"/>
      <c r="BL584" s="42"/>
      <c r="BM584" s="62"/>
    </row>
    <row r="585" spans="1:65" ht="25.5" x14ac:dyDescent="0.25">
      <c r="A585" s="311"/>
      <c r="B585" s="284"/>
      <c r="C585" s="62"/>
      <c r="D585" s="62"/>
      <c r="E585" s="62"/>
      <c r="F585" s="349"/>
      <c r="G585" s="62"/>
      <c r="H585" s="62"/>
      <c r="I585" s="63"/>
      <c r="J585" s="63"/>
      <c r="K585" s="62"/>
      <c r="L585" s="380"/>
      <c r="M585" s="62"/>
      <c r="N585" s="63"/>
      <c r="O585" s="64"/>
      <c r="P585" s="62"/>
      <c r="Q585" s="63"/>
      <c r="R585" s="63"/>
      <c r="S585" s="62"/>
      <c r="T585" s="62"/>
      <c r="U585" s="62"/>
      <c r="V585" s="64"/>
      <c r="W585" s="62"/>
      <c r="X585" s="53" t="s">
        <v>704</v>
      </c>
      <c r="Y585" s="53"/>
      <c r="Z585" s="46"/>
      <c r="AA585" s="55"/>
      <c r="AB585" s="50" t="s">
        <v>388</v>
      </c>
      <c r="AC585" s="46"/>
      <c r="AD585" s="46"/>
      <c r="AE585" s="56"/>
      <c r="AF585" s="56"/>
      <c r="AG585" s="41"/>
      <c r="AH585" s="60"/>
      <c r="AI585" s="46">
        <v>41869</v>
      </c>
      <c r="AJ585" s="56">
        <f>AK585/O580</f>
        <v>6.6218808517569061E-2</v>
      </c>
      <c r="AK585" s="41">
        <v>88599.06</v>
      </c>
      <c r="AL585" s="64"/>
      <c r="AM585" s="64"/>
      <c r="AN585" s="64"/>
      <c r="AO585" s="64"/>
      <c r="AP585" s="61"/>
      <c r="AQ585" s="61"/>
      <c r="AR585" s="61"/>
      <c r="AS585" s="61"/>
      <c r="AT585" s="61"/>
      <c r="AU585" s="61"/>
      <c r="AV585" s="62"/>
      <c r="AW585" s="62"/>
      <c r="AX585" s="62"/>
      <c r="AY585" s="63"/>
      <c r="AZ585" s="62"/>
      <c r="BA585" s="63"/>
      <c r="BB585" s="62"/>
      <c r="BC585" s="62"/>
      <c r="BD585" s="42"/>
      <c r="BE585" s="42"/>
      <c r="BF585" s="43"/>
      <c r="BG585" s="62"/>
      <c r="BH585" s="63"/>
      <c r="BI585" s="62"/>
      <c r="BJ585" s="62"/>
      <c r="BK585" s="42"/>
      <c r="BL585" s="42"/>
      <c r="BM585" s="62"/>
    </row>
    <row r="586" spans="1:65" ht="25.5" x14ac:dyDescent="0.25">
      <c r="A586" s="311"/>
      <c r="B586" s="284"/>
      <c r="C586" s="62"/>
      <c r="D586" s="62"/>
      <c r="E586" s="62"/>
      <c r="F586" s="349"/>
      <c r="G586" s="62"/>
      <c r="H586" s="62"/>
      <c r="I586" s="63"/>
      <c r="J586" s="63"/>
      <c r="K586" s="62"/>
      <c r="L586" s="380"/>
      <c r="M586" s="62"/>
      <c r="N586" s="63"/>
      <c r="O586" s="64"/>
      <c r="P586" s="62"/>
      <c r="Q586" s="63"/>
      <c r="R586" s="63"/>
      <c r="S586" s="62"/>
      <c r="T586" s="62"/>
      <c r="U586" s="62"/>
      <c r="V586" s="64"/>
      <c r="W586" s="62"/>
      <c r="X586" s="44" t="s">
        <v>1073</v>
      </c>
      <c r="Y586" s="53" t="s">
        <v>461</v>
      </c>
      <c r="Z586" s="46">
        <v>42269</v>
      </c>
      <c r="AA586" s="55">
        <v>11649</v>
      </c>
      <c r="AB586" s="81" t="s">
        <v>656</v>
      </c>
      <c r="AC586" s="46">
        <v>42277</v>
      </c>
      <c r="AD586" s="46">
        <v>42476</v>
      </c>
      <c r="AE586" s="56"/>
      <c r="AF586" s="56"/>
      <c r="AG586" s="41"/>
      <c r="AH586" s="60"/>
      <c r="AI586" s="41"/>
      <c r="AJ586" s="56"/>
      <c r="AK586" s="41"/>
      <c r="AL586" s="64"/>
      <c r="AM586" s="64"/>
      <c r="AN586" s="64"/>
      <c r="AO586" s="64"/>
      <c r="AP586" s="61"/>
      <c r="AQ586" s="61"/>
      <c r="AR586" s="61"/>
      <c r="AS586" s="61"/>
      <c r="AT586" s="61"/>
      <c r="AU586" s="61"/>
      <c r="AV586" s="62"/>
      <c r="AW586" s="62"/>
      <c r="AX586" s="62"/>
      <c r="AY586" s="63"/>
      <c r="AZ586" s="62"/>
      <c r="BA586" s="63"/>
      <c r="BB586" s="62"/>
      <c r="BC586" s="62"/>
      <c r="BD586" s="42">
        <v>42277</v>
      </c>
      <c r="BE586" s="42">
        <v>42476</v>
      </c>
      <c r="BF586" s="43"/>
      <c r="BG586" s="62"/>
      <c r="BH586" s="63"/>
      <c r="BI586" s="62"/>
      <c r="BJ586" s="62"/>
      <c r="BK586" s="42"/>
      <c r="BL586" s="42"/>
      <c r="BM586" s="62"/>
    </row>
    <row r="587" spans="1:65" ht="25.5" x14ac:dyDescent="0.25">
      <c r="A587" s="311"/>
      <c r="B587" s="284"/>
      <c r="C587" s="62"/>
      <c r="D587" s="62"/>
      <c r="E587" s="62"/>
      <c r="F587" s="349"/>
      <c r="G587" s="62"/>
      <c r="H587" s="62"/>
      <c r="I587" s="63"/>
      <c r="J587" s="63"/>
      <c r="K587" s="62"/>
      <c r="L587" s="380"/>
      <c r="M587" s="62"/>
      <c r="N587" s="63"/>
      <c r="O587" s="64"/>
      <c r="P587" s="62"/>
      <c r="Q587" s="63"/>
      <c r="R587" s="63"/>
      <c r="S587" s="62"/>
      <c r="T587" s="62"/>
      <c r="U587" s="62"/>
      <c r="V587" s="64"/>
      <c r="W587" s="62"/>
      <c r="X587" s="44" t="s">
        <v>1073</v>
      </c>
      <c r="Y587" s="53" t="s">
        <v>695</v>
      </c>
      <c r="Z587" s="46">
        <v>42474</v>
      </c>
      <c r="AA587" s="55" t="s">
        <v>699</v>
      </c>
      <c r="AB587" s="81" t="s">
        <v>656</v>
      </c>
      <c r="AC587" s="46">
        <v>42477</v>
      </c>
      <c r="AD587" s="46">
        <v>42685</v>
      </c>
      <c r="AE587" s="56"/>
      <c r="AF587" s="56"/>
      <c r="AG587" s="41"/>
      <c r="AH587" s="60"/>
      <c r="AI587" s="41"/>
      <c r="AJ587" s="56"/>
      <c r="AK587" s="41"/>
      <c r="AL587" s="64"/>
      <c r="AM587" s="64"/>
      <c r="AN587" s="64"/>
      <c r="AO587" s="64"/>
      <c r="AP587" s="61"/>
      <c r="AQ587" s="61"/>
      <c r="AR587" s="61"/>
      <c r="AS587" s="61"/>
      <c r="AT587" s="61"/>
      <c r="AU587" s="61"/>
      <c r="AV587" s="62"/>
      <c r="AW587" s="62"/>
      <c r="AX587" s="62"/>
      <c r="AY587" s="63"/>
      <c r="AZ587" s="62"/>
      <c r="BA587" s="63"/>
      <c r="BB587" s="62"/>
      <c r="BC587" s="62"/>
      <c r="BD587" s="42">
        <v>42477</v>
      </c>
      <c r="BE587" s="42">
        <v>42683</v>
      </c>
      <c r="BF587" s="43"/>
      <c r="BG587" s="62"/>
      <c r="BH587" s="63"/>
      <c r="BI587" s="62"/>
      <c r="BJ587" s="62"/>
      <c r="BK587" s="42"/>
      <c r="BL587" s="42"/>
      <c r="BM587" s="62"/>
    </row>
    <row r="588" spans="1:65" ht="25.5" x14ac:dyDescent="0.25">
      <c r="A588" s="311"/>
      <c r="B588" s="284"/>
      <c r="C588" s="62"/>
      <c r="D588" s="62"/>
      <c r="E588" s="62"/>
      <c r="F588" s="349"/>
      <c r="G588" s="62"/>
      <c r="H588" s="62"/>
      <c r="I588" s="63"/>
      <c r="J588" s="63"/>
      <c r="K588" s="62"/>
      <c r="L588" s="380"/>
      <c r="M588" s="62"/>
      <c r="N588" s="63"/>
      <c r="O588" s="64"/>
      <c r="P588" s="62"/>
      <c r="Q588" s="63"/>
      <c r="R588" s="63"/>
      <c r="S588" s="62"/>
      <c r="T588" s="62"/>
      <c r="U588" s="62"/>
      <c r="V588" s="64"/>
      <c r="W588" s="62"/>
      <c r="X588" s="44" t="s">
        <v>1073</v>
      </c>
      <c r="Y588" s="53" t="s">
        <v>1009</v>
      </c>
      <c r="Z588" s="46">
        <v>42675</v>
      </c>
      <c r="AA588" s="55" t="s">
        <v>1271</v>
      </c>
      <c r="AB588" s="81" t="s">
        <v>656</v>
      </c>
      <c r="AC588" s="46">
        <v>42686</v>
      </c>
      <c r="AD588" s="46">
        <v>42835</v>
      </c>
      <c r="AE588" s="56"/>
      <c r="AF588" s="56"/>
      <c r="AG588" s="41"/>
      <c r="AH588" s="60"/>
      <c r="AI588" s="41"/>
      <c r="AJ588" s="56"/>
      <c r="AK588" s="41"/>
      <c r="AL588" s="64"/>
      <c r="AM588" s="64"/>
      <c r="AN588" s="64"/>
      <c r="AO588" s="64"/>
      <c r="AP588" s="61"/>
      <c r="AQ588" s="61"/>
      <c r="AR588" s="61"/>
      <c r="AS588" s="61"/>
      <c r="AT588" s="61"/>
      <c r="AU588" s="61"/>
      <c r="AV588" s="62"/>
      <c r="AW588" s="62"/>
      <c r="AX588" s="62"/>
      <c r="AY588" s="63"/>
      <c r="AZ588" s="62"/>
      <c r="BA588" s="63"/>
      <c r="BB588" s="62"/>
      <c r="BC588" s="62"/>
      <c r="BD588" s="42">
        <v>42684</v>
      </c>
      <c r="BE588" s="42">
        <v>42833</v>
      </c>
      <c r="BF588" s="43"/>
      <c r="BG588" s="62"/>
      <c r="BH588" s="63"/>
      <c r="BI588" s="62"/>
      <c r="BJ588" s="62"/>
      <c r="BK588" s="42"/>
      <c r="BL588" s="42"/>
      <c r="BM588" s="62"/>
    </row>
    <row r="589" spans="1:65" ht="25.5" x14ac:dyDescent="0.25">
      <c r="A589" s="311"/>
      <c r="B589" s="284"/>
      <c r="C589" s="62"/>
      <c r="D589" s="62"/>
      <c r="E589" s="62"/>
      <c r="F589" s="349"/>
      <c r="G589" s="62"/>
      <c r="H589" s="62"/>
      <c r="I589" s="63"/>
      <c r="J589" s="63"/>
      <c r="K589" s="62"/>
      <c r="L589" s="380"/>
      <c r="M589" s="62"/>
      <c r="N589" s="63"/>
      <c r="O589" s="64"/>
      <c r="P589" s="62"/>
      <c r="Q589" s="63"/>
      <c r="R589" s="63"/>
      <c r="S589" s="62"/>
      <c r="T589" s="62"/>
      <c r="U589" s="62"/>
      <c r="V589" s="64"/>
      <c r="W589" s="62"/>
      <c r="X589" s="44" t="s">
        <v>1073</v>
      </c>
      <c r="Y589" s="53" t="s">
        <v>1592</v>
      </c>
      <c r="Z589" s="46">
        <v>42832</v>
      </c>
      <c r="AA589" s="55">
        <v>12154</v>
      </c>
      <c r="AB589" s="81" t="s">
        <v>656</v>
      </c>
      <c r="AC589" s="46">
        <v>42836</v>
      </c>
      <c r="AD589" s="46">
        <v>43100</v>
      </c>
      <c r="AE589" s="56"/>
      <c r="AF589" s="56"/>
      <c r="AG589" s="41"/>
      <c r="AH589" s="60"/>
      <c r="AI589" s="41"/>
      <c r="AJ589" s="56"/>
      <c r="AK589" s="41"/>
      <c r="AL589" s="64"/>
      <c r="AM589" s="64"/>
      <c r="AN589" s="64"/>
      <c r="AO589" s="64"/>
      <c r="AP589" s="61"/>
      <c r="AQ589" s="61"/>
      <c r="AR589" s="61"/>
      <c r="AS589" s="61"/>
      <c r="AT589" s="61"/>
      <c r="AU589" s="61"/>
      <c r="AV589" s="62"/>
      <c r="AW589" s="62"/>
      <c r="AX589" s="62"/>
      <c r="AY589" s="63"/>
      <c r="AZ589" s="62"/>
      <c r="BA589" s="63"/>
      <c r="BB589" s="62"/>
      <c r="BC589" s="62"/>
      <c r="BD589" s="42">
        <v>42834</v>
      </c>
      <c r="BE589" s="42">
        <v>43100</v>
      </c>
      <c r="BF589" s="43"/>
      <c r="BG589" s="62"/>
      <c r="BH589" s="63"/>
      <c r="BI589" s="62"/>
      <c r="BJ589" s="62"/>
      <c r="BK589" s="42"/>
      <c r="BL589" s="42"/>
      <c r="BM589" s="62"/>
    </row>
    <row r="590" spans="1:65" ht="25.5" x14ac:dyDescent="0.25">
      <c r="A590" s="311"/>
      <c r="B590" s="284"/>
      <c r="C590" s="62"/>
      <c r="D590" s="62"/>
      <c r="E590" s="62"/>
      <c r="F590" s="349"/>
      <c r="G590" s="62"/>
      <c r="H590" s="62"/>
      <c r="I590" s="63"/>
      <c r="J590" s="63"/>
      <c r="K590" s="62"/>
      <c r="L590" s="380"/>
      <c r="M590" s="62"/>
      <c r="N590" s="63"/>
      <c r="O590" s="64"/>
      <c r="P590" s="62"/>
      <c r="Q590" s="63"/>
      <c r="R590" s="63"/>
      <c r="S590" s="62"/>
      <c r="T590" s="62"/>
      <c r="U590" s="62"/>
      <c r="V590" s="64"/>
      <c r="W590" s="62"/>
      <c r="X590" s="44" t="s">
        <v>1073</v>
      </c>
      <c r="Y590" s="53" t="s">
        <v>1858</v>
      </c>
      <c r="Z590" s="46">
        <v>43095</v>
      </c>
      <c r="AA590" s="55">
        <v>12208</v>
      </c>
      <c r="AB590" s="81" t="s">
        <v>656</v>
      </c>
      <c r="AC590" s="46">
        <v>43101</v>
      </c>
      <c r="AD590" s="46">
        <v>43220</v>
      </c>
      <c r="AE590" s="56"/>
      <c r="AF590" s="56"/>
      <c r="AG590" s="41"/>
      <c r="AH590" s="60"/>
      <c r="AI590" s="41"/>
      <c r="AJ590" s="56"/>
      <c r="AK590" s="41"/>
      <c r="AL590" s="64"/>
      <c r="AM590" s="64"/>
      <c r="AN590" s="64"/>
      <c r="AO590" s="64"/>
      <c r="AP590" s="61"/>
      <c r="AQ590" s="61"/>
      <c r="AR590" s="61"/>
      <c r="AS590" s="61"/>
      <c r="AT590" s="61"/>
      <c r="AU590" s="61"/>
      <c r="AV590" s="62"/>
      <c r="AW590" s="62"/>
      <c r="AX590" s="62"/>
      <c r="AY590" s="63"/>
      <c r="AZ590" s="62"/>
      <c r="BA590" s="63"/>
      <c r="BB590" s="62"/>
      <c r="BC590" s="62"/>
      <c r="BD590" s="42">
        <v>43101</v>
      </c>
      <c r="BE590" s="42">
        <v>43220</v>
      </c>
      <c r="BF590" s="43"/>
      <c r="BG590" s="62"/>
      <c r="BH590" s="63"/>
      <c r="BI590" s="62"/>
      <c r="BJ590" s="62"/>
      <c r="BK590" s="42"/>
      <c r="BL590" s="42"/>
      <c r="BM590" s="62"/>
    </row>
    <row r="591" spans="1:65" ht="25.5" x14ac:dyDescent="0.25">
      <c r="A591" s="312"/>
      <c r="B591" s="285"/>
      <c r="C591" s="66"/>
      <c r="D591" s="66"/>
      <c r="E591" s="66"/>
      <c r="F591" s="350"/>
      <c r="G591" s="66"/>
      <c r="H591" s="66"/>
      <c r="I591" s="67"/>
      <c r="J591" s="67"/>
      <c r="K591" s="66"/>
      <c r="L591" s="381"/>
      <c r="M591" s="66"/>
      <c r="N591" s="67"/>
      <c r="O591" s="68"/>
      <c r="P591" s="66"/>
      <c r="Q591" s="67"/>
      <c r="R591" s="67"/>
      <c r="S591" s="66"/>
      <c r="T591" s="66"/>
      <c r="U591" s="66"/>
      <c r="V591" s="68"/>
      <c r="W591" s="66"/>
      <c r="X591" s="44" t="s">
        <v>1073</v>
      </c>
      <c r="Y591" s="53" t="s">
        <v>1859</v>
      </c>
      <c r="Z591" s="46">
        <v>43215</v>
      </c>
      <c r="AA591" s="55">
        <v>12298</v>
      </c>
      <c r="AB591" s="81" t="s">
        <v>656</v>
      </c>
      <c r="AC591" s="46">
        <v>43221</v>
      </c>
      <c r="AD591" s="46">
        <v>43340</v>
      </c>
      <c r="AE591" s="56"/>
      <c r="AF591" s="56"/>
      <c r="AG591" s="41"/>
      <c r="AH591" s="60"/>
      <c r="AI591" s="41"/>
      <c r="AJ591" s="56"/>
      <c r="AK591" s="41"/>
      <c r="AL591" s="68"/>
      <c r="AM591" s="68"/>
      <c r="AN591" s="68"/>
      <c r="AO591" s="68"/>
      <c r="AP591" s="61"/>
      <c r="AQ591" s="61"/>
      <c r="AR591" s="61"/>
      <c r="AS591" s="61"/>
      <c r="AT591" s="61"/>
      <c r="AU591" s="61"/>
      <c r="AV591" s="66"/>
      <c r="AW591" s="66"/>
      <c r="AX591" s="66"/>
      <c r="AY591" s="67"/>
      <c r="AZ591" s="66"/>
      <c r="BA591" s="67"/>
      <c r="BB591" s="66"/>
      <c r="BC591" s="66"/>
      <c r="BD591" s="42">
        <v>43221</v>
      </c>
      <c r="BE591" s="42">
        <v>43340</v>
      </c>
      <c r="BF591" s="43"/>
      <c r="BG591" s="66"/>
      <c r="BH591" s="67"/>
      <c r="BI591" s="66"/>
      <c r="BJ591" s="66"/>
      <c r="BK591" s="42"/>
      <c r="BL591" s="42"/>
      <c r="BM591" s="66"/>
    </row>
    <row r="592" spans="1:65" x14ac:dyDescent="0.25">
      <c r="A592" s="317">
        <v>119</v>
      </c>
      <c r="B592" s="290" t="s">
        <v>63</v>
      </c>
      <c r="C592" s="57" t="s">
        <v>62</v>
      </c>
      <c r="D592" s="57" t="s">
        <v>1154</v>
      </c>
      <c r="E592" s="57" t="s">
        <v>143</v>
      </c>
      <c r="F592" s="351" t="s">
        <v>64</v>
      </c>
      <c r="G592" s="57">
        <v>11061</v>
      </c>
      <c r="H592" s="57"/>
      <c r="I592" s="58"/>
      <c r="J592" s="58"/>
      <c r="K592" s="57" t="s">
        <v>65</v>
      </c>
      <c r="L592" s="385" t="s">
        <v>66</v>
      </c>
      <c r="M592" s="57" t="s">
        <v>263</v>
      </c>
      <c r="N592" s="58">
        <v>41477</v>
      </c>
      <c r="O592" s="59">
        <v>10949274.390000001</v>
      </c>
      <c r="P592" s="57">
        <v>11096</v>
      </c>
      <c r="Q592" s="58">
        <v>41495</v>
      </c>
      <c r="R592" s="58">
        <v>41885</v>
      </c>
      <c r="S592" s="57" t="s">
        <v>18</v>
      </c>
      <c r="T592" s="57" t="s">
        <v>264</v>
      </c>
      <c r="U592" s="57" t="s">
        <v>1213</v>
      </c>
      <c r="V592" s="59">
        <v>2255187.23</v>
      </c>
      <c r="W592" s="57">
        <v>44905100</v>
      </c>
      <c r="X592" s="44"/>
      <c r="Y592" s="53"/>
      <c r="Z592" s="46"/>
      <c r="AA592" s="55"/>
      <c r="AB592" s="53"/>
      <c r="AC592" s="46"/>
      <c r="AD592" s="46"/>
      <c r="AE592" s="56">
        <f>AG592/O592</f>
        <v>0</v>
      </c>
      <c r="AF592" s="56">
        <v>0</v>
      </c>
      <c r="AG592" s="41">
        <f>SUM(AG593:AG595)</f>
        <v>0</v>
      </c>
      <c r="AH592" s="60">
        <f>SUM(AH593:AH596)</f>
        <v>0</v>
      </c>
      <c r="AI592" s="41"/>
      <c r="AJ592" s="56">
        <f>SUM(AJ593:AJ600)</f>
        <v>0.14087337069648503</v>
      </c>
      <c r="AK592" s="41">
        <f>SUM(AK593:AK600)</f>
        <v>1542461.19</v>
      </c>
      <c r="AL592" s="59">
        <f>O592-AH592+AG592+AK592</f>
        <v>12491735.58</v>
      </c>
      <c r="AM592" s="59">
        <v>9778371.4399999995</v>
      </c>
      <c r="AN592" s="59">
        <v>575930.26</v>
      </c>
      <c r="AO592" s="59">
        <f t="shared" si="44"/>
        <v>10354301.699999999</v>
      </c>
      <c r="AP592" s="61"/>
      <c r="AQ592" s="61"/>
      <c r="AR592" s="61"/>
      <c r="AS592" s="61"/>
      <c r="AT592" s="61"/>
      <c r="AU592" s="61"/>
      <c r="AV592" s="57"/>
      <c r="AW592" s="57"/>
      <c r="AX592" s="57"/>
      <c r="AY592" s="58"/>
      <c r="AZ592" s="57"/>
      <c r="BA592" s="58"/>
      <c r="BB592" s="57" t="s">
        <v>340</v>
      </c>
      <c r="BC592" s="57" t="s">
        <v>341</v>
      </c>
      <c r="BD592" s="42">
        <v>41495</v>
      </c>
      <c r="BE592" s="42">
        <v>41794</v>
      </c>
      <c r="BF592" s="43"/>
      <c r="BG592" s="57"/>
      <c r="BH592" s="58">
        <v>41495</v>
      </c>
      <c r="BI592" s="57"/>
      <c r="BJ592" s="57" t="s">
        <v>233</v>
      </c>
      <c r="BK592" s="42"/>
      <c r="BL592" s="42"/>
      <c r="BM592" s="57"/>
    </row>
    <row r="593" spans="1:65" ht="25.5" x14ac:dyDescent="0.25">
      <c r="A593" s="311"/>
      <c r="B593" s="284"/>
      <c r="C593" s="62"/>
      <c r="D593" s="62"/>
      <c r="E593" s="62"/>
      <c r="F593" s="349"/>
      <c r="G593" s="62"/>
      <c r="H593" s="62"/>
      <c r="I593" s="63"/>
      <c r="J593" s="63"/>
      <c r="K593" s="62"/>
      <c r="L593" s="380"/>
      <c r="M593" s="62"/>
      <c r="N593" s="63"/>
      <c r="O593" s="64"/>
      <c r="P593" s="62"/>
      <c r="Q593" s="63"/>
      <c r="R593" s="63"/>
      <c r="S593" s="62"/>
      <c r="T593" s="62"/>
      <c r="U593" s="62"/>
      <c r="V593" s="64"/>
      <c r="W593" s="62"/>
      <c r="X593" s="44" t="s">
        <v>1073</v>
      </c>
      <c r="Y593" s="53" t="s">
        <v>138</v>
      </c>
      <c r="Z593" s="46">
        <v>41794</v>
      </c>
      <c r="AA593" s="55">
        <v>11353</v>
      </c>
      <c r="AB593" s="65" t="s">
        <v>660</v>
      </c>
      <c r="AC593" s="46">
        <v>41885</v>
      </c>
      <c r="AD593" s="46">
        <v>42184</v>
      </c>
      <c r="AE593" s="56"/>
      <c r="AF593" s="56"/>
      <c r="AG593" s="41"/>
      <c r="AH593" s="60"/>
      <c r="AI593" s="41"/>
      <c r="AJ593" s="56"/>
      <c r="AK593" s="41"/>
      <c r="AL593" s="64"/>
      <c r="AM593" s="64"/>
      <c r="AN593" s="64"/>
      <c r="AO593" s="64"/>
      <c r="AP593" s="61"/>
      <c r="AQ593" s="61"/>
      <c r="AR593" s="61"/>
      <c r="AS593" s="61"/>
      <c r="AT593" s="61"/>
      <c r="AU593" s="61"/>
      <c r="AV593" s="62"/>
      <c r="AW593" s="62"/>
      <c r="AX593" s="62"/>
      <c r="AY593" s="63"/>
      <c r="AZ593" s="62"/>
      <c r="BA593" s="63"/>
      <c r="BB593" s="62"/>
      <c r="BC593" s="62"/>
      <c r="BD593" s="42">
        <v>41795</v>
      </c>
      <c r="BE593" s="42">
        <v>42094</v>
      </c>
      <c r="BF593" s="43"/>
      <c r="BG593" s="62"/>
      <c r="BH593" s="63"/>
      <c r="BI593" s="62"/>
      <c r="BJ593" s="62"/>
      <c r="BK593" s="42"/>
      <c r="BL593" s="42"/>
      <c r="BM593" s="62"/>
    </row>
    <row r="594" spans="1:65" ht="25.5" x14ac:dyDescent="0.25">
      <c r="A594" s="311"/>
      <c r="B594" s="284"/>
      <c r="C594" s="62"/>
      <c r="D594" s="62"/>
      <c r="E594" s="62"/>
      <c r="F594" s="349"/>
      <c r="G594" s="62"/>
      <c r="H594" s="62"/>
      <c r="I594" s="63"/>
      <c r="J594" s="63"/>
      <c r="K594" s="62"/>
      <c r="L594" s="380"/>
      <c r="M594" s="62"/>
      <c r="N594" s="63"/>
      <c r="O594" s="64"/>
      <c r="P594" s="62"/>
      <c r="Q594" s="63"/>
      <c r="R594" s="63"/>
      <c r="S594" s="62"/>
      <c r="T594" s="62"/>
      <c r="U594" s="62"/>
      <c r="V594" s="64"/>
      <c r="W594" s="62"/>
      <c r="X594" s="53" t="s">
        <v>704</v>
      </c>
      <c r="Y594" s="53"/>
      <c r="Z594" s="46"/>
      <c r="AA594" s="55"/>
      <c r="AB594" s="53" t="s">
        <v>388</v>
      </c>
      <c r="AC594" s="46"/>
      <c r="AD594" s="46"/>
      <c r="AE594" s="56"/>
      <c r="AF594" s="56"/>
      <c r="AG594" s="41"/>
      <c r="AH594" s="60"/>
      <c r="AI594" s="46">
        <v>41918</v>
      </c>
      <c r="AJ594" s="56">
        <f>AK594/O592</f>
        <v>7.627033356317231E-2</v>
      </c>
      <c r="AK594" s="41">
        <v>835104.81</v>
      </c>
      <c r="AL594" s="64"/>
      <c r="AM594" s="64"/>
      <c r="AN594" s="64"/>
      <c r="AO594" s="64"/>
      <c r="AP594" s="61"/>
      <c r="AQ594" s="61"/>
      <c r="AR594" s="61"/>
      <c r="AS594" s="61"/>
      <c r="AT594" s="61"/>
      <c r="AU594" s="61"/>
      <c r="AV594" s="62"/>
      <c r="AW594" s="62"/>
      <c r="AX594" s="62"/>
      <c r="AY594" s="63"/>
      <c r="AZ594" s="62"/>
      <c r="BA594" s="63"/>
      <c r="BB594" s="62"/>
      <c r="BC594" s="62"/>
      <c r="BD594" s="42"/>
      <c r="BE594" s="42"/>
      <c r="BF594" s="43"/>
      <c r="BG594" s="62"/>
      <c r="BH594" s="63"/>
      <c r="BI594" s="62"/>
      <c r="BJ594" s="62"/>
      <c r="BK594" s="42"/>
      <c r="BL594" s="42"/>
      <c r="BM594" s="62"/>
    </row>
    <row r="595" spans="1:65" ht="25.5" x14ac:dyDescent="0.25">
      <c r="A595" s="311"/>
      <c r="B595" s="284"/>
      <c r="C595" s="62"/>
      <c r="D595" s="62"/>
      <c r="E595" s="62"/>
      <c r="F595" s="349"/>
      <c r="G595" s="62"/>
      <c r="H595" s="62"/>
      <c r="I595" s="63"/>
      <c r="J595" s="63"/>
      <c r="K595" s="62"/>
      <c r="L595" s="380"/>
      <c r="M595" s="62"/>
      <c r="N595" s="63"/>
      <c r="O595" s="64"/>
      <c r="P595" s="62"/>
      <c r="Q595" s="63"/>
      <c r="R595" s="63"/>
      <c r="S595" s="62"/>
      <c r="T595" s="62"/>
      <c r="U595" s="62"/>
      <c r="V595" s="64"/>
      <c r="W595" s="62"/>
      <c r="X595" s="44" t="s">
        <v>1073</v>
      </c>
      <c r="Y595" s="53" t="s">
        <v>372</v>
      </c>
      <c r="Z595" s="46">
        <v>42094</v>
      </c>
      <c r="AA595" s="55">
        <v>11550</v>
      </c>
      <c r="AB595" s="65" t="s">
        <v>660</v>
      </c>
      <c r="AC595" s="46">
        <v>42185</v>
      </c>
      <c r="AD595" s="46">
        <v>42384</v>
      </c>
      <c r="AE595" s="56"/>
      <c r="AF595" s="56"/>
      <c r="AG595" s="41"/>
      <c r="AH595" s="60"/>
      <c r="AI595" s="41"/>
      <c r="AJ595" s="56"/>
      <c r="AK595" s="41"/>
      <c r="AL595" s="64"/>
      <c r="AM595" s="64"/>
      <c r="AN595" s="64"/>
      <c r="AO595" s="64"/>
      <c r="AP595" s="61"/>
      <c r="AQ595" s="61"/>
      <c r="AR595" s="61"/>
      <c r="AS595" s="61"/>
      <c r="AT595" s="61"/>
      <c r="AU595" s="61"/>
      <c r="AV595" s="62"/>
      <c r="AW595" s="62"/>
      <c r="AX595" s="62"/>
      <c r="AY595" s="63"/>
      <c r="AZ595" s="62"/>
      <c r="BA595" s="63"/>
      <c r="BB595" s="62"/>
      <c r="BC595" s="62"/>
      <c r="BD595" s="42">
        <v>42095</v>
      </c>
      <c r="BE595" s="42">
        <v>42294</v>
      </c>
      <c r="BF595" s="43"/>
      <c r="BG595" s="62"/>
      <c r="BH595" s="63"/>
      <c r="BI595" s="62"/>
      <c r="BJ595" s="62"/>
      <c r="BK595" s="42"/>
      <c r="BL595" s="42"/>
      <c r="BM595" s="62"/>
    </row>
    <row r="596" spans="1:65" ht="25.5" x14ac:dyDescent="0.25">
      <c r="A596" s="311"/>
      <c r="B596" s="284"/>
      <c r="C596" s="62"/>
      <c r="D596" s="62"/>
      <c r="E596" s="62"/>
      <c r="F596" s="349"/>
      <c r="G596" s="62"/>
      <c r="H596" s="62"/>
      <c r="I596" s="63"/>
      <c r="J596" s="63"/>
      <c r="K596" s="62"/>
      <c r="L596" s="380"/>
      <c r="M596" s="62"/>
      <c r="N596" s="63"/>
      <c r="O596" s="64"/>
      <c r="P596" s="62"/>
      <c r="Q596" s="63"/>
      <c r="R596" s="63"/>
      <c r="S596" s="62"/>
      <c r="T596" s="62"/>
      <c r="U596" s="62"/>
      <c r="V596" s="64"/>
      <c r="W596" s="62"/>
      <c r="X596" s="53" t="s">
        <v>704</v>
      </c>
      <c r="Y596" s="53"/>
      <c r="Z596" s="46"/>
      <c r="AA596" s="55"/>
      <c r="AB596" s="53" t="s">
        <v>388</v>
      </c>
      <c r="AC596" s="46"/>
      <c r="AD596" s="46"/>
      <c r="AE596" s="56"/>
      <c r="AF596" s="56"/>
      <c r="AG596" s="41"/>
      <c r="AH596" s="60"/>
      <c r="AI596" s="46">
        <v>42240</v>
      </c>
      <c r="AJ596" s="56">
        <f>AK596/O592</f>
        <v>6.4603037133312724E-2</v>
      </c>
      <c r="AK596" s="41">
        <v>707356.38</v>
      </c>
      <c r="AL596" s="64"/>
      <c r="AM596" s="64"/>
      <c r="AN596" s="64"/>
      <c r="AO596" s="64"/>
      <c r="AP596" s="61"/>
      <c r="AQ596" s="61"/>
      <c r="AR596" s="61"/>
      <c r="AS596" s="61"/>
      <c r="AT596" s="61"/>
      <c r="AU596" s="61"/>
      <c r="AV596" s="62"/>
      <c r="AW596" s="62"/>
      <c r="AX596" s="62"/>
      <c r="AY596" s="63"/>
      <c r="AZ596" s="62"/>
      <c r="BA596" s="63"/>
      <c r="BB596" s="62"/>
      <c r="BC596" s="62"/>
      <c r="BD596" s="42"/>
      <c r="BE596" s="42"/>
      <c r="BF596" s="43"/>
      <c r="BG596" s="62"/>
      <c r="BH596" s="63"/>
      <c r="BI596" s="62"/>
      <c r="BJ596" s="62"/>
      <c r="BK596" s="42"/>
      <c r="BL596" s="42"/>
      <c r="BM596" s="62"/>
    </row>
    <row r="597" spans="1:65" ht="25.5" x14ac:dyDescent="0.25">
      <c r="A597" s="311"/>
      <c r="B597" s="284"/>
      <c r="C597" s="62"/>
      <c r="D597" s="62"/>
      <c r="E597" s="62"/>
      <c r="F597" s="349"/>
      <c r="G597" s="62"/>
      <c r="H597" s="62"/>
      <c r="I597" s="63"/>
      <c r="J597" s="63"/>
      <c r="K597" s="62"/>
      <c r="L597" s="380"/>
      <c r="M597" s="62"/>
      <c r="N597" s="63"/>
      <c r="O597" s="64"/>
      <c r="P597" s="62"/>
      <c r="Q597" s="63"/>
      <c r="R597" s="63"/>
      <c r="S597" s="62"/>
      <c r="T597" s="62"/>
      <c r="U597" s="62"/>
      <c r="V597" s="64"/>
      <c r="W597" s="62"/>
      <c r="X597" s="44" t="s">
        <v>1073</v>
      </c>
      <c r="Y597" s="53" t="s">
        <v>469</v>
      </c>
      <c r="Z597" s="46">
        <v>42293</v>
      </c>
      <c r="AA597" s="55">
        <v>11687</v>
      </c>
      <c r="AB597" s="65" t="s">
        <v>660</v>
      </c>
      <c r="AC597" s="46" t="s">
        <v>470</v>
      </c>
      <c r="AD597" s="46">
        <v>42535</v>
      </c>
      <c r="AE597" s="56"/>
      <c r="AF597" s="56"/>
      <c r="AG597" s="41"/>
      <c r="AH597" s="60"/>
      <c r="AI597" s="41"/>
      <c r="AJ597" s="56"/>
      <c r="AK597" s="41"/>
      <c r="AL597" s="64"/>
      <c r="AM597" s="64"/>
      <c r="AN597" s="64"/>
      <c r="AO597" s="64"/>
      <c r="AP597" s="61"/>
      <c r="AQ597" s="61"/>
      <c r="AR597" s="61"/>
      <c r="AS597" s="61"/>
      <c r="AT597" s="61"/>
      <c r="AU597" s="61"/>
      <c r="AV597" s="62"/>
      <c r="AW597" s="62"/>
      <c r="AX597" s="62"/>
      <c r="AY597" s="63"/>
      <c r="AZ597" s="62"/>
      <c r="BA597" s="63"/>
      <c r="BB597" s="62"/>
      <c r="BC597" s="62"/>
      <c r="BD597" s="42">
        <v>42295</v>
      </c>
      <c r="BE597" s="42">
        <v>42494</v>
      </c>
      <c r="BF597" s="43"/>
      <c r="BG597" s="62"/>
      <c r="BH597" s="63"/>
      <c r="BI597" s="62"/>
      <c r="BJ597" s="62"/>
      <c r="BK597" s="42"/>
      <c r="BL597" s="42"/>
      <c r="BM597" s="62"/>
    </row>
    <row r="598" spans="1:65" ht="25.5" x14ac:dyDescent="0.25">
      <c r="A598" s="311"/>
      <c r="B598" s="284"/>
      <c r="C598" s="62"/>
      <c r="D598" s="62"/>
      <c r="E598" s="62"/>
      <c r="F598" s="349"/>
      <c r="G598" s="62"/>
      <c r="H598" s="62"/>
      <c r="I598" s="63"/>
      <c r="J598" s="63"/>
      <c r="K598" s="62"/>
      <c r="L598" s="380"/>
      <c r="M598" s="62"/>
      <c r="N598" s="63"/>
      <c r="O598" s="64"/>
      <c r="P598" s="62"/>
      <c r="Q598" s="63"/>
      <c r="R598" s="63"/>
      <c r="S598" s="62"/>
      <c r="T598" s="62"/>
      <c r="U598" s="62"/>
      <c r="V598" s="64"/>
      <c r="W598" s="62"/>
      <c r="X598" s="44" t="s">
        <v>1073</v>
      </c>
      <c r="Y598" s="53" t="s">
        <v>1010</v>
      </c>
      <c r="Z598" s="46">
        <v>42492</v>
      </c>
      <c r="AA598" s="55">
        <v>11808</v>
      </c>
      <c r="AB598" s="65" t="s">
        <v>1012</v>
      </c>
      <c r="AC598" s="46">
        <v>42536</v>
      </c>
      <c r="AD598" s="46">
        <v>42735</v>
      </c>
      <c r="AE598" s="56"/>
      <c r="AF598" s="56"/>
      <c r="AG598" s="41"/>
      <c r="AH598" s="60"/>
      <c r="AI598" s="41"/>
      <c r="AJ598" s="56"/>
      <c r="AK598" s="41"/>
      <c r="AL598" s="64"/>
      <c r="AM598" s="64"/>
      <c r="AN598" s="64"/>
      <c r="AO598" s="64"/>
      <c r="AP598" s="61"/>
      <c r="AQ598" s="61"/>
      <c r="AR598" s="61"/>
      <c r="AS598" s="61"/>
      <c r="AT598" s="61"/>
      <c r="AU598" s="61"/>
      <c r="AV598" s="62"/>
      <c r="AW598" s="62"/>
      <c r="AX598" s="62"/>
      <c r="AY598" s="63"/>
      <c r="AZ598" s="62"/>
      <c r="BA598" s="63"/>
      <c r="BB598" s="62"/>
      <c r="BC598" s="62"/>
      <c r="BD598" s="42"/>
      <c r="BE598" s="42"/>
      <c r="BF598" s="43"/>
      <c r="BG598" s="62"/>
      <c r="BH598" s="63"/>
      <c r="BI598" s="62"/>
      <c r="BJ598" s="62"/>
      <c r="BK598" s="42"/>
      <c r="BL598" s="42"/>
      <c r="BM598" s="62"/>
    </row>
    <row r="599" spans="1:65" ht="25.5" x14ac:dyDescent="0.25">
      <c r="A599" s="311"/>
      <c r="B599" s="284"/>
      <c r="C599" s="62"/>
      <c r="D599" s="62"/>
      <c r="E599" s="62"/>
      <c r="F599" s="349"/>
      <c r="G599" s="62"/>
      <c r="H599" s="62"/>
      <c r="I599" s="63"/>
      <c r="J599" s="63"/>
      <c r="K599" s="62"/>
      <c r="L599" s="380"/>
      <c r="M599" s="62"/>
      <c r="N599" s="63"/>
      <c r="O599" s="64"/>
      <c r="P599" s="62"/>
      <c r="Q599" s="63"/>
      <c r="R599" s="63"/>
      <c r="S599" s="62"/>
      <c r="T599" s="62"/>
      <c r="U599" s="62"/>
      <c r="V599" s="64"/>
      <c r="W599" s="62"/>
      <c r="X599" s="44" t="s">
        <v>1073</v>
      </c>
      <c r="Y599" s="53" t="s">
        <v>1011</v>
      </c>
      <c r="Z599" s="46">
        <v>42692</v>
      </c>
      <c r="AA599" s="55">
        <v>11960</v>
      </c>
      <c r="AB599" s="65" t="s">
        <v>660</v>
      </c>
      <c r="AC599" s="46">
        <v>42736</v>
      </c>
      <c r="AD599" s="46">
        <v>42884</v>
      </c>
      <c r="AE599" s="56"/>
      <c r="AF599" s="56"/>
      <c r="AG599" s="41"/>
      <c r="AH599" s="60"/>
      <c r="AI599" s="41"/>
      <c r="AJ599" s="56"/>
      <c r="AK599" s="41"/>
      <c r="AL599" s="64"/>
      <c r="AM599" s="64"/>
      <c r="AN599" s="64"/>
      <c r="AO599" s="64"/>
      <c r="AP599" s="61"/>
      <c r="AQ599" s="61"/>
      <c r="AR599" s="61"/>
      <c r="AS599" s="61"/>
      <c r="AT599" s="61"/>
      <c r="AU599" s="61"/>
      <c r="AV599" s="62"/>
      <c r="AW599" s="62"/>
      <c r="AX599" s="62"/>
      <c r="AY599" s="63"/>
      <c r="AZ599" s="62"/>
      <c r="BA599" s="63"/>
      <c r="BB599" s="62"/>
      <c r="BC599" s="62"/>
      <c r="BD599" s="42">
        <v>42695</v>
      </c>
      <c r="BE599" s="42">
        <v>42844</v>
      </c>
      <c r="BF599" s="43"/>
      <c r="BG599" s="62"/>
      <c r="BH599" s="63"/>
      <c r="BI599" s="62"/>
      <c r="BJ599" s="62"/>
      <c r="BK599" s="42"/>
      <c r="BL599" s="42"/>
      <c r="BM599" s="62"/>
    </row>
    <row r="600" spans="1:65" ht="25.5" x14ac:dyDescent="0.25">
      <c r="A600" s="311"/>
      <c r="B600" s="284"/>
      <c r="C600" s="62"/>
      <c r="D600" s="62"/>
      <c r="E600" s="62"/>
      <c r="F600" s="349"/>
      <c r="G600" s="62"/>
      <c r="H600" s="62"/>
      <c r="I600" s="63"/>
      <c r="J600" s="63"/>
      <c r="K600" s="62"/>
      <c r="L600" s="380"/>
      <c r="M600" s="62"/>
      <c r="N600" s="63"/>
      <c r="O600" s="64"/>
      <c r="P600" s="62"/>
      <c r="Q600" s="63"/>
      <c r="R600" s="63"/>
      <c r="S600" s="62"/>
      <c r="T600" s="62"/>
      <c r="U600" s="62"/>
      <c r="V600" s="64"/>
      <c r="W600" s="62"/>
      <c r="X600" s="44" t="s">
        <v>1073</v>
      </c>
      <c r="Y600" s="53" t="s">
        <v>1409</v>
      </c>
      <c r="Z600" s="46">
        <v>42849</v>
      </c>
      <c r="AA600" s="55">
        <v>12039</v>
      </c>
      <c r="AB600" s="65" t="s">
        <v>659</v>
      </c>
      <c r="AC600" s="46"/>
      <c r="AD600" s="46"/>
      <c r="AE600" s="56"/>
      <c r="AF600" s="56"/>
      <c r="AG600" s="41"/>
      <c r="AH600" s="60"/>
      <c r="AI600" s="41"/>
      <c r="AJ600" s="56"/>
      <c r="AK600" s="41"/>
      <c r="AL600" s="64"/>
      <c r="AM600" s="64"/>
      <c r="AN600" s="64"/>
      <c r="AO600" s="64"/>
      <c r="AP600" s="61"/>
      <c r="AQ600" s="61"/>
      <c r="AR600" s="61"/>
      <c r="AS600" s="61"/>
      <c r="AT600" s="61"/>
      <c r="AU600" s="61"/>
      <c r="AV600" s="62"/>
      <c r="AW600" s="62"/>
      <c r="AX600" s="62"/>
      <c r="AY600" s="63"/>
      <c r="AZ600" s="62"/>
      <c r="BA600" s="63"/>
      <c r="BB600" s="62"/>
      <c r="BC600" s="62"/>
      <c r="BD600" s="42"/>
      <c r="BE600" s="42"/>
      <c r="BF600" s="43"/>
      <c r="BG600" s="62"/>
      <c r="BH600" s="63"/>
      <c r="BI600" s="62"/>
      <c r="BJ600" s="62"/>
      <c r="BK600" s="42"/>
      <c r="BL600" s="42"/>
      <c r="BM600" s="62"/>
    </row>
    <row r="601" spans="1:65" ht="25.5" x14ac:dyDescent="0.25">
      <c r="A601" s="311"/>
      <c r="B601" s="284"/>
      <c r="C601" s="62"/>
      <c r="D601" s="62"/>
      <c r="E601" s="62"/>
      <c r="F601" s="349"/>
      <c r="G601" s="62"/>
      <c r="H601" s="62"/>
      <c r="I601" s="63"/>
      <c r="J601" s="63"/>
      <c r="K601" s="62"/>
      <c r="L601" s="380"/>
      <c r="M601" s="62"/>
      <c r="N601" s="63"/>
      <c r="O601" s="64"/>
      <c r="P601" s="62"/>
      <c r="Q601" s="63"/>
      <c r="R601" s="63"/>
      <c r="S601" s="62"/>
      <c r="T601" s="62"/>
      <c r="U601" s="62"/>
      <c r="V601" s="64"/>
      <c r="W601" s="62"/>
      <c r="X601" s="44" t="s">
        <v>1073</v>
      </c>
      <c r="Y601" s="53" t="s">
        <v>1648</v>
      </c>
      <c r="Z601" s="46">
        <v>41748</v>
      </c>
      <c r="AA601" s="55">
        <v>12186</v>
      </c>
      <c r="AB601" s="65" t="s">
        <v>660</v>
      </c>
      <c r="AC601" s="46">
        <v>42885</v>
      </c>
      <c r="AD601" s="46">
        <v>43274</v>
      </c>
      <c r="AE601" s="56"/>
      <c r="AF601" s="56"/>
      <c r="AG601" s="41"/>
      <c r="AH601" s="60"/>
      <c r="AI601" s="41"/>
      <c r="AJ601" s="56"/>
      <c r="AK601" s="41"/>
      <c r="AL601" s="64"/>
      <c r="AM601" s="64"/>
      <c r="AN601" s="64"/>
      <c r="AO601" s="64"/>
      <c r="AP601" s="61"/>
      <c r="AQ601" s="61"/>
      <c r="AR601" s="61"/>
      <c r="AS601" s="61"/>
      <c r="AT601" s="61"/>
      <c r="AU601" s="61"/>
      <c r="AV601" s="62"/>
      <c r="AW601" s="62"/>
      <c r="AX601" s="62"/>
      <c r="AY601" s="63"/>
      <c r="AZ601" s="62"/>
      <c r="BA601" s="63"/>
      <c r="BB601" s="62"/>
      <c r="BC601" s="62"/>
      <c r="BD601" s="42">
        <v>42845</v>
      </c>
      <c r="BE601" s="42">
        <v>43144</v>
      </c>
      <c r="BF601" s="43"/>
      <c r="BG601" s="62"/>
      <c r="BH601" s="63"/>
      <c r="BI601" s="62"/>
      <c r="BJ601" s="62"/>
      <c r="BK601" s="42"/>
      <c r="BL601" s="42"/>
      <c r="BM601" s="62"/>
    </row>
    <row r="602" spans="1:65" ht="38.25" x14ac:dyDescent="0.25">
      <c r="A602" s="312"/>
      <c r="B602" s="285"/>
      <c r="C602" s="66"/>
      <c r="D602" s="66"/>
      <c r="E602" s="66"/>
      <c r="F602" s="350"/>
      <c r="G602" s="66"/>
      <c r="H602" s="66"/>
      <c r="I602" s="67"/>
      <c r="J602" s="67"/>
      <c r="K602" s="66"/>
      <c r="L602" s="381"/>
      <c r="M602" s="66"/>
      <c r="N602" s="67"/>
      <c r="O602" s="68"/>
      <c r="P602" s="66"/>
      <c r="Q602" s="67"/>
      <c r="R602" s="67"/>
      <c r="S602" s="66"/>
      <c r="T602" s="66"/>
      <c r="U602" s="66"/>
      <c r="V602" s="68"/>
      <c r="W602" s="66"/>
      <c r="X602" s="44" t="s">
        <v>1431</v>
      </c>
      <c r="Y602" s="53" t="s">
        <v>1936</v>
      </c>
      <c r="Z602" s="46">
        <v>43161</v>
      </c>
      <c r="AA602" s="55">
        <v>12266</v>
      </c>
      <c r="AB602" s="65" t="s">
        <v>660</v>
      </c>
      <c r="AC602" s="46"/>
      <c r="AD602" s="46"/>
      <c r="AE602" s="56"/>
      <c r="AF602" s="56"/>
      <c r="AG602" s="41"/>
      <c r="AH602" s="60"/>
      <c r="AI602" s="41"/>
      <c r="AJ602" s="56"/>
      <c r="AK602" s="41"/>
      <c r="AL602" s="68"/>
      <c r="AM602" s="68"/>
      <c r="AN602" s="68"/>
      <c r="AO602" s="68"/>
      <c r="AP602" s="61"/>
      <c r="AQ602" s="61"/>
      <c r="AR602" s="61"/>
      <c r="AS602" s="61"/>
      <c r="AT602" s="61"/>
      <c r="AU602" s="61"/>
      <c r="AV602" s="66"/>
      <c r="AW602" s="66"/>
      <c r="AX602" s="66"/>
      <c r="AY602" s="67"/>
      <c r="AZ602" s="66"/>
      <c r="BA602" s="67"/>
      <c r="BB602" s="66"/>
      <c r="BC602" s="66"/>
      <c r="BD602" s="42"/>
      <c r="BE602" s="42"/>
      <c r="BF602" s="43"/>
      <c r="BG602" s="66"/>
      <c r="BH602" s="67"/>
      <c r="BI602" s="66"/>
      <c r="BJ602" s="66"/>
      <c r="BK602" s="42"/>
      <c r="BL602" s="42"/>
      <c r="BM602" s="66"/>
    </row>
    <row r="603" spans="1:65" x14ac:dyDescent="0.25">
      <c r="A603" s="317">
        <v>120</v>
      </c>
      <c r="B603" s="290" t="s">
        <v>63</v>
      </c>
      <c r="C603" s="57" t="s">
        <v>67</v>
      </c>
      <c r="D603" s="57" t="s">
        <v>1154</v>
      </c>
      <c r="E603" s="57" t="s">
        <v>143</v>
      </c>
      <c r="F603" s="351" t="s">
        <v>68</v>
      </c>
      <c r="G603" s="57">
        <v>11230</v>
      </c>
      <c r="H603" s="57"/>
      <c r="I603" s="58"/>
      <c r="J603" s="58"/>
      <c r="K603" s="57" t="s">
        <v>69</v>
      </c>
      <c r="L603" s="385" t="s">
        <v>70</v>
      </c>
      <c r="M603" s="57" t="s">
        <v>265</v>
      </c>
      <c r="N603" s="58">
        <v>41716</v>
      </c>
      <c r="O603" s="59">
        <v>5245043.78</v>
      </c>
      <c r="P603" s="57">
        <v>11266</v>
      </c>
      <c r="Q603" s="58">
        <v>41752</v>
      </c>
      <c r="R603" s="58">
        <v>42171</v>
      </c>
      <c r="S603" s="57" t="s">
        <v>52</v>
      </c>
      <c r="T603" s="57" t="s">
        <v>266</v>
      </c>
      <c r="U603" s="57" t="s">
        <v>1213</v>
      </c>
      <c r="V603" s="59">
        <v>462507.85</v>
      </c>
      <c r="W603" s="57">
        <v>44905100</v>
      </c>
      <c r="X603" s="44"/>
      <c r="Y603" s="44"/>
      <c r="Z603" s="46"/>
      <c r="AA603" s="55">
        <v>11266</v>
      </c>
      <c r="AB603" s="53"/>
      <c r="AC603" s="70"/>
      <c r="AD603" s="70"/>
      <c r="AE603" s="56">
        <f>AG603/O603</f>
        <v>0.2023356552421379</v>
      </c>
      <c r="AF603" s="56">
        <f>AH603/O603</f>
        <v>7.0955079806788571E-2</v>
      </c>
      <c r="AG603" s="41">
        <f>SUM(AG604:AG614)</f>
        <v>1061259.3699999999</v>
      </c>
      <c r="AH603" s="41">
        <f>SUM(AH604:AH611)</f>
        <v>372162.5</v>
      </c>
      <c r="AI603" s="41"/>
      <c r="AJ603" s="56">
        <f>SUM(AJ604:AJ611)</f>
        <v>4.3380442479357149E-2</v>
      </c>
      <c r="AK603" s="41">
        <f>SUM(AK604:AK611)</f>
        <v>408498.4</v>
      </c>
      <c r="AL603" s="59">
        <f>O603-AH603+AG603+AK603</f>
        <v>6342639.0500000007</v>
      </c>
      <c r="AM603" s="59">
        <v>5754793.9299999997</v>
      </c>
      <c r="AN603" s="59">
        <v>37481.339999999997</v>
      </c>
      <c r="AO603" s="59">
        <f>AM603+AN603</f>
        <v>5792275.2699999996</v>
      </c>
      <c r="AP603" s="61"/>
      <c r="AQ603" s="61"/>
      <c r="AR603" s="61"/>
      <c r="AS603" s="61"/>
      <c r="AT603" s="61"/>
      <c r="AU603" s="61"/>
      <c r="AV603" s="57"/>
      <c r="AW603" s="57"/>
      <c r="AX603" s="57"/>
      <c r="AY603" s="58"/>
      <c r="AZ603" s="57"/>
      <c r="BA603" s="58"/>
      <c r="BB603" s="57" t="s">
        <v>340</v>
      </c>
      <c r="BC603" s="57" t="s">
        <v>341</v>
      </c>
      <c r="BD603" s="42">
        <v>41752</v>
      </c>
      <c r="BE603" s="42">
        <v>42171</v>
      </c>
      <c r="BF603" s="43"/>
      <c r="BG603" s="57"/>
      <c r="BH603" s="58">
        <v>41752</v>
      </c>
      <c r="BI603" s="57"/>
      <c r="BJ603" s="57" t="s">
        <v>233</v>
      </c>
      <c r="BK603" s="42"/>
      <c r="BL603" s="42"/>
      <c r="BM603" s="57"/>
    </row>
    <row r="604" spans="1:65" ht="38.25" x14ac:dyDescent="0.25">
      <c r="A604" s="311"/>
      <c r="B604" s="284"/>
      <c r="C604" s="62"/>
      <c r="D604" s="62"/>
      <c r="E604" s="62"/>
      <c r="F604" s="349"/>
      <c r="G604" s="62"/>
      <c r="H604" s="62"/>
      <c r="I604" s="63"/>
      <c r="J604" s="63"/>
      <c r="K604" s="62"/>
      <c r="L604" s="380"/>
      <c r="M604" s="62"/>
      <c r="N604" s="63"/>
      <c r="O604" s="64"/>
      <c r="P604" s="62"/>
      <c r="Q604" s="63"/>
      <c r="R604" s="63"/>
      <c r="S604" s="62"/>
      <c r="T604" s="62"/>
      <c r="U604" s="62"/>
      <c r="V604" s="64"/>
      <c r="W604" s="62"/>
      <c r="X604" s="44" t="s">
        <v>1073</v>
      </c>
      <c r="Y604" s="53" t="s">
        <v>414</v>
      </c>
      <c r="Z604" s="46">
        <v>42170</v>
      </c>
      <c r="AA604" s="55">
        <v>11593</v>
      </c>
      <c r="AB604" s="44" t="s">
        <v>662</v>
      </c>
      <c r="AC604" s="70">
        <v>42172</v>
      </c>
      <c r="AD604" s="70">
        <v>42571</v>
      </c>
      <c r="AE604" s="56"/>
      <c r="AF604" s="56"/>
      <c r="AG604" s="41"/>
      <c r="AH604" s="60"/>
      <c r="AI604" s="41"/>
      <c r="AJ604" s="56"/>
      <c r="AK604" s="41"/>
      <c r="AL604" s="64"/>
      <c r="AM604" s="64"/>
      <c r="AN604" s="64"/>
      <c r="AO604" s="64"/>
      <c r="AP604" s="61"/>
      <c r="AQ604" s="61"/>
      <c r="AR604" s="61"/>
      <c r="AS604" s="61"/>
      <c r="AT604" s="61"/>
      <c r="AU604" s="61"/>
      <c r="AV604" s="62"/>
      <c r="AW604" s="62"/>
      <c r="AX604" s="62"/>
      <c r="AY604" s="63"/>
      <c r="AZ604" s="62"/>
      <c r="BA604" s="63"/>
      <c r="BB604" s="62"/>
      <c r="BC604" s="62"/>
      <c r="BD604" s="70">
        <v>42172</v>
      </c>
      <c r="BE604" s="70">
        <v>42571</v>
      </c>
      <c r="BF604" s="43"/>
      <c r="BG604" s="62"/>
      <c r="BH604" s="63"/>
      <c r="BI604" s="62"/>
      <c r="BJ604" s="62"/>
      <c r="BK604" s="42"/>
      <c r="BL604" s="42"/>
      <c r="BM604" s="62"/>
    </row>
    <row r="605" spans="1:65" ht="38.25" x14ac:dyDescent="0.25">
      <c r="A605" s="311"/>
      <c r="B605" s="284"/>
      <c r="C605" s="62"/>
      <c r="D605" s="62"/>
      <c r="E605" s="62"/>
      <c r="F605" s="349"/>
      <c r="G605" s="62"/>
      <c r="H605" s="62"/>
      <c r="I605" s="63"/>
      <c r="J605" s="63"/>
      <c r="K605" s="62"/>
      <c r="L605" s="380"/>
      <c r="M605" s="62"/>
      <c r="N605" s="63"/>
      <c r="O605" s="64"/>
      <c r="P605" s="62"/>
      <c r="Q605" s="63"/>
      <c r="R605" s="63"/>
      <c r="S605" s="62"/>
      <c r="T605" s="62"/>
      <c r="U605" s="62"/>
      <c r="V605" s="64"/>
      <c r="W605" s="62"/>
      <c r="X605" s="44" t="s">
        <v>1075</v>
      </c>
      <c r="Y605" s="53" t="s">
        <v>502</v>
      </c>
      <c r="Z605" s="46">
        <v>42286</v>
      </c>
      <c r="AA605" s="55">
        <v>11660</v>
      </c>
      <c r="AB605" s="44" t="s">
        <v>649</v>
      </c>
      <c r="AC605" s="70"/>
      <c r="AD605" s="70"/>
      <c r="AE605" s="56"/>
      <c r="AF605" s="56"/>
      <c r="AG605" s="41"/>
      <c r="AH605" s="60">
        <v>372162.5</v>
      </c>
      <c r="AI605" s="41"/>
      <c r="AJ605" s="56"/>
      <c r="AK605" s="41"/>
      <c r="AL605" s="64"/>
      <c r="AM605" s="64"/>
      <c r="AN605" s="64"/>
      <c r="AO605" s="64"/>
      <c r="AP605" s="61"/>
      <c r="AQ605" s="61"/>
      <c r="AR605" s="61"/>
      <c r="AS605" s="61"/>
      <c r="AT605" s="61"/>
      <c r="AU605" s="61"/>
      <c r="AV605" s="62"/>
      <c r="AW605" s="62"/>
      <c r="AX605" s="62"/>
      <c r="AY605" s="63"/>
      <c r="AZ605" s="62"/>
      <c r="BA605" s="63"/>
      <c r="BB605" s="62"/>
      <c r="BC605" s="62"/>
      <c r="BD605" s="70"/>
      <c r="BE605" s="70"/>
      <c r="BF605" s="43"/>
      <c r="BG605" s="62"/>
      <c r="BH605" s="63"/>
      <c r="BI605" s="62"/>
      <c r="BJ605" s="62"/>
      <c r="BK605" s="42"/>
      <c r="BL605" s="42"/>
      <c r="BM605" s="62"/>
    </row>
    <row r="606" spans="1:65" ht="25.5" x14ac:dyDescent="0.25">
      <c r="A606" s="311"/>
      <c r="B606" s="284"/>
      <c r="C606" s="62"/>
      <c r="D606" s="62"/>
      <c r="E606" s="62"/>
      <c r="F606" s="349"/>
      <c r="G606" s="62"/>
      <c r="H606" s="62"/>
      <c r="I606" s="63"/>
      <c r="J606" s="63"/>
      <c r="K606" s="62"/>
      <c r="L606" s="380"/>
      <c r="M606" s="62"/>
      <c r="N606" s="63"/>
      <c r="O606" s="64"/>
      <c r="P606" s="62"/>
      <c r="Q606" s="63"/>
      <c r="R606" s="63"/>
      <c r="S606" s="62"/>
      <c r="T606" s="62"/>
      <c r="U606" s="62"/>
      <c r="V606" s="64"/>
      <c r="W606" s="62"/>
      <c r="X606" s="53" t="s">
        <v>704</v>
      </c>
      <c r="Y606" s="53"/>
      <c r="Z606" s="46"/>
      <c r="AA606" s="55"/>
      <c r="AB606" s="53" t="s">
        <v>388</v>
      </c>
      <c r="AC606" s="70"/>
      <c r="AD606" s="70"/>
      <c r="AE606" s="56"/>
      <c r="AF606" s="56"/>
      <c r="AG606" s="41"/>
      <c r="AH606" s="60"/>
      <c r="AI606" s="46">
        <v>42326</v>
      </c>
      <c r="AJ606" s="56">
        <f>AK606/O603</f>
        <v>4.3380442479357149E-2</v>
      </c>
      <c r="AK606" s="41">
        <v>227532.32</v>
      </c>
      <c r="AL606" s="64"/>
      <c r="AM606" s="64"/>
      <c r="AN606" s="64"/>
      <c r="AO606" s="64"/>
      <c r="AP606" s="61"/>
      <c r="AQ606" s="61"/>
      <c r="AR606" s="61"/>
      <c r="AS606" s="61"/>
      <c r="AT606" s="61"/>
      <c r="AU606" s="61"/>
      <c r="AV606" s="62"/>
      <c r="AW606" s="62"/>
      <c r="AX606" s="62"/>
      <c r="AY606" s="63"/>
      <c r="AZ606" s="62"/>
      <c r="BA606" s="63"/>
      <c r="BB606" s="62"/>
      <c r="BC606" s="62"/>
      <c r="BD606" s="70"/>
      <c r="BE606" s="70"/>
      <c r="BF606" s="43"/>
      <c r="BG606" s="62"/>
      <c r="BH606" s="63"/>
      <c r="BI606" s="62"/>
      <c r="BJ606" s="62"/>
      <c r="BK606" s="42"/>
      <c r="BL606" s="42"/>
      <c r="BM606" s="62"/>
    </row>
    <row r="607" spans="1:65" ht="38.25" x14ac:dyDescent="0.25">
      <c r="A607" s="311"/>
      <c r="B607" s="284"/>
      <c r="C607" s="62"/>
      <c r="D607" s="62"/>
      <c r="E607" s="62"/>
      <c r="F607" s="349"/>
      <c r="G607" s="62"/>
      <c r="H607" s="62"/>
      <c r="I607" s="63"/>
      <c r="J607" s="63"/>
      <c r="K607" s="62"/>
      <c r="L607" s="380"/>
      <c r="M607" s="62"/>
      <c r="N607" s="63"/>
      <c r="O607" s="64"/>
      <c r="P607" s="62"/>
      <c r="Q607" s="63"/>
      <c r="R607" s="63"/>
      <c r="S607" s="62"/>
      <c r="T607" s="62"/>
      <c r="U607" s="62"/>
      <c r="V607" s="64"/>
      <c r="W607" s="62"/>
      <c r="X607" s="44" t="s">
        <v>1073</v>
      </c>
      <c r="Y607" s="53" t="s">
        <v>754</v>
      </c>
      <c r="Z607" s="46">
        <v>42551</v>
      </c>
      <c r="AA607" s="55">
        <v>11844</v>
      </c>
      <c r="AB607" s="44" t="s">
        <v>755</v>
      </c>
      <c r="AC607" s="70">
        <v>42572</v>
      </c>
      <c r="AD607" s="70" t="s">
        <v>756</v>
      </c>
      <c r="AE607" s="56"/>
      <c r="AF607" s="56"/>
      <c r="AG607" s="41"/>
      <c r="AH607" s="60"/>
      <c r="AI607" s="41"/>
      <c r="AJ607" s="56"/>
      <c r="AK607" s="41"/>
      <c r="AL607" s="64"/>
      <c r="AM607" s="64"/>
      <c r="AN607" s="64"/>
      <c r="AO607" s="64"/>
      <c r="AP607" s="61"/>
      <c r="AQ607" s="61"/>
      <c r="AR607" s="61"/>
      <c r="AS607" s="61"/>
      <c r="AT607" s="61"/>
      <c r="AU607" s="61"/>
      <c r="AV607" s="62"/>
      <c r="AW607" s="62"/>
      <c r="AX607" s="62"/>
      <c r="AY607" s="63"/>
      <c r="AZ607" s="62"/>
      <c r="BA607" s="63"/>
      <c r="BB607" s="62"/>
      <c r="BC607" s="62"/>
      <c r="BD607" s="46">
        <v>42572</v>
      </c>
      <c r="BE607" s="70">
        <v>42735</v>
      </c>
      <c r="BF607" s="43"/>
      <c r="BG607" s="62"/>
      <c r="BH607" s="63"/>
      <c r="BI607" s="62"/>
      <c r="BJ607" s="62"/>
      <c r="BK607" s="42"/>
      <c r="BL607" s="42"/>
      <c r="BM607" s="62"/>
    </row>
    <row r="608" spans="1:65" ht="38.25" x14ac:dyDescent="0.25">
      <c r="A608" s="311"/>
      <c r="B608" s="284"/>
      <c r="C608" s="62"/>
      <c r="D608" s="62"/>
      <c r="E608" s="62"/>
      <c r="F608" s="349"/>
      <c r="G608" s="62"/>
      <c r="H608" s="62"/>
      <c r="I608" s="63"/>
      <c r="J608" s="63"/>
      <c r="K608" s="62"/>
      <c r="L608" s="380"/>
      <c r="M608" s="62"/>
      <c r="N608" s="63"/>
      <c r="O608" s="64"/>
      <c r="P608" s="62"/>
      <c r="Q608" s="63"/>
      <c r="R608" s="63"/>
      <c r="S608" s="62"/>
      <c r="T608" s="62"/>
      <c r="U608" s="62"/>
      <c r="V608" s="64"/>
      <c r="W608" s="62"/>
      <c r="X608" s="44" t="s">
        <v>1075</v>
      </c>
      <c r="Y608" s="53" t="s">
        <v>849</v>
      </c>
      <c r="Z608" s="46">
        <v>42555</v>
      </c>
      <c r="AA608" s="55">
        <v>11851</v>
      </c>
      <c r="AB608" s="65" t="s">
        <v>649</v>
      </c>
      <c r="AC608" s="70"/>
      <c r="AD608" s="70"/>
      <c r="AE608" s="56"/>
      <c r="AF608" s="56"/>
      <c r="AG608" s="41">
        <v>635600.31999999995</v>
      </c>
      <c r="AH608" s="60"/>
      <c r="AI608" s="41"/>
      <c r="AJ608" s="56"/>
      <c r="AK608" s="41"/>
      <c r="AL608" s="64"/>
      <c r="AM608" s="64"/>
      <c r="AN608" s="64"/>
      <c r="AO608" s="64"/>
      <c r="AP608" s="61"/>
      <c r="AQ608" s="61"/>
      <c r="AR608" s="61"/>
      <c r="AS608" s="61"/>
      <c r="AT608" s="61"/>
      <c r="AU608" s="61"/>
      <c r="AV608" s="62"/>
      <c r="AW608" s="62"/>
      <c r="AX608" s="62"/>
      <c r="AY608" s="63"/>
      <c r="AZ608" s="62"/>
      <c r="BA608" s="63"/>
      <c r="BB608" s="62"/>
      <c r="BC608" s="62"/>
      <c r="BD608" s="46"/>
      <c r="BE608" s="70"/>
      <c r="BF608" s="43"/>
      <c r="BG608" s="62"/>
      <c r="BH608" s="63"/>
      <c r="BI608" s="62"/>
      <c r="BJ608" s="62"/>
      <c r="BK608" s="42"/>
      <c r="BL608" s="42"/>
      <c r="BM608" s="62"/>
    </row>
    <row r="609" spans="1:65" ht="38.25" x14ac:dyDescent="0.25">
      <c r="A609" s="311"/>
      <c r="B609" s="284"/>
      <c r="C609" s="62"/>
      <c r="D609" s="62"/>
      <c r="E609" s="62"/>
      <c r="F609" s="349"/>
      <c r="G609" s="62"/>
      <c r="H609" s="62"/>
      <c r="I609" s="63"/>
      <c r="J609" s="63"/>
      <c r="K609" s="62"/>
      <c r="L609" s="380"/>
      <c r="M609" s="62"/>
      <c r="N609" s="63"/>
      <c r="O609" s="64"/>
      <c r="P609" s="62"/>
      <c r="Q609" s="63"/>
      <c r="R609" s="63"/>
      <c r="S609" s="62"/>
      <c r="T609" s="62"/>
      <c r="U609" s="62"/>
      <c r="V609" s="64"/>
      <c r="W609" s="62"/>
      <c r="X609" s="44" t="s">
        <v>1075</v>
      </c>
      <c r="Y609" s="53" t="s">
        <v>1035</v>
      </c>
      <c r="Z609" s="46">
        <v>42669</v>
      </c>
      <c r="AA609" s="55">
        <v>11924</v>
      </c>
      <c r="AB609" s="65" t="s">
        <v>649</v>
      </c>
      <c r="AC609" s="70"/>
      <c r="AD609" s="70"/>
      <c r="AE609" s="56"/>
      <c r="AF609" s="56"/>
      <c r="AG609" s="41">
        <v>63724.35</v>
      </c>
      <c r="AH609" s="60"/>
      <c r="AI609" s="41"/>
      <c r="AJ609" s="56"/>
      <c r="AK609" s="41"/>
      <c r="AL609" s="64"/>
      <c r="AM609" s="64"/>
      <c r="AN609" s="64"/>
      <c r="AO609" s="64"/>
      <c r="AP609" s="61"/>
      <c r="AQ609" s="61"/>
      <c r="AR609" s="61"/>
      <c r="AS609" s="61"/>
      <c r="AT609" s="61"/>
      <c r="AU609" s="61"/>
      <c r="AV609" s="62"/>
      <c r="AW609" s="62"/>
      <c r="AX609" s="62"/>
      <c r="AY609" s="63"/>
      <c r="AZ609" s="62"/>
      <c r="BA609" s="63"/>
      <c r="BB609" s="62"/>
      <c r="BC609" s="62"/>
      <c r="BD609" s="46"/>
      <c r="BE609" s="70"/>
      <c r="BF609" s="43"/>
      <c r="BG609" s="62"/>
      <c r="BH609" s="63"/>
      <c r="BI609" s="62"/>
      <c r="BJ609" s="62"/>
      <c r="BK609" s="42"/>
      <c r="BL609" s="42"/>
      <c r="BM609" s="62"/>
    </row>
    <row r="610" spans="1:65" ht="25.5" x14ac:dyDescent="0.25">
      <c r="A610" s="311"/>
      <c r="B610" s="284"/>
      <c r="C610" s="62"/>
      <c r="D610" s="62"/>
      <c r="E610" s="62"/>
      <c r="F610" s="349"/>
      <c r="G610" s="62"/>
      <c r="H610" s="62"/>
      <c r="I610" s="63"/>
      <c r="J610" s="63"/>
      <c r="K610" s="62"/>
      <c r="L610" s="380"/>
      <c r="M610" s="62"/>
      <c r="N610" s="63"/>
      <c r="O610" s="64"/>
      <c r="P610" s="62"/>
      <c r="Q610" s="63"/>
      <c r="R610" s="63"/>
      <c r="S610" s="62"/>
      <c r="T610" s="62"/>
      <c r="U610" s="62"/>
      <c r="V610" s="64"/>
      <c r="W610" s="62"/>
      <c r="X610" s="44" t="s">
        <v>1073</v>
      </c>
      <c r="Y610" s="53" t="s">
        <v>1036</v>
      </c>
      <c r="Z610" s="46">
        <v>42732</v>
      </c>
      <c r="AA610" s="55">
        <v>11990</v>
      </c>
      <c r="AB610" s="65" t="s">
        <v>1012</v>
      </c>
      <c r="AC610" s="70">
        <v>42736</v>
      </c>
      <c r="AD610" s="70" t="s">
        <v>1037</v>
      </c>
      <c r="AE610" s="56"/>
      <c r="AF610" s="56"/>
      <c r="AG610" s="41"/>
      <c r="AH610" s="60"/>
      <c r="AI610" s="41"/>
      <c r="AJ610" s="56"/>
      <c r="AK610" s="41"/>
      <c r="AL610" s="64"/>
      <c r="AM610" s="64"/>
      <c r="AN610" s="64"/>
      <c r="AO610" s="64"/>
      <c r="AP610" s="61"/>
      <c r="AQ610" s="61"/>
      <c r="AR610" s="61"/>
      <c r="AS610" s="61"/>
      <c r="AT610" s="61"/>
      <c r="AU610" s="61"/>
      <c r="AV610" s="62"/>
      <c r="AW610" s="62"/>
      <c r="AX610" s="62"/>
      <c r="AY610" s="63"/>
      <c r="AZ610" s="62"/>
      <c r="BA610" s="63"/>
      <c r="BB610" s="62"/>
      <c r="BC610" s="62"/>
      <c r="BD610" s="46">
        <v>42736</v>
      </c>
      <c r="BE610" s="70">
        <v>42915</v>
      </c>
      <c r="BF610" s="43"/>
      <c r="BG610" s="62"/>
      <c r="BH610" s="63"/>
      <c r="BI610" s="62"/>
      <c r="BJ610" s="62"/>
      <c r="BK610" s="42"/>
      <c r="BL610" s="42"/>
      <c r="BM610" s="62"/>
    </row>
    <row r="611" spans="1:65" ht="25.5" x14ac:dyDescent="0.25">
      <c r="A611" s="311"/>
      <c r="B611" s="284"/>
      <c r="C611" s="62"/>
      <c r="D611" s="62"/>
      <c r="E611" s="62"/>
      <c r="F611" s="349"/>
      <c r="G611" s="62"/>
      <c r="H611" s="62"/>
      <c r="I611" s="63"/>
      <c r="J611" s="63"/>
      <c r="K611" s="62"/>
      <c r="L611" s="380"/>
      <c r="M611" s="62"/>
      <c r="N611" s="63"/>
      <c r="O611" s="64"/>
      <c r="P611" s="62"/>
      <c r="Q611" s="63"/>
      <c r="R611" s="63"/>
      <c r="S611" s="62"/>
      <c r="T611" s="62"/>
      <c r="U611" s="62"/>
      <c r="V611" s="64"/>
      <c r="W611" s="62"/>
      <c r="X611" s="53" t="s">
        <v>704</v>
      </c>
      <c r="Y611" s="53"/>
      <c r="Z611" s="46"/>
      <c r="AA611" s="55"/>
      <c r="AB611" s="53" t="s">
        <v>388</v>
      </c>
      <c r="AC611" s="70"/>
      <c r="AD611" s="70"/>
      <c r="AE611" s="56"/>
      <c r="AF611" s="56"/>
      <c r="AG611" s="41"/>
      <c r="AH611" s="60"/>
      <c r="AI611" s="70">
        <v>42779</v>
      </c>
      <c r="AJ611" s="56"/>
      <c r="AK611" s="41">
        <v>180966.08</v>
      </c>
      <c r="AL611" s="64"/>
      <c r="AM611" s="64"/>
      <c r="AN611" s="64"/>
      <c r="AO611" s="64"/>
      <c r="AP611" s="61"/>
      <c r="AQ611" s="61"/>
      <c r="AR611" s="61"/>
      <c r="AS611" s="61"/>
      <c r="AT611" s="61"/>
      <c r="AU611" s="61"/>
      <c r="AV611" s="62"/>
      <c r="AW611" s="62"/>
      <c r="AX611" s="62"/>
      <c r="AY611" s="63"/>
      <c r="AZ611" s="62"/>
      <c r="BA611" s="63"/>
      <c r="BB611" s="62"/>
      <c r="BC611" s="62"/>
      <c r="BD611" s="46"/>
      <c r="BE611" s="70"/>
      <c r="BF611" s="43"/>
      <c r="BG611" s="62"/>
      <c r="BH611" s="63"/>
      <c r="BI611" s="62"/>
      <c r="BJ611" s="62"/>
      <c r="BK611" s="42"/>
      <c r="BL611" s="42"/>
      <c r="BM611" s="62"/>
    </row>
    <row r="612" spans="1:65" ht="38.25" x14ac:dyDescent="0.25">
      <c r="A612" s="311"/>
      <c r="B612" s="284"/>
      <c r="C612" s="62"/>
      <c r="D612" s="62"/>
      <c r="E612" s="62"/>
      <c r="F612" s="349"/>
      <c r="G612" s="62"/>
      <c r="H612" s="62"/>
      <c r="I612" s="63"/>
      <c r="J612" s="63"/>
      <c r="K612" s="62"/>
      <c r="L612" s="380"/>
      <c r="M612" s="62"/>
      <c r="N612" s="63"/>
      <c r="O612" s="64"/>
      <c r="P612" s="62"/>
      <c r="Q612" s="63"/>
      <c r="R612" s="63"/>
      <c r="S612" s="62"/>
      <c r="T612" s="62"/>
      <c r="U612" s="62"/>
      <c r="V612" s="64"/>
      <c r="W612" s="62"/>
      <c r="X612" s="44" t="s">
        <v>1075</v>
      </c>
      <c r="Y612" s="53" t="s">
        <v>1550</v>
      </c>
      <c r="Z612" s="46">
        <v>42837</v>
      </c>
      <c r="AA612" s="55">
        <v>12107</v>
      </c>
      <c r="AB612" s="65" t="s">
        <v>649</v>
      </c>
      <c r="AC612" s="70"/>
      <c r="AD612" s="70"/>
      <c r="AE612" s="56"/>
      <c r="AF612" s="56"/>
      <c r="AG612" s="41">
        <v>361934.7</v>
      </c>
      <c r="AH612" s="60"/>
      <c r="AI612" s="41"/>
      <c r="AJ612" s="56"/>
      <c r="AK612" s="41"/>
      <c r="AL612" s="64"/>
      <c r="AM612" s="64"/>
      <c r="AN612" s="64"/>
      <c r="AO612" s="64"/>
      <c r="AP612" s="61"/>
      <c r="AQ612" s="61"/>
      <c r="AR612" s="61"/>
      <c r="AS612" s="61"/>
      <c r="AT612" s="61"/>
      <c r="AU612" s="61"/>
      <c r="AV612" s="62"/>
      <c r="AW612" s="62"/>
      <c r="AX612" s="62"/>
      <c r="AY612" s="63"/>
      <c r="AZ612" s="62"/>
      <c r="BA612" s="63"/>
      <c r="BB612" s="62"/>
      <c r="BC612" s="62"/>
      <c r="BD612" s="46"/>
      <c r="BE612" s="70"/>
      <c r="BF612" s="43"/>
      <c r="BG612" s="62"/>
      <c r="BH612" s="63"/>
      <c r="BI612" s="62"/>
      <c r="BJ612" s="62"/>
      <c r="BK612" s="42"/>
      <c r="BL612" s="42"/>
      <c r="BM612" s="62"/>
    </row>
    <row r="613" spans="1:65" ht="25.5" x14ac:dyDescent="0.25">
      <c r="A613" s="311"/>
      <c r="B613" s="284"/>
      <c r="C613" s="62"/>
      <c r="D613" s="62"/>
      <c r="E613" s="62"/>
      <c r="F613" s="349"/>
      <c r="G613" s="62"/>
      <c r="H613" s="62"/>
      <c r="I613" s="63"/>
      <c r="J613" s="63"/>
      <c r="K613" s="62"/>
      <c r="L613" s="380"/>
      <c r="M613" s="62"/>
      <c r="N613" s="63"/>
      <c r="O613" s="64"/>
      <c r="P613" s="62"/>
      <c r="Q613" s="63"/>
      <c r="R613" s="63"/>
      <c r="S613" s="62"/>
      <c r="T613" s="62"/>
      <c r="U613" s="62"/>
      <c r="V613" s="64"/>
      <c r="W613" s="62"/>
      <c r="X613" s="44" t="s">
        <v>1073</v>
      </c>
      <c r="Y613" s="53" t="s">
        <v>1551</v>
      </c>
      <c r="Z613" s="46">
        <v>42915</v>
      </c>
      <c r="AA613" s="55">
        <v>12109</v>
      </c>
      <c r="AB613" s="65" t="s">
        <v>1012</v>
      </c>
      <c r="AC613" s="70">
        <v>42916</v>
      </c>
      <c r="AD613" s="70">
        <v>43100</v>
      </c>
      <c r="AE613" s="56"/>
      <c r="AF613" s="56"/>
      <c r="AG613" s="41"/>
      <c r="AH613" s="60"/>
      <c r="AI613" s="41"/>
      <c r="AJ613" s="56"/>
      <c r="AK613" s="41"/>
      <c r="AL613" s="64"/>
      <c r="AM613" s="64"/>
      <c r="AN613" s="64"/>
      <c r="AO613" s="64"/>
      <c r="AP613" s="61"/>
      <c r="AQ613" s="61"/>
      <c r="AR613" s="61"/>
      <c r="AS613" s="61"/>
      <c r="AT613" s="61"/>
      <c r="AU613" s="61"/>
      <c r="AV613" s="62"/>
      <c r="AW613" s="62"/>
      <c r="AX613" s="62"/>
      <c r="AY613" s="63"/>
      <c r="AZ613" s="62"/>
      <c r="BA613" s="63"/>
      <c r="BB613" s="62"/>
      <c r="BC613" s="62"/>
      <c r="BD613" s="46">
        <v>42916</v>
      </c>
      <c r="BE613" s="70">
        <v>43100</v>
      </c>
      <c r="BF613" s="43"/>
      <c r="BG613" s="62"/>
      <c r="BH613" s="63"/>
      <c r="BI613" s="62"/>
      <c r="BJ613" s="62"/>
      <c r="BK613" s="42"/>
      <c r="BL613" s="42"/>
      <c r="BM613" s="62"/>
    </row>
    <row r="614" spans="1:65" ht="25.5" x14ac:dyDescent="0.25">
      <c r="A614" s="312"/>
      <c r="B614" s="285"/>
      <c r="C614" s="66"/>
      <c r="D614" s="66"/>
      <c r="E614" s="66"/>
      <c r="F614" s="350"/>
      <c r="G614" s="66"/>
      <c r="H614" s="66"/>
      <c r="I614" s="67"/>
      <c r="J614" s="67"/>
      <c r="K614" s="66"/>
      <c r="L614" s="381"/>
      <c r="M614" s="66"/>
      <c r="N614" s="67"/>
      <c r="O614" s="68"/>
      <c r="P614" s="66"/>
      <c r="Q614" s="67"/>
      <c r="R614" s="67"/>
      <c r="S614" s="66"/>
      <c r="T614" s="66"/>
      <c r="U614" s="66"/>
      <c r="V614" s="68"/>
      <c r="W614" s="66"/>
      <c r="X614" s="44" t="s">
        <v>1073</v>
      </c>
      <c r="Y614" s="53" t="s">
        <v>1743</v>
      </c>
      <c r="Z614" s="46">
        <v>43097</v>
      </c>
      <c r="AA614" s="55">
        <v>12217</v>
      </c>
      <c r="AB614" s="65" t="s">
        <v>1012</v>
      </c>
      <c r="AC614" s="70">
        <v>43101</v>
      </c>
      <c r="AD614" s="70">
        <v>43250</v>
      </c>
      <c r="AE614" s="56"/>
      <c r="AF614" s="56"/>
      <c r="AG614" s="41"/>
      <c r="AH614" s="60"/>
      <c r="AI614" s="41"/>
      <c r="AJ614" s="56"/>
      <c r="AK614" s="41"/>
      <c r="AL614" s="68"/>
      <c r="AM614" s="68"/>
      <c r="AN614" s="68"/>
      <c r="AO614" s="68"/>
      <c r="AP614" s="61"/>
      <c r="AQ614" s="61"/>
      <c r="AR614" s="61"/>
      <c r="AS614" s="61"/>
      <c r="AT614" s="61"/>
      <c r="AU614" s="61"/>
      <c r="AV614" s="66"/>
      <c r="AW614" s="66"/>
      <c r="AX614" s="66"/>
      <c r="AY614" s="67"/>
      <c r="AZ614" s="66"/>
      <c r="BA614" s="67"/>
      <c r="BB614" s="66"/>
      <c r="BC614" s="66"/>
      <c r="BD614" s="46">
        <v>43101</v>
      </c>
      <c r="BE614" s="70">
        <v>43250</v>
      </c>
      <c r="BF614" s="43"/>
      <c r="BG614" s="66"/>
      <c r="BH614" s="67"/>
      <c r="BI614" s="66"/>
      <c r="BJ614" s="66"/>
      <c r="BK614" s="42"/>
      <c r="BL614" s="42"/>
      <c r="BM614" s="66"/>
    </row>
    <row r="615" spans="1:65" x14ac:dyDescent="0.25">
      <c r="A615" s="317">
        <v>121</v>
      </c>
      <c r="B615" s="290" t="s">
        <v>328</v>
      </c>
      <c r="C615" s="57" t="s">
        <v>71</v>
      </c>
      <c r="D615" s="57" t="s">
        <v>1154</v>
      </c>
      <c r="E615" s="57" t="s">
        <v>143</v>
      </c>
      <c r="F615" s="351" t="s">
        <v>72</v>
      </c>
      <c r="G615" s="57">
        <v>11236</v>
      </c>
      <c r="H615" s="57"/>
      <c r="I615" s="58"/>
      <c r="J615" s="58"/>
      <c r="K615" s="57" t="s">
        <v>73</v>
      </c>
      <c r="L615" s="385" t="s">
        <v>74</v>
      </c>
      <c r="M615" s="57" t="s">
        <v>267</v>
      </c>
      <c r="N615" s="58">
        <v>41719</v>
      </c>
      <c r="O615" s="59" t="s">
        <v>1709</v>
      </c>
      <c r="P615" s="57">
        <v>11270</v>
      </c>
      <c r="Q615" s="58">
        <v>41779</v>
      </c>
      <c r="R615" s="58">
        <v>42318</v>
      </c>
      <c r="S615" s="57" t="s">
        <v>52</v>
      </c>
      <c r="T615" s="57" t="s">
        <v>268</v>
      </c>
      <c r="U615" s="57" t="s">
        <v>1213</v>
      </c>
      <c r="V615" s="59">
        <v>670315.55000000005</v>
      </c>
      <c r="W615" s="57">
        <v>44905100</v>
      </c>
      <c r="X615" s="44"/>
      <c r="Y615" s="53"/>
      <c r="Z615" s="46"/>
      <c r="AA615" s="55">
        <v>11270</v>
      </c>
      <c r="AB615" s="120"/>
      <c r="AC615" s="46"/>
      <c r="AD615" s="46"/>
      <c r="AE615" s="56">
        <f>AG615/O615</f>
        <v>1.8472796678652259E-2</v>
      </c>
      <c r="AF615" s="56">
        <f>AH615/O615</f>
        <v>4.640842292337774E-2</v>
      </c>
      <c r="AG615" s="41">
        <f>SUM(AG616:AG621)</f>
        <v>146850.31</v>
      </c>
      <c r="AH615" s="41">
        <f>SUM(AH616:AH621)</f>
        <v>368925.8</v>
      </c>
      <c r="AI615" s="41"/>
      <c r="AJ615" s="56">
        <f>SUM(AJ616:AJ619)</f>
        <v>5.5951319975082847E-2</v>
      </c>
      <c r="AK615" s="41">
        <f>SUM(AK616:AK619)</f>
        <v>444787.48</v>
      </c>
      <c r="AL615" s="59">
        <f>O615-AH615+AG615+AK615</f>
        <v>8172255.9900000002</v>
      </c>
      <c r="AM615" s="59">
        <v>6455501.21</v>
      </c>
      <c r="AN615" s="59">
        <v>9927.85</v>
      </c>
      <c r="AO615" s="59">
        <f t="shared" ref="AO615:AO725" si="45">AM615+AN615</f>
        <v>6465429.0599999996</v>
      </c>
      <c r="AP615" s="61"/>
      <c r="AQ615" s="61"/>
      <c r="AR615" s="61"/>
      <c r="AS615" s="61"/>
      <c r="AT615" s="61"/>
      <c r="AU615" s="61"/>
      <c r="AV615" s="57"/>
      <c r="AW615" s="57"/>
      <c r="AX615" s="57"/>
      <c r="AY615" s="58"/>
      <c r="AZ615" s="57"/>
      <c r="BA615" s="58"/>
      <c r="BB615" s="57" t="s">
        <v>340</v>
      </c>
      <c r="BC615" s="57" t="s">
        <v>341</v>
      </c>
      <c r="BD615" s="42">
        <v>41779</v>
      </c>
      <c r="BE615" s="42">
        <v>42318</v>
      </c>
      <c r="BF615" s="43"/>
      <c r="BG615" s="57"/>
      <c r="BH615" s="58">
        <v>41779</v>
      </c>
      <c r="BI615" s="57"/>
      <c r="BJ615" s="57" t="s">
        <v>233</v>
      </c>
      <c r="BK615" s="42"/>
      <c r="BL615" s="42"/>
      <c r="BM615" s="57"/>
    </row>
    <row r="616" spans="1:65" ht="38.25" x14ac:dyDescent="0.25">
      <c r="A616" s="311"/>
      <c r="B616" s="284"/>
      <c r="C616" s="62"/>
      <c r="D616" s="62"/>
      <c r="E616" s="62"/>
      <c r="F616" s="349"/>
      <c r="G616" s="62"/>
      <c r="H616" s="62"/>
      <c r="I616" s="63"/>
      <c r="J616" s="63"/>
      <c r="K616" s="62"/>
      <c r="L616" s="380"/>
      <c r="M616" s="62"/>
      <c r="N616" s="63"/>
      <c r="O616" s="64"/>
      <c r="P616" s="62"/>
      <c r="Q616" s="63"/>
      <c r="R616" s="63"/>
      <c r="S616" s="62"/>
      <c r="T616" s="62"/>
      <c r="U616" s="62"/>
      <c r="V616" s="64"/>
      <c r="W616" s="62"/>
      <c r="X616" s="44" t="s">
        <v>1074</v>
      </c>
      <c r="Y616" s="53" t="s">
        <v>503</v>
      </c>
      <c r="Z616" s="46">
        <v>11660</v>
      </c>
      <c r="AA616" s="55">
        <v>11660</v>
      </c>
      <c r="AB616" s="65" t="s">
        <v>663</v>
      </c>
      <c r="AC616" s="46">
        <v>42354</v>
      </c>
      <c r="AD616" s="46">
        <v>42551</v>
      </c>
      <c r="AE616" s="56"/>
      <c r="AF616" s="56"/>
      <c r="AG616" s="41">
        <v>146850.31</v>
      </c>
      <c r="AH616" s="60"/>
      <c r="AI616" s="41"/>
      <c r="AJ616" s="56"/>
      <c r="AK616" s="41"/>
      <c r="AL616" s="64"/>
      <c r="AM616" s="64"/>
      <c r="AN616" s="64"/>
      <c r="AO616" s="64"/>
      <c r="AP616" s="61"/>
      <c r="AQ616" s="61"/>
      <c r="AR616" s="61"/>
      <c r="AS616" s="61"/>
      <c r="AT616" s="61"/>
      <c r="AU616" s="61"/>
      <c r="AV616" s="62"/>
      <c r="AW616" s="62"/>
      <c r="AX616" s="62"/>
      <c r="AY616" s="63"/>
      <c r="AZ616" s="62"/>
      <c r="BA616" s="63"/>
      <c r="BB616" s="62"/>
      <c r="BC616" s="62"/>
      <c r="BD616" s="42">
        <v>42293</v>
      </c>
      <c r="BE616" s="42">
        <v>42551</v>
      </c>
      <c r="BF616" s="43"/>
      <c r="BG616" s="62"/>
      <c r="BH616" s="63"/>
      <c r="BI616" s="62"/>
      <c r="BJ616" s="62"/>
      <c r="BK616" s="42"/>
      <c r="BL616" s="42"/>
      <c r="BM616" s="62"/>
    </row>
    <row r="617" spans="1:65" ht="25.5" x14ac:dyDescent="0.25">
      <c r="A617" s="311"/>
      <c r="B617" s="284"/>
      <c r="C617" s="62"/>
      <c r="D617" s="62"/>
      <c r="E617" s="62"/>
      <c r="F617" s="349"/>
      <c r="G617" s="62"/>
      <c r="H617" s="62"/>
      <c r="I617" s="63"/>
      <c r="J617" s="63"/>
      <c r="K617" s="62"/>
      <c r="L617" s="380"/>
      <c r="M617" s="62"/>
      <c r="N617" s="63"/>
      <c r="O617" s="64"/>
      <c r="P617" s="62"/>
      <c r="Q617" s="63"/>
      <c r="R617" s="63"/>
      <c r="S617" s="62"/>
      <c r="T617" s="62"/>
      <c r="U617" s="62"/>
      <c r="V617" s="64"/>
      <c r="W617" s="62"/>
      <c r="X617" s="53" t="s">
        <v>704</v>
      </c>
      <c r="Y617" s="53"/>
      <c r="Z617" s="46"/>
      <c r="AA617" s="55"/>
      <c r="AB617" s="53" t="s">
        <v>388</v>
      </c>
      <c r="AC617" s="46"/>
      <c r="AD617" s="46"/>
      <c r="AE617" s="56"/>
      <c r="AF617" s="56"/>
      <c r="AG617" s="41"/>
      <c r="AH617" s="60"/>
      <c r="AI617" s="46">
        <v>42485</v>
      </c>
      <c r="AJ617" s="56">
        <f>AK617/O615</f>
        <v>5.5951319975082847E-2</v>
      </c>
      <c r="AK617" s="41">
        <v>444787.48</v>
      </c>
      <c r="AL617" s="64"/>
      <c r="AM617" s="64"/>
      <c r="AN617" s="64"/>
      <c r="AO617" s="64"/>
      <c r="AP617" s="61"/>
      <c r="AQ617" s="61"/>
      <c r="AR617" s="61"/>
      <c r="AS617" s="61"/>
      <c r="AT617" s="61"/>
      <c r="AU617" s="61"/>
      <c r="AV617" s="62"/>
      <c r="AW617" s="62"/>
      <c r="AX617" s="62"/>
      <c r="AY617" s="63"/>
      <c r="AZ617" s="62"/>
      <c r="BA617" s="63"/>
      <c r="BB617" s="62"/>
      <c r="BC617" s="62"/>
      <c r="BD617" s="42"/>
      <c r="BE617" s="42"/>
      <c r="BF617" s="43"/>
      <c r="BG617" s="62"/>
      <c r="BH617" s="63"/>
      <c r="BI617" s="62"/>
      <c r="BJ617" s="62"/>
      <c r="BK617" s="42"/>
      <c r="BL617" s="42"/>
      <c r="BM617" s="62"/>
    </row>
    <row r="618" spans="1:65" ht="38.25" x14ac:dyDescent="0.25">
      <c r="A618" s="311"/>
      <c r="B618" s="284"/>
      <c r="C618" s="62"/>
      <c r="D618" s="62"/>
      <c r="E618" s="62"/>
      <c r="F618" s="349"/>
      <c r="G618" s="62"/>
      <c r="H618" s="62"/>
      <c r="I618" s="63"/>
      <c r="J618" s="63"/>
      <c r="K618" s="62"/>
      <c r="L618" s="380"/>
      <c r="M618" s="62"/>
      <c r="N618" s="63"/>
      <c r="O618" s="64"/>
      <c r="P618" s="62"/>
      <c r="Q618" s="63"/>
      <c r="R618" s="63"/>
      <c r="S618" s="62"/>
      <c r="T618" s="62"/>
      <c r="U618" s="62"/>
      <c r="V618" s="64"/>
      <c r="W618" s="62"/>
      <c r="X618" s="44" t="s">
        <v>1073</v>
      </c>
      <c r="Y618" s="53" t="s">
        <v>958</v>
      </c>
      <c r="Z618" s="46">
        <v>42549</v>
      </c>
      <c r="AA618" s="55">
        <v>11844</v>
      </c>
      <c r="AB618" s="44" t="s">
        <v>755</v>
      </c>
      <c r="AC618" s="46">
        <v>42552</v>
      </c>
      <c r="AD618" s="46">
        <v>42735</v>
      </c>
      <c r="AE618" s="56"/>
      <c r="AF618" s="56"/>
      <c r="AG618" s="41"/>
      <c r="AH618" s="60"/>
      <c r="AI618" s="41"/>
      <c r="AJ618" s="56"/>
      <c r="AK618" s="41"/>
      <c r="AL618" s="64"/>
      <c r="AM618" s="64"/>
      <c r="AN618" s="64"/>
      <c r="AO618" s="64"/>
      <c r="AP618" s="61"/>
      <c r="AQ618" s="61"/>
      <c r="AR618" s="61"/>
      <c r="AS618" s="61"/>
      <c r="AT618" s="61"/>
      <c r="AU618" s="61"/>
      <c r="AV618" s="62"/>
      <c r="AW618" s="62"/>
      <c r="AX618" s="62"/>
      <c r="AY618" s="63"/>
      <c r="AZ618" s="62"/>
      <c r="BA618" s="63"/>
      <c r="BB618" s="62"/>
      <c r="BC618" s="62"/>
      <c r="BD618" s="42">
        <v>42552</v>
      </c>
      <c r="BE618" s="42">
        <v>42735</v>
      </c>
      <c r="BF618" s="43"/>
      <c r="BG618" s="62"/>
      <c r="BH618" s="63"/>
      <c r="BI618" s="62"/>
      <c r="BJ618" s="62"/>
      <c r="BK618" s="42"/>
      <c r="BL618" s="42"/>
      <c r="BM618" s="62"/>
    </row>
    <row r="619" spans="1:65" ht="38.25" x14ac:dyDescent="0.25">
      <c r="A619" s="311"/>
      <c r="B619" s="284"/>
      <c r="C619" s="62"/>
      <c r="D619" s="62"/>
      <c r="E619" s="62"/>
      <c r="F619" s="349"/>
      <c r="G619" s="62"/>
      <c r="H619" s="62"/>
      <c r="I619" s="63"/>
      <c r="J619" s="63"/>
      <c r="K619" s="62"/>
      <c r="L619" s="380"/>
      <c r="M619" s="62"/>
      <c r="N619" s="63"/>
      <c r="O619" s="64"/>
      <c r="P619" s="62"/>
      <c r="Q619" s="63"/>
      <c r="R619" s="63"/>
      <c r="S619" s="62"/>
      <c r="T619" s="62"/>
      <c r="U619" s="62"/>
      <c r="V619" s="64"/>
      <c r="W619" s="62"/>
      <c r="X619" s="44" t="s">
        <v>1073</v>
      </c>
      <c r="Y619" s="53" t="s">
        <v>1034</v>
      </c>
      <c r="Z619" s="46">
        <v>42732</v>
      </c>
      <c r="AA619" s="55">
        <v>11990</v>
      </c>
      <c r="AB619" s="44" t="s">
        <v>755</v>
      </c>
      <c r="AC619" s="46">
        <v>42736</v>
      </c>
      <c r="AD619" s="46">
        <v>42915</v>
      </c>
      <c r="AE619" s="56"/>
      <c r="AF619" s="56"/>
      <c r="AG619" s="41"/>
      <c r="AH619" s="60"/>
      <c r="AI619" s="41"/>
      <c r="AJ619" s="56"/>
      <c r="AK619" s="41"/>
      <c r="AL619" s="64"/>
      <c r="AM619" s="64"/>
      <c r="AN619" s="64"/>
      <c r="AO619" s="64"/>
      <c r="AP619" s="61"/>
      <c r="AQ619" s="61"/>
      <c r="AR619" s="61"/>
      <c r="AS619" s="61"/>
      <c r="AT619" s="61"/>
      <c r="AU619" s="61"/>
      <c r="AV619" s="62"/>
      <c r="AW619" s="62"/>
      <c r="AX619" s="62"/>
      <c r="AY619" s="63"/>
      <c r="AZ619" s="62"/>
      <c r="BA619" s="63"/>
      <c r="BB619" s="62"/>
      <c r="BC619" s="62"/>
      <c r="BD619" s="42">
        <v>42736</v>
      </c>
      <c r="BE619" s="42">
        <v>42915</v>
      </c>
      <c r="BF619" s="43"/>
      <c r="BG619" s="62"/>
      <c r="BH619" s="63"/>
      <c r="BI619" s="62"/>
      <c r="BJ619" s="62"/>
      <c r="BK619" s="42"/>
      <c r="BL619" s="42"/>
      <c r="BM619" s="62"/>
    </row>
    <row r="620" spans="1:65" ht="38.25" x14ac:dyDescent="0.25">
      <c r="A620" s="311"/>
      <c r="B620" s="284"/>
      <c r="C620" s="62"/>
      <c r="D620" s="62"/>
      <c r="E620" s="62"/>
      <c r="F620" s="349"/>
      <c r="G620" s="62"/>
      <c r="H620" s="62"/>
      <c r="I620" s="63"/>
      <c r="J620" s="63"/>
      <c r="K620" s="62"/>
      <c r="L620" s="380"/>
      <c r="M620" s="62"/>
      <c r="N620" s="63"/>
      <c r="O620" s="64"/>
      <c r="P620" s="62"/>
      <c r="Q620" s="63"/>
      <c r="R620" s="63"/>
      <c r="S620" s="62"/>
      <c r="T620" s="62"/>
      <c r="U620" s="62"/>
      <c r="V620" s="64"/>
      <c r="W620" s="62"/>
      <c r="X620" s="44" t="s">
        <v>1073</v>
      </c>
      <c r="Y620" s="53" t="s">
        <v>1541</v>
      </c>
      <c r="Z620" s="46">
        <v>42915</v>
      </c>
      <c r="AA620" s="55">
        <v>12109</v>
      </c>
      <c r="AB620" s="44" t="s">
        <v>755</v>
      </c>
      <c r="AC620" s="46">
        <v>42916</v>
      </c>
      <c r="AD620" s="46">
        <v>43100</v>
      </c>
      <c r="AE620" s="56"/>
      <c r="AF620" s="56"/>
      <c r="AG620" s="41"/>
      <c r="AH620" s="60"/>
      <c r="AI620" s="41"/>
      <c r="AJ620" s="56"/>
      <c r="AK620" s="41"/>
      <c r="AL620" s="64"/>
      <c r="AM620" s="64"/>
      <c r="AN620" s="64"/>
      <c r="AO620" s="64"/>
      <c r="AP620" s="61"/>
      <c r="AQ620" s="61"/>
      <c r="AR620" s="61"/>
      <c r="AS620" s="61"/>
      <c r="AT620" s="61"/>
      <c r="AU620" s="61"/>
      <c r="AV620" s="62"/>
      <c r="AW620" s="62"/>
      <c r="AX620" s="62"/>
      <c r="AY620" s="63"/>
      <c r="AZ620" s="62"/>
      <c r="BA620" s="63"/>
      <c r="BB620" s="62"/>
      <c r="BC620" s="62"/>
      <c r="BD620" s="42">
        <v>42916</v>
      </c>
      <c r="BE620" s="42">
        <v>43100</v>
      </c>
      <c r="BF620" s="43"/>
      <c r="BG620" s="62"/>
      <c r="BH620" s="63"/>
      <c r="BI620" s="62"/>
      <c r="BJ620" s="62"/>
      <c r="BK620" s="42"/>
      <c r="BL620" s="42"/>
      <c r="BM620" s="62"/>
    </row>
    <row r="621" spans="1:65" ht="38.25" x14ac:dyDescent="0.25">
      <c r="A621" s="311"/>
      <c r="B621" s="284"/>
      <c r="C621" s="62"/>
      <c r="D621" s="62"/>
      <c r="E621" s="62"/>
      <c r="F621" s="349"/>
      <c r="G621" s="62"/>
      <c r="H621" s="62"/>
      <c r="I621" s="63"/>
      <c r="J621" s="63"/>
      <c r="K621" s="62"/>
      <c r="L621" s="380"/>
      <c r="M621" s="62"/>
      <c r="N621" s="63"/>
      <c r="O621" s="64"/>
      <c r="P621" s="62"/>
      <c r="Q621" s="63"/>
      <c r="R621" s="63"/>
      <c r="S621" s="62"/>
      <c r="T621" s="62"/>
      <c r="U621" s="62"/>
      <c r="V621" s="64"/>
      <c r="W621" s="62"/>
      <c r="X621" s="44" t="s">
        <v>1073</v>
      </c>
      <c r="Y621" s="53" t="s">
        <v>1637</v>
      </c>
      <c r="Z621" s="46">
        <v>43063</v>
      </c>
      <c r="AA621" s="55">
        <v>12188</v>
      </c>
      <c r="AB621" s="44" t="s">
        <v>664</v>
      </c>
      <c r="AC621" s="46"/>
      <c r="AD621" s="46"/>
      <c r="AE621" s="56"/>
      <c r="AF621" s="56"/>
      <c r="AG621" s="41"/>
      <c r="AH621" s="60">
        <v>368925.8</v>
      </c>
      <c r="AI621" s="41"/>
      <c r="AJ621" s="56"/>
      <c r="AK621" s="41"/>
      <c r="AL621" s="64"/>
      <c r="AM621" s="64"/>
      <c r="AN621" s="64"/>
      <c r="AO621" s="64"/>
      <c r="AP621" s="61"/>
      <c r="AQ621" s="61"/>
      <c r="AR621" s="61"/>
      <c r="AS621" s="61"/>
      <c r="AT621" s="61"/>
      <c r="AU621" s="61"/>
      <c r="AV621" s="62"/>
      <c r="AW621" s="62"/>
      <c r="AX621" s="62"/>
      <c r="AY621" s="63"/>
      <c r="AZ621" s="62"/>
      <c r="BA621" s="63"/>
      <c r="BB621" s="62"/>
      <c r="BC621" s="62"/>
      <c r="BD621" s="42"/>
      <c r="BE621" s="42"/>
      <c r="BF621" s="43"/>
      <c r="BG621" s="62"/>
      <c r="BH621" s="63"/>
      <c r="BI621" s="62"/>
      <c r="BJ621" s="62"/>
      <c r="BK621" s="42"/>
      <c r="BL621" s="42"/>
      <c r="BM621" s="62"/>
    </row>
    <row r="622" spans="1:65" ht="38.25" x14ac:dyDescent="0.25">
      <c r="A622" s="312"/>
      <c r="B622" s="285"/>
      <c r="C622" s="66"/>
      <c r="D622" s="66"/>
      <c r="E622" s="66"/>
      <c r="F622" s="350"/>
      <c r="G622" s="66"/>
      <c r="H622" s="66"/>
      <c r="I622" s="67"/>
      <c r="J622" s="67"/>
      <c r="K622" s="66"/>
      <c r="L622" s="381"/>
      <c r="M622" s="66"/>
      <c r="N622" s="67"/>
      <c r="O622" s="68"/>
      <c r="P622" s="66"/>
      <c r="Q622" s="67"/>
      <c r="R622" s="67"/>
      <c r="S622" s="66"/>
      <c r="T622" s="66"/>
      <c r="U622" s="66"/>
      <c r="V622" s="68"/>
      <c r="W622" s="66"/>
      <c r="X622" s="44" t="s">
        <v>1073</v>
      </c>
      <c r="Y622" s="53" t="s">
        <v>1792</v>
      </c>
      <c r="Z622" s="46">
        <v>43089</v>
      </c>
      <c r="AA622" s="55">
        <v>12215</v>
      </c>
      <c r="AB622" s="44" t="s">
        <v>664</v>
      </c>
      <c r="AC622" s="46">
        <v>43101</v>
      </c>
      <c r="AD622" s="46" t="s">
        <v>1793</v>
      </c>
      <c r="AE622" s="56"/>
      <c r="AF622" s="56"/>
      <c r="AG622" s="41"/>
      <c r="AH622" s="60"/>
      <c r="AI622" s="41"/>
      <c r="AJ622" s="56"/>
      <c r="AK622" s="41"/>
      <c r="AL622" s="68"/>
      <c r="AM622" s="68"/>
      <c r="AN622" s="68"/>
      <c r="AO622" s="68"/>
      <c r="AP622" s="61"/>
      <c r="AQ622" s="61"/>
      <c r="AR622" s="61"/>
      <c r="AS622" s="61"/>
      <c r="AT622" s="61"/>
      <c r="AU622" s="61"/>
      <c r="AV622" s="66"/>
      <c r="AW622" s="66"/>
      <c r="AX622" s="66"/>
      <c r="AY622" s="67"/>
      <c r="AZ622" s="66"/>
      <c r="BA622" s="67"/>
      <c r="BB622" s="66"/>
      <c r="BC622" s="66"/>
      <c r="BD622" s="42">
        <v>43101</v>
      </c>
      <c r="BE622" s="42">
        <v>43251</v>
      </c>
      <c r="BF622" s="43"/>
      <c r="BG622" s="66"/>
      <c r="BH622" s="67"/>
      <c r="BI622" s="66"/>
      <c r="BJ622" s="66"/>
      <c r="BK622" s="42"/>
      <c r="BL622" s="42"/>
      <c r="BM622" s="66"/>
    </row>
    <row r="623" spans="1:65" x14ac:dyDescent="0.25">
      <c r="A623" s="317">
        <v>122</v>
      </c>
      <c r="B623" s="290" t="s">
        <v>326</v>
      </c>
      <c r="C623" s="57" t="s">
        <v>75</v>
      </c>
      <c r="D623" s="57" t="s">
        <v>1154</v>
      </c>
      <c r="E623" s="57" t="s">
        <v>143</v>
      </c>
      <c r="F623" s="351" t="s">
        <v>76</v>
      </c>
      <c r="G623" s="57">
        <v>11232</v>
      </c>
      <c r="H623" s="57"/>
      <c r="I623" s="58"/>
      <c r="J623" s="58"/>
      <c r="K623" s="57" t="s">
        <v>77</v>
      </c>
      <c r="L623" s="385" t="s">
        <v>78</v>
      </c>
      <c r="M623" s="57" t="s">
        <v>249</v>
      </c>
      <c r="N623" s="58">
        <v>41724</v>
      </c>
      <c r="O623" s="59">
        <v>2440242.7799999998</v>
      </c>
      <c r="P623" s="57" t="s">
        <v>351</v>
      </c>
      <c r="Q623" s="58">
        <v>41753</v>
      </c>
      <c r="R623" s="58">
        <v>42052</v>
      </c>
      <c r="S623" s="57" t="s">
        <v>52</v>
      </c>
      <c r="T623" s="57" t="s">
        <v>269</v>
      </c>
      <c r="U623" s="57" t="s">
        <v>1213</v>
      </c>
      <c r="V623" s="59">
        <v>202558.94</v>
      </c>
      <c r="W623" s="57">
        <v>44905100</v>
      </c>
      <c r="X623" s="44"/>
      <c r="Y623" s="53"/>
      <c r="Z623" s="46"/>
      <c r="AA623" s="55"/>
      <c r="AB623" s="44"/>
      <c r="AC623" s="70"/>
      <c r="AD623" s="70"/>
      <c r="AE623" s="56">
        <f>AG623/O623</f>
        <v>0.17504440685201003</v>
      </c>
      <c r="AF623" s="56">
        <v>0</v>
      </c>
      <c r="AG623" s="41">
        <f>SUM(AG624:AG627)</f>
        <v>427150.85</v>
      </c>
      <c r="AH623" s="41">
        <f>SUM(AH624:AH627)</f>
        <v>0</v>
      </c>
      <c r="AI623" s="41"/>
      <c r="AJ623" s="56">
        <f>SUM(AJ624:AJ630)</f>
        <v>8.8628775699113024E-2</v>
      </c>
      <c r="AK623" s="41">
        <f>SUM(AK624:AK630)</f>
        <v>216275.72999999998</v>
      </c>
      <c r="AL623" s="59">
        <f>O623-AH623+AG623+AK623</f>
        <v>3083669.36</v>
      </c>
      <c r="AM623" s="59">
        <v>2765812.8200000003</v>
      </c>
      <c r="AN623" s="59">
        <v>0</v>
      </c>
      <c r="AO623" s="59">
        <f t="shared" si="45"/>
        <v>2765812.8200000003</v>
      </c>
      <c r="AP623" s="61"/>
      <c r="AQ623" s="61"/>
      <c r="AR623" s="61"/>
      <c r="AS623" s="61"/>
      <c r="AT623" s="61"/>
      <c r="AU623" s="61"/>
      <c r="AV623" s="57"/>
      <c r="AW623" s="57"/>
      <c r="AX623" s="57"/>
      <c r="AY623" s="58"/>
      <c r="AZ623" s="57"/>
      <c r="BA623" s="58"/>
      <c r="BB623" s="57" t="s">
        <v>340</v>
      </c>
      <c r="BC623" s="57" t="s">
        <v>341</v>
      </c>
      <c r="BD623" s="42">
        <v>41753</v>
      </c>
      <c r="BE623" s="42">
        <v>42052</v>
      </c>
      <c r="BF623" s="43"/>
      <c r="BG623" s="57"/>
      <c r="BH623" s="58">
        <v>41753</v>
      </c>
      <c r="BI623" s="57"/>
      <c r="BJ623" s="57" t="s">
        <v>233</v>
      </c>
      <c r="BK623" s="42"/>
      <c r="BL623" s="42"/>
      <c r="BM623" s="57"/>
    </row>
    <row r="624" spans="1:65" ht="25.5" x14ac:dyDescent="0.25">
      <c r="A624" s="311"/>
      <c r="B624" s="284"/>
      <c r="C624" s="62"/>
      <c r="D624" s="62"/>
      <c r="E624" s="62"/>
      <c r="F624" s="349"/>
      <c r="G624" s="62"/>
      <c r="H624" s="62"/>
      <c r="I624" s="63"/>
      <c r="J624" s="63"/>
      <c r="K624" s="62"/>
      <c r="L624" s="380"/>
      <c r="M624" s="62"/>
      <c r="N624" s="63"/>
      <c r="O624" s="64"/>
      <c r="P624" s="62"/>
      <c r="Q624" s="63"/>
      <c r="R624" s="63"/>
      <c r="S624" s="62"/>
      <c r="T624" s="62"/>
      <c r="U624" s="62"/>
      <c r="V624" s="64"/>
      <c r="W624" s="62"/>
      <c r="X624" s="44" t="s">
        <v>1073</v>
      </c>
      <c r="Y624" s="44" t="s">
        <v>314</v>
      </c>
      <c r="Z624" s="46">
        <v>42048</v>
      </c>
      <c r="AA624" s="55">
        <v>11534</v>
      </c>
      <c r="AB624" s="44" t="s">
        <v>648</v>
      </c>
      <c r="AC624" s="46">
        <v>42053</v>
      </c>
      <c r="AD624" s="46">
        <v>42352</v>
      </c>
      <c r="AE624" s="56"/>
      <c r="AF624" s="56"/>
      <c r="AG624" s="41"/>
      <c r="AH624" s="60"/>
      <c r="AI624" s="41"/>
      <c r="AJ624" s="56"/>
      <c r="AK624" s="41"/>
      <c r="AL624" s="64"/>
      <c r="AM624" s="64"/>
      <c r="AN624" s="64"/>
      <c r="AO624" s="64"/>
      <c r="AP624" s="61"/>
      <c r="AQ624" s="61"/>
      <c r="AR624" s="61"/>
      <c r="AS624" s="61"/>
      <c r="AT624" s="61"/>
      <c r="AU624" s="61"/>
      <c r="AV624" s="62"/>
      <c r="AW624" s="62"/>
      <c r="AX624" s="62"/>
      <c r="AY624" s="63"/>
      <c r="AZ624" s="62"/>
      <c r="BA624" s="63"/>
      <c r="BB624" s="62"/>
      <c r="BC624" s="62"/>
      <c r="BD624" s="42">
        <v>42053</v>
      </c>
      <c r="BE624" s="42">
        <v>42352</v>
      </c>
      <c r="BF624" s="43"/>
      <c r="BG624" s="62"/>
      <c r="BH624" s="63"/>
      <c r="BI624" s="62"/>
      <c r="BJ624" s="62"/>
      <c r="BK624" s="42"/>
      <c r="BL624" s="42"/>
      <c r="BM624" s="62"/>
    </row>
    <row r="625" spans="1:65" ht="38.25" x14ac:dyDescent="0.25">
      <c r="A625" s="311"/>
      <c r="B625" s="284"/>
      <c r="C625" s="62"/>
      <c r="D625" s="62"/>
      <c r="E625" s="62"/>
      <c r="F625" s="349"/>
      <c r="G625" s="62"/>
      <c r="H625" s="62"/>
      <c r="I625" s="63"/>
      <c r="J625" s="63"/>
      <c r="K625" s="62"/>
      <c r="L625" s="380"/>
      <c r="M625" s="62"/>
      <c r="N625" s="63"/>
      <c r="O625" s="64"/>
      <c r="P625" s="62"/>
      <c r="Q625" s="63"/>
      <c r="R625" s="63"/>
      <c r="S625" s="62"/>
      <c r="T625" s="62"/>
      <c r="U625" s="62"/>
      <c r="V625" s="64"/>
      <c r="W625" s="62"/>
      <c r="X625" s="44" t="s">
        <v>1075</v>
      </c>
      <c r="Y625" s="44" t="s">
        <v>494</v>
      </c>
      <c r="Z625" s="46">
        <v>42286</v>
      </c>
      <c r="AA625" s="55">
        <v>11660</v>
      </c>
      <c r="AB625" s="44" t="s">
        <v>664</v>
      </c>
      <c r="AC625" s="46"/>
      <c r="AD625" s="46"/>
      <c r="AE625" s="56"/>
      <c r="AF625" s="56"/>
      <c r="AG625" s="41">
        <v>427150.85</v>
      </c>
      <c r="AH625" s="60"/>
      <c r="AI625" s="41"/>
      <c r="AJ625" s="56"/>
      <c r="AK625" s="41"/>
      <c r="AL625" s="64"/>
      <c r="AM625" s="64"/>
      <c r="AN625" s="64"/>
      <c r="AO625" s="64"/>
      <c r="AP625" s="61"/>
      <c r="AQ625" s="61"/>
      <c r="AR625" s="61"/>
      <c r="AS625" s="61"/>
      <c r="AT625" s="61"/>
      <c r="AU625" s="61"/>
      <c r="AV625" s="62"/>
      <c r="AW625" s="62"/>
      <c r="AX625" s="62"/>
      <c r="AY625" s="63"/>
      <c r="AZ625" s="62"/>
      <c r="BA625" s="63"/>
      <c r="BB625" s="62"/>
      <c r="BC625" s="62"/>
      <c r="BD625" s="42"/>
      <c r="BE625" s="42"/>
      <c r="BF625" s="43"/>
      <c r="BG625" s="62"/>
      <c r="BH625" s="63"/>
      <c r="BI625" s="62"/>
      <c r="BJ625" s="62"/>
      <c r="BK625" s="42"/>
      <c r="BL625" s="42"/>
      <c r="BM625" s="62"/>
    </row>
    <row r="626" spans="1:65" ht="25.5" x14ac:dyDescent="0.25">
      <c r="A626" s="311"/>
      <c r="B626" s="284"/>
      <c r="C626" s="62"/>
      <c r="D626" s="62"/>
      <c r="E626" s="62"/>
      <c r="F626" s="349"/>
      <c r="G626" s="62"/>
      <c r="H626" s="62"/>
      <c r="I626" s="63"/>
      <c r="J626" s="63"/>
      <c r="K626" s="62"/>
      <c r="L626" s="380"/>
      <c r="M626" s="62"/>
      <c r="N626" s="63"/>
      <c r="O626" s="64"/>
      <c r="P626" s="62"/>
      <c r="Q626" s="63"/>
      <c r="R626" s="63"/>
      <c r="S626" s="62"/>
      <c r="T626" s="62"/>
      <c r="U626" s="62"/>
      <c r="V626" s="64"/>
      <c r="W626" s="62"/>
      <c r="X626" s="53" t="s">
        <v>704</v>
      </c>
      <c r="Y626" s="53"/>
      <c r="Z626" s="46"/>
      <c r="AA626" s="55"/>
      <c r="AB626" s="53" t="s">
        <v>388</v>
      </c>
      <c r="AC626" s="46"/>
      <c r="AD626" s="46"/>
      <c r="AE626" s="56"/>
      <c r="AF626" s="56"/>
      <c r="AG626" s="41"/>
      <c r="AH626" s="60"/>
      <c r="AI626" s="46">
        <v>42485</v>
      </c>
      <c r="AJ626" s="56">
        <f>AK626/O623</f>
        <v>5.6210530003084368E-2</v>
      </c>
      <c r="AK626" s="41">
        <v>137167.34</v>
      </c>
      <c r="AL626" s="64"/>
      <c r="AM626" s="64"/>
      <c r="AN626" s="64"/>
      <c r="AO626" s="64"/>
      <c r="AP626" s="61"/>
      <c r="AQ626" s="61"/>
      <c r="AR626" s="61"/>
      <c r="AS626" s="61"/>
      <c r="AT626" s="61"/>
      <c r="AU626" s="61"/>
      <c r="AV626" s="62"/>
      <c r="AW626" s="62"/>
      <c r="AX626" s="62"/>
      <c r="AY626" s="63"/>
      <c r="AZ626" s="62"/>
      <c r="BA626" s="63"/>
      <c r="BB626" s="62"/>
      <c r="BC626" s="62"/>
      <c r="BD626" s="42"/>
      <c r="BE626" s="42"/>
      <c r="BF626" s="43"/>
      <c r="BG626" s="62"/>
      <c r="BH626" s="63"/>
      <c r="BI626" s="62"/>
      <c r="BJ626" s="62"/>
      <c r="BK626" s="42"/>
      <c r="BL626" s="42"/>
      <c r="BM626" s="62"/>
    </row>
    <row r="627" spans="1:65" ht="25.5" x14ac:dyDescent="0.25">
      <c r="A627" s="311"/>
      <c r="B627" s="284"/>
      <c r="C627" s="62"/>
      <c r="D627" s="62"/>
      <c r="E627" s="62"/>
      <c r="F627" s="349"/>
      <c r="G627" s="62"/>
      <c r="H627" s="62"/>
      <c r="I627" s="63"/>
      <c r="J627" s="63"/>
      <c r="K627" s="62"/>
      <c r="L627" s="380"/>
      <c r="M627" s="62"/>
      <c r="N627" s="63"/>
      <c r="O627" s="64"/>
      <c r="P627" s="62"/>
      <c r="Q627" s="63"/>
      <c r="R627" s="63"/>
      <c r="S627" s="62"/>
      <c r="T627" s="62"/>
      <c r="U627" s="62"/>
      <c r="V627" s="64"/>
      <c r="W627" s="62"/>
      <c r="X627" s="44" t="s">
        <v>1073</v>
      </c>
      <c r="Y627" s="44" t="s">
        <v>495</v>
      </c>
      <c r="Z627" s="46">
        <v>42349</v>
      </c>
      <c r="AA627" s="55">
        <v>11705</v>
      </c>
      <c r="AB627" s="44" t="s">
        <v>648</v>
      </c>
      <c r="AC627" s="46">
        <v>42353</v>
      </c>
      <c r="AD627" s="46">
        <v>42551</v>
      </c>
      <c r="AE627" s="56"/>
      <c r="AF627" s="56"/>
      <c r="AG627" s="41"/>
      <c r="AH627" s="60"/>
      <c r="AI627" s="41"/>
      <c r="AJ627" s="56"/>
      <c r="AK627" s="41"/>
      <c r="AL627" s="64"/>
      <c r="AM627" s="64"/>
      <c r="AN627" s="64"/>
      <c r="AO627" s="64"/>
      <c r="AP627" s="61"/>
      <c r="AQ627" s="61"/>
      <c r="AR627" s="61"/>
      <c r="AS627" s="61"/>
      <c r="AT627" s="61"/>
      <c r="AU627" s="61"/>
      <c r="AV627" s="62"/>
      <c r="AW627" s="62"/>
      <c r="AX627" s="62"/>
      <c r="AY627" s="63"/>
      <c r="AZ627" s="62"/>
      <c r="BA627" s="63"/>
      <c r="BB627" s="62"/>
      <c r="BC627" s="62"/>
      <c r="BD627" s="42">
        <v>42353</v>
      </c>
      <c r="BE627" s="42">
        <v>42551</v>
      </c>
      <c r="BF627" s="43"/>
      <c r="BG627" s="62"/>
      <c r="BH627" s="63"/>
      <c r="BI627" s="62"/>
      <c r="BJ627" s="62"/>
      <c r="BK627" s="42"/>
      <c r="BL627" s="42"/>
      <c r="BM627" s="62"/>
    </row>
    <row r="628" spans="1:65" ht="25.5" x14ac:dyDescent="0.25">
      <c r="A628" s="311"/>
      <c r="B628" s="284"/>
      <c r="C628" s="62"/>
      <c r="D628" s="62"/>
      <c r="E628" s="62"/>
      <c r="F628" s="349"/>
      <c r="G628" s="62"/>
      <c r="H628" s="62"/>
      <c r="I628" s="63"/>
      <c r="J628" s="63"/>
      <c r="K628" s="62"/>
      <c r="L628" s="380"/>
      <c r="M628" s="62"/>
      <c r="N628" s="63"/>
      <c r="O628" s="64"/>
      <c r="P628" s="62"/>
      <c r="Q628" s="63"/>
      <c r="R628" s="63"/>
      <c r="S628" s="62"/>
      <c r="T628" s="62"/>
      <c r="U628" s="62"/>
      <c r="V628" s="64"/>
      <c r="W628" s="62"/>
      <c r="X628" s="44" t="s">
        <v>730</v>
      </c>
      <c r="Y628" s="44"/>
      <c r="Z628" s="46"/>
      <c r="AA628" s="55"/>
      <c r="AB628" s="53" t="s">
        <v>388</v>
      </c>
      <c r="AC628" s="46"/>
      <c r="AD628" s="46"/>
      <c r="AE628" s="56"/>
      <c r="AF628" s="56"/>
      <c r="AG628" s="41"/>
      <c r="AH628" s="60"/>
      <c r="AI628" s="46">
        <v>42769</v>
      </c>
      <c r="AJ628" s="56">
        <f>AK628/O623</f>
        <v>3.2418245696028657E-2</v>
      </c>
      <c r="AK628" s="41">
        <v>79108.39</v>
      </c>
      <c r="AL628" s="64"/>
      <c r="AM628" s="64"/>
      <c r="AN628" s="64"/>
      <c r="AO628" s="64"/>
      <c r="AP628" s="61"/>
      <c r="AQ628" s="61"/>
      <c r="AR628" s="61"/>
      <c r="AS628" s="61"/>
      <c r="AT628" s="61"/>
      <c r="AU628" s="61"/>
      <c r="AV628" s="62"/>
      <c r="AW628" s="62"/>
      <c r="AX628" s="62"/>
      <c r="AY628" s="63"/>
      <c r="AZ628" s="62"/>
      <c r="BA628" s="63"/>
      <c r="BB628" s="62"/>
      <c r="BC628" s="62"/>
      <c r="BD628" s="42"/>
      <c r="BE628" s="42"/>
      <c r="BF628" s="43"/>
      <c r="BG628" s="62"/>
      <c r="BH628" s="63"/>
      <c r="BI628" s="62"/>
      <c r="BJ628" s="62"/>
      <c r="BK628" s="42"/>
      <c r="BL628" s="42"/>
      <c r="BM628" s="62"/>
    </row>
    <row r="629" spans="1:65" ht="38.25" x14ac:dyDescent="0.25">
      <c r="A629" s="311"/>
      <c r="B629" s="284"/>
      <c r="C629" s="62"/>
      <c r="D629" s="62"/>
      <c r="E629" s="62"/>
      <c r="F629" s="349"/>
      <c r="G629" s="62"/>
      <c r="H629" s="62"/>
      <c r="I629" s="63"/>
      <c r="J629" s="63"/>
      <c r="K629" s="62"/>
      <c r="L629" s="380"/>
      <c r="M629" s="62"/>
      <c r="N629" s="63"/>
      <c r="O629" s="64"/>
      <c r="P629" s="62"/>
      <c r="Q629" s="63"/>
      <c r="R629" s="63"/>
      <c r="S629" s="62"/>
      <c r="T629" s="62"/>
      <c r="U629" s="62"/>
      <c r="V629" s="64"/>
      <c r="W629" s="62"/>
      <c r="X629" s="44" t="s">
        <v>1073</v>
      </c>
      <c r="Y629" s="44" t="s">
        <v>757</v>
      </c>
      <c r="Z629" s="46">
        <v>42549</v>
      </c>
      <c r="AA629" s="55">
        <v>11844</v>
      </c>
      <c r="AB629" s="44" t="s">
        <v>758</v>
      </c>
      <c r="AC629" s="46">
        <v>42552</v>
      </c>
      <c r="AD629" s="46">
        <v>42735</v>
      </c>
      <c r="AE629" s="56"/>
      <c r="AF629" s="56"/>
      <c r="AG629" s="41"/>
      <c r="AH629" s="60"/>
      <c r="AI629" s="60"/>
      <c r="AJ629" s="60"/>
      <c r="AK629" s="60"/>
      <c r="AL629" s="64"/>
      <c r="AM629" s="64"/>
      <c r="AN629" s="64"/>
      <c r="AO629" s="64"/>
      <c r="AP629" s="61"/>
      <c r="AQ629" s="61"/>
      <c r="AR629" s="61"/>
      <c r="AS629" s="61"/>
      <c r="AT629" s="61"/>
      <c r="AU629" s="61"/>
      <c r="AV629" s="62"/>
      <c r="AW629" s="62"/>
      <c r="AX629" s="62"/>
      <c r="AY629" s="63"/>
      <c r="AZ629" s="62"/>
      <c r="BA629" s="63"/>
      <c r="BB629" s="62"/>
      <c r="BC629" s="62"/>
      <c r="BD629" s="42">
        <v>42552</v>
      </c>
      <c r="BE629" s="42">
        <v>42735</v>
      </c>
      <c r="BF629" s="43"/>
      <c r="BG629" s="62"/>
      <c r="BH629" s="63"/>
      <c r="BI629" s="62"/>
      <c r="BJ629" s="62"/>
      <c r="BK629" s="42"/>
      <c r="BL629" s="42"/>
      <c r="BM629" s="62"/>
    </row>
    <row r="630" spans="1:65" ht="25.5" x14ac:dyDescent="0.25">
      <c r="A630" s="311"/>
      <c r="B630" s="284"/>
      <c r="C630" s="62"/>
      <c r="D630" s="62"/>
      <c r="E630" s="62"/>
      <c r="F630" s="349"/>
      <c r="G630" s="62"/>
      <c r="H630" s="62"/>
      <c r="I630" s="63"/>
      <c r="J630" s="63"/>
      <c r="K630" s="62"/>
      <c r="L630" s="380"/>
      <c r="M630" s="62"/>
      <c r="N630" s="63"/>
      <c r="O630" s="64"/>
      <c r="P630" s="62"/>
      <c r="Q630" s="63"/>
      <c r="R630" s="63"/>
      <c r="S630" s="62"/>
      <c r="T630" s="62"/>
      <c r="U630" s="62"/>
      <c r="V630" s="64"/>
      <c r="W630" s="62"/>
      <c r="X630" s="44" t="s">
        <v>1073</v>
      </c>
      <c r="Y630" s="44" t="s">
        <v>1038</v>
      </c>
      <c r="Z630" s="46">
        <v>42732</v>
      </c>
      <c r="AA630" s="55">
        <v>11990</v>
      </c>
      <c r="AB630" s="44" t="s">
        <v>685</v>
      </c>
      <c r="AC630" s="46">
        <v>42736</v>
      </c>
      <c r="AD630" s="46">
        <v>42915</v>
      </c>
      <c r="AE630" s="56"/>
      <c r="AF630" s="56"/>
      <c r="AG630" s="41"/>
      <c r="AH630" s="60"/>
      <c r="AI630" s="41"/>
      <c r="AJ630" s="56"/>
      <c r="AK630" s="41"/>
      <c r="AL630" s="64"/>
      <c r="AM630" s="64"/>
      <c r="AN630" s="64"/>
      <c r="AO630" s="64"/>
      <c r="AP630" s="61"/>
      <c r="AQ630" s="61"/>
      <c r="AR630" s="61"/>
      <c r="AS630" s="61"/>
      <c r="AT630" s="61"/>
      <c r="AU630" s="61"/>
      <c r="AV630" s="62"/>
      <c r="AW630" s="62"/>
      <c r="AX630" s="62"/>
      <c r="AY630" s="63"/>
      <c r="AZ630" s="62"/>
      <c r="BA630" s="63"/>
      <c r="BB630" s="62"/>
      <c r="BC630" s="62"/>
      <c r="BD630" s="42">
        <v>42736</v>
      </c>
      <c r="BE630" s="42">
        <v>42915</v>
      </c>
      <c r="BF630" s="43"/>
      <c r="BG630" s="62"/>
      <c r="BH630" s="63"/>
      <c r="BI630" s="62"/>
      <c r="BJ630" s="62"/>
      <c r="BK630" s="42"/>
      <c r="BL630" s="42"/>
      <c r="BM630" s="62"/>
    </row>
    <row r="631" spans="1:65" ht="25.5" x14ac:dyDescent="0.25">
      <c r="A631" s="311"/>
      <c r="B631" s="284"/>
      <c r="C631" s="62"/>
      <c r="D631" s="62"/>
      <c r="E631" s="62"/>
      <c r="F631" s="349"/>
      <c r="G631" s="62"/>
      <c r="H631" s="62"/>
      <c r="I631" s="63"/>
      <c r="J631" s="63"/>
      <c r="K631" s="62"/>
      <c r="L631" s="380"/>
      <c r="M631" s="62"/>
      <c r="N631" s="63"/>
      <c r="O631" s="64"/>
      <c r="P631" s="62"/>
      <c r="Q631" s="63"/>
      <c r="R631" s="63"/>
      <c r="S631" s="62"/>
      <c r="T631" s="62"/>
      <c r="U631" s="62"/>
      <c r="V631" s="64"/>
      <c r="W631" s="62"/>
      <c r="X631" s="44" t="s">
        <v>1073</v>
      </c>
      <c r="Y631" s="44" t="s">
        <v>1544</v>
      </c>
      <c r="Z631" s="46" t="s">
        <v>1861</v>
      </c>
      <c r="AA631" s="55">
        <v>11990</v>
      </c>
      <c r="AB631" s="44" t="s">
        <v>685</v>
      </c>
      <c r="AC631" s="46">
        <v>42916</v>
      </c>
      <c r="AD631" s="46">
        <v>43100</v>
      </c>
      <c r="AE631" s="56"/>
      <c r="AF631" s="56"/>
      <c r="AG631" s="60"/>
      <c r="AH631" s="60"/>
      <c r="AI631" s="60"/>
      <c r="AJ631" s="106"/>
      <c r="AK631" s="60"/>
      <c r="AL631" s="64"/>
      <c r="AM631" s="64"/>
      <c r="AN631" s="64"/>
      <c r="AO631" s="64"/>
      <c r="AP631" s="61"/>
      <c r="AQ631" s="61"/>
      <c r="AR631" s="61"/>
      <c r="AS631" s="61"/>
      <c r="AT631" s="61"/>
      <c r="AU631" s="61"/>
      <c r="AV631" s="62"/>
      <c r="AW631" s="62"/>
      <c r="AX631" s="62"/>
      <c r="AY631" s="63"/>
      <c r="AZ631" s="62"/>
      <c r="BA631" s="63"/>
      <c r="BB631" s="62"/>
      <c r="BC631" s="62"/>
      <c r="BD631" s="42">
        <v>42916</v>
      </c>
      <c r="BE631" s="42">
        <v>43100</v>
      </c>
      <c r="BF631" s="43"/>
      <c r="BG631" s="62"/>
      <c r="BH631" s="63"/>
      <c r="BI631" s="62"/>
      <c r="BJ631" s="62"/>
      <c r="BK631" s="42"/>
      <c r="BL631" s="42"/>
      <c r="BM631" s="62"/>
    </row>
    <row r="632" spans="1:65" ht="25.5" x14ac:dyDescent="0.25">
      <c r="A632" s="312"/>
      <c r="B632" s="285"/>
      <c r="C632" s="66"/>
      <c r="D632" s="66"/>
      <c r="E632" s="66"/>
      <c r="F632" s="350"/>
      <c r="G632" s="66"/>
      <c r="H632" s="66"/>
      <c r="I632" s="67"/>
      <c r="J632" s="67"/>
      <c r="K632" s="66"/>
      <c r="L632" s="381"/>
      <c r="M632" s="66"/>
      <c r="N632" s="67"/>
      <c r="O632" s="68"/>
      <c r="P632" s="66"/>
      <c r="Q632" s="67"/>
      <c r="R632" s="67"/>
      <c r="S632" s="66"/>
      <c r="T632" s="66"/>
      <c r="U632" s="66"/>
      <c r="V632" s="68"/>
      <c r="W632" s="66"/>
      <c r="X632" s="44" t="s">
        <v>1073</v>
      </c>
      <c r="Y632" s="44" t="s">
        <v>1860</v>
      </c>
      <c r="Z632" s="46">
        <v>43097</v>
      </c>
      <c r="AA632" s="55">
        <v>12266</v>
      </c>
      <c r="AB632" s="44" t="s">
        <v>685</v>
      </c>
      <c r="AC632" s="46">
        <v>43101</v>
      </c>
      <c r="AD632" s="46">
        <v>43251</v>
      </c>
      <c r="AE632" s="56"/>
      <c r="AF632" s="56"/>
      <c r="AG632" s="60"/>
      <c r="AH632" s="60"/>
      <c r="AI632" s="60"/>
      <c r="AJ632" s="106"/>
      <c r="AK632" s="60"/>
      <c r="AL632" s="68"/>
      <c r="AM632" s="68"/>
      <c r="AN632" s="68"/>
      <c r="AO632" s="68"/>
      <c r="AP632" s="61"/>
      <c r="AQ632" s="61"/>
      <c r="AR632" s="61"/>
      <c r="AS632" s="61"/>
      <c r="AT632" s="61"/>
      <c r="AU632" s="61"/>
      <c r="AV632" s="66"/>
      <c r="AW632" s="66"/>
      <c r="AX632" s="66"/>
      <c r="AY632" s="67"/>
      <c r="AZ632" s="66"/>
      <c r="BA632" s="67"/>
      <c r="BB632" s="66"/>
      <c r="BC632" s="66"/>
      <c r="BD632" s="42"/>
      <c r="BE632" s="42"/>
      <c r="BF632" s="43"/>
      <c r="BG632" s="66"/>
      <c r="BH632" s="67"/>
      <c r="BI632" s="66"/>
      <c r="BJ632" s="66"/>
      <c r="BK632" s="42"/>
      <c r="BL632" s="42"/>
      <c r="BM632" s="66"/>
    </row>
    <row r="633" spans="1:65" x14ac:dyDescent="0.25">
      <c r="A633" s="317">
        <v>123</v>
      </c>
      <c r="B633" s="290" t="s">
        <v>327</v>
      </c>
      <c r="C633" s="57" t="s">
        <v>79</v>
      </c>
      <c r="D633" s="57" t="s">
        <v>1154</v>
      </c>
      <c r="E633" s="57" t="s">
        <v>143</v>
      </c>
      <c r="F633" s="351" t="s">
        <v>80</v>
      </c>
      <c r="G633" s="57">
        <v>11227</v>
      </c>
      <c r="H633" s="58"/>
      <c r="I633" s="58"/>
      <c r="J633" s="58"/>
      <c r="K633" s="57" t="s">
        <v>81</v>
      </c>
      <c r="L633" s="385" t="s">
        <v>82</v>
      </c>
      <c r="M633" s="57" t="s">
        <v>270</v>
      </c>
      <c r="N633" s="58">
        <v>41726</v>
      </c>
      <c r="O633" s="59">
        <v>7379047.2199999997</v>
      </c>
      <c r="P633" s="57">
        <v>11276</v>
      </c>
      <c r="Q633" s="58">
        <v>41753</v>
      </c>
      <c r="R633" s="58">
        <v>42292</v>
      </c>
      <c r="S633" s="57" t="s">
        <v>52</v>
      </c>
      <c r="T633" s="57" t="s">
        <v>269</v>
      </c>
      <c r="U633" s="57" t="s">
        <v>1213</v>
      </c>
      <c r="V633" s="59">
        <v>621824.72</v>
      </c>
      <c r="W633" s="57">
        <v>44905100</v>
      </c>
      <c r="X633" s="44"/>
      <c r="Y633" s="53"/>
      <c r="Z633" s="46"/>
      <c r="AA633" s="55"/>
      <c r="AB633" s="53"/>
      <c r="AC633" s="46"/>
      <c r="AD633" s="46"/>
      <c r="AE633" s="56">
        <f>AG633/O633</f>
        <v>0.27418060078493439</v>
      </c>
      <c r="AF633" s="56">
        <f>AH633/O633</f>
        <v>0.11067143570874181</v>
      </c>
      <c r="AG633" s="60">
        <f>SUM(AG634:AG641)</f>
        <v>2023191.5999999999</v>
      </c>
      <c r="AH633" s="60">
        <f>SUM(AH634:AH642)</f>
        <v>816649.75</v>
      </c>
      <c r="AI633" s="60"/>
      <c r="AJ633" s="106">
        <f>SUM(AJ634:AJ641)</f>
        <v>3.9300466761344292E-2</v>
      </c>
      <c r="AK633" s="60">
        <f>SUM(AK634:AK638)</f>
        <v>290000</v>
      </c>
      <c r="AL633" s="59">
        <f>O633-AH633+AG633+AK633</f>
        <v>8875589.0700000003</v>
      </c>
      <c r="AM633" s="59">
        <v>9230233.8900000006</v>
      </c>
      <c r="AN633" s="59">
        <v>459000</v>
      </c>
      <c r="AO633" s="59">
        <f t="shared" si="45"/>
        <v>9689233.8900000006</v>
      </c>
      <c r="AP633" s="61"/>
      <c r="AQ633" s="61"/>
      <c r="AR633" s="61"/>
      <c r="AS633" s="61"/>
      <c r="AT633" s="61"/>
      <c r="AU633" s="61"/>
      <c r="AV633" s="57"/>
      <c r="AW633" s="57"/>
      <c r="AX633" s="57"/>
      <c r="AY633" s="58"/>
      <c r="AZ633" s="57"/>
      <c r="BA633" s="58"/>
      <c r="BB633" s="57" t="s">
        <v>340</v>
      </c>
      <c r="BC633" s="57" t="s">
        <v>341</v>
      </c>
      <c r="BD633" s="42">
        <v>41753</v>
      </c>
      <c r="BE633" s="42">
        <v>42292</v>
      </c>
      <c r="BF633" s="43"/>
      <c r="BG633" s="57"/>
      <c r="BH633" s="58">
        <v>41753</v>
      </c>
      <c r="BI633" s="57"/>
      <c r="BJ633" s="57" t="s">
        <v>233</v>
      </c>
      <c r="BK633" s="42"/>
      <c r="BL633" s="42"/>
      <c r="BM633" s="57"/>
    </row>
    <row r="634" spans="1:65" ht="38.25" x14ac:dyDescent="0.25">
      <c r="A634" s="311"/>
      <c r="B634" s="284"/>
      <c r="C634" s="62"/>
      <c r="D634" s="62"/>
      <c r="E634" s="62"/>
      <c r="F634" s="349"/>
      <c r="G634" s="62"/>
      <c r="H634" s="63"/>
      <c r="I634" s="63"/>
      <c r="J634" s="63"/>
      <c r="K634" s="62"/>
      <c r="L634" s="380"/>
      <c r="M634" s="62"/>
      <c r="N634" s="63"/>
      <c r="O634" s="64"/>
      <c r="P634" s="62"/>
      <c r="Q634" s="63"/>
      <c r="R634" s="63"/>
      <c r="S634" s="62"/>
      <c r="T634" s="62"/>
      <c r="U634" s="62"/>
      <c r="V634" s="64"/>
      <c r="W634" s="62"/>
      <c r="X634" s="44" t="s">
        <v>1075</v>
      </c>
      <c r="Y634" s="53" t="s">
        <v>504</v>
      </c>
      <c r="Z634" s="46">
        <v>42286</v>
      </c>
      <c r="AA634" s="55">
        <v>11660</v>
      </c>
      <c r="AB634" s="111" t="s">
        <v>665</v>
      </c>
      <c r="AC634" s="46">
        <v>42292</v>
      </c>
      <c r="AD634" s="46">
        <v>42551</v>
      </c>
      <c r="AE634" s="56"/>
      <c r="AF634" s="56"/>
      <c r="AG634" s="41">
        <v>766911.96</v>
      </c>
      <c r="AH634" s="60"/>
      <c r="AI634" s="41"/>
      <c r="AJ634" s="56"/>
      <c r="AK634" s="41"/>
      <c r="AL634" s="64"/>
      <c r="AM634" s="64"/>
      <c r="AN634" s="64"/>
      <c r="AO634" s="64"/>
      <c r="AP634" s="61"/>
      <c r="AQ634" s="61"/>
      <c r="AR634" s="61"/>
      <c r="AS634" s="61"/>
      <c r="AT634" s="61"/>
      <c r="AU634" s="61"/>
      <c r="AV634" s="62"/>
      <c r="AW634" s="62"/>
      <c r="AX634" s="62"/>
      <c r="AY634" s="63"/>
      <c r="AZ634" s="62"/>
      <c r="BA634" s="63"/>
      <c r="BB634" s="62"/>
      <c r="BC634" s="62"/>
      <c r="BD634" s="42">
        <v>42292</v>
      </c>
      <c r="BE634" s="42">
        <v>42551</v>
      </c>
      <c r="BF634" s="43"/>
      <c r="BG634" s="62"/>
      <c r="BH634" s="63"/>
      <c r="BI634" s="62"/>
      <c r="BJ634" s="62"/>
      <c r="BK634" s="42"/>
      <c r="BL634" s="42"/>
      <c r="BM634" s="62"/>
    </row>
    <row r="635" spans="1:65" ht="38.25" x14ac:dyDescent="0.25">
      <c r="A635" s="311"/>
      <c r="B635" s="284"/>
      <c r="C635" s="62"/>
      <c r="D635" s="62"/>
      <c r="E635" s="62"/>
      <c r="F635" s="349"/>
      <c r="G635" s="62"/>
      <c r="H635" s="63"/>
      <c r="I635" s="63"/>
      <c r="J635" s="63"/>
      <c r="K635" s="62"/>
      <c r="L635" s="380"/>
      <c r="M635" s="62"/>
      <c r="N635" s="63"/>
      <c r="O635" s="64"/>
      <c r="P635" s="62"/>
      <c r="Q635" s="63"/>
      <c r="R635" s="63"/>
      <c r="S635" s="62"/>
      <c r="T635" s="62"/>
      <c r="U635" s="62"/>
      <c r="V635" s="64"/>
      <c r="W635" s="62"/>
      <c r="X635" s="44" t="s">
        <v>1073</v>
      </c>
      <c r="Y635" s="53" t="s">
        <v>759</v>
      </c>
      <c r="Z635" s="46">
        <v>42549</v>
      </c>
      <c r="AA635" s="55">
        <v>11844</v>
      </c>
      <c r="AB635" s="44" t="s">
        <v>758</v>
      </c>
      <c r="AC635" s="46">
        <v>42552</v>
      </c>
      <c r="AD635" s="46">
        <v>42735</v>
      </c>
      <c r="AE635" s="56"/>
      <c r="AF635" s="56"/>
      <c r="AG635" s="41"/>
      <c r="AH635" s="60"/>
      <c r="AI635" s="41"/>
      <c r="AJ635" s="56"/>
      <c r="AK635" s="41"/>
      <c r="AL635" s="64"/>
      <c r="AM635" s="64"/>
      <c r="AN635" s="64"/>
      <c r="AO635" s="64"/>
      <c r="AP635" s="61"/>
      <c r="AQ635" s="61"/>
      <c r="AR635" s="61"/>
      <c r="AS635" s="61"/>
      <c r="AT635" s="61"/>
      <c r="AU635" s="61"/>
      <c r="AV635" s="62"/>
      <c r="AW635" s="62"/>
      <c r="AX635" s="62"/>
      <c r="AY635" s="63"/>
      <c r="AZ635" s="62"/>
      <c r="BA635" s="63"/>
      <c r="BB635" s="62"/>
      <c r="BC635" s="62"/>
      <c r="BD635" s="42">
        <v>42552</v>
      </c>
      <c r="BE635" s="42">
        <v>42735</v>
      </c>
      <c r="BF635" s="43"/>
      <c r="BG635" s="62"/>
      <c r="BH635" s="63"/>
      <c r="BI635" s="62"/>
      <c r="BJ635" s="62"/>
      <c r="BK635" s="42"/>
      <c r="BL635" s="42"/>
      <c r="BM635" s="62"/>
    </row>
    <row r="636" spans="1:65" ht="38.25" x14ac:dyDescent="0.25">
      <c r="A636" s="311"/>
      <c r="B636" s="284"/>
      <c r="C636" s="62"/>
      <c r="D636" s="62"/>
      <c r="E636" s="62"/>
      <c r="F636" s="349"/>
      <c r="G636" s="62"/>
      <c r="H636" s="63"/>
      <c r="I636" s="63"/>
      <c r="J636" s="63"/>
      <c r="K636" s="62"/>
      <c r="L636" s="380"/>
      <c r="M636" s="62"/>
      <c r="N636" s="63"/>
      <c r="O636" s="64"/>
      <c r="P636" s="62"/>
      <c r="Q636" s="63"/>
      <c r="R636" s="63"/>
      <c r="S636" s="62"/>
      <c r="T636" s="62"/>
      <c r="U636" s="62"/>
      <c r="V636" s="64"/>
      <c r="W636" s="62"/>
      <c r="X636" s="44" t="s">
        <v>1075</v>
      </c>
      <c r="Y636" s="53" t="s">
        <v>1032</v>
      </c>
      <c r="Z636" s="46">
        <v>42555</v>
      </c>
      <c r="AA636" s="55">
        <v>11851</v>
      </c>
      <c r="AB636" s="44" t="s">
        <v>664</v>
      </c>
      <c r="AC636" s="46"/>
      <c r="AD636" s="46"/>
      <c r="AE636" s="56"/>
      <c r="AF636" s="56"/>
      <c r="AG636" s="41"/>
      <c r="AH636" s="60">
        <v>499182.75</v>
      </c>
      <c r="AI636" s="41"/>
      <c r="AJ636" s="56"/>
      <c r="AK636" s="41"/>
      <c r="AL636" s="64"/>
      <c r="AM636" s="64"/>
      <c r="AN636" s="64"/>
      <c r="AO636" s="64"/>
      <c r="AP636" s="61"/>
      <c r="AQ636" s="61"/>
      <c r="AR636" s="61"/>
      <c r="AS636" s="61"/>
      <c r="AT636" s="61"/>
      <c r="AU636" s="61"/>
      <c r="AV636" s="62"/>
      <c r="AW636" s="62"/>
      <c r="AX636" s="62"/>
      <c r="AY636" s="63"/>
      <c r="AZ636" s="62"/>
      <c r="BA636" s="63"/>
      <c r="BB636" s="62"/>
      <c r="BC636" s="62"/>
      <c r="BD636" s="42"/>
      <c r="BE636" s="42"/>
      <c r="BF636" s="43"/>
      <c r="BG636" s="62"/>
      <c r="BH636" s="63"/>
      <c r="BI636" s="62"/>
      <c r="BJ636" s="62"/>
      <c r="BK636" s="42"/>
      <c r="BL636" s="42"/>
      <c r="BM636" s="62"/>
    </row>
    <row r="637" spans="1:65" ht="38.25" x14ac:dyDescent="0.25">
      <c r="A637" s="311"/>
      <c r="B637" s="284"/>
      <c r="C637" s="62"/>
      <c r="D637" s="62"/>
      <c r="E637" s="62"/>
      <c r="F637" s="349"/>
      <c r="G637" s="62"/>
      <c r="H637" s="63"/>
      <c r="I637" s="63"/>
      <c r="J637" s="63"/>
      <c r="K637" s="62"/>
      <c r="L637" s="380"/>
      <c r="M637" s="62"/>
      <c r="N637" s="63"/>
      <c r="O637" s="64"/>
      <c r="P637" s="62"/>
      <c r="Q637" s="63"/>
      <c r="R637" s="63"/>
      <c r="S637" s="62"/>
      <c r="T637" s="62"/>
      <c r="U637" s="62"/>
      <c r="V637" s="64"/>
      <c r="W637" s="62"/>
      <c r="X637" s="44" t="s">
        <v>1073</v>
      </c>
      <c r="Y637" s="53" t="s">
        <v>1033</v>
      </c>
      <c r="Z637" s="46">
        <v>42732</v>
      </c>
      <c r="AA637" s="55">
        <v>11990</v>
      </c>
      <c r="AB637" s="81" t="s">
        <v>665</v>
      </c>
      <c r="AC637" s="46">
        <v>42736</v>
      </c>
      <c r="AD637" s="46">
        <v>42915</v>
      </c>
      <c r="AE637" s="56"/>
      <c r="AF637" s="56"/>
      <c r="AG637" s="41"/>
      <c r="AH637" s="60"/>
      <c r="AI637" s="41"/>
      <c r="AJ637" s="56"/>
      <c r="AK637" s="41"/>
      <c r="AL637" s="64"/>
      <c r="AM637" s="64"/>
      <c r="AN637" s="64"/>
      <c r="AO637" s="64"/>
      <c r="AP637" s="61"/>
      <c r="AQ637" s="61"/>
      <c r="AR637" s="61"/>
      <c r="AS637" s="61"/>
      <c r="AT637" s="61"/>
      <c r="AU637" s="61"/>
      <c r="AV637" s="62"/>
      <c r="AW637" s="62"/>
      <c r="AX637" s="62"/>
      <c r="AY637" s="63"/>
      <c r="AZ637" s="62"/>
      <c r="BA637" s="63"/>
      <c r="BB637" s="62"/>
      <c r="BC637" s="62"/>
      <c r="BD637" s="42">
        <v>42736</v>
      </c>
      <c r="BE637" s="42">
        <v>42915</v>
      </c>
      <c r="BF637" s="43"/>
      <c r="BG637" s="62"/>
      <c r="BH637" s="63"/>
      <c r="BI637" s="62"/>
      <c r="BJ637" s="62"/>
      <c r="BK637" s="42"/>
      <c r="BL637" s="42"/>
      <c r="BM637" s="62"/>
    </row>
    <row r="638" spans="1:65" x14ac:dyDescent="0.25">
      <c r="A638" s="311"/>
      <c r="B638" s="284"/>
      <c r="C638" s="62"/>
      <c r="D638" s="62"/>
      <c r="E638" s="62"/>
      <c r="F638" s="349"/>
      <c r="G638" s="62"/>
      <c r="H638" s="63"/>
      <c r="I638" s="63"/>
      <c r="J638" s="63"/>
      <c r="K638" s="62"/>
      <c r="L638" s="380"/>
      <c r="M638" s="62"/>
      <c r="N638" s="63"/>
      <c r="O638" s="64"/>
      <c r="P638" s="62"/>
      <c r="Q638" s="63"/>
      <c r="R638" s="63"/>
      <c r="S638" s="62"/>
      <c r="T638" s="62"/>
      <c r="U638" s="62"/>
      <c r="V638" s="64"/>
      <c r="W638" s="62"/>
      <c r="X638" s="44" t="s">
        <v>704</v>
      </c>
      <c r="Y638" s="53"/>
      <c r="Z638" s="46"/>
      <c r="AA638" s="55"/>
      <c r="AB638" s="81"/>
      <c r="AC638" s="46"/>
      <c r="AD638" s="46"/>
      <c r="AE638" s="56"/>
      <c r="AF638" s="56"/>
      <c r="AG638" s="41"/>
      <c r="AH638" s="60"/>
      <c r="AI638" s="41"/>
      <c r="AJ638" s="56">
        <f>AK638/O633</f>
        <v>3.9300466761344292E-2</v>
      </c>
      <c r="AK638" s="41">
        <v>290000</v>
      </c>
      <c r="AL638" s="64"/>
      <c r="AM638" s="64"/>
      <c r="AN638" s="64"/>
      <c r="AO638" s="64"/>
      <c r="AP638" s="61"/>
      <c r="AQ638" s="61"/>
      <c r="AR638" s="61"/>
      <c r="AS638" s="61"/>
      <c r="AT638" s="61"/>
      <c r="AU638" s="61"/>
      <c r="AV638" s="62"/>
      <c r="AW638" s="62"/>
      <c r="AX638" s="62"/>
      <c r="AY638" s="63"/>
      <c r="AZ638" s="62"/>
      <c r="BA638" s="63"/>
      <c r="BB638" s="62"/>
      <c r="BC638" s="62"/>
      <c r="BD638" s="42"/>
      <c r="BE638" s="42"/>
      <c r="BF638" s="43"/>
      <c r="BG638" s="62"/>
      <c r="BH638" s="63"/>
      <c r="BI638" s="62"/>
      <c r="BJ638" s="62"/>
      <c r="BK638" s="42"/>
      <c r="BL638" s="42"/>
      <c r="BM638" s="62"/>
    </row>
    <row r="639" spans="1:65" ht="38.25" x14ac:dyDescent="0.25">
      <c r="A639" s="311"/>
      <c r="B639" s="284"/>
      <c r="C639" s="62"/>
      <c r="D639" s="62"/>
      <c r="E639" s="62"/>
      <c r="F639" s="349"/>
      <c r="G639" s="62"/>
      <c r="H639" s="63"/>
      <c r="I639" s="63"/>
      <c r="J639" s="63"/>
      <c r="K639" s="62"/>
      <c r="L639" s="380"/>
      <c r="M639" s="62"/>
      <c r="N639" s="63"/>
      <c r="O639" s="64"/>
      <c r="P639" s="62"/>
      <c r="Q639" s="63"/>
      <c r="R639" s="63"/>
      <c r="S639" s="62"/>
      <c r="T639" s="62"/>
      <c r="U639" s="62"/>
      <c r="V639" s="64"/>
      <c r="W639" s="62"/>
      <c r="X639" s="44" t="s">
        <v>1075</v>
      </c>
      <c r="Y639" s="53" t="s">
        <v>1548</v>
      </c>
      <c r="Z639" s="46">
        <v>42837</v>
      </c>
      <c r="AA639" s="55">
        <v>12107</v>
      </c>
      <c r="AB639" s="44" t="s">
        <v>664</v>
      </c>
      <c r="AC639" s="46"/>
      <c r="AD639" s="46"/>
      <c r="AE639" s="56"/>
      <c r="AF639" s="56"/>
      <c r="AG639" s="41">
        <v>1256279.6399999999</v>
      </c>
      <c r="AH639" s="60"/>
      <c r="AI639" s="41"/>
      <c r="AJ639" s="56"/>
      <c r="AK639" s="41"/>
      <c r="AL639" s="64"/>
      <c r="AM639" s="64"/>
      <c r="AN639" s="64"/>
      <c r="AO639" s="64"/>
      <c r="AP639" s="61"/>
      <c r="AQ639" s="61"/>
      <c r="AR639" s="61"/>
      <c r="AS639" s="61"/>
      <c r="AT639" s="61"/>
      <c r="AU639" s="61"/>
      <c r="AV639" s="62"/>
      <c r="AW639" s="62"/>
      <c r="AX639" s="62"/>
      <c r="AY639" s="63"/>
      <c r="AZ639" s="62"/>
      <c r="BA639" s="63"/>
      <c r="BB639" s="62"/>
      <c r="BC639" s="62"/>
      <c r="BD639" s="42"/>
      <c r="BE639" s="42"/>
      <c r="BF639" s="43"/>
      <c r="BG639" s="62"/>
      <c r="BH639" s="63"/>
      <c r="BI639" s="62"/>
      <c r="BJ639" s="62"/>
      <c r="BK639" s="42"/>
      <c r="BL639" s="42"/>
      <c r="BM639" s="62"/>
    </row>
    <row r="640" spans="1:65" ht="38.25" x14ac:dyDescent="0.25">
      <c r="A640" s="311"/>
      <c r="B640" s="284"/>
      <c r="C640" s="62"/>
      <c r="D640" s="62"/>
      <c r="E640" s="62"/>
      <c r="F640" s="349"/>
      <c r="G640" s="62"/>
      <c r="H640" s="63"/>
      <c r="I640" s="63"/>
      <c r="J640" s="63"/>
      <c r="K640" s="62"/>
      <c r="L640" s="380"/>
      <c r="M640" s="62"/>
      <c r="N640" s="63"/>
      <c r="O640" s="64"/>
      <c r="P640" s="62"/>
      <c r="Q640" s="63"/>
      <c r="R640" s="63"/>
      <c r="S640" s="62"/>
      <c r="T640" s="62"/>
      <c r="U640" s="62"/>
      <c r="V640" s="64"/>
      <c r="W640" s="62"/>
      <c r="X640" s="44" t="s">
        <v>1073</v>
      </c>
      <c r="Y640" s="53" t="s">
        <v>1549</v>
      </c>
      <c r="Z640" s="46">
        <v>42915</v>
      </c>
      <c r="AA640" s="55">
        <v>12109</v>
      </c>
      <c r="AB640" s="44" t="s">
        <v>758</v>
      </c>
      <c r="AC640" s="46">
        <v>42916</v>
      </c>
      <c r="AD640" s="46">
        <v>43100</v>
      </c>
      <c r="AE640" s="56"/>
      <c r="AF640" s="56"/>
      <c r="AG640" s="41"/>
      <c r="AH640" s="60"/>
      <c r="AI640" s="41"/>
      <c r="AJ640" s="56"/>
      <c r="AK640" s="41"/>
      <c r="AL640" s="64"/>
      <c r="AM640" s="64"/>
      <c r="AN640" s="64"/>
      <c r="AO640" s="64"/>
      <c r="AP640" s="61"/>
      <c r="AQ640" s="61"/>
      <c r="AR640" s="61"/>
      <c r="AS640" s="61"/>
      <c r="AT640" s="61"/>
      <c r="AU640" s="61"/>
      <c r="AV640" s="62"/>
      <c r="AW640" s="62"/>
      <c r="AX640" s="62"/>
      <c r="AY640" s="63"/>
      <c r="AZ640" s="62"/>
      <c r="BA640" s="63"/>
      <c r="BB640" s="62"/>
      <c r="BC640" s="62"/>
      <c r="BD640" s="42">
        <v>42916</v>
      </c>
      <c r="BE640" s="42">
        <v>43100</v>
      </c>
      <c r="BF640" s="43"/>
      <c r="BG640" s="62"/>
      <c r="BH640" s="63"/>
      <c r="BI640" s="62"/>
      <c r="BJ640" s="62"/>
      <c r="BK640" s="42"/>
      <c r="BL640" s="42"/>
      <c r="BM640" s="62"/>
    </row>
    <row r="641" spans="1:65" ht="38.25" x14ac:dyDescent="0.25">
      <c r="A641" s="311"/>
      <c r="B641" s="284"/>
      <c r="C641" s="62"/>
      <c r="D641" s="62"/>
      <c r="E641" s="62"/>
      <c r="F641" s="349"/>
      <c r="G641" s="62"/>
      <c r="H641" s="63"/>
      <c r="I641" s="63"/>
      <c r="J641" s="63"/>
      <c r="K641" s="62"/>
      <c r="L641" s="380"/>
      <c r="M641" s="62"/>
      <c r="N641" s="63"/>
      <c r="O641" s="64"/>
      <c r="P641" s="62"/>
      <c r="Q641" s="63"/>
      <c r="R641" s="63"/>
      <c r="S641" s="62"/>
      <c r="T641" s="62"/>
      <c r="U641" s="62"/>
      <c r="V641" s="64"/>
      <c r="W641" s="62"/>
      <c r="X641" s="44" t="s">
        <v>1073</v>
      </c>
      <c r="Y641" s="53" t="s">
        <v>1744</v>
      </c>
      <c r="Z641" s="46">
        <v>43097</v>
      </c>
      <c r="AA641" s="55">
        <v>12217</v>
      </c>
      <c r="AB641" s="44" t="s">
        <v>758</v>
      </c>
      <c r="AC641" s="46">
        <v>43101</v>
      </c>
      <c r="AD641" s="46">
        <v>43250</v>
      </c>
      <c r="AE641" s="56"/>
      <c r="AF641" s="56"/>
      <c r="AG641" s="41"/>
      <c r="AH641" s="60"/>
      <c r="AI641" s="41"/>
      <c r="AJ641" s="56"/>
      <c r="AK641" s="41"/>
      <c r="AL641" s="64"/>
      <c r="AM641" s="64"/>
      <c r="AN641" s="64"/>
      <c r="AO641" s="64"/>
      <c r="AP641" s="61"/>
      <c r="AQ641" s="61"/>
      <c r="AR641" s="61"/>
      <c r="AS641" s="61"/>
      <c r="AT641" s="61"/>
      <c r="AU641" s="61"/>
      <c r="AV641" s="62"/>
      <c r="AW641" s="62"/>
      <c r="AX641" s="62"/>
      <c r="AY641" s="63"/>
      <c r="AZ641" s="62"/>
      <c r="BA641" s="63"/>
      <c r="BB641" s="62"/>
      <c r="BC641" s="62"/>
      <c r="BD641" s="46">
        <v>43101</v>
      </c>
      <c r="BE641" s="46">
        <v>43250</v>
      </c>
      <c r="BF641" s="43"/>
      <c r="BG641" s="62"/>
      <c r="BH641" s="63"/>
      <c r="BI641" s="62"/>
      <c r="BJ641" s="62"/>
      <c r="BK641" s="42"/>
      <c r="BL641" s="42"/>
      <c r="BM641" s="62"/>
    </row>
    <row r="642" spans="1:65" ht="38.25" x14ac:dyDescent="0.25">
      <c r="A642" s="312"/>
      <c r="B642" s="285"/>
      <c r="C642" s="66"/>
      <c r="D642" s="66"/>
      <c r="E642" s="66"/>
      <c r="F642" s="350"/>
      <c r="G642" s="66"/>
      <c r="H642" s="67"/>
      <c r="I642" s="67"/>
      <c r="J642" s="67"/>
      <c r="K642" s="66"/>
      <c r="L642" s="381"/>
      <c r="M642" s="66"/>
      <c r="N642" s="67"/>
      <c r="O642" s="68"/>
      <c r="P642" s="66"/>
      <c r="Q642" s="67"/>
      <c r="R642" s="67"/>
      <c r="S642" s="66"/>
      <c r="T642" s="66"/>
      <c r="U642" s="66"/>
      <c r="V642" s="68"/>
      <c r="W642" s="66"/>
      <c r="X642" s="44" t="s">
        <v>1075</v>
      </c>
      <c r="Y642" s="53" t="s">
        <v>1862</v>
      </c>
      <c r="Z642" s="46">
        <v>43110</v>
      </c>
      <c r="AA642" s="55">
        <v>12264</v>
      </c>
      <c r="AB642" s="44" t="s">
        <v>664</v>
      </c>
      <c r="AC642" s="46"/>
      <c r="AD642" s="46"/>
      <c r="AE642" s="56"/>
      <c r="AF642" s="56"/>
      <c r="AG642" s="41"/>
      <c r="AH642" s="60">
        <v>317467</v>
      </c>
      <c r="AI642" s="41"/>
      <c r="AJ642" s="56"/>
      <c r="AK642" s="41"/>
      <c r="AL642" s="68"/>
      <c r="AM642" s="68"/>
      <c r="AN642" s="68"/>
      <c r="AO642" s="68"/>
      <c r="AP642" s="61"/>
      <c r="AQ642" s="61"/>
      <c r="AR642" s="61"/>
      <c r="AS642" s="61"/>
      <c r="AT642" s="61"/>
      <c r="AU642" s="61"/>
      <c r="AV642" s="66"/>
      <c r="AW642" s="66"/>
      <c r="AX642" s="66"/>
      <c r="AY642" s="67"/>
      <c r="AZ642" s="66"/>
      <c r="BA642" s="67"/>
      <c r="BB642" s="66"/>
      <c r="BC642" s="66"/>
      <c r="BD642" s="46"/>
      <c r="BE642" s="46"/>
      <c r="BF642" s="43"/>
      <c r="BG642" s="66"/>
      <c r="BH642" s="67"/>
      <c r="BI642" s="66"/>
      <c r="BJ642" s="66"/>
      <c r="BK642" s="42"/>
      <c r="BL642" s="42"/>
      <c r="BM642" s="66"/>
    </row>
    <row r="643" spans="1:65" x14ac:dyDescent="0.25">
      <c r="A643" s="317">
        <v>124</v>
      </c>
      <c r="B643" s="290" t="s">
        <v>271</v>
      </c>
      <c r="C643" s="57" t="s">
        <v>83</v>
      </c>
      <c r="D643" s="57" t="s">
        <v>1154</v>
      </c>
      <c r="E643" s="57" t="s">
        <v>143</v>
      </c>
      <c r="F643" s="351" t="s">
        <v>84</v>
      </c>
      <c r="G643" s="57">
        <v>11239</v>
      </c>
      <c r="H643" s="57"/>
      <c r="I643" s="58"/>
      <c r="J643" s="58"/>
      <c r="K643" s="57" t="s">
        <v>85</v>
      </c>
      <c r="L643" s="385" t="s">
        <v>86</v>
      </c>
      <c r="M643" s="57" t="s">
        <v>272</v>
      </c>
      <c r="N643" s="58">
        <v>41744</v>
      </c>
      <c r="O643" s="59">
        <v>7338778.04</v>
      </c>
      <c r="P643" s="57">
        <v>11288</v>
      </c>
      <c r="Q643" s="58">
        <v>41753</v>
      </c>
      <c r="R643" s="58">
        <v>42292</v>
      </c>
      <c r="S643" s="57" t="s">
        <v>52</v>
      </c>
      <c r="T643" s="57" t="s">
        <v>268</v>
      </c>
      <c r="U643" s="57" t="s">
        <v>1213</v>
      </c>
      <c r="V643" s="59">
        <v>621481.32999999996</v>
      </c>
      <c r="W643" s="57">
        <v>44905100</v>
      </c>
      <c r="X643" s="44"/>
      <c r="Y643" s="44"/>
      <c r="Z643" s="46"/>
      <c r="AA643" s="55"/>
      <c r="AB643" s="44"/>
      <c r="AC643" s="70"/>
      <c r="AD643" s="70"/>
      <c r="AE643" s="56">
        <v>0</v>
      </c>
      <c r="AF643" s="56">
        <f>AH643/O643</f>
        <v>2.9628437979028997E-2</v>
      </c>
      <c r="AG643" s="41">
        <f>SUM(AG644)</f>
        <v>0</v>
      </c>
      <c r="AH643" s="60">
        <f>SUM(AH644)</f>
        <v>217436.53</v>
      </c>
      <c r="AI643" s="41"/>
      <c r="AJ643" s="56">
        <f>SUM(AJ644:AJ647)</f>
        <v>3.9644300238299617E-2</v>
      </c>
      <c r="AK643" s="41">
        <f>SUM(AK644:AK647)</f>
        <v>290940.71999999997</v>
      </c>
      <c r="AL643" s="59">
        <f>O643-AH643+AG643+AK643</f>
        <v>7412282.2299999995</v>
      </c>
      <c r="AM643" s="59">
        <v>5877000.4400000004</v>
      </c>
      <c r="AN643" s="59">
        <v>0</v>
      </c>
      <c r="AO643" s="59">
        <f t="shared" si="45"/>
        <v>5877000.4400000004</v>
      </c>
      <c r="AP643" s="61"/>
      <c r="AQ643" s="61"/>
      <c r="AR643" s="61"/>
      <c r="AS643" s="61"/>
      <c r="AT643" s="61"/>
      <c r="AU643" s="61"/>
      <c r="AV643" s="57"/>
      <c r="AW643" s="57"/>
      <c r="AX643" s="57"/>
      <c r="AY643" s="58"/>
      <c r="AZ643" s="57"/>
      <c r="BA643" s="58"/>
      <c r="BB643" s="57" t="s">
        <v>340</v>
      </c>
      <c r="BC643" s="57" t="s">
        <v>341</v>
      </c>
      <c r="BD643" s="42">
        <v>41753</v>
      </c>
      <c r="BE643" s="42">
        <v>42292</v>
      </c>
      <c r="BF643" s="43"/>
      <c r="BG643" s="57"/>
      <c r="BH643" s="58">
        <v>41753</v>
      </c>
      <c r="BI643" s="57"/>
      <c r="BJ643" s="57" t="s">
        <v>233</v>
      </c>
      <c r="BK643" s="42"/>
      <c r="BL643" s="42"/>
      <c r="BM643" s="57"/>
    </row>
    <row r="644" spans="1:65" ht="38.25" x14ac:dyDescent="0.25">
      <c r="A644" s="311"/>
      <c r="B644" s="284"/>
      <c r="C644" s="62"/>
      <c r="D644" s="62"/>
      <c r="E644" s="62"/>
      <c r="F644" s="349"/>
      <c r="G644" s="62"/>
      <c r="H644" s="62"/>
      <c r="I644" s="63"/>
      <c r="J644" s="63"/>
      <c r="K644" s="62"/>
      <c r="L644" s="380"/>
      <c r="M644" s="62"/>
      <c r="N644" s="63"/>
      <c r="O644" s="64"/>
      <c r="P644" s="62"/>
      <c r="Q644" s="63"/>
      <c r="R644" s="63"/>
      <c r="S644" s="62"/>
      <c r="T644" s="62"/>
      <c r="U644" s="62"/>
      <c r="V644" s="64"/>
      <c r="W644" s="62"/>
      <c r="X644" s="44" t="s">
        <v>1074</v>
      </c>
      <c r="Y644" s="44" t="s">
        <v>505</v>
      </c>
      <c r="Z644" s="46">
        <v>42286</v>
      </c>
      <c r="AA644" s="55">
        <v>11660</v>
      </c>
      <c r="AB644" s="44" t="s">
        <v>663</v>
      </c>
      <c r="AC644" s="70">
        <v>42293</v>
      </c>
      <c r="AD644" s="70">
        <v>42551</v>
      </c>
      <c r="AE644" s="56"/>
      <c r="AF644" s="56"/>
      <c r="AG644" s="41"/>
      <c r="AH644" s="60">
        <v>217436.53</v>
      </c>
      <c r="AI644" s="41"/>
      <c r="AJ644" s="56"/>
      <c r="AK644" s="41"/>
      <c r="AL644" s="64"/>
      <c r="AM644" s="64"/>
      <c r="AN644" s="64"/>
      <c r="AO644" s="64"/>
      <c r="AP644" s="61"/>
      <c r="AQ644" s="61"/>
      <c r="AR644" s="61"/>
      <c r="AS644" s="61"/>
      <c r="AT644" s="61"/>
      <c r="AU644" s="61"/>
      <c r="AV644" s="62"/>
      <c r="AW644" s="62"/>
      <c r="AX644" s="62"/>
      <c r="AY644" s="63"/>
      <c r="AZ644" s="62"/>
      <c r="BA644" s="63"/>
      <c r="BB644" s="62"/>
      <c r="BC644" s="62"/>
      <c r="BD644" s="42"/>
      <c r="BE644" s="42"/>
      <c r="BF644" s="43"/>
      <c r="BG644" s="62"/>
      <c r="BH644" s="63"/>
      <c r="BI644" s="62"/>
      <c r="BJ644" s="62"/>
      <c r="BK644" s="42"/>
      <c r="BL644" s="42"/>
      <c r="BM644" s="62"/>
    </row>
    <row r="645" spans="1:65" x14ac:dyDescent="0.25">
      <c r="A645" s="311"/>
      <c r="B645" s="284"/>
      <c r="C645" s="62"/>
      <c r="D645" s="62"/>
      <c r="E645" s="62"/>
      <c r="F645" s="349"/>
      <c r="G645" s="62"/>
      <c r="H645" s="62"/>
      <c r="I645" s="63"/>
      <c r="J645" s="63"/>
      <c r="K645" s="62"/>
      <c r="L645" s="380"/>
      <c r="M645" s="62"/>
      <c r="N645" s="63"/>
      <c r="O645" s="64"/>
      <c r="P645" s="62"/>
      <c r="Q645" s="63"/>
      <c r="R645" s="63"/>
      <c r="S645" s="62"/>
      <c r="T645" s="62"/>
      <c r="U645" s="62"/>
      <c r="V645" s="64"/>
      <c r="W645" s="62"/>
      <c r="X645" s="53" t="s">
        <v>704</v>
      </c>
      <c r="Y645" s="44"/>
      <c r="Z645" s="46"/>
      <c r="AA645" s="55"/>
      <c r="AB645" s="44"/>
      <c r="AC645" s="70"/>
      <c r="AD645" s="70"/>
      <c r="AE645" s="56"/>
      <c r="AF645" s="56"/>
      <c r="AG645" s="4"/>
      <c r="AH645" s="41"/>
      <c r="AI645" s="46">
        <v>42534</v>
      </c>
      <c r="AJ645" s="56">
        <f>AK645/O643</f>
        <v>3.9644300238299617E-2</v>
      </c>
      <c r="AK645" s="177">
        <v>290940.71999999997</v>
      </c>
      <c r="AL645" s="64"/>
      <c r="AM645" s="64"/>
      <c r="AN645" s="64"/>
      <c r="AO645" s="64"/>
      <c r="AP645" s="61"/>
      <c r="AQ645" s="61"/>
      <c r="AR645" s="61"/>
      <c r="AS645" s="61"/>
      <c r="AT645" s="61"/>
      <c r="AU645" s="61"/>
      <c r="AV645" s="62"/>
      <c r="AW645" s="62"/>
      <c r="AX645" s="62"/>
      <c r="AY645" s="63"/>
      <c r="AZ645" s="62"/>
      <c r="BA645" s="63"/>
      <c r="BB645" s="62"/>
      <c r="BC645" s="62"/>
      <c r="BD645" s="42">
        <v>42659</v>
      </c>
      <c r="BE645" s="42">
        <v>42551</v>
      </c>
      <c r="BF645" s="43"/>
      <c r="BG645" s="62"/>
      <c r="BH645" s="63"/>
      <c r="BI645" s="62"/>
      <c r="BJ645" s="62"/>
      <c r="BK645" s="42"/>
      <c r="BL645" s="42"/>
      <c r="BM645" s="62"/>
    </row>
    <row r="646" spans="1:65" ht="38.25" x14ac:dyDescent="0.25">
      <c r="A646" s="311"/>
      <c r="B646" s="284"/>
      <c r="C646" s="62"/>
      <c r="D646" s="62"/>
      <c r="E646" s="62"/>
      <c r="F646" s="349"/>
      <c r="G646" s="62"/>
      <c r="H646" s="62"/>
      <c r="I646" s="63"/>
      <c r="J646" s="63"/>
      <c r="K646" s="62"/>
      <c r="L646" s="380"/>
      <c r="M646" s="62"/>
      <c r="N646" s="63"/>
      <c r="O646" s="64"/>
      <c r="P646" s="62"/>
      <c r="Q646" s="63"/>
      <c r="R646" s="63"/>
      <c r="S646" s="62"/>
      <c r="T646" s="62"/>
      <c r="U646" s="62"/>
      <c r="V646" s="64"/>
      <c r="W646" s="62"/>
      <c r="X646" s="44" t="s">
        <v>1073</v>
      </c>
      <c r="Y646" s="44" t="s">
        <v>760</v>
      </c>
      <c r="Z646" s="46">
        <v>42549</v>
      </c>
      <c r="AA646" s="55">
        <v>11844</v>
      </c>
      <c r="AB646" s="44" t="s">
        <v>758</v>
      </c>
      <c r="AC646" s="70">
        <v>42552</v>
      </c>
      <c r="AD646" s="70">
        <v>42735</v>
      </c>
      <c r="AE646" s="56"/>
      <c r="AF646" s="56"/>
      <c r="AG646" s="41"/>
      <c r="AH646" s="60"/>
      <c r="AI646" s="41"/>
      <c r="AJ646" s="56"/>
      <c r="AK646" s="41"/>
      <c r="AL646" s="64"/>
      <c r="AM646" s="64"/>
      <c r="AN646" s="64"/>
      <c r="AO646" s="64"/>
      <c r="AP646" s="61"/>
      <c r="AQ646" s="61"/>
      <c r="AR646" s="61"/>
      <c r="AS646" s="61"/>
      <c r="AT646" s="61"/>
      <c r="AU646" s="61"/>
      <c r="AV646" s="62"/>
      <c r="AW646" s="62"/>
      <c r="AX646" s="62"/>
      <c r="AY646" s="63"/>
      <c r="AZ646" s="62"/>
      <c r="BA646" s="63"/>
      <c r="BB646" s="62"/>
      <c r="BC646" s="62"/>
      <c r="BD646" s="42">
        <v>42552</v>
      </c>
      <c r="BE646" s="42">
        <v>42735</v>
      </c>
      <c r="BF646" s="43"/>
      <c r="BG646" s="62"/>
      <c r="BH646" s="63"/>
      <c r="BI646" s="62"/>
      <c r="BJ646" s="62"/>
      <c r="BK646" s="42"/>
      <c r="BL646" s="42"/>
      <c r="BM646" s="62"/>
    </row>
    <row r="647" spans="1:65" ht="38.25" x14ac:dyDescent="0.25">
      <c r="A647" s="311"/>
      <c r="B647" s="284"/>
      <c r="C647" s="62"/>
      <c r="D647" s="62"/>
      <c r="E647" s="62"/>
      <c r="F647" s="349"/>
      <c r="G647" s="62"/>
      <c r="H647" s="62"/>
      <c r="I647" s="63"/>
      <c r="J647" s="63"/>
      <c r="K647" s="62"/>
      <c r="L647" s="380"/>
      <c r="M647" s="62"/>
      <c r="N647" s="63"/>
      <c r="O647" s="64"/>
      <c r="P647" s="62"/>
      <c r="Q647" s="63"/>
      <c r="R647" s="63"/>
      <c r="S647" s="62"/>
      <c r="T647" s="62"/>
      <c r="U647" s="62"/>
      <c r="V647" s="64"/>
      <c r="W647" s="62"/>
      <c r="X647" s="44" t="s">
        <v>1073</v>
      </c>
      <c r="Y647" s="44" t="s">
        <v>1542</v>
      </c>
      <c r="Z647" s="46">
        <v>42732</v>
      </c>
      <c r="AA647" s="55">
        <v>11990</v>
      </c>
      <c r="AB647" s="44" t="s">
        <v>758</v>
      </c>
      <c r="AC647" s="70">
        <v>42736</v>
      </c>
      <c r="AD647" s="70">
        <v>42915</v>
      </c>
      <c r="AE647" s="56"/>
      <c r="AF647" s="56"/>
      <c r="AG647" s="41"/>
      <c r="AH647" s="60"/>
      <c r="AI647" s="41"/>
      <c r="AJ647" s="56"/>
      <c r="AK647" s="41"/>
      <c r="AL647" s="64"/>
      <c r="AM647" s="64"/>
      <c r="AN647" s="64"/>
      <c r="AO647" s="64"/>
      <c r="AP647" s="61"/>
      <c r="AQ647" s="61"/>
      <c r="AR647" s="61"/>
      <c r="AS647" s="61"/>
      <c r="AT647" s="61"/>
      <c r="AU647" s="61"/>
      <c r="AV647" s="62"/>
      <c r="AW647" s="62"/>
      <c r="AX647" s="62"/>
      <c r="AY647" s="63"/>
      <c r="AZ647" s="62"/>
      <c r="BA647" s="63"/>
      <c r="BB647" s="62"/>
      <c r="BC647" s="62"/>
      <c r="BD647" s="42">
        <v>42736</v>
      </c>
      <c r="BE647" s="42">
        <v>42915</v>
      </c>
      <c r="BF647" s="43"/>
      <c r="BG647" s="62"/>
      <c r="BH647" s="63"/>
      <c r="BI647" s="62"/>
      <c r="BJ647" s="62"/>
      <c r="BK647" s="42"/>
      <c r="BL647" s="42"/>
      <c r="BM647" s="62"/>
    </row>
    <row r="648" spans="1:65" ht="38.25" x14ac:dyDescent="0.25">
      <c r="A648" s="311"/>
      <c r="B648" s="284"/>
      <c r="C648" s="62"/>
      <c r="D648" s="62"/>
      <c r="E648" s="62"/>
      <c r="F648" s="349"/>
      <c r="G648" s="62"/>
      <c r="H648" s="62"/>
      <c r="I648" s="63"/>
      <c r="J648" s="63"/>
      <c r="K648" s="62"/>
      <c r="L648" s="380"/>
      <c r="M648" s="62"/>
      <c r="N648" s="63"/>
      <c r="O648" s="64"/>
      <c r="P648" s="62"/>
      <c r="Q648" s="63"/>
      <c r="R648" s="63"/>
      <c r="S648" s="62"/>
      <c r="T648" s="62"/>
      <c r="U648" s="62"/>
      <c r="V648" s="64"/>
      <c r="W648" s="62"/>
      <c r="X648" s="44" t="s">
        <v>1073</v>
      </c>
      <c r="Y648" s="44" t="s">
        <v>1543</v>
      </c>
      <c r="Z648" s="46">
        <v>42915</v>
      </c>
      <c r="AA648" s="55">
        <v>12109</v>
      </c>
      <c r="AB648" s="44" t="s">
        <v>758</v>
      </c>
      <c r="AC648" s="70">
        <v>42916</v>
      </c>
      <c r="AD648" s="70">
        <v>43100</v>
      </c>
      <c r="AE648" s="56"/>
      <c r="AF648" s="56"/>
      <c r="AG648" s="41"/>
      <c r="AH648" s="60"/>
      <c r="AI648" s="41"/>
      <c r="AJ648" s="56"/>
      <c r="AK648" s="41"/>
      <c r="AL648" s="64"/>
      <c r="AM648" s="64"/>
      <c r="AN648" s="64"/>
      <c r="AO648" s="64"/>
      <c r="AP648" s="61"/>
      <c r="AQ648" s="61"/>
      <c r="AR648" s="61"/>
      <c r="AS648" s="61"/>
      <c r="AT648" s="61"/>
      <c r="AU648" s="61"/>
      <c r="AV648" s="62"/>
      <c r="AW648" s="62"/>
      <c r="AX648" s="62"/>
      <c r="AY648" s="63"/>
      <c r="AZ648" s="62"/>
      <c r="BA648" s="63"/>
      <c r="BB648" s="62"/>
      <c r="BC648" s="62"/>
      <c r="BD648" s="42">
        <v>42916</v>
      </c>
      <c r="BE648" s="42">
        <v>43100</v>
      </c>
      <c r="BF648" s="43"/>
      <c r="BG648" s="62"/>
      <c r="BH648" s="63"/>
      <c r="BI648" s="62"/>
      <c r="BJ648" s="62"/>
      <c r="BK648" s="42"/>
      <c r="BL648" s="42"/>
      <c r="BM648" s="62"/>
    </row>
    <row r="649" spans="1:65" ht="38.25" x14ac:dyDescent="0.25">
      <c r="A649" s="312"/>
      <c r="B649" s="285"/>
      <c r="C649" s="66"/>
      <c r="D649" s="66"/>
      <c r="E649" s="66"/>
      <c r="F649" s="350"/>
      <c r="G649" s="66"/>
      <c r="H649" s="66"/>
      <c r="I649" s="67"/>
      <c r="J649" s="67"/>
      <c r="K649" s="66"/>
      <c r="L649" s="381"/>
      <c r="M649" s="66"/>
      <c r="N649" s="67"/>
      <c r="O649" s="68"/>
      <c r="P649" s="66"/>
      <c r="Q649" s="67"/>
      <c r="R649" s="67"/>
      <c r="S649" s="66"/>
      <c r="T649" s="66"/>
      <c r="U649" s="66"/>
      <c r="V649" s="68"/>
      <c r="W649" s="66"/>
      <c r="X649" s="44" t="s">
        <v>1073</v>
      </c>
      <c r="Y649" s="44" t="s">
        <v>1785</v>
      </c>
      <c r="Z649" s="46">
        <v>43097</v>
      </c>
      <c r="AA649" s="55">
        <v>12280</v>
      </c>
      <c r="AB649" s="44" t="s">
        <v>758</v>
      </c>
      <c r="AC649" s="70">
        <v>43101</v>
      </c>
      <c r="AD649" s="70">
        <v>42885</v>
      </c>
      <c r="AE649" s="56"/>
      <c r="AF649" s="56"/>
      <c r="AG649" s="41"/>
      <c r="AH649" s="60"/>
      <c r="AI649" s="41"/>
      <c r="AJ649" s="56"/>
      <c r="AK649" s="41"/>
      <c r="AL649" s="68"/>
      <c r="AM649" s="68"/>
      <c r="AN649" s="68"/>
      <c r="AO649" s="68"/>
      <c r="AP649" s="61"/>
      <c r="AQ649" s="61"/>
      <c r="AR649" s="61"/>
      <c r="AS649" s="61"/>
      <c r="AT649" s="61"/>
      <c r="AU649" s="61"/>
      <c r="AV649" s="66"/>
      <c r="AW649" s="66"/>
      <c r="AX649" s="66"/>
      <c r="AY649" s="67"/>
      <c r="AZ649" s="66"/>
      <c r="BA649" s="67"/>
      <c r="BB649" s="66"/>
      <c r="BC649" s="66"/>
      <c r="BD649" s="42">
        <v>43101</v>
      </c>
      <c r="BE649" s="42">
        <v>43250</v>
      </c>
      <c r="BF649" s="43"/>
      <c r="BG649" s="66"/>
      <c r="BH649" s="67"/>
      <c r="BI649" s="66"/>
      <c r="BJ649" s="66"/>
      <c r="BK649" s="42"/>
      <c r="BL649" s="42"/>
      <c r="BM649" s="66"/>
    </row>
    <row r="650" spans="1:65" x14ac:dyDescent="0.25">
      <c r="A650" s="317">
        <v>125</v>
      </c>
      <c r="B650" s="290" t="s">
        <v>273</v>
      </c>
      <c r="C650" s="57" t="s">
        <v>87</v>
      </c>
      <c r="D650" s="57" t="s">
        <v>1154</v>
      </c>
      <c r="E650" s="57" t="s">
        <v>143</v>
      </c>
      <c r="F650" s="351" t="s">
        <v>88</v>
      </c>
      <c r="G650" s="57">
        <v>11230</v>
      </c>
      <c r="H650" s="57"/>
      <c r="I650" s="58"/>
      <c r="J650" s="58"/>
      <c r="K650" s="57" t="s">
        <v>89</v>
      </c>
      <c r="L650" s="385" t="s">
        <v>90</v>
      </c>
      <c r="M650" s="57" t="s">
        <v>274</v>
      </c>
      <c r="N650" s="58">
        <v>41744</v>
      </c>
      <c r="O650" s="59">
        <v>8477282.5800000001</v>
      </c>
      <c r="P650" s="57">
        <v>11289</v>
      </c>
      <c r="Q650" s="58">
        <v>41753</v>
      </c>
      <c r="R650" s="58">
        <v>42292</v>
      </c>
      <c r="S650" s="57" t="s">
        <v>52</v>
      </c>
      <c r="T650" s="57" t="s">
        <v>269</v>
      </c>
      <c r="U650" s="57" t="s">
        <v>1213</v>
      </c>
      <c r="V650" s="59">
        <v>1849710.32</v>
      </c>
      <c r="W650" s="57">
        <v>44905100</v>
      </c>
      <c r="X650" s="44"/>
      <c r="Y650" s="53"/>
      <c r="Z650" s="46"/>
      <c r="AA650" s="55"/>
      <c r="AB650" s="53"/>
      <c r="AC650" s="46"/>
      <c r="AD650" s="46"/>
      <c r="AE650" s="56">
        <f>AG650/O650</f>
        <v>0.34249219636134859</v>
      </c>
      <c r="AF650" s="56">
        <v>0</v>
      </c>
      <c r="AG650" s="41">
        <f>SUM(AG651:AG658)</f>
        <v>2903403.13</v>
      </c>
      <c r="AH650" s="41">
        <f>SUM(AH651:AH656)</f>
        <v>0</v>
      </c>
      <c r="AI650" s="41"/>
      <c r="AJ650" s="56">
        <f>SUM(AJ651:AJ656)</f>
        <v>9.0535871932677758E-2</v>
      </c>
      <c r="AK650" s="41">
        <f>SUM(AK651:AK656)</f>
        <v>767498.17</v>
      </c>
      <c r="AL650" s="59">
        <f>O650-AH650+AG650+AK650</f>
        <v>12148183.880000001</v>
      </c>
      <c r="AM650" s="59">
        <v>9987141.9600000009</v>
      </c>
      <c r="AN650" s="59">
        <v>700000</v>
      </c>
      <c r="AO650" s="59">
        <f t="shared" si="45"/>
        <v>10687141.960000001</v>
      </c>
      <c r="AP650" s="61"/>
      <c r="AQ650" s="61"/>
      <c r="AR650" s="61"/>
      <c r="AS650" s="61"/>
      <c r="AT650" s="61"/>
      <c r="AU650" s="61"/>
      <c r="AV650" s="57"/>
      <c r="AW650" s="57"/>
      <c r="AX650" s="57"/>
      <c r="AY650" s="58"/>
      <c r="AZ650" s="57"/>
      <c r="BA650" s="58"/>
      <c r="BB650" s="57" t="s">
        <v>340</v>
      </c>
      <c r="BC650" s="57" t="s">
        <v>341</v>
      </c>
      <c r="BD650" s="42">
        <v>41753</v>
      </c>
      <c r="BE650" s="42">
        <v>42292</v>
      </c>
      <c r="BF650" s="43"/>
      <c r="BG650" s="57"/>
      <c r="BH650" s="58">
        <v>41753</v>
      </c>
      <c r="BI650" s="57"/>
      <c r="BJ650" s="57" t="s">
        <v>233</v>
      </c>
      <c r="BK650" s="42"/>
      <c r="BL650" s="42"/>
      <c r="BM650" s="57"/>
    </row>
    <row r="651" spans="1:65" ht="38.25" x14ac:dyDescent="0.25">
      <c r="A651" s="311"/>
      <c r="B651" s="284"/>
      <c r="C651" s="62"/>
      <c r="D651" s="62"/>
      <c r="E651" s="62"/>
      <c r="F651" s="349"/>
      <c r="G651" s="62"/>
      <c r="H651" s="62"/>
      <c r="I651" s="63"/>
      <c r="J651" s="63"/>
      <c r="K651" s="62"/>
      <c r="L651" s="380"/>
      <c r="M651" s="62"/>
      <c r="N651" s="63"/>
      <c r="O651" s="64"/>
      <c r="P651" s="62"/>
      <c r="Q651" s="63"/>
      <c r="R651" s="63"/>
      <c r="S651" s="62"/>
      <c r="T651" s="62"/>
      <c r="U651" s="62"/>
      <c r="V651" s="64"/>
      <c r="W651" s="62"/>
      <c r="X651" s="44" t="s">
        <v>1074</v>
      </c>
      <c r="Y651" s="53" t="s">
        <v>506</v>
      </c>
      <c r="Z651" s="46">
        <v>42286</v>
      </c>
      <c r="AA651" s="55">
        <v>11660</v>
      </c>
      <c r="AB651" s="97" t="s">
        <v>663</v>
      </c>
      <c r="AC651" s="46">
        <v>42659</v>
      </c>
      <c r="AD651" s="46">
        <v>42551</v>
      </c>
      <c r="AE651" s="56"/>
      <c r="AF651" s="56"/>
      <c r="AG651" s="41">
        <v>1382542.98</v>
      </c>
      <c r="AH651" s="60"/>
      <c r="AI651" s="41"/>
      <c r="AJ651" s="56"/>
      <c r="AK651" s="41"/>
      <c r="AL651" s="64"/>
      <c r="AM651" s="64"/>
      <c r="AN651" s="64"/>
      <c r="AO651" s="64"/>
      <c r="AP651" s="61"/>
      <c r="AQ651" s="61"/>
      <c r="AR651" s="61"/>
      <c r="AS651" s="61"/>
      <c r="AT651" s="61"/>
      <c r="AU651" s="61"/>
      <c r="AV651" s="62"/>
      <c r="AW651" s="62"/>
      <c r="AX651" s="62"/>
      <c r="AY651" s="63"/>
      <c r="AZ651" s="62"/>
      <c r="BA651" s="63"/>
      <c r="BB651" s="62"/>
      <c r="BC651" s="62"/>
      <c r="BD651" s="42">
        <v>42659</v>
      </c>
      <c r="BE651" s="42">
        <v>42551</v>
      </c>
      <c r="BF651" s="43"/>
      <c r="BG651" s="62"/>
      <c r="BH651" s="63"/>
      <c r="BI651" s="62"/>
      <c r="BJ651" s="62"/>
      <c r="BK651" s="42"/>
      <c r="BL651" s="42"/>
      <c r="BM651" s="62"/>
    </row>
    <row r="652" spans="1:65" ht="38.25" x14ac:dyDescent="0.25">
      <c r="A652" s="311"/>
      <c r="B652" s="284"/>
      <c r="C652" s="62"/>
      <c r="D652" s="62"/>
      <c r="E652" s="62"/>
      <c r="F652" s="349"/>
      <c r="G652" s="62"/>
      <c r="H652" s="62"/>
      <c r="I652" s="63"/>
      <c r="J652" s="63"/>
      <c r="K652" s="62"/>
      <c r="L652" s="380"/>
      <c r="M652" s="62"/>
      <c r="N652" s="63"/>
      <c r="O652" s="64"/>
      <c r="P652" s="62"/>
      <c r="Q652" s="63"/>
      <c r="R652" s="63"/>
      <c r="S652" s="62"/>
      <c r="T652" s="62"/>
      <c r="U652" s="62"/>
      <c r="V652" s="64"/>
      <c r="W652" s="62"/>
      <c r="X652" s="44" t="s">
        <v>1075</v>
      </c>
      <c r="Y652" s="53" t="s">
        <v>761</v>
      </c>
      <c r="Z652" s="46">
        <v>42531</v>
      </c>
      <c r="AA652" s="55">
        <v>11825</v>
      </c>
      <c r="AB652" s="44" t="s">
        <v>649</v>
      </c>
      <c r="AC652" s="46"/>
      <c r="AD652" s="46"/>
      <c r="AE652" s="56"/>
      <c r="AF652" s="56"/>
      <c r="AG652" s="41">
        <v>732120.34</v>
      </c>
      <c r="AH652" s="60"/>
      <c r="AI652" s="41"/>
      <c r="AJ652" s="56"/>
      <c r="AK652" s="41"/>
      <c r="AL652" s="64"/>
      <c r="AM652" s="64"/>
      <c r="AN652" s="64"/>
      <c r="AO652" s="64"/>
      <c r="AP652" s="61"/>
      <c r="AQ652" s="61"/>
      <c r="AR652" s="61"/>
      <c r="AS652" s="61"/>
      <c r="AT652" s="61"/>
      <c r="AU652" s="61"/>
      <c r="AV652" s="62"/>
      <c r="AW652" s="62"/>
      <c r="AX652" s="62"/>
      <c r="AY652" s="63"/>
      <c r="AZ652" s="62"/>
      <c r="BA652" s="63"/>
      <c r="BB652" s="62"/>
      <c r="BC652" s="62"/>
      <c r="BD652" s="42"/>
      <c r="BE652" s="42"/>
      <c r="BF652" s="43"/>
      <c r="BG652" s="62"/>
      <c r="BH652" s="63"/>
      <c r="BI652" s="62"/>
      <c r="BJ652" s="62"/>
      <c r="BK652" s="42"/>
      <c r="BL652" s="42"/>
      <c r="BM652" s="62"/>
    </row>
    <row r="653" spans="1:65" ht="38.25" x14ac:dyDescent="0.25">
      <c r="A653" s="311"/>
      <c r="B653" s="284"/>
      <c r="C653" s="62"/>
      <c r="D653" s="62"/>
      <c r="E653" s="62"/>
      <c r="F653" s="349"/>
      <c r="G653" s="62"/>
      <c r="H653" s="62"/>
      <c r="I653" s="63"/>
      <c r="J653" s="63"/>
      <c r="K653" s="62"/>
      <c r="L653" s="380"/>
      <c r="M653" s="62"/>
      <c r="N653" s="63"/>
      <c r="O653" s="64"/>
      <c r="P653" s="62"/>
      <c r="Q653" s="63"/>
      <c r="R653" s="63"/>
      <c r="S653" s="62"/>
      <c r="T653" s="62"/>
      <c r="U653" s="62"/>
      <c r="V653" s="64"/>
      <c r="W653" s="62"/>
      <c r="X653" s="44" t="s">
        <v>1073</v>
      </c>
      <c r="Y653" s="50" t="s">
        <v>776</v>
      </c>
      <c r="Z653" s="48">
        <v>42549</v>
      </c>
      <c r="AA653" s="51">
        <v>11844</v>
      </c>
      <c r="AB653" s="47" t="s">
        <v>758</v>
      </c>
      <c r="AC653" s="46">
        <v>42552</v>
      </c>
      <c r="AD653" s="46">
        <v>42735</v>
      </c>
      <c r="AE653" s="56"/>
      <c r="AF653" s="56"/>
      <c r="AG653" s="41"/>
      <c r="AH653" s="60"/>
      <c r="AI653" s="41"/>
      <c r="AJ653" s="56"/>
      <c r="AK653" s="41"/>
      <c r="AL653" s="64"/>
      <c r="AM653" s="64"/>
      <c r="AN653" s="64"/>
      <c r="AO653" s="64"/>
      <c r="AP653" s="61"/>
      <c r="AQ653" s="61"/>
      <c r="AR653" s="61"/>
      <c r="AS653" s="61"/>
      <c r="AT653" s="61"/>
      <c r="AU653" s="61"/>
      <c r="AV653" s="62"/>
      <c r="AW653" s="62"/>
      <c r="AX653" s="62"/>
      <c r="AY653" s="63"/>
      <c r="AZ653" s="62"/>
      <c r="BA653" s="63"/>
      <c r="BB653" s="62"/>
      <c r="BC653" s="62"/>
      <c r="BD653" s="42">
        <v>42552</v>
      </c>
      <c r="BE653" s="42">
        <v>42735</v>
      </c>
      <c r="BF653" s="43"/>
      <c r="BG653" s="62"/>
      <c r="BH653" s="63"/>
      <c r="BI653" s="62"/>
      <c r="BJ653" s="62"/>
      <c r="BK653" s="42"/>
      <c r="BL653" s="42"/>
      <c r="BM653" s="62"/>
    </row>
    <row r="654" spans="1:65" x14ac:dyDescent="0.25">
      <c r="A654" s="311"/>
      <c r="B654" s="284"/>
      <c r="C654" s="62"/>
      <c r="D654" s="62"/>
      <c r="E654" s="62"/>
      <c r="F654" s="349"/>
      <c r="G654" s="62"/>
      <c r="H654" s="62"/>
      <c r="I654" s="63"/>
      <c r="J654" s="63"/>
      <c r="K654" s="62"/>
      <c r="L654" s="380"/>
      <c r="M654" s="62"/>
      <c r="N654" s="63"/>
      <c r="O654" s="64"/>
      <c r="P654" s="62"/>
      <c r="Q654" s="63"/>
      <c r="R654" s="63"/>
      <c r="S654" s="62"/>
      <c r="T654" s="62"/>
      <c r="U654" s="62"/>
      <c r="V654" s="64"/>
      <c r="W654" s="62"/>
      <c r="X654" s="44" t="s">
        <v>704</v>
      </c>
      <c r="Y654" s="50"/>
      <c r="Z654" s="48"/>
      <c r="AA654" s="51"/>
      <c r="AB654" s="47"/>
      <c r="AC654" s="46"/>
      <c r="AD654" s="46"/>
      <c r="AE654" s="56"/>
      <c r="AF654" s="56"/>
      <c r="AG654" s="41"/>
      <c r="AH654" s="60"/>
      <c r="AI654" s="70">
        <v>42754</v>
      </c>
      <c r="AJ654" s="56">
        <f>AK654/O650</f>
        <v>9.0535871932677758E-2</v>
      </c>
      <c r="AK654" s="41">
        <v>767498.17</v>
      </c>
      <c r="AL654" s="64"/>
      <c r="AM654" s="64"/>
      <c r="AN654" s="64"/>
      <c r="AO654" s="64"/>
      <c r="AP654" s="61"/>
      <c r="AQ654" s="61"/>
      <c r="AR654" s="61"/>
      <c r="AS654" s="61"/>
      <c r="AT654" s="61"/>
      <c r="AU654" s="61"/>
      <c r="AV654" s="62"/>
      <c r="AW654" s="62"/>
      <c r="AX654" s="62"/>
      <c r="AY654" s="63"/>
      <c r="AZ654" s="62"/>
      <c r="BA654" s="63"/>
      <c r="BB654" s="62"/>
      <c r="BC654" s="62"/>
      <c r="BD654" s="42"/>
      <c r="BE654" s="42"/>
      <c r="BF654" s="43"/>
      <c r="BG654" s="62"/>
      <c r="BH654" s="63"/>
      <c r="BI654" s="62"/>
      <c r="BJ654" s="62"/>
      <c r="BK654" s="42"/>
      <c r="BL654" s="42"/>
      <c r="BM654" s="62"/>
    </row>
    <row r="655" spans="1:65" ht="25.5" x14ac:dyDescent="0.25">
      <c r="A655" s="311"/>
      <c r="B655" s="284"/>
      <c r="C655" s="62"/>
      <c r="D655" s="62"/>
      <c r="E655" s="62"/>
      <c r="F655" s="349"/>
      <c r="G655" s="62"/>
      <c r="H655" s="62"/>
      <c r="I655" s="63"/>
      <c r="J655" s="63"/>
      <c r="K655" s="62"/>
      <c r="L655" s="380"/>
      <c r="M655" s="62"/>
      <c r="N655" s="63"/>
      <c r="O655" s="64"/>
      <c r="P655" s="62"/>
      <c r="Q655" s="63"/>
      <c r="R655" s="63"/>
      <c r="S655" s="62"/>
      <c r="T655" s="62"/>
      <c r="U655" s="62"/>
      <c r="V655" s="64"/>
      <c r="W655" s="62"/>
      <c r="X655" s="44" t="s">
        <v>1073</v>
      </c>
      <c r="Y655" s="50" t="s">
        <v>1042</v>
      </c>
      <c r="Z655" s="48">
        <v>42732</v>
      </c>
      <c r="AA655" s="51">
        <v>11990</v>
      </c>
      <c r="AB655" s="44" t="s">
        <v>685</v>
      </c>
      <c r="AC655" s="46">
        <v>42736</v>
      </c>
      <c r="AD655" s="46">
        <v>42915</v>
      </c>
      <c r="AE655" s="56"/>
      <c r="AF655" s="56"/>
      <c r="AG655" s="41"/>
      <c r="AH655" s="60"/>
      <c r="AI655" s="41"/>
      <c r="AJ655" s="56"/>
      <c r="AK655" s="41"/>
      <c r="AL655" s="64"/>
      <c r="AM655" s="64"/>
      <c r="AN655" s="64"/>
      <c r="AO655" s="64"/>
      <c r="AP655" s="61"/>
      <c r="AQ655" s="61"/>
      <c r="AR655" s="61"/>
      <c r="AS655" s="61"/>
      <c r="AT655" s="61"/>
      <c r="AU655" s="61"/>
      <c r="AV655" s="62"/>
      <c r="AW655" s="62"/>
      <c r="AX655" s="62"/>
      <c r="AY655" s="63"/>
      <c r="AZ655" s="62"/>
      <c r="BA655" s="63"/>
      <c r="BB655" s="62"/>
      <c r="BC655" s="62"/>
      <c r="BD655" s="42">
        <v>42736</v>
      </c>
      <c r="BE655" s="42">
        <v>42915</v>
      </c>
      <c r="BF655" s="43"/>
      <c r="BG655" s="62"/>
      <c r="BH655" s="63"/>
      <c r="BI655" s="62"/>
      <c r="BJ655" s="62"/>
      <c r="BK655" s="42"/>
      <c r="BL655" s="42"/>
      <c r="BM655" s="62"/>
    </row>
    <row r="656" spans="1:65" ht="25.5" x14ac:dyDescent="0.25">
      <c r="A656" s="311"/>
      <c r="B656" s="284"/>
      <c r="C656" s="62"/>
      <c r="D656" s="62"/>
      <c r="E656" s="62"/>
      <c r="F656" s="349"/>
      <c r="G656" s="62"/>
      <c r="H656" s="62"/>
      <c r="I656" s="63"/>
      <c r="J656" s="63"/>
      <c r="K656" s="62"/>
      <c r="L656" s="380"/>
      <c r="M656" s="62"/>
      <c r="N656" s="63"/>
      <c r="O656" s="64"/>
      <c r="P656" s="62"/>
      <c r="Q656" s="63"/>
      <c r="R656" s="63"/>
      <c r="S656" s="62"/>
      <c r="T656" s="62"/>
      <c r="U656" s="62"/>
      <c r="V656" s="64"/>
      <c r="W656" s="62"/>
      <c r="X656" s="44" t="s">
        <v>1073</v>
      </c>
      <c r="Y656" s="50" t="s">
        <v>1540</v>
      </c>
      <c r="Z656" s="48">
        <v>42915</v>
      </c>
      <c r="AA656" s="51">
        <v>12109</v>
      </c>
      <c r="AB656" s="44" t="s">
        <v>685</v>
      </c>
      <c r="AC656" s="46">
        <v>42916</v>
      </c>
      <c r="AD656" s="46">
        <v>43100</v>
      </c>
      <c r="AE656" s="56"/>
      <c r="AF656" s="56"/>
      <c r="AG656" s="60"/>
      <c r="AH656" s="60"/>
      <c r="AI656" s="41"/>
      <c r="AJ656" s="56"/>
      <c r="AK656" s="41"/>
      <c r="AL656" s="64"/>
      <c r="AM656" s="64"/>
      <c r="AN656" s="64"/>
      <c r="AO656" s="64"/>
      <c r="AP656" s="61"/>
      <c r="AQ656" s="61"/>
      <c r="AR656" s="61"/>
      <c r="AS656" s="61"/>
      <c r="AT656" s="61"/>
      <c r="AU656" s="61"/>
      <c r="AV656" s="62"/>
      <c r="AW656" s="62"/>
      <c r="AX656" s="62"/>
      <c r="AY656" s="63"/>
      <c r="AZ656" s="62"/>
      <c r="BA656" s="63"/>
      <c r="BB656" s="62"/>
      <c r="BC656" s="62"/>
      <c r="BD656" s="42"/>
      <c r="BE656" s="42"/>
      <c r="BF656" s="43"/>
      <c r="BG656" s="62"/>
      <c r="BH656" s="63"/>
      <c r="BI656" s="62"/>
      <c r="BJ656" s="62"/>
      <c r="BK656" s="42"/>
      <c r="BL656" s="42"/>
      <c r="BM656" s="62"/>
    </row>
    <row r="657" spans="1:65" ht="25.5" x14ac:dyDescent="0.25">
      <c r="A657" s="311"/>
      <c r="B657" s="284"/>
      <c r="C657" s="62"/>
      <c r="D657" s="62"/>
      <c r="E657" s="62"/>
      <c r="F657" s="349"/>
      <c r="G657" s="62"/>
      <c r="H657" s="62"/>
      <c r="I657" s="63"/>
      <c r="J657" s="63"/>
      <c r="K657" s="62"/>
      <c r="L657" s="380"/>
      <c r="M657" s="62"/>
      <c r="N657" s="63"/>
      <c r="O657" s="64"/>
      <c r="P657" s="62"/>
      <c r="Q657" s="63"/>
      <c r="R657" s="63"/>
      <c r="S657" s="62"/>
      <c r="T657" s="62"/>
      <c r="U657" s="62"/>
      <c r="V657" s="64"/>
      <c r="W657" s="62"/>
      <c r="X657" s="44" t="s">
        <v>1073</v>
      </c>
      <c r="Y657" s="50" t="s">
        <v>1790</v>
      </c>
      <c r="Z657" s="48">
        <v>43097</v>
      </c>
      <c r="AA657" s="51">
        <v>12236</v>
      </c>
      <c r="AB657" s="44" t="s">
        <v>685</v>
      </c>
      <c r="AC657" s="46">
        <v>43101</v>
      </c>
      <c r="AD657" s="46">
        <v>43220</v>
      </c>
      <c r="AE657" s="56"/>
      <c r="AF657" s="56"/>
      <c r="AG657" s="60"/>
      <c r="AH657" s="60"/>
      <c r="AI657" s="41"/>
      <c r="AJ657" s="56"/>
      <c r="AK657" s="41"/>
      <c r="AL657" s="64"/>
      <c r="AM657" s="64"/>
      <c r="AN657" s="64"/>
      <c r="AO657" s="64"/>
      <c r="AP657" s="61"/>
      <c r="AQ657" s="61"/>
      <c r="AR657" s="61"/>
      <c r="AS657" s="61"/>
      <c r="AT657" s="61"/>
      <c r="AU657" s="61"/>
      <c r="AV657" s="62"/>
      <c r="AW657" s="62"/>
      <c r="AX657" s="62"/>
      <c r="AY657" s="63"/>
      <c r="AZ657" s="62"/>
      <c r="BA657" s="63"/>
      <c r="BB657" s="62"/>
      <c r="BC657" s="62"/>
      <c r="BD657" s="42"/>
      <c r="BE657" s="42"/>
      <c r="BF657" s="43"/>
      <c r="BG657" s="62"/>
      <c r="BH657" s="63"/>
      <c r="BI657" s="62"/>
      <c r="BJ657" s="62"/>
      <c r="BK657" s="42"/>
      <c r="BL657" s="42"/>
      <c r="BM657" s="62"/>
    </row>
    <row r="658" spans="1:65" ht="38.25" x14ac:dyDescent="0.25">
      <c r="A658" s="312"/>
      <c r="B658" s="285"/>
      <c r="C658" s="66"/>
      <c r="D658" s="66"/>
      <c r="E658" s="66"/>
      <c r="F658" s="350"/>
      <c r="G658" s="66"/>
      <c r="H658" s="66"/>
      <c r="I658" s="67"/>
      <c r="J658" s="67"/>
      <c r="K658" s="66"/>
      <c r="L658" s="381"/>
      <c r="M658" s="66"/>
      <c r="N658" s="67"/>
      <c r="O658" s="68"/>
      <c r="P658" s="66"/>
      <c r="Q658" s="67"/>
      <c r="R658" s="67"/>
      <c r="S658" s="66"/>
      <c r="T658" s="66"/>
      <c r="U658" s="66"/>
      <c r="V658" s="68"/>
      <c r="W658" s="66"/>
      <c r="X658" s="44" t="s">
        <v>1073</v>
      </c>
      <c r="Y658" s="50" t="s">
        <v>1863</v>
      </c>
      <c r="Z658" s="48">
        <v>43107</v>
      </c>
      <c r="AA658" s="51">
        <v>12238</v>
      </c>
      <c r="AB658" s="44" t="s">
        <v>649</v>
      </c>
      <c r="AC658" s="46"/>
      <c r="AD658" s="46"/>
      <c r="AE658" s="56"/>
      <c r="AF658" s="56"/>
      <c r="AG658" s="60">
        <v>788739.81</v>
      </c>
      <c r="AH658" s="60"/>
      <c r="AI658" s="41"/>
      <c r="AJ658" s="56"/>
      <c r="AK658" s="41"/>
      <c r="AL658" s="68"/>
      <c r="AM658" s="68"/>
      <c r="AN658" s="68"/>
      <c r="AO658" s="68"/>
      <c r="AP658" s="61"/>
      <c r="AQ658" s="61"/>
      <c r="AR658" s="61"/>
      <c r="AS658" s="61"/>
      <c r="AT658" s="61"/>
      <c r="AU658" s="61"/>
      <c r="AV658" s="66"/>
      <c r="AW658" s="66"/>
      <c r="AX658" s="66"/>
      <c r="AY658" s="67"/>
      <c r="AZ658" s="66"/>
      <c r="BA658" s="67"/>
      <c r="BB658" s="66"/>
      <c r="BC658" s="66"/>
      <c r="BD658" s="42"/>
      <c r="BE658" s="42"/>
      <c r="BF658" s="43"/>
      <c r="BG658" s="66"/>
      <c r="BH658" s="67"/>
      <c r="BI658" s="66"/>
      <c r="BJ658" s="66"/>
      <c r="BK658" s="42"/>
      <c r="BL658" s="42"/>
      <c r="BM658" s="66"/>
    </row>
    <row r="659" spans="1:65" x14ac:dyDescent="0.25">
      <c r="A659" s="317">
        <v>126</v>
      </c>
      <c r="B659" s="290" t="s">
        <v>382</v>
      </c>
      <c r="C659" s="57" t="s">
        <v>383</v>
      </c>
      <c r="D659" s="57" t="s">
        <v>1154</v>
      </c>
      <c r="E659" s="57" t="s">
        <v>143</v>
      </c>
      <c r="F659" s="351" t="s">
        <v>399</v>
      </c>
      <c r="G659" s="57">
        <v>11535</v>
      </c>
      <c r="H659" s="57"/>
      <c r="I659" s="58"/>
      <c r="J659" s="58"/>
      <c r="K659" s="57" t="s">
        <v>385</v>
      </c>
      <c r="L659" s="385" t="s">
        <v>384</v>
      </c>
      <c r="M659" s="57" t="s">
        <v>386</v>
      </c>
      <c r="N659" s="58">
        <v>42145</v>
      </c>
      <c r="O659" s="59">
        <v>13471244.84</v>
      </c>
      <c r="P659" s="57">
        <v>11568</v>
      </c>
      <c r="Q659" s="58">
        <v>42445</v>
      </c>
      <c r="R659" s="58">
        <v>42595</v>
      </c>
      <c r="S659" s="57" t="s">
        <v>52</v>
      </c>
      <c r="T659" s="57" t="s">
        <v>389</v>
      </c>
      <c r="U659" s="57" t="s">
        <v>1213</v>
      </c>
      <c r="V659" s="59">
        <v>1439201.61</v>
      </c>
      <c r="W659" s="57">
        <v>44905100</v>
      </c>
      <c r="X659" s="44"/>
      <c r="Y659" s="53"/>
      <c r="Z659" s="46"/>
      <c r="AA659" s="55"/>
      <c r="AB659" s="53"/>
      <c r="AC659" s="46"/>
      <c r="AD659" s="46"/>
      <c r="AE659" s="56">
        <v>0</v>
      </c>
      <c r="AF659" s="56">
        <f>AH659/O659</f>
        <v>0.38669875589611807</v>
      </c>
      <c r="AG659" s="60">
        <f>SUM(AG660:AG664)</f>
        <v>0</v>
      </c>
      <c r="AH659" s="60">
        <f>SUM(AH660:AH664)</f>
        <v>5209313.62</v>
      </c>
      <c r="AI659" s="41"/>
      <c r="AJ659" s="56"/>
      <c r="AK659" s="41"/>
      <c r="AL659" s="59">
        <f>O659-AH659+AG659</f>
        <v>8261931.2199999997</v>
      </c>
      <c r="AM659" s="59">
        <v>7609579.5499999998</v>
      </c>
      <c r="AN659" s="59">
        <v>0</v>
      </c>
      <c r="AO659" s="59">
        <f t="shared" si="45"/>
        <v>7609579.5499999998</v>
      </c>
      <c r="AP659" s="61"/>
      <c r="AQ659" s="61"/>
      <c r="AR659" s="61"/>
      <c r="AS659" s="61"/>
      <c r="AT659" s="61"/>
      <c r="AU659" s="61"/>
      <c r="AV659" s="57"/>
      <c r="AW659" s="57"/>
      <c r="AX659" s="57"/>
      <c r="AY659" s="58"/>
      <c r="AZ659" s="57"/>
      <c r="BA659" s="58"/>
      <c r="BB659" s="57"/>
      <c r="BC659" s="57"/>
      <c r="BD659" s="42">
        <v>42171</v>
      </c>
      <c r="BE659" s="42">
        <v>42535</v>
      </c>
      <c r="BF659" s="43"/>
      <c r="BG659" s="57"/>
      <c r="BH659" s="58">
        <v>42171</v>
      </c>
      <c r="BI659" s="57"/>
      <c r="BJ659" s="57" t="s">
        <v>233</v>
      </c>
      <c r="BK659" s="42"/>
      <c r="BL659" s="42"/>
      <c r="BM659" s="57"/>
    </row>
    <row r="660" spans="1:65" ht="38.25" x14ac:dyDescent="0.25">
      <c r="A660" s="311"/>
      <c r="B660" s="284"/>
      <c r="C660" s="62"/>
      <c r="D660" s="62"/>
      <c r="E660" s="62"/>
      <c r="F660" s="349"/>
      <c r="G660" s="62"/>
      <c r="H660" s="62"/>
      <c r="I660" s="63"/>
      <c r="J660" s="63"/>
      <c r="K660" s="62"/>
      <c r="L660" s="380"/>
      <c r="M660" s="62"/>
      <c r="N660" s="63"/>
      <c r="O660" s="64"/>
      <c r="P660" s="62"/>
      <c r="Q660" s="63"/>
      <c r="R660" s="63"/>
      <c r="S660" s="62"/>
      <c r="T660" s="62"/>
      <c r="U660" s="62"/>
      <c r="V660" s="64"/>
      <c r="W660" s="62"/>
      <c r="X660" s="44" t="s">
        <v>1075</v>
      </c>
      <c r="Y660" s="44" t="s">
        <v>447</v>
      </c>
      <c r="Z660" s="46">
        <v>42221</v>
      </c>
      <c r="AA660" s="55">
        <v>11614</v>
      </c>
      <c r="AB660" s="44" t="s">
        <v>649</v>
      </c>
      <c r="AC660" s="46"/>
      <c r="AD660" s="46"/>
      <c r="AE660" s="56"/>
      <c r="AF660" s="56"/>
      <c r="AG660" s="41"/>
      <c r="AH660" s="60">
        <v>58711.54</v>
      </c>
      <c r="AI660" s="41"/>
      <c r="AJ660" s="56"/>
      <c r="AK660" s="41"/>
      <c r="AL660" s="64"/>
      <c r="AM660" s="64"/>
      <c r="AN660" s="64"/>
      <c r="AO660" s="64"/>
      <c r="AP660" s="61"/>
      <c r="AQ660" s="61"/>
      <c r="AR660" s="61"/>
      <c r="AS660" s="61"/>
      <c r="AT660" s="61"/>
      <c r="AU660" s="61"/>
      <c r="AV660" s="62"/>
      <c r="AW660" s="62"/>
      <c r="AX660" s="62"/>
      <c r="AY660" s="63"/>
      <c r="AZ660" s="62"/>
      <c r="BA660" s="63"/>
      <c r="BB660" s="62"/>
      <c r="BC660" s="62"/>
      <c r="BD660" s="42"/>
      <c r="BE660" s="42"/>
      <c r="BF660" s="43"/>
      <c r="BG660" s="62"/>
      <c r="BH660" s="63"/>
      <c r="BI660" s="62"/>
      <c r="BJ660" s="62"/>
      <c r="BK660" s="42"/>
      <c r="BL660" s="42"/>
      <c r="BM660" s="62"/>
    </row>
    <row r="661" spans="1:65" ht="38.25" x14ac:dyDescent="0.25">
      <c r="A661" s="311"/>
      <c r="B661" s="284"/>
      <c r="C661" s="62"/>
      <c r="D661" s="62"/>
      <c r="E661" s="62"/>
      <c r="F661" s="349"/>
      <c r="G661" s="62"/>
      <c r="H661" s="62"/>
      <c r="I661" s="63"/>
      <c r="J661" s="63"/>
      <c r="K661" s="62"/>
      <c r="L661" s="380"/>
      <c r="M661" s="62"/>
      <c r="N661" s="63"/>
      <c r="O661" s="64"/>
      <c r="P661" s="62"/>
      <c r="Q661" s="63"/>
      <c r="R661" s="63"/>
      <c r="S661" s="62"/>
      <c r="T661" s="62"/>
      <c r="U661" s="62"/>
      <c r="V661" s="64"/>
      <c r="W661" s="62"/>
      <c r="X661" s="44" t="s">
        <v>1075</v>
      </c>
      <c r="Y661" s="44" t="s">
        <v>467</v>
      </c>
      <c r="Z661" s="46">
        <v>42286</v>
      </c>
      <c r="AA661" s="55">
        <v>11660</v>
      </c>
      <c r="AB661" s="44" t="s">
        <v>649</v>
      </c>
      <c r="AC661" s="46"/>
      <c r="AD661" s="46"/>
      <c r="AE661" s="56"/>
      <c r="AF661" s="56"/>
      <c r="AG661" s="41"/>
      <c r="AH661" s="178">
        <v>1601641.81</v>
      </c>
      <c r="AI661" s="179"/>
      <c r="AJ661" s="180"/>
      <c r="AK661" s="179"/>
      <c r="AL661" s="64"/>
      <c r="AM661" s="64"/>
      <c r="AN661" s="64"/>
      <c r="AO661" s="64"/>
      <c r="AP661" s="61"/>
      <c r="AQ661" s="61"/>
      <c r="AR661" s="61"/>
      <c r="AS661" s="61"/>
      <c r="AT661" s="61"/>
      <c r="AU661" s="61"/>
      <c r="AV661" s="62"/>
      <c r="AW661" s="62"/>
      <c r="AX661" s="62"/>
      <c r="AY661" s="63"/>
      <c r="AZ661" s="62"/>
      <c r="BA661" s="63"/>
      <c r="BB661" s="62"/>
      <c r="BC661" s="62"/>
      <c r="BD661" s="42"/>
      <c r="BE661" s="42"/>
      <c r="BF661" s="43"/>
      <c r="BG661" s="62"/>
      <c r="BH661" s="63"/>
      <c r="BI661" s="62"/>
      <c r="BJ661" s="62"/>
      <c r="BK661" s="42"/>
      <c r="BL661" s="42"/>
      <c r="BM661" s="62"/>
    </row>
    <row r="662" spans="1:65" ht="25.5" x14ac:dyDescent="0.25">
      <c r="A662" s="311"/>
      <c r="B662" s="284"/>
      <c r="C662" s="62"/>
      <c r="D662" s="62"/>
      <c r="E662" s="62"/>
      <c r="F662" s="349"/>
      <c r="G662" s="62"/>
      <c r="H662" s="62"/>
      <c r="I662" s="63"/>
      <c r="J662" s="63"/>
      <c r="K662" s="62"/>
      <c r="L662" s="380"/>
      <c r="M662" s="62"/>
      <c r="N662" s="63"/>
      <c r="O662" s="64"/>
      <c r="P662" s="62"/>
      <c r="Q662" s="63"/>
      <c r="R662" s="63"/>
      <c r="S662" s="62"/>
      <c r="T662" s="62"/>
      <c r="U662" s="62"/>
      <c r="V662" s="64"/>
      <c r="W662" s="62"/>
      <c r="X662" s="44" t="s">
        <v>1073</v>
      </c>
      <c r="Y662" s="44" t="s">
        <v>781</v>
      </c>
      <c r="Z662" s="46">
        <v>42535</v>
      </c>
      <c r="AA662" s="55">
        <v>11847</v>
      </c>
      <c r="AB662" s="44" t="s">
        <v>782</v>
      </c>
      <c r="AC662" s="46">
        <v>42596</v>
      </c>
      <c r="AD662" s="46">
        <v>42735</v>
      </c>
      <c r="AE662" s="56"/>
      <c r="AF662" s="56"/>
      <c r="AG662" s="41"/>
      <c r="AH662" s="179"/>
      <c r="AI662" s="179"/>
      <c r="AJ662" s="180"/>
      <c r="AK662" s="179"/>
      <c r="AL662" s="64"/>
      <c r="AM662" s="64"/>
      <c r="AN662" s="64"/>
      <c r="AO662" s="64"/>
      <c r="AP662" s="61"/>
      <c r="AQ662" s="61"/>
      <c r="AR662" s="61"/>
      <c r="AS662" s="61"/>
      <c r="AT662" s="61"/>
      <c r="AU662" s="61"/>
      <c r="AV662" s="62"/>
      <c r="AW662" s="62"/>
      <c r="AX662" s="62"/>
      <c r="AY662" s="63"/>
      <c r="AZ662" s="62"/>
      <c r="BA662" s="63"/>
      <c r="BB662" s="62"/>
      <c r="BC662" s="62"/>
      <c r="BD662" s="42">
        <v>42536</v>
      </c>
      <c r="BE662" s="42">
        <v>42735</v>
      </c>
      <c r="BF662" s="43"/>
      <c r="BG662" s="62"/>
      <c r="BH662" s="63"/>
      <c r="BI662" s="62"/>
      <c r="BJ662" s="62"/>
      <c r="BK662" s="42"/>
      <c r="BL662" s="42"/>
      <c r="BM662" s="62"/>
    </row>
    <row r="663" spans="1:65" ht="25.5" x14ac:dyDescent="0.25">
      <c r="A663" s="311"/>
      <c r="B663" s="284"/>
      <c r="C663" s="62"/>
      <c r="D663" s="62"/>
      <c r="E663" s="62"/>
      <c r="F663" s="349"/>
      <c r="G663" s="62"/>
      <c r="H663" s="62"/>
      <c r="I663" s="63"/>
      <c r="J663" s="63"/>
      <c r="K663" s="62"/>
      <c r="L663" s="380"/>
      <c r="M663" s="62"/>
      <c r="N663" s="63"/>
      <c r="O663" s="64"/>
      <c r="P663" s="62"/>
      <c r="Q663" s="63"/>
      <c r="R663" s="63"/>
      <c r="S663" s="62"/>
      <c r="T663" s="62"/>
      <c r="U663" s="62"/>
      <c r="V663" s="64"/>
      <c r="W663" s="62"/>
      <c r="X663" s="44" t="s">
        <v>1073</v>
      </c>
      <c r="Y663" s="44" t="s">
        <v>1416</v>
      </c>
      <c r="Z663" s="46">
        <v>43098</v>
      </c>
      <c r="AA663" s="55">
        <v>12068</v>
      </c>
      <c r="AB663" s="44" t="s">
        <v>782</v>
      </c>
      <c r="AC663" s="46">
        <v>42736</v>
      </c>
      <c r="AD663" s="46">
        <v>43100</v>
      </c>
      <c r="AE663" s="56"/>
      <c r="AF663" s="56"/>
      <c r="AG663" s="41"/>
      <c r="AH663" s="179"/>
      <c r="AI663" s="179"/>
      <c r="AJ663" s="180"/>
      <c r="AK663" s="179"/>
      <c r="AL663" s="64"/>
      <c r="AM663" s="64"/>
      <c r="AN663" s="64"/>
      <c r="AO663" s="64"/>
      <c r="AP663" s="61"/>
      <c r="AQ663" s="61"/>
      <c r="AR663" s="61"/>
      <c r="AS663" s="61"/>
      <c r="AT663" s="61"/>
      <c r="AU663" s="61"/>
      <c r="AV663" s="62"/>
      <c r="AW663" s="62"/>
      <c r="AX663" s="62"/>
      <c r="AY663" s="63"/>
      <c r="AZ663" s="62"/>
      <c r="BA663" s="63"/>
      <c r="BB663" s="62"/>
      <c r="BC663" s="62"/>
      <c r="BD663" s="42">
        <v>42736</v>
      </c>
      <c r="BE663" s="42">
        <v>43100</v>
      </c>
      <c r="BF663" s="43"/>
      <c r="BG663" s="62"/>
      <c r="BH663" s="63"/>
      <c r="BI663" s="62"/>
      <c r="BJ663" s="62"/>
      <c r="BK663" s="42"/>
      <c r="BL663" s="42"/>
      <c r="BM663" s="62"/>
    </row>
    <row r="664" spans="1:65" ht="38.25" x14ac:dyDescent="0.25">
      <c r="A664" s="311"/>
      <c r="B664" s="284"/>
      <c r="C664" s="62"/>
      <c r="D664" s="62"/>
      <c r="E664" s="62"/>
      <c r="F664" s="349"/>
      <c r="G664" s="62"/>
      <c r="H664" s="62"/>
      <c r="I664" s="63"/>
      <c r="J664" s="63"/>
      <c r="K664" s="62"/>
      <c r="L664" s="380"/>
      <c r="M664" s="62"/>
      <c r="N664" s="63"/>
      <c r="O664" s="64"/>
      <c r="P664" s="62"/>
      <c r="Q664" s="63"/>
      <c r="R664" s="63"/>
      <c r="S664" s="62"/>
      <c r="T664" s="62"/>
      <c r="U664" s="62"/>
      <c r="V664" s="64"/>
      <c r="W664" s="62"/>
      <c r="X664" s="44" t="s">
        <v>1073</v>
      </c>
      <c r="Y664" s="44" t="s">
        <v>1562</v>
      </c>
      <c r="Z664" s="46">
        <v>42837</v>
      </c>
      <c r="AA664" s="55">
        <v>12108</v>
      </c>
      <c r="AB664" s="44" t="s">
        <v>649</v>
      </c>
      <c r="AC664" s="46"/>
      <c r="AD664" s="46"/>
      <c r="AE664" s="56"/>
      <c r="AF664" s="56"/>
      <c r="AG664" s="41">
        <v>0</v>
      </c>
      <c r="AH664" s="41">
        <v>3548960.27</v>
      </c>
      <c r="AI664" s="179"/>
      <c r="AJ664" s="180"/>
      <c r="AK664" s="179"/>
      <c r="AL664" s="64"/>
      <c r="AM664" s="64"/>
      <c r="AN664" s="64"/>
      <c r="AO664" s="64"/>
      <c r="AP664" s="61"/>
      <c r="AQ664" s="61"/>
      <c r="AR664" s="61"/>
      <c r="AS664" s="61"/>
      <c r="AT664" s="61"/>
      <c r="AU664" s="61"/>
      <c r="AV664" s="62"/>
      <c r="AW664" s="62"/>
      <c r="AX664" s="62"/>
      <c r="AY664" s="63"/>
      <c r="AZ664" s="62"/>
      <c r="BA664" s="63"/>
      <c r="BB664" s="62"/>
      <c r="BC664" s="62"/>
      <c r="BD664" s="42"/>
      <c r="BE664" s="42"/>
      <c r="BF664" s="43"/>
      <c r="BG664" s="62"/>
      <c r="BH664" s="63"/>
      <c r="BI664" s="62"/>
      <c r="BJ664" s="62"/>
      <c r="BK664" s="42"/>
      <c r="BL664" s="42"/>
      <c r="BM664" s="62"/>
    </row>
    <row r="665" spans="1:65" ht="38.25" x14ac:dyDescent="0.25">
      <c r="A665" s="312"/>
      <c r="B665" s="285"/>
      <c r="C665" s="66"/>
      <c r="D665" s="66"/>
      <c r="E665" s="66"/>
      <c r="F665" s="350"/>
      <c r="G665" s="66"/>
      <c r="H665" s="66"/>
      <c r="I665" s="67"/>
      <c r="J665" s="67"/>
      <c r="K665" s="66"/>
      <c r="L665" s="381"/>
      <c r="M665" s="66"/>
      <c r="N665" s="67"/>
      <c r="O665" s="68"/>
      <c r="P665" s="66"/>
      <c r="Q665" s="67"/>
      <c r="R665" s="67"/>
      <c r="S665" s="66"/>
      <c r="T665" s="66"/>
      <c r="U665" s="66"/>
      <c r="V665" s="68"/>
      <c r="W665" s="66"/>
      <c r="X665" s="44" t="s">
        <v>1073</v>
      </c>
      <c r="Y665" s="44" t="s">
        <v>1864</v>
      </c>
      <c r="Z665" s="46">
        <v>43096</v>
      </c>
      <c r="AA665" s="55">
        <v>12260</v>
      </c>
      <c r="AB665" s="44" t="s">
        <v>649</v>
      </c>
      <c r="AC665" s="42">
        <v>43101</v>
      </c>
      <c r="AD665" s="42">
        <v>43465</v>
      </c>
      <c r="AE665" s="56"/>
      <c r="AF665" s="56"/>
      <c r="AG665" s="41"/>
      <c r="AH665" s="60"/>
      <c r="AI665" s="179"/>
      <c r="AJ665" s="180"/>
      <c r="AK665" s="179"/>
      <c r="AL665" s="68"/>
      <c r="AM665" s="68"/>
      <c r="AN665" s="68"/>
      <c r="AO665" s="68"/>
      <c r="AP665" s="61"/>
      <c r="AQ665" s="61"/>
      <c r="AR665" s="61"/>
      <c r="AS665" s="61"/>
      <c r="AT665" s="61"/>
      <c r="AU665" s="61"/>
      <c r="AV665" s="66"/>
      <c r="AW665" s="66"/>
      <c r="AX665" s="66"/>
      <c r="AY665" s="67"/>
      <c r="AZ665" s="66"/>
      <c r="BA665" s="67"/>
      <c r="BB665" s="66"/>
      <c r="BC665" s="66"/>
      <c r="BD665" s="42">
        <v>43101</v>
      </c>
      <c r="BE665" s="42">
        <v>43465</v>
      </c>
      <c r="BF665" s="43"/>
      <c r="BG665" s="66"/>
      <c r="BH665" s="67"/>
      <c r="BI665" s="66"/>
      <c r="BJ665" s="66"/>
      <c r="BK665" s="42"/>
      <c r="BL665" s="42"/>
      <c r="BM665" s="66"/>
    </row>
    <row r="666" spans="1:65" x14ac:dyDescent="0.25">
      <c r="A666" s="317">
        <v>127</v>
      </c>
      <c r="B666" s="290" t="s">
        <v>482</v>
      </c>
      <c r="C666" s="57" t="s">
        <v>481</v>
      </c>
      <c r="D666" s="57" t="s">
        <v>1154</v>
      </c>
      <c r="E666" s="57"/>
      <c r="F666" s="351" t="s">
        <v>480</v>
      </c>
      <c r="G666" s="57" t="s">
        <v>478</v>
      </c>
      <c r="H666" s="57"/>
      <c r="I666" s="58"/>
      <c r="J666" s="58"/>
      <c r="K666" s="57" t="s">
        <v>479</v>
      </c>
      <c r="L666" s="385" t="s">
        <v>476</v>
      </c>
      <c r="M666" s="57" t="s">
        <v>477</v>
      </c>
      <c r="N666" s="58">
        <v>42349</v>
      </c>
      <c r="O666" s="59">
        <v>1053219.8</v>
      </c>
      <c r="P666" s="57" t="s">
        <v>483</v>
      </c>
      <c r="Q666" s="58">
        <v>42349</v>
      </c>
      <c r="R666" s="58">
        <v>42552</v>
      </c>
      <c r="S666" s="57" t="s">
        <v>52</v>
      </c>
      <c r="T666" s="57" t="s">
        <v>641</v>
      </c>
      <c r="U666" s="57" t="s">
        <v>1213</v>
      </c>
      <c r="V666" s="59">
        <v>52660.99</v>
      </c>
      <c r="W666" s="57" t="s">
        <v>296</v>
      </c>
      <c r="X666" s="44"/>
      <c r="Y666" s="44"/>
      <c r="Z666" s="46"/>
      <c r="AA666" s="55"/>
      <c r="AB666" s="53"/>
      <c r="AC666" s="46"/>
      <c r="AD666" s="46"/>
      <c r="AE666" s="56">
        <f>AG666/O666</f>
        <v>2.9838519936674184E-2</v>
      </c>
      <c r="AF666" s="56">
        <f>AH666/O666</f>
        <v>0</v>
      </c>
      <c r="AG666" s="41">
        <f>SUM(AG667:AG673)</f>
        <v>31426.519999999997</v>
      </c>
      <c r="AH666" s="60">
        <f>SUM(AH667:AH668)</f>
        <v>0</v>
      </c>
      <c r="AI666" s="41"/>
      <c r="AJ666" s="56"/>
      <c r="AK666" s="41"/>
      <c r="AL666" s="59">
        <f>O666-AH666+AG666</f>
        <v>1084646.32</v>
      </c>
      <c r="AM666" s="59">
        <v>926164.67</v>
      </c>
      <c r="AN666" s="59">
        <v>18110.689999999999</v>
      </c>
      <c r="AO666" s="59">
        <f>AM666+AN666</f>
        <v>944275.36</v>
      </c>
      <c r="AP666" s="61"/>
      <c r="AQ666" s="61"/>
      <c r="AR666" s="61"/>
      <c r="AS666" s="61"/>
      <c r="AT666" s="61"/>
      <c r="AU666" s="61"/>
      <c r="AV666" s="57"/>
      <c r="AW666" s="57"/>
      <c r="AX666" s="57"/>
      <c r="AY666" s="58"/>
      <c r="AZ666" s="57"/>
      <c r="BA666" s="58"/>
      <c r="BB666" s="57"/>
      <c r="BC666" s="57"/>
      <c r="BD666" s="42">
        <v>42373</v>
      </c>
      <c r="BE666" s="42">
        <v>42522</v>
      </c>
      <c r="BF666" s="43"/>
      <c r="BG666" s="57"/>
      <c r="BH666" s="58">
        <v>42373</v>
      </c>
      <c r="BI666" s="57"/>
      <c r="BJ666" s="57" t="s">
        <v>233</v>
      </c>
      <c r="BK666" s="42">
        <v>42690</v>
      </c>
      <c r="BL666" s="42">
        <v>42857</v>
      </c>
      <c r="BM666" s="57"/>
    </row>
    <row r="667" spans="1:65" ht="25.5" x14ac:dyDescent="0.25">
      <c r="A667" s="311"/>
      <c r="B667" s="284"/>
      <c r="C667" s="62"/>
      <c r="D667" s="62"/>
      <c r="E667" s="62"/>
      <c r="F667" s="349"/>
      <c r="G667" s="62"/>
      <c r="H667" s="62"/>
      <c r="I667" s="63"/>
      <c r="J667" s="63"/>
      <c r="K667" s="62"/>
      <c r="L667" s="380"/>
      <c r="M667" s="62"/>
      <c r="N667" s="63"/>
      <c r="O667" s="64"/>
      <c r="P667" s="62"/>
      <c r="Q667" s="63"/>
      <c r="R667" s="63"/>
      <c r="S667" s="62"/>
      <c r="T667" s="62"/>
      <c r="U667" s="62"/>
      <c r="V667" s="64"/>
      <c r="W667" s="62"/>
      <c r="X667" s="44" t="s">
        <v>1073</v>
      </c>
      <c r="Y667" s="44" t="s">
        <v>775</v>
      </c>
      <c r="Z667" s="46">
        <v>42517</v>
      </c>
      <c r="AA667" s="55">
        <v>11830</v>
      </c>
      <c r="AB667" s="53" t="s">
        <v>764</v>
      </c>
      <c r="AC667" s="46">
        <v>42579</v>
      </c>
      <c r="AD667" s="46">
        <v>42698</v>
      </c>
      <c r="AE667" s="56"/>
      <c r="AF667" s="56"/>
      <c r="AG667" s="41"/>
      <c r="AH667" s="178"/>
      <c r="AI667" s="179"/>
      <c r="AJ667" s="180"/>
      <c r="AK667" s="179"/>
      <c r="AL667" s="64"/>
      <c r="AM667" s="64"/>
      <c r="AN667" s="64"/>
      <c r="AO667" s="64"/>
      <c r="AP667" s="61"/>
      <c r="AQ667" s="61"/>
      <c r="AR667" s="61"/>
      <c r="AS667" s="61"/>
      <c r="AT667" s="61"/>
      <c r="AU667" s="61"/>
      <c r="AV667" s="62"/>
      <c r="AW667" s="62"/>
      <c r="AX667" s="62"/>
      <c r="AY667" s="63"/>
      <c r="AZ667" s="62"/>
      <c r="BA667" s="63"/>
      <c r="BB667" s="62"/>
      <c r="BC667" s="62"/>
      <c r="BD667" s="42">
        <v>42519</v>
      </c>
      <c r="BE667" s="42">
        <v>42638</v>
      </c>
      <c r="BF667" s="43"/>
      <c r="BG667" s="62"/>
      <c r="BH667" s="63"/>
      <c r="BI667" s="62"/>
      <c r="BJ667" s="62"/>
      <c r="BK667" s="42"/>
      <c r="BL667" s="42"/>
      <c r="BM667" s="62"/>
    </row>
    <row r="668" spans="1:65" ht="38.25" x14ac:dyDescent="0.25">
      <c r="A668" s="311"/>
      <c r="B668" s="284"/>
      <c r="C668" s="62"/>
      <c r="D668" s="62"/>
      <c r="E668" s="62"/>
      <c r="F668" s="349"/>
      <c r="G668" s="62"/>
      <c r="H668" s="62"/>
      <c r="I668" s="63"/>
      <c r="J668" s="63"/>
      <c r="K668" s="62"/>
      <c r="L668" s="380"/>
      <c r="M668" s="62"/>
      <c r="N668" s="63"/>
      <c r="O668" s="64"/>
      <c r="P668" s="62"/>
      <c r="Q668" s="63"/>
      <c r="R668" s="63"/>
      <c r="S668" s="62"/>
      <c r="T668" s="62"/>
      <c r="U668" s="62"/>
      <c r="V668" s="64"/>
      <c r="W668" s="62"/>
      <c r="X668" s="44" t="s">
        <v>1075</v>
      </c>
      <c r="Y668" s="44" t="s">
        <v>868</v>
      </c>
      <c r="Z668" s="46">
        <v>42601</v>
      </c>
      <c r="AA668" s="55">
        <v>11876</v>
      </c>
      <c r="AB668" s="111" t="s">
        <v>862</v>
      </c>
      <c r="AC668" s="46"/>
      <c r="AD668" s="46"/>
      <c r="AE668" s="56"/>
      <c r="AF668" s="56"/>
      <c r="AG668" s="41">
        <v>25170.78</v>
      </c>
      <c r="AH668" s="178"/>
      <c r="AI668" s="179"/>
      <c r="AJ668" s="180"/>
      <c r="AK668" s="179"/>
      <c r="AL668" s="64"/>
      <c r="AM668" s="64"/>
      <c r="AN668" s="64"/>
      <c r="AO668" s="64"/>
      <c r="AP668" s="61"/>
      <c r="AQ668" s="61"/>
      <c r="AR668" s="61"/>
      <c r="AS668" s="61"/>
      <c r="AT668" s="61"/>
      <c r="AU668" s="61"/>
      <c r="AV668" s="62"/>
      <c r="AW668" s="62"/>
      <c r="AX668" s="62"/>
      <c r="AY668" s="63"/>
      <c r="AZ668" s="62"/>
      <c r="BA668" s="63"/>
      <c r="BB668" s="62"/>
      <c r="BC668" s="62"/>
      <c r="BD668" s="42"/>
      <c r="BE668" s="42"/>
      <c r="BF668" s="43"/>
      <c r="BG668" s="62"/>
      <c r="BH668" s="63"/>
      <c r="BI668" s="62"/>
      <c r="BJ668" s="62"/>
      <c r="BK668" s="42"/>
      <c r="BL668" s="42"/>
      <c r="BM668" s="62"/>
    </row>
    <row r="669" spans="1:65" ht="25.5" x14ac:dyDescent="0.25">
      <c r="A669" s="311"/>
      <c r="B669" s="284"/>
      <c r="C669" s="62"/>
      <c r="D669" s="62"/>
      <c r="E669" s="62"/>
      <c r="F669" s="349"/>
      <c r="G669" s="62"/>
      <c r="H669" s="62"/>
      <c r="I669" s="63"/>
      <c r="J669" s="63"/>
      <c r="K669" s="62"/>
      <c r="L669" s="380"/>
      <c r="M669" s="62"/>
      <c r="N669" s="63"/>
      <c r="O669" s="64"/>
      <c r="P669" s="62"/>
      <c r="Q669" s="63"/>
      <c r="R669" s="63"/>
      <c r="S669" s="62"/>
      <c r="T669" s="62"/>
      <c r="U669" s="62"/>
      <c r="V669" s="64"/>
      <c r="W669" s="62"/>
      <c r="X669" s="44" t="s">
        <v>1073</v>
      </c>
      <c r="Y669" s="44" t="s">
        <v>922</v>
      </c>
      <c r="Z669" s="46">
        <v>42636</v>
      </c>
      <c r="AA669" s="55">
        <v>11905</v>
      </c>
      <c r="AB669" s="53" t="s">
        <v>764</v>
      </c>
      <c r="AC669" s="46">
        <v>42649</v>
      </c>
      <c r="AD669" s="46">
        <v>42738</v>
      </c>
      <c r="AE669" s="56"/>
      <c r="AF669" s="56"/>
      <c r="AG669" s="41"/>
      <c r="AH669" s="178"/>
      <c r="AI669" s="179"/>
      <c r="AJ669" s="180"/>
      <c r="AK669" s="179"/>
      <c r="AL669" s="64"/>
      <c r="AM669" s="64"/>
      <c r="AN669" s="64"/>
      <c r="AO669" s="64"/>
      <c r="AP669" s="61"/>
      <c r="AQ669" s="61"/>
      <c r="AR669" s="61"/>
      <c r="AS669" s="61"/>
      <c r="AT669" s="61"/>
      <c r="AU669" s="61"/>
      <c r="AV669" s="62"/>
      <c r="AW669" s="62"/>
      <c r="AX669" s="62"/>
      <c r="AY669" s="63"/>
      <c r="AZ669" s="62"/>
      <c r="BA669" s="63"/>
      <c r="BB669" s="62"/>
      <c r="BC669" s="62"/>
      <c r="BD669" s="42">
        <v>42643</v>
      </c>
      <c r="BE669" s="42">
        <v>42732</v>
      </c>
      <c r="BF669" s="43"/>
      <c r="BG669" s="62"/>
      <c r="BH669" s="63"/>
      <c r="BI669" s="62"/>
      <c r="BJ669" s="62"/>
      <c r="BK669" s="42"/>
      <c r="BL669" s="42"/>
      <c r="BM669" s="62"/>
    </row>
    <row r="670" spans="1:65" ht="25.5" x14ac:dyDescent="0.25">
      <c r="A670" s="311"/>
      <c r="B670" s="284"/>
      <c r="C670" s="62"/>
      <c r="D670" s="62"/>
      <c r="E670" s="62"/>
      <c r="F670" s="349"/>
      <c r="G670" s="62"/>
      <c r="H670" s="62"/>
      <c r="I670" s="63"/>
      <c r="J670" s="63"/>
      <c r="K670" s="62"/>
      <c r="L670" s="380"/>
      <c r="M670" s="62"/>
      <c r="N670" s="63"/>
      <c r="O670" s="64"/>
      <c r="P670" s="62"/>
      <c r="Q670" s="63"/>
      <c r="R670" s="63"/>
      <c r="S670" s="62"/>
      <c r="T670" s="62"/>
      <c r="U670" s="62"/>
      <c r="V670" s="64"/>
      <c r="W670" s="62"/>
      <c r="X670" s="44" t="s">
        <v>1073</v>
      </c>
      <c r="Y670" s="44" t="s">
        <v>1183</v>
      </c>
      <c r="Z670" s="46">
        <v>42737</v>
      </c>
      <c r="AA670" s="55">
        <v>12036</v>
      </c>
      <c r="AB670" s="53" t="s">
        <v>764</v>
      </c>
      <c r="AC670" s="46">
        <v>42739</v>
      </c>
      <c r="AD670" s="46">
        <v>42828</v>
      </c>
      <c r="AE670" s="56"/>
      <c r="AF670" s="56"/>
      <c r="AG670" s="41"/>
      <c r="AH670" s="178"/>
      <c r="AI670" s="179"/>
      <c r="AJ670" s="180"/>
      <c r="AK670" s="179"/>
      <c r="AL670" s="64"/>
      <c r="AM670" s="64"/>
      <c r="AN670" s="64"/>
      <c r="AO670" s="64"/>
      <c r="AP670" s="61"/>
      <c r="AQ670" s="61"/>
      <c r="AR670" s="61"/>
      <c r="AS670" s="61"/>
      <c r="AT670" s="61"/>
      <c r="AU670" s="61"/>
      <c r="AV670" s="62"/>
      <c r="AW670" s="62"/>
      <c r="AX670" s="62"/>
      <c r="AY670" s="63"/>
      <c r="AZ670" s="62"/>
      <c r="BA670" s="63"/>
      <c r="BB670" s="62"/>
      <c r="BC670" s="62"/>
      <c r="BD670" s="42"/>
      <c r="BE670" s="42"/>
      <c r="BF670" s="43"/>
      <c r="BG670" s="62"/>
      <c r="BH670" s="63"/>
      <c r="BI670" s="62"/>
      <c r="BJ670" s="62"/>
      <c r="BK670" s="42"/>
      <c r="BL670" s="42"/>
      <c r="BM670" s="62"/>
    </row>
    <row r="671" spans="1:65" ht="25.5" x14ac:dyDescent="0.25">
      <c r="A671" s="311"/>
      <c r="B671" s="284"/>
      <c r="C671" s="62"/>
      <c r="D671" s="62"/>
      <c r="E671" s="62"/>
      <c r="F671" s="349"/>
      <c r="G671" s="62"/>
      <c r="H671" s="62"/>
      <c r="I671" s="63"/>
      <c r="J671" s="63"/>
      <c r="K671" s="62"/>
      <c r="L671" s="380"/>
      <c r="M671" s="62"/>
      <c r="N671" s="63"/>
      <c r="O671" s="64"/>
      <c r="P671" s="62"/>
      <c r="Q671" s="63"/>
      <c r="R671" s="63"/>
      <c r="S671" s="62"/>
      <c r="T671" s="62"/>
      <c r="U671" s="62"/>
      <c r="V671" s="64"/>
      <c r="W671" s="62"/>
      <c r="X671" s="44" t="s">
        <v>1073</v>
      </c>
      <c r="Y671" s="44" t="s">
        <v>1184</v>
      </c>
      <c r="Z671" s="46">
        <v>42827</v>
      </c>
      <c r="AA671" s="55">
        <v>12044</v>
      </c>
      <c r="AB671" s="53" t="s">
        <v>764</v>
      </c>
      <c r="AC671" s="46">
        <v>42829</v>
      </c>
      <c r="AD671" s="46">
        <v>42918</v>
      </c>
      <c r="AE671" s="56"/>
      <c r="AF671" s="56"/>
      <c r="AG671" s="41"/>
      <c r="AH671" s="178"/>
      <c r="AI671" s="179"/>
      <c r="AJ671" s="180"/>
      <c r="AK671" s="179"/>
      <c r="AL671" s="64"/>
      <c r="AM671" s="64"/>
      <c r="AN671" s="64"/>
      <c r="AO671" s="64"/>
      <c r="AP671" s="61"/>
      <c r="AQ671" s="61"/>
      <c r="AR671" s="61"/>
      <c r="AS671" s="61"/>
      <c r="AT671" s="61"/>
      <c r="AU671" s="61"/>
      <c r="AV671" s="62"/>
      <c r="AW671" s="62"/>
      <c r="AX671" s="62"/>
      <c r="AY671" s="63"/>
      <c r="AZ671" s="62"/>
      <c r="BA671" s="63"/>
      <c r="BB671" s="62"/>
      <c r="BC671" s="62"/>
      <c r="BD671" s="42"/>
      <c r="BE671" s="42">
        <v>42899</v>
      </c>
      <c r="BF671" s="43"/>
      <c r="BG671" s="62"/>
      <c r="BH671" s="63"/>
      <c r="BI671" s="62"/>
      <c r="BJ671" s="62"/>
      <c r="BK671" s="42"/>
      <c r="BL671" s="42"/>
      <c r="BM671" s="62"/>
    </row>
    <row r="672" spans="1:65" ht="25.5" x14ac:dyDescent="0.25">
      <c r="A672" s="311"/>
      <c r="B672" s="284"/>
      <c r="C672" s="62"/>
      <c r="D672" s="62"/>
      <c r="E672" s="62"/>
      <c r="F672" s="349"/>
      <c r="G672" s="62"/>
      <c r="H672" s="62"/>
      <c r="I672" s="63"/>
      <c r="J672" s="63"/>
      <c r="K672" s="62"/>
      <c r="L672" s="380"/>
      <c r="M672" s="62"/>
      <c r="N672" s="63"/>
      <c r="O672" s="64"/>
      <c r="P672" s="62"/>
      <c r="Q672" s="63"/>
      <c r="R672" s="63"/>
      <c r="S672" s="62"/>
      <c r="T672" s="62"/>
      <c r="U672" s="62"/>
      <c r="V672" s="64"/>
      <c r="W672" s="62"/>
      <c r="X672" s="44" t="s">
        <v>1073</v>
      </c>
      <c r="Y672" s="44" t="s">
        <v>1601</v>
      </c>
      <c r="Z672" s="46">
        <v>42899</v>
      </c>
      <c r="AA672" s="55">
        <v>12179</v>
      </c>
      <c r="AB672" s="53" t="s">
        <v>764</v>
      </c>
      <c r="AC672" s="46">
        <v>42919</v>
      </c>
      <c r="AD672" s="46">
        <v>43098</v>
      </c>
      <c r="AE672" s="56"/>
      <c r="AF672" s="56"/>
      <c r="AG672" s="41"/>
      <c r="AH672" s="178"/>
      <c r="AI672" s="179"/>
      <c r="AJ672" s="180"/>
      <c r="AK672" s="179"/>
      <c r="AL672" s="64"/>
      <c r="AM672" s="64"/>
      <c r="AN672" s="64"/>
      <c r="AO672" s="64"/>
      <c r="AP672" s="61"/>
      <c r="AQ672" s="61"/>
      <c r="AR672" s="61"/>
      <c r="AS672" s="61"/>
      <c r="AT672" s="61"/>
      <c r="AU672" s="61"/>
      <c r="AV672" s="62"/>
      <c r="AW672" s="62"/>
      <c r="AX672" s="62"/>
      <c r="AY672" s="63"/>
      <c r="AZ672" s="62"/>
      <c r="BA672" s="63"/>
      <c r="BB672" s="62"/>
      <c r="BC672" s="62"/>
      <c r="BD672" s="42">
        <v>42900</v>
      </c>
      <c r="BE672" s="42">
        <v>43049</v>
      </c>
      <c r="BF672" s="43"/>
      <c r="BG672" s="62"/>
      <c r="BH672" s="63"/>
      <c r="BI672" s="62"/>
      <c r="BJ672" s="62"/>
      <c r="BK672" s="42"/>
      <c r="BL672" s="42"/>
      <c r="BM672" s="62"/>
    </row>
    <row r="673" spans="1:65" ht="38.25" x14ac:dyDescent="0.25">
      <c r="A673" s="311"/>
      <c r="B673" s="284"/>
      <c r="C673" s="62"/>
      <c r="D673" s="62"/>
      <c r="E673" s="62"/>
      <c r="F673" s="349"/>
      <c r="G673" s="62"/>
      <c r="H673" s="62"/>
      <c r="I673" s="63"/>
      <c r="J673" s="63"/>
      <c r="K673" s="62"/>
      <c r="L673" s="380"/>
      <c r="M673" s="62"/>
      <c r="N673" s="63"/>
      <c r="O673" s="64"/>
      <c r="P673" s="62"/>
      <c r="Q673" s="63"/>
      <c r="R673" s="63"/>
      <c r="S673" s="62"/>
      <c r="T673" s="62"/>
      <c r="U673" s="62"/>
      <c r="V673" s="64"/>
      <c r="W673" s="62"/>
      <c r="X673" s="44" t="s">
        <v>1075</v>
      </c>
      <c r="Y673" s="44" t="s">
        <v>1602</v>
      </c>
      <c r="Z673" s="46">
        <v>43049</v>
      </c>
      <c r="AA673" s="55">
        <v>12184</v>
      </c>
      <c r="AB673" s="81" t="s">
        <v>862</v>
      </c>
      <c r="AC673" s="46"/>
      <c r="AD673" s="46"/>
      <c r="AE673" s="56"/>
      <c r="AF673" s="56"/>
      <c r="AG673" s="41">
        <v>6255.74</v>
      </c>
      <c r="AH673" s="178"/>
      <c r="AI673" s="179"/>
      <c r="AJ673" s="180"/>
      <c r="AK673" s="179"/>
      <c r="AL673" s="64"/>
      <c r="AM673" s="64"/>
      <c r="AN673" s="64"/>
      <c r="AO673" s="64"/>
      <c r="AP673" s="61"/>
      <c r="AQ673" s="61"/>
      <c r="AR673" s="61"/>
      <c r="AS673" s="61"/>
      <c r="AT673" s="61"/>
      <c r="AU673" s="61"/>
      <c r="AV673" s="62"/>
      <c r="AW673" s="62"/>
      <c r="AX673" s="62"/>
      <c r="AY673" s="63"/>
      <c r="AZ673" s="62"/>
      <c r="BA673" s="63"/>
      <c r="BB673" s="62"/>
      <c r="BC673" s="62"/>
      <c r="BD673" s="42"/>
      <c r="BE673" s="42"/>
      <c r="BF673" s="43"/>
      <c r="BG673" s="62"/>
      <c r="BH673" s="63"/>
      <c r="BI673" s="62"/>
      <c r="BJ673" s="62"/>
      <c r="BK673" s="42"/>
      <c r="BL673" s="42"/>
      <c r="BM673" s="62"/>
    </row>
    <row r="674" spans="1:65" x14ac:dyDescent="0.25">
      <c r="A674" s="317">
        <v>128</v>
      </c>
      <c r="B674" s="290" t="s">
        <v>589</v>
      </c>
      <c r="C674" s="57" t="s">
        <v>588</v>
      </c>
      <c r="D674" s="57" t="s">
        <v>1154</v>
      </c>
      <c r="E674" s="57"/>
      <c r="F674" s="351" t="s">
        <v>549</v>
      </c>
      <c r="G674" s="57" t="s">
        <v>1155</v>
      </c>
      <c r="H674" s="57"/>
      <c r="I674" s="58"/>
      <c r="J674" s="58"/>
      <c r="K674" s="57" t="s">
        <v>551</v>
      </c>
      <c r="L674" s="385" t="s">
        <v>553</v>
      </c>
      <c r="M674" s="57" t="s">
        <v>590</v>
      </c>
      <c r="N674" s="58">
        <v>42423</v>
      </c>
      <c r="O674" s="59">
        <v>4339688.55</v>
      </c>
      <c r="P674" s="57" t="s">
        <v>563</v>
      </c>
      <c r="Q674" s="58">
        <v>42423</v>
      </c>
      <c r="R674" s="58">
        <v>42752</v>
      </c>
      <c r="S674" s="57" t="s">
        <v>52</v>
      </c>
      <c r="T674" s="57" t="s">
        <v>641</v>
      </c>
      <c r="U674" s="57" t="s">
        <v>1213</v>
      </c>
      <c r="V674" s="59">
        <v>216984.43</v>
      </c>
      <c r="W674" s="57" t="s">
        <v>296</v>
      </c>
      <c r="X674" s="44"/>
      <c r="Y674" s="44"/>
      <c r="Z674" s="46"/>
      <c r="AA674" s="55"/>
      <c r="AB674" s="165"/>
      <c r="AC674" s="46"/>
      <c r="AD674" s="46"/>
      <c r="AE674" s="56">
        <f>AG674/O674</f>
        <v>3.9789717167606417E-2</v>
      </c>
      <c r="AF674" s="56">
        <f>AH674/O674</f>
        <v>0</v>
      </c>
      <c r="AG674" s="41">
        <f>SUM(AG675:AG678)</f>
        <v>172674.97999999998</v>
      </c>
      <c r="AH674" s="60">
        <f>SUM(AH675)</f>
        <v>0</v>
      </c>
      <c r="AI674" s="41"/>
      <c r="AJ674" s="56"/>
      <c r="AK674" s="41"/>
      <c r="AL674" s="59">
        <f>O674-AH674+AG674</f>
        <v>4512363.5299999993</v>
      </c>
      <c r="AM674" s="59">
        <v>1067215.76</v>
      </c>
      <c r="AN674" s="59">
        <v>10793.74</v>
      </c>
      <c r="AO674" s="59">
        <f t="shared" ref="AO674:AO679" si="46">AM674+AN674</f>
        <v>1078009.5</v>
      </c>
      <c r="AP674" s="61"/>
      <c r="AQ674" s="61"/>
      <c r="AR674" s="61"/>
      <c r="AS674" s="61"/>
      <c r="AT674" s="61"/>
      <c r="AU674" s="61"/>
      <c r="AV674" s="57"/>
      <c r="AW674" s="57"/>
      <c r="AX674" s="57"/>
      <c r="AY674" s="58"/>
      <c r="AZ674" s="57"/>
      <c r="BA674" s="58"/>
      <c r="BB674" s="57"/>
      <c r="BC674" s="57"/>
      <c r="BD674" s="42">
        <v>42430</v>
      </c>
      <c r="BE674" s="42">
        <v>43029</v>
      </c>
      <c r="BF674" s="43"/>
      <c r="BG674" s="57"/>
      <c r="BH674" s="58">
        <v>42430</v>
      </c>
      <c r="BI674" s="57"/>
      <c r="BJ674" s="57" t="s">
        <v>233</v>
      </c>
      <c r="BK674" s="42"/>
      <c r="BL674" s="42"/>
      <c r="BM674" s="57"/>
    </row>
    <row r="675" spans="1:65" ht="25.5" x14ac:dyDescent="0.25">
      <c r="A675" s="311"/>
      <c r="B675" s="284"/>
      <c r="C675" s="62"/>
      <c r="D675" s="62"/>
      <c r="E675" s="62"/>
      <c r="F675" s="349"/>
      <c r="G675" s="62"/>
      <c r="H675" s="62"/>
      <c r="I675" s="63"/>
      <c r="J675" s="63"/>
      <c r="K675" s="62"/>
      <c r="L675" s="380"/>
      <c r="M675" s="62"/>
      <c r="N675" s="63"/>
      <c r="O675" s="64"/>
      <c r="P675" s="62"/>
      <c r="Q675" s="63"/>
      <c r="R675" s="63"/>
      <c r="S675" s="62"/>
      <c r="T675" s="62"/>
      <c r="U675" s="62"/>
      <c r="V675" s="64"/>
      <c r="W675" s="62"/>
      <c r="X675" s="44" t="s">
        <v>1075</v>
      </c>
      <c r="Y675" s="44" t="s">
        <v>687</v>
      </c>
      <c r="Z675" s="46">
        <v>42464</v>
      </c>
      <c r="AA675" s="55" t="s">
        <v>688</v>
      </c>
      <c r="AB675" s="81" t="s">
        <v>689</v>
      </c>
      <c r="AC675" s="46"/>
      <c r="AD675" s="46"/>
      <c r="AE675" s="56"/>
      <c r="AF675" s="56"/>
      <c r="AG675" s="41">
        <v>41898.14</v>
      </c>
      <c r="AH675" s="178"/>
      <c r="AI675" s="179"/>
      <c r="AJ675" s="180"/>
      <c r="AK675" s="179"/>
      <c r="AL675" s="64"/>
      <c r="AM675" s="64"/>
      <c r="AN675" s="64"/>
      <c r="AO675" s="64"/>
      <c r="AP675" s="61"/>
      <c r="AQ675" s="61"/>
      <c r="AR675" s="61"/>
      <c r="AS675" s="61"/>
      <c r="AT675" s="61"/>
      <c r="AU675" s="61"/>
      <c r="AV675" s="62"/>
      <c r="AW675" s="62"/>
      <c r="AX675" s="62"/>
      <c r="AY675" s="63"/>
      <c r="AZ675" s="62"/>
      <c r="BA675" s="63"/>
      <c r="BB675" s="62"/>
      <c r="BC675" s="62"/>
      <c r="BD675" s="42"/>
      <c r="BE675" s="42"/>
      <c r="BF675" s="43"/>
      <c r="BG675" s="62"/>
      <c r="BH675" s="63"/>
      <c r="BI675" s="62"/>
      <c r="BJ675" s="62"/>
      <c r="BK675" s="42"/>
      <c r="BL675" s="42"/>
      <c r="BM675" s="62"/>
    </row>
    <row r="676" spans="1:65" ht="25.5" x14ac:dyDescent="0.25">
      <c r="A676" s="311"/>
      <c r="B676" s="284"/>
      <c r="C676" s="62"/>
      <c r="D676" s="62"/>
      <c r="E676" s="62"/>
      <c r="F676" s="349"/>
      <c r="G676" s="62"/>
      <c r="H676" s="62"/>
      <c r="I676" s="63"/>
      <c r="J676" s="63"/>
      <c r="K676" s="62"/>
      <c r="L676" s="380"/>
      <c r="M676" s="62"/>
      <c r="N676" s="63"/>
      <c r="O676" s="64"/>
      <c r="P676" s="62"/>
      <c r="Q676" s="63"/>
      <c r="R676" s="63"/>
      <c r="S676" s="62"/>
      <c r="T676" s="62"/>
      <c r="U676" s="62"/>
      <c r="V676" s="64"/>
      <c r="W676" s="62"/>
      <c r="X676" s="44" t="s">
        <v>1073</v>
      </c>
      <c r="Y676" s="44" t="s">
        <v>1185</v>
      </c>
      <c r="Z676" s="46">
        <v>43092</v>
      </c>
      <c r="AA676" s="55">
        <v>12036</v>
      </c>
      <c r="AB676" s="81" t="s">
        <v>764</v>
      </c>
      <c r="AC676" s="46">
        <v>42753</v>
      </c>
      <c r="AD676" s="46">
        <v>43082</v>
      </c>
      <c r="AE676" s="56"/>
      <c r="AF676" s="56"/>
      <c r="AG676" s="41"/>
      <c r="AH676" s="178"/>
      <c r="AI676" s="179"/>
      <c r="AJ676" s="180"/>
      <c r="AK676" s="179"/>
      <c r="AL676" s="64"/>
      <c r="AM676" s="64"/>
      <c r="AN676" s="64"/>
      <c r="AO676" s="64"/>
      <c r="AP676" s="61"/>
      <c r="AQ676" s="61"/>
      <c r="AR676" s="61"/>
      <c r="AS676" s="61"/>
      <c r="AT676" s="61"/>
      <c r="AU676" s="61"/>
      <c r="AV676" s="62"/>
      <c r="AW676" s="62"/>
      <c r="AX676" s="62"/>
      <c r="AY676" s="63"/>
      <c r="AZ676" s="62"/>
      <c r="BA676" s="63"/>
      <c r="BB676" s="62"/>
      <c r="BC676" s="62"/>
      <c r="BD676" s="42"/>
      <c r="BE676" s="42"/>
      <c r="BF676" s="43"/>
      <c r="BG676" s="62"/>
      <c r="BH676" s="63"/>
      <c r="BI676" s="62"/>
      <c r="BJ676" s="62"/>
      <c r="BK676" s="42"/>
      <c r="BL676" s="42"/>
      <c r="BM676" s="62"/>
    </row>
    <row r="677" spans="1:65" ht="25.5" x14ac:dyDescent="0.25">
      <c r="A677" s="311"/>
      <c r="B677" s="284"/>
      <c r="C677" s="62"/>
      <c r="D677" s="62"/>
      <c r="E677" s="62"/>
      <c r="F677" s="349"/>
      <c r="G677" s="62"/>
      <c r="H677" s="62"/>
      <c r="I677" s="63"/>
      <c r="J677" s="63"/>
      <c r="K677" s="62"/>
      <c r="L677" s="380"/>
      <c r="M677" s="62"/>
      <c r="N677" s="63"/>
      <c r="O677" s="64"/>
      <c r="P677" s="62"/>
      <c r="Q677" s="63"/>
      <c r="R677" s="63"/>
      <c r="S677" s="62"/>
      <c r="T677" s="62"/>
      <c r="U677" s="62"/>
      <c r="V677" s="64"/>
      <c r="W677" s="62"/>
      <c r="X677" s="44" t="s">
        <v>1073</v>
      </c>
      <c r="Y677" s="44" t="s">
        <v>1598</v>
      </c>
      <c r="Z677" s="46">
        <v>43028</v>
      </c>
      <c r="AA677" s="55">
        <v>12177</v>
      </c>
      <c r="AB677" s="81" t="s">
        <v>764</v>
      </c>
      <c r="AC677" s="46">
        <v>43083</v>
      </c>
      <c r="AD677" s="46">
        <v>43412</v>
      </c>
      <c r="AE677" s="56"/>
      <c r="AF677" s="56"/>
      <c r="AG677" s="41"/>
      <c r="AH677" s="178"/>
      <c r="AI677" s="179"/>
      <c r="AJ677" s="180"/>
      <c r="AK677" s="179"/>
      <c r="AL677" s="64"/>
      <c r="AM677" s="64"/>
      <c r="AN677" s="64"/>
      <c r="AO677" s="64"/>
      <c r="AP677" s="61"/>
      <c r="AQ677" s="61"/>
      <c r="AR677" s="61"/>
      <c r="AS677" s="61"/>
      <c r="AT677" s="61"/>
      <c r="AU677" s="61"/>
      <c r="AV677" s="62"/>
      <c r="AW677" s="62"/>
      <c r="AX677" s="62"/>
      <c r="AY677" s="63"/>
      <c r="AZ677" s="62"/>
      <c r="BA677" s="63"/>
      <c r="BB677" s="62"/>
      <c r="BC677" s="62"/>
      <c r="BD677" s="42">
        <v>43030</v>
      </c>
      <c r="BE677" s="42">
        <v>43329</v>
      </c>
      <c r="BF677" s="43"/>
      <c r="BG677" s="62"/>
      <c r="BH677" s="63"/>
      <c r="BI677" s="62"/>
      <c r="BJ677" s="62"/>
      <c r="BK677" s="42"/>
      <c r="BL677" s="42"/>
      <c r="BM677" s="62"/>
    </row>
    <row r="678" spans="1:65" ht="38.25" x14ac:dyDescent="0.25">
      <c r="A678" s="312"/>
      <c r="B678" s="285"/>
      <c r="C678" s="66"/>
      <c r="D678" s="66"/>
      <c r="E678" s="66"/>
      <c r="F678" s="350"/>
      <c r="G678" s="66"/>
      <c r="H678" s="66"/>
      <c r="I678" s="67"/>
      <c r="J678" s="67"/>
      <c r="K678" s="66"/>
      <c r="L678" s="381"/>
      <c r="M678" s="66"/>
      <c r="N678" s="67"/>
      <c r="O678" s="68"/>
      <c r="P678" s="66"/>
      <c r="Q678" s="67"/>
      <c r="R678" s="67"/>
      <c r="S678" s="66"/>
      <c r="T678" s="66"/>
      <c r="U678" s="66"/>
      <c r="V678" s="68"/>
      <c r="W678" s="66"/>
      <c r="X678" s="44" t="s">
        <v>1073</v>
      </c>
      <c r="Y678" s="44" t="s">
        <v>1599</v>
      </c>
      <c r="Z678" s="46">
        <v>43059</v>
      </c>
      <c r="AA678" s="55">
        <v>12184</v>
      </c>
      <c r="AB678" s="97" t="s">
        <v>1600</v>
      </c>
      <c r="AC678" s="46"/>
      <c r="AD678" s="46"/>
      <c r="AE678" s="56"/>
      <c r="AF678" s="56"/>
      <c r="AG678" s="41">
        <v>130776.84</v>
      </c>
      <c r="AH678" s="178"/>
      <c r="AI678" s="179"/>
      <c r="AJ678" s="180"/>
      <c r="AK678" s="179"/>
      <c r="AL678" s="68"/>
      <c r="AM678" s="68"/>
      <c r="AN678" s="68"/>
      <c r="AO678" s="68"/>
      <c r="AP678" s="61"/>
      <c r="AQ678" s="61"/>
      <c r="AR678" s="61"/>
      <c r="AS678" s="61"/>
      <c r="AT678" s="61"/>
      <c r="AU678" s="61"/>
      <c r="AV678" s="66"/>
      <c r="AW678" s="66"/>
      <c r="AX678" s="66"/>
      <c r="AY678" s="67"/>
      <c r="AZ678" s="66"/>
      <c r="BA678" s="67"/>
      <c r="BB678" s="66"/>
      <c r="BC678" s="66"/>
      <c r="BD678" s="42"/>
      <c r="BE678" s="42"/>
      <c r="BF678" s="43"/>
      <c r="BG678" s="66"/>
      <c r="BH678" s="67"/>
      <c r="BI678" s="66"/>
      <c r="BJ678" s="66"/>
      <c r="BK678" s="42"/>
      <c r="BL678" s="42"/>
      <c r="BM678" s="66"/>
    </row>
    <row r="679" spans="1:65" x14ac:dyDescent="0.25">
      <c r="A679" s="317">
        <v>129</v>
      </c>
      <c r="B679" s="290" t="s">
        <v>591</v>
      </c>
      <c r="C679" s="57" t="s">
        <v>592</v>
      </c>
      <c r="D679" s="57" t="s">
        <v>1154</v>
      </c>
      <c r="E679" s="57"/>
      <c r="F679" s="351" t="s">
        <v>550</v>
      </c>
      <c r="G679" s="57">
        <v>11631</v>
      </c>
      <c r="H679" s="57"/>
      <c r="I679" s="58"/>
      <c r="J679" s="58"/>
      <c r="K679" s="57" t="s">
        <v>552</v>
      </c>
      <c r="L679" s="385" t="s">
        <v>553</v>
      </c>
      <c r="M679" s="57" t="s">
        <v>590</v>
      </c>
      <c r="N679" s="58">
        <v>42424</v>
      </c>
      <c r="O679" s="59">
        <v>3638772.36</v>
      </c>
      <c r="P679" s="57" t="s">
        <v>593</v>
      </c>
      <c r="Q679" s="58">
        <v>42424</v>
      </c>
      <c r="R679" s="58">
        <v>42753</v>
      </c>
      <c r="S679" s="57" t="s">
        <v>52</v>
      </c>
      <c r="T679" s="57" t="s">
        <v>641</v>
      </c>
      <c r="U679" s="57" t="s">
        <v>1213</v>
      </c>
      <c r="V679" s="59">
        <v>181938.62</v>
      </c>
      <c r="W679" s="57" t="s">
        <v>296</v>
      </c>
      <c r="X679" s="44"/>
      <c r="Y679" s="44"/>
      <c r="Z679" s="46"/>
      <c r="AA679" s="55"/>
      <c r="AB679" s="53"/>
      <c r="AC679" s="46"/>
      <c r="AD679" s="46"/>
      <c r="AE679" s="56">
        <f>AG679/O679</f>
        <v>0</v>
      </c>
      <c r="AF679" s="56">
        <f>AH679/O679</f>
        <v>2.0270451872949811E-2</v>
      </c>
      <c r="AG679" s="41">
        <f>SUM(AG680)</f>
        <v>0</v>
      </c>
      <c r="AH679" s="41">
        <f>SUM(AH680)</f>
        <v>73759.56</v>
      </c>
      <c r="AI679" s="179"/>
      <c r="AJ679" s="180"/>
      <c r="AK679" s="179"/>
      <c r="AL679" s="59">
        <f>O679-AH679+AG679</f>
        <v>3565012.8</v>
      </c>
      <c r="AM679" s="59">
        <v>0</v>
      </c>
      <c r="AN679" s="59">
        <v>0</v>
      </c>
      <c r="AO679" s="59">
        <f t="shared" si="46"/>
        <v>0</v>
      </c>
      <c r="AP679" s="61"/>
      <c r="AQ679" s="61"/>
      <c r="AR679" s="61"/>
      <c r="AS679" s="61"/>
      <c r="AT679" s="61"/>
      <c r="AU679" s="61"/>
      <c r="AV679" s="57"/>
      <c r="AW679" s="57"/>
      <c r="AX679" s="57"/>
      <c r="AY679" s="58"/>
      <c r="AZ679" s="57"/>
      <c r="BA679" s="58"/>
      <c r="BB679" s="57"/>
      <c r="BC679" s="57"/>
      <c r="BD679" s="42"/>
      <c r="BE679" s="42"/>
      <c r="BF679" s="43"/>
      <c r="BG679" s="57"/>
      <c r="BH679" s="58">
        <v>42430</v>
      </c>
      <c r="BI679" s="57"/>
      <c r="BJ679" s="57" t="s">
        <v>233</v>
      </c>
      <c r="BK679" s="42"/>
      <c r="BL679" s="42"/>
      <c r="BM679" s="57"/>
    </row>
    <row r="680" spans="1:65" ht="25.5" x14ac:dyDescent="0.25">
      <c r="A680" s="312"/>
      <c r="B680" s="285"/>
      <c r="C680" s="66"/>
      <c r="D680" s="66"/>
      <c r="E680" s="66"/>
      <c r="F680" s="350"/>
      <c r="G680" s="66"/>
      <c r="H680" s="66"/>
      <c r="I680" s="67"/>
      <c r="J680" s="67"/>
      <c r="K680" s="66"/>
      <c r="L680" s="381"/>
      <c r="M680" s="66"/>
      <c r="N680" s="67"/>
      <c r="O680" s="68"/>
      <c r="P680" s="66"/>
      <c r="Q680" s="67"/>
      <c r="R680" s="67"/>
      <c r="S680" s="66"/>
      <c r="T680" s="66"/>
      <c r="U680" s="66"/>
      <c r="V680" s="68"/>
      <c r="W680" s="66"/>
      <c r="X680" s="44" t="s">
        <v>1075</v>
      </c>
      <c r="Y680" s="44" t="s">
        <v>1186</v>
      </c>
      <c r="Z680" s="46">
        <v>42496</v>
      </c>
      <c r="AA680" s="55"/>
      <c r="AB680" s="53" t="s">
        <v>689</v>
      </c>
      <c r="AC680" s="46"/>
      <c r="AD680" s="46"/>
      <c r="AE680" s="56"/>
      <c r="AF680" s="56"/>
      <c r="AG680" s="41"/>
      <c r="AH680" s="178">
        <v>73759.56</v>
      </c>
      <c r="AI680" s="179"/>
      <c r="AJ680" s="180"/>
      <c r="AK680" s="179"/>
      <c r="AL680" s="68"/>
      <c r="AM680" s="68"/>
      <c r="AN680" s="68"/>
      <c r="AO680" s="68"/>
      <c r="AP680" s="61"/>
      <c r="AQ680" s="61"/>
      <c r="AR680" s="61"/>
      <c r="AS680" s="61"/>
      <c r="AT680" s="61"/>
      <c r="AU680" s="61"/>
      <c r="AV680" s="66"/>
      <c r="AW680" s="66"/>
      <c r="AX680" s="66"/>
      <c r="AY680" s="67"/>
      <c r="AZ680" s="66"/>
      <c r="BA680" s="67"/>
      <c r="BB680" s="66"/>
      <c r="BC680" s="66"/>
      <c r="BD680" s="42"/>
      <c r="BE680" s="42"/>
      <c r="BF680" s="43"/>
      <c r="BG680" s="66"/>
      <c r="BH680" s="67"/>
      <c r="BI680" s="66"/>
      <c r="BJ680" s="66"/>
      <c r="BK680" s="42"/>
      <c r="BL680" s="42"/>
      <c r="BM680" s="66"/>
    </row>
    <row r="681" spans="1:65" x14ac:dyDescent="0.25">
      <c r="A681" s="317">
        <v>130</v>
      </c>
      <c r="B681" s="290" t="s">
        <v>611</v>
      </c>
      <c r="C681" s="57" t="s">
        <v>286</v>
      </c>
      <c r="D681" s="57" t="s">
        <v>1154</v>
      </c>
      <c r="E681" s="57"/>
      <c r="F681" s="351" t="s">
        <v>612</v>
      </c>
      <c r="G681" s="57">
        <v>11630</v>
      </c>
      <c r="H681" s="57"/>
      <c r="I681" s="58"/>
      <c r="J681" s="58"/>
      <c r="K681" s="57" t="s">
        <v>610</v>
      </c>
      <c r="L681" s="385" t="s">
        <v>613</v>
      </c>
      <c r="M681" s="57" t="s">
        <v>244</v>
      </c>
      <c r="N681" s="58">
        <v>42457</v>
      </c>
      <c r="O681" s="59">
        <v>341584.3</v>
      </c>
      <c r="P681" s="57" t="s">
        <v>614</v>
      </c>
      <c r="Q681" s="58">
        <v>42457</v>
      </c>
      <c r="R681" s="58">
        <v>42576</v>
      </c>
      <c r="S681" s="57" t="s">
        <v>52</v>
      </c>
      <c r="T681" s="57" t="s">
        <v>615</v>
      </c>
      <c r="U681" s="57" t="s">
        <v>1213</v>
      </c>
      <c r="V681" s="59">
        <v>17079.22</v>
      </c>
      <c r="W681" s="57" t="s">
        <v>296</v>
      </c>
      <c r="X681" s="44"/>
      <c r="Y681" s="44"/>
      <c r="Z681" s="46"/>
      <c r="AA681" s="55"/>
      <c r="AB681" s="53"/>
      <c r="AC681" s="46"/>
      <c r="AD681" s="46"/>
      <c r="AE681" s="56"/>
      <c r="AF681" s="56"/>
      <c r="AG681" s="41"/>
      <c r="AH681" s="178"/>
      <c r="AI681" s="179"/>
      <c r="AJ681" s="180"/>
      <c r="AK681" s="179"/>
      <c r="AL681" s="59">
        <f>O681-AH681+AG681</f>
        <v>341584.3</v>
      </c>
      <c r="AM681" s="59">
        <v>199884.63</v>
      </c>
      <c r="AN681" s="59">
        <v>10804.9</v>
      </c>
      <c r="AO681" s="59">
        <f t="shared" ref="AO681:AO687" si="47">AM681+AN681</f>
        <v>210689.53</v>
      </c>
      <c r="AP681" s="61"/>
      <c r="AQ681" s="61"/>
      <c r="AR681" s="61"/>
      <c r="AS681" s="61"/>
      <c r="AT681" s="61"/>
      <c r="AU681" s="61"/>
      <c r="AV681" s="57"/>
      <c r="AW681" s="57"/>
      <c r="AX681" s="57"/>
      <c r="AY681" s="58"/>
      <c r="AZ681" s="57"/>
      <c r="BA681" s="58"/>
      <c r="BB681" s="57"/>
      <c r="BC681" s="57"/>
      <c r="BD681" s="42">
        <v>42459</v>
      </c>
      <c r="BE681" s="42">
        <v>42548</v>
      </c>
      <c r="BF681" s="43"/>
      <c r="BG681" s="57"/>
      <c r="BH681" s="58">
        <v>42459</v>
      </c>
      <c r="BI681" s="57"/>
      <c r="BJ681" s="57"/>
      <c r="BK681" s="42">
        <v>42578</v>
      </c>
      <c r="BL681" s="42"/>
      <c r="BM681" s="57"/>
    </row>
    <row r="682" spans="1:65" ht="25.5" x14ac:dyDescent="0.25">
      <c r="A682" s="311"/>
      <c r="B682" s="284"/>
      <c r="C682" s="62"/>
      <c r="D682" s="62"/>
      <c r="E682" s="62" t="s">
        <v>143</v>
      </c>
      <c r="F682" s="349"/>
      <c r="G682" s="62"/>
      <c r="H682" s="62"/>
      <c r="I682" s="63"/>
      <c r="J682" s="63"/>
      <c r="K682" s="62"/>
      <c r="L682" s="380"/>
      <c r="M682" s="62"/>
      <c r="N682" s="63"/>
      <c r="O682" s="64"/>
      <c r="P682" s="62"/>
      <c r="Q682" s="63"/>
      <c r="R682" s="63"/>
      <c r="S682" s="62"/>
      <c r="T682" s="62"/>
      <c r="U682" s="62"/>
      <c r="V682" s="64"/>
      <c r="W682" s="62"/>
      <c r="X682" s="44" t="s">
        <v>1073</v>
      </c>
      <c r="Y682" s="44" t="s">
        <v>763</v>
      </c>
      <c r="Z682" s="46">
        <v>42545</v>
      </c>
      <c r="AA682" s="55">
        <v>11843</v>
      </c>
      <c r="AB682" s="53" t="s">
        <v>764</v>
      </c>
      <c r="AC682" s="46">
        <v>42577</v>
      </c>
      <c r="AD682" s="46">
        <v>42696</v>
      </c>
      <c r="AE682" s="56"/>
      <c r="AF682" s="56"/>
      <c r="AG682" s="41"/>
      <c r="AH682" s="178"/>
      <c r="AI682" s="179"/>
      <c r="AJ682" s="180"/>
      <c r="AK682" s="179"/>
      <c r="AL682" s="64"/>
      <c r="AM682" s="64"/>
      <c r="AN682" s="64"/>
      <c r="AO682" s="64"/>
      <c r="AP682" s="61"/>
      <c r="AQ682" s="61"/>
      <c r="AR682" s="61"/>
      <c r="AS682" s="61"/>
      <c r="AT682" s="61"/>
      <c r="AU682" s="61"/>
      <c r="AV682" s="62"/>
      <c r="AW682" s="62"/>
      <c r="AX682" s="62"/>
      <c r="AY682" s="63"/>
      <c r="AZ682" s="62"/>
      <c r="BA682" s="63"/>
      <c r="BB682" s="62"/>
      <c r="BC682" s="62"/>
      <c r="BD682" s="42">
        <v>42549</v>
      </c>
      <c r="BE682" s="42">
        <v>42638</v>
      </c>
      <c r="BF682" s="43"/>
      <c r="BG682" s="62"/>
      <c r="BH682" s="63"/>
      <c r="BI682" s="62"/>
      <c r="BJ682" s="62"/>
      <c r="BK682" s="42"/>
      <c r="BL682" s="42"/>
      <c r="BM682" s="62"/>
    </row>
    <row r="683" spans="1:65" ht="25.5" x14ac:dyDescent="0.25">
      <c r="A683" s="311"/>
      <c r="B683" s="284"/>
      <c r="C683" s="62"/>
      <c r="D683" s="62"/>
      <c r="E683" s="62"/>
      <c r="F683" s="349"/>
      <c r="G683" s="62"/>
      <c r="H683" s="62"/>
      <c r="I683" s="63"/>
      <c r="J683" s="63"/>
      <c r="K683" s="62"/>
      <c r="L683" s="380"/>
      <c r="M683" s="62"/>
      <c r="N683" s="63"/>
      <c r="O683" s="64"/>
      <c r="P683" s="62"/>
      <c r="Q683" s="63"/>
      <c r="R683" s="63"/>
      <c r="S683" s="62"/>
      <c r="T683" s="62"/>
      <c r="U683" s="62"/>
      <c r="V683" s="64"/>
      <c r="W683" s="62"/>
      <c r="X683" s="44" t="s">
        <v>1073</v>
      </c>
      <c r="Y683" s="44" t="s">
        <v>1278</v>
      </c>
      <c r="Z683" s="46">
        <v>42696</v>
      </c>
      <c r="AA683" s="55">
        <v>12040</v>
      </c>
      <c r="AB683" s="53" t="s">
        <v>764</v>
      </c>
      <c r="AC683" s="46">
        <v>42697</v>
      </c>
      <c r="AD683" s="46">
        <v>42816</v>
      </c>
      <c r="AE683" s="56"/>
      <c r="AF683" s="56"/>
      <c r="AG683" s="41"/>
      <c r="AH683" s="178"/>
      <c r="AI683" s="179"/>
      <c r="AJ683" s="180"/>
      <c r="AK683" s="179"/>
      <c r="AL683" s="64"/>
      <c r="AM683" s="64"/>
      <c r="AN683" s="64"/>
      <c r="AO683" s="64"/>
      <c r="AP683" s="61"/>
      <c r="AQ683" s="61"/>
      <c r="AR683" s="61"/>
      <c r="AS683" s="61"/>
      <c r="AT683" s="61"/>
      <c r="AU683" s="61"/>
      <c r="AV683" s="62"/>
      <c r="AW683" s="62"/>
      <c r="AX683" s="62"/>
      <c r="AY683" s="63"/>
      <c r="AZ683" s="62"/>
      <c r="BA683" s="63"/>
      <c r="BB683" s="62"/>
      <c r="BC683" s="62"/>
      <c r="BD683" s="42"/>
      <c r="BE683" s="42"/>
      <c r="BF683" s="43"/>
      <c r="BG683" s="62"/>
      <c r="BH683" s="63"/>
      <c r="BI683" s="62"/>
      <c r="BJ683" s="62"/>
      <c r="BK683" s="42"/>
      <c r="BL683" s="42"/>
      <c r="BM683" s="62" t="s">
        <v>1625</v>
      </c>
    </row>
    <row r="684" spans="1:65" ht="25.5" x14ac:dyDescent="0.25">
      <c r="A684" s="311"/>
      <c r="B684" s="284"/>
      <c r="C684" s="62"/>
      <c r="D684" s="62"/>
      <c r="E684" s="62"/>
      <c r="F684" s="349"/>
      <c r="G684" s="62"/>
      <c r="H684" s="62"/>
      <c r="I684" s="63"/>
      <c r="J684" s="63"/>
      <c r="K684" s="62"/>
      <c r="L684" s="380"/>
      <c r="M684" s="62"/>
      <c r="N684" s="63"/>
      <c r="O684" s="64"/>
      <c r="P684" s="62"/>
      <c r="Q684" s="63"/>
      <c r="R684" s="63"/>
      <c r="S684" s="62"/>
      <c r="T684" s="62"/>
      <c r="U684" s="62"/>
      <c r="V684" s="64"/>
      <c r="W684" s="62"/>
      <c r="X684" s="44" t="s">
        <v>1073</v>
      </c>
      <c r="Y684" s="44" t="s">
        <v>1279</v>
      </c>
      <c r="Z684" s="46">
        <v>42451</v>
      </c>
      <c r="AA684" s="55">
        <v>12044</v>
      </c>
      <c r="AB684" s="53" t="s">
        <v>764</v>
      </c>
      <c r="AC684" s="46">
        <v>42817</v>
      </c>
      <c r="AD684" s="46">
        <v>42936</v>
      </c>
      <c r="AE684" s="56"/>
      <c r="AF684" s="56"/>
      <c r="AG684" s="41"/>
      <c r="AH684" s="178"/>
      <c r="AI684" s="179"/>
      <c r="AJ684" s="180"/>
      <c r="AK684" s="179"/>
      <c r="AL684" s="64"/>
      <c r="AM684" s="64"/>
      <c r="AN684" s="64"/>
      <c r="AO684" s="64"/>
      <c r="AP684" s="61"/>
      <c r="AQ684" s="61"/>
      <c r="AR684" s="61"/>
      <c r="AS684" s="61"/>
      <c r="AT684" s="61"/>
      <c r="AU684" s="61"/>
      <c r="AV684" s="62"/>
      <c r="AW684" s="62"/>
      <c r="AX684" s="62"/>
      <c r="AY684" s="63"/>
      <c r="AZ684" s="62"/>
      <c r="BA684" s="63"/>
      <c r="BB684" s="62"/>
      <c r="BC684" s="62"/>
      <c r="BD684" s="42"/>
      <c r="BE684" s="42"/>
      <c r="BF684" s="43"/>
      <c r="BG684" s="62"/>
      <c r="BH684" s="63"/>
      <c r="BI684" s="62"/>
      <c r="BJ684" s="62"/>
      <c r="BK684" s="42"/>
      <c r="BL684" s="42"/>
      <c r="BM684" s="62" t="s">
        <v>1626</v>
      </c>
    </row>
    <row r="685" spans="1:65" ht="25.5" x14ac:dyDescent="0.25">
      <c r="A685" s="311"/>
      <c r="B685" s="284"/>
      <c r="C685" s="62"/>
      <c r="D685" s="62"/>
      <c r="E685" s="62"/>
      <c r="F685" s="349"/>
      <c r="G685" s="62"/>
      <c r="H685" s="62"/>
      <c r="I685" s="63"/>
      <c r="J685" s="63"/>
      <c r="K685" s="62"/>
      <c r="L685" s="380"/>
      <c r="M685" s="62"/>
      <c r="N685" s="63"/>
      <c r="O685" s="64"/>
      <c r="P685" s="62"/>
      <c r="Q685" s="63"/>
      <c r="R685" s="63"/>
      <c r="S685" s="62"/>
      <c r="T685" s="62"/>
      <c r="U685" s="62"/>
      <c r="V685" s="64"/>
      <c r="W685" s="62"/>
      <c r="X685" s="44" t="s">
        <v>1073</v>
      </c>
      <c r="Y685" s="44" t="s">
        <v>1624</v>
      </c>
      <c r="Z685" s="46">
        <v>42930</v>
      </c>
      <c r="AA685" s="55">
        <v>12175</v>
      </c>
      <c r="AB685" s="53" t="s">
        <v>764</v>
      </c>
      <c r="AC685" s="46">
        <v>42937</v>
      </c>
      <c r="AD685" s="46">
        <v>43056</v>
      </c>
      <c r="AE685" s="56"/>
      <c r="AF685" s="56"/>
      <c r="AG685" s="41"/>
      <c r="AH685" s="178"/>
      <c r="AI685" s="179"/>
      <c r="AJ685" s="180"/>
      <c r="AK685" s="179"/>
      <c r="AL685" s="64"/>
      <c r="AM685" s="64"/>
      <c r="AN685" s="64"/>
      <c r="AO685" s="64"/>
      <c r="AP685" s="61"/>
      <c r="AQ685" s="61"/>
      <c r="AR685" s="61"/>
      <c r="AS685" s="61"/>
      <c r="AT685" s="61"/>
      <c r="AU685" s="61"/>
      <c r="AV685" s="62"/>
      <c r="AW685" s="62"/>
      <c r="AX685" s="62"/>
      <c r="AY685" s="63"/>
      <c r="AZ685" s="62"/>
      <c r="BA685" s="63"/>
      <c r="BB685" s="62"/>
      <c r="BC685" s="62"/>
      <c r="BD685" s="42">
        <v>42931</v>
      </c>
      <c r="BE685" s="42">
        <v>43020</v>
      </c>
      <c r="BF685" s="43"/>
      <c r="BG685" s="62"/>
      <c r="BH685" s="63"/>
      <c r="BI685" s="62"/>
      <c r="BJ685" s="62"/>
      <c r="BK685" s="42"/>
      <c r="BL685" s="42"/>
      <c r="BM685" s="62"/>
    </row>
    <row r="686" spans="1:65" ht="25.5" x14ac:dyDescent="0.25">
      <c r="A686" s="312"/>
      <c r="B686" s="285"/>
      <c r="C686" s="66"/>
      <c r="D686" s="66"/>
      <c r="E686" s="66"/>
      <c r="F686" s="350"/>
      <c r="G686" s="66"/>
      <c r="H686" s="66"/>
      <c r="I686" s="67"/>
      <c r="J686" s="67"/>
      <c r="K686" s="66"/>
      <c r="L686" s="381"/>
      <c r="M686" s="66"/>
      <c r="N686" s="67"/>
      <c r="O686" s="68"/>
      <c r="P686" s="66"/>
      <c r="Q686" s="67"/>
      <c r="R686" s="67"/>
      <c r="S686" s="66"/>
      <c r="T686" s="66"/>
      <c r="U686" s="66"/>
      <c r="V686" s="68"/>
      <c r="W686" s="66"/>
      <c r="X686" s="44" t="s">
        <v>1073</v>
      </c>
      <c r="Y686" s="44" t="s">
        <v>1647</v>
      </c>
      <c r="Z686" s="46">
        <v>43019</v>
      </c>
      <c r="AA686" s="55">
        <v>12186</v>
      </c>
      <c r="AB686" s="53" t="s">
        <v>764</v>
      </c>
      <c r="AC686" s="46">
        <v>43057</v>
      </c>
      <c r="AD686" s="46">
        <v>43176</v>
      </c>
      <c r="AE686" s="56"/>
      <c r="AF686" s="56"/>
      <c r="AG686" s="41"/>
      <c r="AH686" s="178"/>
      <c r="AI686" s="179"/>
      <c r="AJ686" s="180"/>
      <c r="AK686" s="179"/>
      <c r="AL686" s="68"/>
      <c r="AM686" s="68"/>
      <c r="AN686" s="68"/>
      <c r="AO686" s="68"/>
      <c r="AP686" s="61"/>
      <c r="AQ686" s="61"/>
      <c r="AR686" s="61"/>
      <c r="AS686" s="61"/>
      <c r="AT686" s="61"/>
      <c r="AU686" s="61"/>
      <c r="AV686" s="66"/>
      <c r="AW686" s="66"/>
      <c r="AX686" s="66"/>
      <c r="AY686" s="67"/>
      <c r="AZ686" s="66"/>
      <c r="BA686" s="67"/>
      <c r="BB686" s="66"/>
      <c r="BC686" s="66"/>
      <c r="BD686" s="42">
        <v>43021</v>
      </c>
      <c r="BE686" s="42">
        <v>43110</v>
      </c>
      <c r="BF686" s="43"/>
      <c r="BG686" s="66"/>
      <c r="BH686" s="67"/>
      <c r="BI686" s="66"/>
      <c r="BJ686" s="66"/>
      <c r="BK686" s="42"/>
      <c r="BL686" s="42"/>
      <c r="BM686" s="66"/>
    </row>
    <row r="687" spans="1:65" x14ac:dyDescent="0.25">
      <c r="A687" s="317">
        <v>131</v>
      </c>
      <c r="B687" s="290" t="s">
        <v>616</v>
      </c>
      <c r="C687" s="57" t="s">
        <v>305</v>
      </c>
      <c r="D687" s="57" t="s">
        <v>1154</v>
      </c>
      <c r="E687" s="57"/>
      <c r="F687" s="351" t="s">
        <v>617</v>
      </c>
      <c r="G687" s="57">
        <v>11630</v>
      </c>
      <c r="H687" s="57"/>
      <c r="I687" s="58"/>
      <c r="J687" s="58"/>
      <c r="K687" s="57" t="s">
        <v>606</v>
      </c>
      <c r="L687" s="385" t="s">
        <v>613</v>
      </c>
      <c r="M687" s="57" t="s">
        <v>244</v>
      </c>
      <c r="N687" s="58">
        <v>42457</v>
      </c>
      <c r="O687" s="59">
        <v>341250.51</v>
      </c>
      <c r="P687" s="57" t="s">
        <v>614</v>
      </c>
      <c r="Q687" s="58">
        <v>42457</v>
      </c>
      <c r="R687" s="58">
        <v>42576</v>
      </c>
      <c r="S687" s="57" t="s">
        <v>52</v>
      </c>
      <c r="T687" s="57" t="s">
        <v>1209</v>
      </c>
      <c r="U687" s="57" t="s">
        <v>1213</v>
      </c>
      <c r="V687" s="59">
        <v>215562.53</v>
      </c>
      <c r="W687" s="57" t="s">
        <v>296</v>
      </c>
      <c r="X687" s="44"/>
      <c r="Y687" s="44"/>
      <c r="Z687" s="46"/>
      <c r="AA687" s="55"/>
      <c r="AB687" s="53"/>
      <c r="AC687" s="46"/>
      <c r="AD687" s="46"/>
      <c r="AE687" s="56"/>
      <c r="AF687" s="56"/>
      <c r="AG687" s="41"/>
      <c r="AH687" s="178"/>
      <c r="AI687" s="179"/>
      <c r="AJ687" s="180"/>
      <c r="AK687" s="179"/>
      <c r="AL687" s="59">
        <f>O687-AH687+AG687</f>
        <v>341250.51</v>
      </c>
      <c r="AM687" s="59">
        <v>0</v>
      </c>
      <c r="AN687" s="59">
        <v>0</v>
      </c>
      <c r="AO687" s="59">
        <f t="shared" si="47"/>
        <v>0</v>
      </c>
      <c r="AP687" s="61"/>
      <c r="AQ687" s="61"/>
      <c r="AR687" s="61"/>
      <c r="AS687" s="61"/>
      <c r="AT687" s="61"/>
      <c r="AU687" s="61"/>
      <c r="AV687" s="57"/>
      <c r="AW687" s="57"/>
      <c r="AX687" s="57"/>
      <c r="AY687" s="58"/>
      <c r="AZ687" s="57"/>
      <c r="BA687" s="58"/>
      <c r="BB687" s="57"/>
      <c r="BC687" s="57"/>
      <c r="BD687" s="42">
        <v>42457</v>
      </c>
      <c r="BE687" s="42">
        <v>42546</v>
      </c>
      <c r="BF687" s="43"/>
      <c r="BG687" s="57"/>
      <c r="BH687" s="58">
        <v>42457</v>
      </c>
      <c r="BI687" s="57"/>
      <c r="BJ687" s="57"/>
      <c r="BK687" s="42"/>
      <c r="BL687" s="42"/>
      <c r="BM687" s="57"/>
    </row>
    <row r="688" spans="1:65" ht="25.5" x14ac:dyDescent="0.25">
      <c r="A688" s="311"/>
      <c r="B688" s="284"/>
      <c r="C688" s="62"/>
      <c r="D688" s="62"/>
      <c r="E688" s="62"/>
      <c r="F688" s="349"/>
      <c r="G688" s="62"/>
      <c r="H688" s="62"/>
      <c r="I688" s="63"/>
      <c r="J688" s="63"/>
      <c r="K688" s="62"/>
      <c r="L688" s="380"/>
      <c r="M688" s="62"/>
      <c r="N688" s="63"/>
      <c r="O688" s="64"/>
      <c r="P688" s="62"/>
      <c r="Q688" s="63"/>
      <c r="R688" s="63"/>
      <c r="S688" s="62"/>
      <c r="T688" s="62"/>
      <c r="U688" s="62"/>
      <c r="V688" s="64"/>
      <c r="W688" s="62"/>
      <c r="X688" s="44" t="s">
        <v>1073</v>
      </c>
      <c r="Y688" s="44" t="s">
        <v>954</v>
      </c>
      <c r="Z688" s="46">
        <v>42576</v>
      </c>
      <c r="AA688" s="55">
        <v>11909</v>
      </c>
      <c r="AB688" s="53" t="s">
        <v>764</v>
      </c>
      <c r="AC688" s="46">
        <v>42577</v>
      </c>
      <c r="AD688" s="46">
        <v>42696</v>
      </c>
      <c r="AE688" s="56"/>
      <c r="AF688" s="56"/>
      <c r="AG688" s="41"/>
      <c r="AH688" s="178"/>
      <c r="AI688" s="179"/>
      <c r="AJ688" s="180"/>
      <c r="AK688" s="179"/>
      <c r="AL688" s="64"/>
      <c r="AM688" s="64"/>
      <c r="AN688" s="64"/>
      <c r="AO688" s="64"/>
      <c r="AP688" s="61"/>
      <c r="AQ688" s="61"/>
      <c r="AR688" s="61"/>
      <c r="AS688" s="61"/>
      <c r="AT688" s="61"/>
      <c r="AU688" s="61"/>
      <c r="AV688" s="62"/>
      <c r="AW688" s="62"/>
      <c r="AX688" s="62"/>
      <c r="AY688" s="63"/>
      <c r="AZ688" s="62"/>
      <c r="BA688" s="63"/>
      <c r="BB688" s="62"/>
      <c r="BC688" s="62"/>
      <c r="BD688" s="42"/>
      <c r="BE688" s="42"/>
      <c r="BF688" s="43"/>
      <c r="BG688" s="62"/>
      <c r="BH688" s="63"/>
      <c r="BI688" s="62"/>
      <c r="BJ688" s="62"/>
      <c r="BK688" s="42"/>
      <c r="BL688" s="42"/>
      <c r="BM688" s="62"/>
    </row>
    <row r="689" spans="1:65" ht="25.5" x14ac:dyDescent="0.25">
      <c r="A689" s="311"/>
      <c r="B689" s="284"/>
      <c r="C689" s="62"/>
      <c r="D689" s="62"/>
      <c r="E689" s="62"/>
      <c r="F689" s="349"/>
      <c r="G689" s="62"/>
      <c r="H689" s="62"/>
      <c r="I689" s="63"/>
      <c r="J689" s="63"/>
      <c r="K689" s="62"/>
      <c r="L689" s="380"/>
      <c r="M689" s="62"/>
      <c r="N689" s="63"/>
      <c r="O689" s="64"/>
      <c r="P689" s="62"/>
      <c r="Q689" s="63"/>
      <c r="R689" s="63"/>
      <c r="S689" s="62"/>
      <c r="T689" s="62"/>
      <c r="U689" s="62"/>
      <c r="V689" s="64"/>
      <c r="W689" s="62"/>
      <c r="X689" s="44" t="s">
        <v>1073</v>
      </c>
      <c r="Y689" s="44" t="s">
        <v>1187</v>
      </c>
      <c r="Z689" s="46">
        <v>42697</v>
      </c>
      <c r="AA689" s="55">
        <v>12036</v>
      </c>
      <c r="AB689" s="53" t="s">
        <v>639</v>
      </c>
      <c r="AC689" s="46">
        <v>42697</v>
      </c>
      <c r="AD689" s="46">
        <v>42816</v>
      </c>
      <c r="AE689" s="56"/>
      <c r="AF689" s="56"/>
      <c r="AG689" s="41"/>
      <c r="AH689" s="178"/>
      <c r="AI689" s="179"/>
      <c r="AJ689" s="180"/>
      <c r="AK689" s="179"/>
      <c r="AL689" s="64"/>
      <c r="AM689" s="64"/>
      <c r="AN689" s="64"/>
      <c r="AO689" s="64"/>
      <c r="AP689" s="61"/>
      <c r="AQ689" s="61"/>
      <c r="AR689" s="61"/>
      <c r="AS689" s="61"/>
      <c r="AT689" s="61"/>
      <c r="AU689" s="61"/>
      <c r="AV689" s="62"/>
      <c r="AW689" s="62"/>
      <c r="AX689" s="62"/>
      <c r="AY689" s="63"/>
      <c r="AZ689" s="62"/>
      <c r="BA689" s="63"/>
      <c r="BB689" s="62"/>
      <c r="BC689" s="62"/>
      <c r="BD689" s="42"/>
      <c r="BE689" s="42"/>
      <c r="BF689" s="43"/>
      <c r="BG689" s="62"/>
      <c r="BH689" s="63"/>
      <c r="BI689" s="62"/>
      <c r="BJ689" s="62"/>
      <c r="BK689" s="42"/>
      <c r="BL689" s="42"/>
      <c r="BM689" s="62"/>
    </row>
    <row r="690" spans="1:65" ht="38.25" x14ac:dyDescent="0.25">
      <c r="A690" s="311"/>
      <c r="B690" s="284"/>
      <c r="C690" s="62"/>
      <c r="D690" s="62"/>
      <c r="E690" s="62"/>
      <c r="F690" s="349"/>
      <c r="G690" s="62"/>
      <c r="H690" s="62"/>
      <c r="I690" s="63"/>
      <c r="J690" s="63"/>
      <c r="K690" s="62"/>
      <c r="L690" s="380"/>
      <c r="M690" s="62"/>
      <c r="N690" s="63"/>
      <c r="O690" s="64"/>
      <c r="P690" s="62"/>
      <c r="Q690" s="63"/>
      <c r="R690" s="63"/>
      <c r="S690" s="62"/>
      <c r="T690" s="62"/>
      <c r="U690" s="62"/>
      <c r="V690" s="64"/>
      <c r="W690" s="62"/>
      <c r="X690" s="44" t="s">
        <v>1073</v>
      </c>
      <c r="Y690" s="44" t="s">
        <v>1613</v>
      </c>
      <c r="Z690" s="46">
        <v>42815</v>
      </c>
      <c r="AA690" s="55">
        <v>12165</v>
      </c>
      <c r="AB690" s="114" t="s">
        <v>1614</v>
      </c>
      <c r="AC690" s="46">
        <v>42817</v>
      </c>
      <c r="AD690" s="46">
        <v>42936</v>
      </c>
      <c r="AE690" s="56"/>
      <c r="AF690" s="56"/>
      <c r="AG690" s="41"/>
      <c r="AH690" s="178"/>
      <c r="AI690" s="179"/>
      <c r="AJ690" s="180"/>
      <c r="AK690" s="179"/>
      <c r="AL690" s="64"/>
      <c r="AM690" s="64"/>
      <c r="AN690" s="64"/>
      <c r="AO690" s="64"/>
      <c r="AP690" s="61"/>
      <c r="AQ690" s="61"/>
      <c r="AR690" s="61"/>
      <c r="AS690" s="61"/>
      <c r="AT690" s="61"/>
      <c r="AU690" s="61"/>
      <c r="AV690" s="62"/>
      <c r="AW690" s="62"/>
      <c r="AX690" s="62"/>
      <c r="AY690" s="63"/>
      <c r="AZ690" s="62"/>
      <c r="BA690" s="63"/>
      <c r="BB690" s="62"/>
      <c r="BC690" s="62"/>
      <c r="BD690" s="42"/>
      <c r="BE690" s="42"/>
      <c r="BF690" s="43"/>
      <c r="BG690" s="62"/>
      <c r="BH690" s="63"/>
      <c r="BI690" s="62"/>
      <c r="BJ690" s="62"/>
      <c r="BK690" s="42"/>
      <c r="BL690" s="42"/>
      <c r="BM690" s="62"/>
    </row>
    <row r="691" spans="1:65" ht="38.25" x14ac:dyDescent="0.25">
      <c r="A691" s="311"/>
      <c r="B691" s="284"/>
      <c r="C691" s="62"/>
      <c r="D691" s="62"/>
      <c r="E691" s="62"/>
      <c r="F691" s="349"/>
      <c r="G691" s="62"/>
      <c r="H691" s="62"/>
      <c r="I691" s="63"/>
      <c r="J691" s="63"/>
      <c r="K691" s="62"/>
      <c r="L691" s="380"/>
      <c r="M691" s="62"/>
      <c r="N691" s="63"/>
      <c r="O691" s="64"/>
      <c r="P691" s="62"/>
      <c r="Q691" s="63"/>
      <c r="R691" s="63"/>
      <c r="S691" s="62"/>
      <c r="T691" s="62"/>
      <c r="U691" s="62"/>
      <c r="V691" s="64"/>
      <c r="W691" s="62"/>
      <c r="X691" s="44" t="s">
        <v>1073</v>
      </c>
      <c r="Y691" s="44" t="s">
        <v>1615</v>
      </c>
      <c r="Z691" s="46">
        <v>42935</v>
      </c>
      <c r="AA691" s="55">
        <v>12179</v>
      </c>
      <c r="AB691" s="81" t="s">
        <v>1614</v>
      </c>
      <c r="AC691" s="46">
        <v>42937</v>
      </c>
      <c r="AD691" s="46">
        <v>43056</v>
      </c>
      <c r="AE691" s="56"/>
      <c r="AF691" s="56"/>
      <c r="AG691" s="41"/>
      <c r="AH691" s="178"/>
      <c r="AI691" s="179"/>
      <c r="AJ691" s="180"/>
      <c r="AK691" s="179"/>
      <c r="AL691" s="64"/>
      <c r="AM691" s="64"/>
      <c r="AN691" s="64"/>
      <c r="AO691" s="64"/>
      <c r="AP691" s="61"/>
      <c r="AQ691" s="61"/>
      <c r="AR691" s="61"/>
      <c r="AS691" s="61"/>
      <c r="AT691" s="61"/>
      <c r="AU691" s="61"/>
      <c r="AV691" s="62"/>
      <c r="AW691" s="62"/>
      <c r="AX691" s="62"/>
      <c r="AY691" s="63"/>
      <c r="AZ691" s="62"/>
      <c r="BA691" s="63"/>
      <c r="BB691" s="62"/>
      <c r="BC691" s="62"/>
      <c r="BD691" s="42"/>
      <c r="BE691" s="42"/>
      <c r="BF691" s="43"/>
      <c r="BG691" s="62"/>
      <c r="BH691" s="63"/>
      <c r="BI691" s="62"/>
      <c r="BJ691" s="62"/>
      <c r="BK691" s="42"/>
      <c r="BL691" s="42"/>
      <c r="BM691" s="62"/>
    </row>
    <row r="692" spans="1:65" ht="38.25" x14ac:dyDescent="0.25">
      <c r="A692" s="312"/>
      <c r="B692" s="285"/>
      <c r="C692" s="66"/>
      <c r="D692" s="66"/>
      <c r="E692" s="66"/>
      <c r="F692" s="350"/>
      <c r="G692" s="66"/>
      <c r="H692" s="66"/>
      <c r="I692" s="67"/>
      <c r="J692" s="67"/>
      <c r="K692" s="66"/>
      <c r="L692" s="381"/>
      <c r="M692" s="66"/>
      <c r="N692" s="67"/>
      <c r="O692" s="68"/>
      <c r="P692" s="66"/>
      <c r="Q692" s="67"/>
      <c r="R692" s="67"/>
      <c r="S692" s="66"/>
      <c r="T692" s="66"/>
      <c r="U692" s="66"/>
      <c r="V692" s="68"/>
      <c r="W692" s="66"/>
      <c r="X692" s="44" t="s">
        <v>1073</v>
      </c>
      <c r="Y692" s="44" t="s">
        <v>1616</v>
      </c>
      <c r="Z692" s="46">
        <v>43053</v>
      </c>
      <c r="AA692" s="55">
        <v>12180</v>
      </c>
      <c r="AB692" s="174" t="s">
        <v>1614</v>
      </c>
      <c r="AC692" s="46">
        <v>43057</v>
      </c>
      <c r="AD692" s="46">
        <v>42811</v>
      </c>
      <c r="AE692" s="56"/>
      <c r="AF692" s="56"/>
      <c r="AG692" s="41"/>
      <c r="AH692" s="178"/>
      <c r="AI692" s="179"/>
      <c r="AJ692" s="180"/>
      <c r="AK692" s="179"/>
      <c r="AL692" s="68"/>
      <c r="AM692" s="68"/>
      <c r="AN692" s="68"/>
      <c r="AO692" s="68"/>
      <c r="AP692" s="61"/>
      <c r="AQ692" s="61"/>
      <c r="AR692" s="61"/>
      <c r="AS692" s="61"/>
      <c r="AT692" s="61"/>
      <c r="AU692" s="61"/>
      <c r="AV692" s="66"/>
      <c r="AW692" s="66"/>
      <c r="AX692" s="66"/>
      <c r="AY692" s="67"/>
      <c r="AZ692" s="66"/>
      <c r="BA692" s="67"/>
      <c r="BB692" s="66"/>
      <c r="BC692" s="66"/>
      <c r="BD692" s="42"/>
      <c r="BE692" s="42"/>
      <c r="BF692" s="43"/>
      <c r="BG692" s="66"/>
      <c r="BH692" s="67"/>
      <c r="BI692" s="66"/>
      <c r="BJ692" s="66"/>
      <c r="BK692" s="42"/>
      <c r="BL692" s="42"/>
      <c r="BM692" s="66"/>
    </row>
    <row r="693" spans="1:65" x14ac:dyDescent="0.25">
      <c r="A693" s="317">
        <v>132</v>
      </c>
      <c r="B693" s="290" t="s">
        <v>789</v>
      </c>
      <c r="C693" s="57" t="s">
        <v>283</v>
      </c>
      <c r="D693" s="57" t="s">
        <v>1154</v>
      </c>
      <c r="E693" s="57" t="s">
        <v>143</v>
      </c>
      <c r="F693" s="351" t="s">
        <v>727</v>
      </c>
      <c r="G693" s="57" t="s">
        <v>790</v>
      </c>
      <c r="H693" s="57"/>
      <c r="I693" s="58"/>
      <c r="J693" s="58"/>
      <c r="K693" s="57" t="s">
        <v>622</v>
      </c>
      <c r="L693" s="385" t="s">
        <v>476</v>
      </c>
      <c r="M693" s="57" t="s">
        <v>477</v>
      </c>
      <c r="N693" s="58">
        <v>42492</v>
      </c>
      <c r="O693" s="59">
        <v>697634.45</v>
      </c>
      <c r="P693" s="57" t="s">
        <v>791</v>
      </c>
      <c r="Q693" s="58">
        <v>42492</v>
      </c>
      <c r="R693" s="58">
        <v>42611</v>
      </c>
      <c r="S693" s="57" t="s">
        <v>52</v>
      </c>
      <c r="T693" s="57" t="s">
        <v>1210</v>
      </c>
      <c r="U693" s="57" t="s">
        <v>1213</v>
      </c>
      <c r="V693" s="59">
        <v>34881.72</v>
      </c>
      <c r="W693" s="57" t="s">
        <v>296</v>
      </c>
      <c r="X693" s="44"/>
      <c r="Y693" s="44"/>
      <c r="Z693" s="46"/>
      <c r="AA693" s="55"/>
      <c r="AB693" s="53"/>
      <c r="AC693" s="46"/>
      <c r="AD693" s="46"/>
      <c r="AE693" s="56">
        <f>AG693/O693</f>
        <v>0</v>
      </c>
      <c r="AF693" s="56">
        <f>AH693/O693</f>
        <v>5.7205747221915435E-3</v>
      </c>
      <c r="AG693" s="179">
        <f>SUM(AG694:AG695)</f>
        <v>0</v>
      </c>
      <c r="AH693" s="178">
        <f>SUM(AH694:AH695)</f>
        <v>3990.87</v>
      </c>
      <c r="AI693" s="179"/>
      <c r="AJ693" s="180"/>
      <c r="AK693" s="179"/>
      <c r="AL693" s="59">
        <f>O693-AH693+AG693</f>
        <v>693643.58</v>
      </c>
      <c r="AM693" s="59">
        <v>488321.14999999997</v>
      </c>
      <c r="AN693" s="59">
        <v>27389.31</v>
      </c>
      <c r="AO693" s="59">
        <f t="shared" ref="AO693" si="48">AM693+AN693</f>
        <v>515710.45999999996</v>
      </c>
      <c r="AP693" s="61"/>
      <c r="AQ693" s="61"/>
      <c r="AR693" s="61"/>
      <c r="AS693" s="61"/>
      <c r="AT693" s="61"/>
      <c r="AU693" s="61"/>
      <c r="AV693" s="57"/>
      <c r="AW693" s="57"/>
      <c r="AX693" s="57"/>
      <c r="AY693" s="58"/>
      <c r="AZ693" s="57"/>
      <c r="BA693" s="58"/>
      <c r="BB693" s="57"/>
      <c r="BC693" s="57"/>
      <c r="BD693" s="42">
        <v>42492</v>
      </c>
      <c r="BE693" s="42">
        <v>42581</v>
      </c>
      <c r="BF693" s="43"/>
      <c r="BG693" s="57"/>
      <c r="BH693" s="58">
        <v>42492</v>
      </c>
      <c r="BI693" s="57"/>
      <c r="BJ693" s="57"/>
      <c r="BK693" s="42">
        <v>42690</v>
      </c>
      <c r="BL693" s="42"/>
      <c r="BM693" s="57"/>
    </row>
    <row r="694" spans="1:65" ht="38.25" x14ac:dyDescent="0.25">
      <c r="A694" s="311"/>
      <c r="B694" s="284"/>
      <c r="C694" s="62"/>
      <c r="D694" s="62"/>
      <c r="E694" s="62"/>
      <c r="F694" s="349"/>
      <c r="G694" s="62"/>
      <c r="H694" s="62"/>
      <c r="I694" s="63"/>
      <c r="J694" s="63"/>
      <c r="K694" s="62"/>
      <c r="L694" s="380"/>
      <c r="M694" s="62"/>
      <c r="N694" s="63"/>
      <c r="O694" s="64"/>
      <c r="P694" s="62"/>
      <c r="Q694" s="63"/>
      <c r="R694" s="63"/>
      <c r="S694" s="62"/>
      <c r="T694" s="62"/>
      <c r="U694" s="62"/>
      <c r="V694" s="64"/>
      <c r="W694" s="62"/>
      <c r="X694" s="44" t="s">
        <v>1073</v>
      </c>
      <c r="Y694" s="44" t="s">
        <v>845</v>
      </c>
      <c r="Z694" s="46">
        <v>42579</v>
      </c>
      <c r="AA694" s="55">
        <v>11864</v>
      </c>
      <c r="AB694" s="111" t="s">
        <v>758</v>
      </c>
      <c r="AC694" s="46">
        <v>42612</v>
      </c>
      <c r="AD694" s="46">
        <v>42731</v>
      </c>
      <c r="AE694" s="56"/>
      <c r="AF694" s="56"/>
      <c r="AG694" s="41"/>
      <c r="AH694" s="178"/>
      <c r="AI694" s="179"/>
      <c r="AJ694" s="180"/>
      <c r="AK694" s="179"/>
      <c r="AL694" s="64"/>
      <c r="AM694" s="64"/>
      <c r="AN694" s="64"/>
      <c r="AO694" s="64"/>
      <c r="AP694" s="61"/>
      <c r="AQ694" s="61"/>
      <c r="AR694" s="61"/>
      <c r="AS694" s="61"/>
      <c r="AT694" s="61"/>
      <c r="AU694" s="61"/>
      <c r="AV694" s="62"/>
      <c r="AW694" s="62"/>
      <c r="AX694" s="62"/>
      <c r="AY694" s="63"/>
      <c r="AZ694" s="62"/>
      <c r="BA694" s="63"/>
      <c r="BB694" s="62"/>
      <c r="BC694" s="62"/>
      <c r="BD694" s="42">
        <v>42582</v>
      </c>
      <c r="BE694" s="42">
        <v>42671</v>
      </c>
      <c r="BF694" s="43"/>
      <c r="BG694" s="62"/>
      <c r="BH694" s="63"/>
      <c r="BI694" s="62"/>
      <c r="BJ694" s="62"/>
      <c r="BK694" s="42"/>
      <c r="BL694" s="42"/>
      <c r="BM694" s="62"/>
    </row>
    <row r="695" spans="1:65" ht="38.25" x14ac:dyDescent="0.25">
      <c r="A695" s="311"/>
      <c r="B695" s="284"/>
      <c r="C695" s="62"/>
      <c r="D695" s="62"/>
      <c r="E695" s="62"/>
      <c r="F695" s="349"/>
      <c r="G695" s="62"/>
      <c r="H695" s="62"/>
      <c r="I695" s="63"/>
      <c r="J695" s="63"/>
      <c r="K695" s="62"/>
      <c r="L695" s="380"/>
      <c r="M695" s="62"/>
      <c r="N695" s="63"/>
      <c r="O695" s="64"/>
      <c r="P695" s="62"/>
      <c r="Q695" s="63"/>
      <c r="R695" s="63"/>
      <c r="S695" s="62"/>
      <c r="T695" s="62"/>
      <c r="U695" s="62"/>
      <c r="V695" s="64"/>
      <c r="W695" s="62"/>
      <c r="X695" s="44" t="s">
        <v>1075</v>
      </c>
      <c r="Y695" s="44" t="s">
        <v>867</v>
      </c>
      <c r="Z695" s="46">
        <v>42601</v>
      </c>
      <c r="AA695" s="55">
        <v>11876</v>
      </c>
      <c r="AB695" s="81" t="s">
        <v>649</v>
      </c>
      <c r="AC695" s="46"/>
      <c r="AD695" s="46"/>
      <c r="AE695" s="56"/>
      <c r="AF695" s="56"/>
      <c r="AG695" s="41"/>
      <c r="AH695" s="167">
        <v>3990.87</v>
      </c>
      <c r="AI695" s="181"/>
      <c r="AJ695" s="182"/>
      <c r="AK695" s="181"/>
      <c r="AL695" s="64"/>
      <c r="AM695" s="64"/>
      <c r="AN695" s="64"/>
      <c r="AO695" s="64"/>
      <c r="AP695" s="61"/>
      <c r="AQ695" s="61"/>
      <c r="AR695" s="61"/>
      <c r="AS695" s="61"/>
      <c r="AT695" s="61"/>
      <c r="AU695" s="61"/>
      <c r="AV695" s="62"/>
      <c r="AW695" s="62"/>
      <c r="AX695" s="62"/>
      <c r="AY695" s="63"/>
      <c r="AZ695" s="62"/>
      <c r="BA695" s="63"/>
      <c r="BB695" s="62"/>
      <c r="BC695" s="62"/>
      <c r="BD695" s="42"/>
      <c r="BE695" s="42"/>
      <c r="BF695" s="43"/>
      <c r="BG695" s="62"/>
      <c r="BH695" s="63"/>
      <c r="BI695" s="62"/>
      <c r="BJ695" s="62"/>
      <c r="BK695" s="42"/>
      <c r="BL695" s="42"/>
      <c r="BM695" s="62"/>
    </row>
    <row r="696" spans="1:65" ht="38.25" x14ac:dyDescent="0.25">
      <c r="A696" s="311"/>
      <c r="B696" s="284"/>
      <c r="C696" s="62"/>
      <c r="D696" s="62"/>
      <c r="E696" s="62"/>
      <c r="F696" s="349"/>
      <c r="G696" s="62"/>
      <c r="H696" s="62"/>
      <c r="I696" s="63"/>
      <c r="J696" s="63"/>
      <c r="K696" s="62"/>
      <c r="L696" s="380"/>
      <c r="M696" s="62"/>
      <c r="N696" s="63"/>
      <c r="O696" s="64"/>
      <c r="P696" s="62"/>
      <c r="Q696" s="63"/>
      <c r="R696" s="63"/>
      <c r="S696" s="62"/>
      <c r="T696" s="62"/>
      <c r="U696" s="62"/>
      <c r="V696" s="64"/>
      <c r="W696" s="62"/>
      <c r="X696" s="44" t="s">
        <v>1073</v>
      </c>
      <c r="Y696" s="44" t="s">
        <v>949</v>
      </c>
      <c r="Z696" s="46">
        <v>42671</v>
      </c>
      <c r="AA696" s="55">
        <v>11933</v>
      </c>
      <c r="AB696" s="81" t="s">
        <v>758</v>
      </c>
      <c r="AC696" s="46">
        <v>42732</v>
      </c>
      <c r="AD696" s="46">
        <v>42851</v>
      </c>
      <c r="AE696" s="56"/>
      <c r="AF696" s="56"/>
      <c r="AG696" s="41"/>
      <c r="AH696" s="183"/>
      <c r="AI696" s="181"/>
      <c r="AJ696" s="182"/>
      <c r="AK696" s="181"/>
      <c r="AL696" s="64"/>
      <c r="AM696" s="64"/>
      <c r="AN696" s="64"/>
      <c r="AO696" s="64"/>
      <c r="AP696" s="61"/>
      <c r="AQ696" s="61"/>
      <c r="AR696" s="61"/>
      <c r="AS696" s="61"/>
      <c r="AT696" s="61"/>
      <c r="AU696" s="61"/>
      <c r="AV696" s="62"/>
      <c r="AW696" s="62"/>
      <c r="AX696" s="62"/>
      <c r="AY696" s="63"/>
      <c r="AZ696" s="62"/>
      <c r="BA696" s="63"/>
      <c r="BB696" s="62"/>
      <c r="BC696" s="62"/>
      <c r="BD696" s="42">
        <v>42672</v>
      </c>
      <c r="BE696" s="42">
        <v>42761</v>
      </c>
      <c r="BF696" s="43"/>
      <c r="BG696" s="62"/>
      <c r="BH696" s="63"/>
      <c r="BI696" s="62"/>
      <c r="BJ696" s="62"/>
      <c r="BK696" s="42"/>
      <c r="BL696" s="42"/>
      <c r="BM696" s="62"/>
    </row>
    <row r="697" spans="1:65" ht="25.5" x14ac:dyDescent="0.25">
      <c r="A697" s="311"/>
      <c r="B697" s="284"/>
      <c r="C697" s="62"/>
      <c r="D697" s="62"/>
      <c r="E697" s="62"/>
      <c r="F697" s="349"/>
      <c r="G697" s="62"/>
      <c r="H697" s="62"/>
      <c r="I697" s="63"/>
      <c r="J697" s="63"/>
      <c r="K697" s="62"/>
      <c r="L697" s="380"/>
      <c r="M697" s="62"/>
      <c r="N697" s="63"/>
      <c r="O697" s="64"/>
      <c r="P697" s="62"/>
      <c r="Q697" s="63"/>
      <c r="R697" s="63"/>
      <c r="S697" s="62"/>
      <c r="T697" s="62"/>
      <c r="U697" s="62"/>
      <c r="V697" s="64"/>
      <c r="W697" s="62"/>
      <c r="X697" s="44" t="s">
        <v>1073</v>
      </c>
      <c r="Y697" s="44" t="s">
        <v>1188</v>
      </c>
      <c r="Z697" s="46">
        <v>42849</v>
      </c>
      <c r="AA697" s="55">
        <v>12044</v>
      </c>
      <c r="AB697" s="81" t="s">
        <v>639</v>
      </c>
      <c r="AC697" s="46">
        <v>42852</v>
      </c>
      <c r="AD697" s="46">
        <v>42971</v>
      </c>
      <c r="AE697" s="56"/>
      <c r="AF697" s="56"/>
      <c r="AG697" s="41"/>
      <c r="AH697" s="184"/>
      <c r="AI697" s="181"/>
      <c r="AJ697" s="182"/>
      <c r="AK697" s="181"/>
      <c r="AL697" s="64"/>
      <c r="AM697" s="64"/>
      <c r="AN697" s="64"/>
      <c r="AO697" s="64"/>
      <c r="AP697" s="61"/>
      <c r="AQ697" s="61"/>
      <c r="AR697" s="61"/>
      <c r="AS697" s="61"/>
      <c r="AT697" s="61"/>
      <c r="AU697" s="61"/>
      <c r="AV697" s="62"/>
      <c r="AW697" s="62"/>
      <c r="AX697" s="62"/>
      <c r="AY697" s="63"/>
      <c r="AZ697" s="62"/>
      <c r="BA697" s="63"/>
      <c r="BB697" s="62"/>
      <c r="BC697" s="62"/>
      <c r="BD697" s="42"/>
      <c r="BE697" s="42"/>
      <c r="BF697" s="43"/>
      <c r="BG697" s="62"/>
      <c r="BH697" s="63"/>
      <c r="BI697" s="62"/>
      <c r="BJ697" s="62"/>
      <c r="BK697" s="42"/>
      <c r="BL697" s="42"/>
      <c r="BM697" s="62"/>
    </row>
    <row r="698" spans="1:65" ht="25.5" x14ac:dyDescent="0.25">
      <c r="A698" s="311"/>
      <c r="B698" s="284"/>
      <c r="C698" s="62"/>
      <c r="D698" s="62"/>
      <c r="E698" s="62"/>
      <c r="F698" s="349"/>
      <c r="G698" s="62"/>
      <c r="H698" s="62"/>
      <c r="I698" s="63"/>
      <c r="J698" s="63"/>
      <c r="K698" s="62"/>
      <c r="L698" s="380"/>
      <c r="M698" s="62"/>
      <c r="N698" s="63"/>
      <c r="O698" s="64"/>
      <c r="P698" s="62"/>
      <c r="Q698" s="63"/>
      <c r="R698" s="63"/>
      <c r="S698" s="62"/>
      <c r="T698" s="62"/>
      <c r="U698" s="62"/>
      <c r="V698" s="64"/>
      <c r="W698" s="62"/>
      <c r="X698" s="44" t="s">
        <v>1073</v>
      </c>
      <c r="Y698" s="44" t="s">
        <v>1603</v>
      </c>
      <c r="Z698" s="46">
        <v>42958</v>
      </c>
      <c r="AA698" s="55">
        <v>12177</v>
      </c>
      <c r="AB698" s="81" t="s">
        <v>639</v>
      </c>
      <c r="AC698" s="46">
        <v>42972</v>
      </c>
      <c r="AD698" s="46">
        <v>43091</v>
      </c>
      <c r="AE698" s="56"/>
      <c r="AF698" s="56"/>
      <c r="AG698" s="41"/>
      <c r="AH698" s="184"/>
      <c r="AI698" s="181"/>
      <c r="AJ698" s="182"/>
      <c r="AK698" s="181"/>
      <c r="AL698" s="64"/>
      <c r="AM698" s="64"/>
      <c r="AN698" s="64"/>
      <c r="AO698" s="64"/>
      <c r="AP698" s="61"/>
      <c r="AQ698" s="61"/>
      <c r="AR698" s="61"/>
      <c r="AS698" s="61"/>
      <c r="AT698" s="61"/>
      <c r="AU698" s="61"/>
      <c r="AV698" s="62"/>
      <c r="AW698" s="62"/>
      <c r="AX698" s="62"/>
      <c r="AY698" s="63"/>
      <c r="AZ698" s="62"/>
      <c r="BA698" s="63"/>
      <c r="BB698" s="62"/>
      <c r="BC698" s="62"/>
      <c r="BD698" s="42">
        <v>42959</v>
      </c>
      <c r="BE698" s="42">
        <v>43048</v>
      </c>
      <c r="BF698" s="43"/>
      <c r="BG698" s="62"/>
      <c r="BH698" s="63"/>
      <c r="BI698" s="62"/>
      <c r="BJ698" s="62"/>
      <c r="BK698" s="42"/>
      <c r="BL698" s="42"/>
      <c r="BM698" s="62"/>
    </row>
    <row r="699" spans="1:65" ht="25.5" x14ac:dyDescent="0.25">
      <c r="A699" s="312"/>
      <c r="B699" s="285"/>
      <c r="C699" s="66"/>
      <c r="D699" s="66"/>
      <c r="E699" s="66"/>
      <c r="F699" s="350"/>
      <c r="G699" s="66"/>
      <c r="H699" s="66"/>
      <c r="I699" s="67"/>
      <c r="J699" s="67"/>
      <c r="K699" s="66"/>
      <c r="L699" s="381"/>
      <c r="M699" s="66"/>
      <c r="N699" s="67"/>
      <c r="O699" s="68"/>
      <c r="P699" s="66"/>
      <c r="Q699" s="67"/>
      <c r="R699" s="67"/>
      <c r="S699" s="66"/>
      <c r="T699" s="66"/>
      <c r="U699" s="66"/>
      <c r="V699" s="68"/>
      <c r="W699" s="66"/>
      <c r="X699" s="44" t="s">
        <v>1073</v>
      </c>
      <c r="Y699" s="44" t="s">
        <v>1638</v>
      </c>
      <c r="Z699" s="46">
        <v>43048</v>
      </c>
      <c r="AA699" s="55">
        <v>12186</v>
      </c>
      <c r="AB699" s="81" t="s">
        <v>639</v>
      </c>
      <c r="AC699" s="46">
        <v>43092</v>
      </c>
      <c r="AD699" s="46">
        <v>43211</v>
      </c>
      <c r="AE699" s="56"/>
      <c r="AF699" s="56"/>
      <c r="AG699" s="41"/>
      <c r="AH699" s="184"/>
      <c r="AI699" s="181"/>
      <c r="AJ699" s="182"/>
      <c r="AK699" s="181"/>
      <c r="AL699" s="68"/>
      <c r="AM699" s="68"/>
      <c r="AN699" s="68"/>
      <c r="AO699" s="68"/>
      <c r="AP699" s="61"/>
      <c r="AQ699" s="61"/>
      <c r="AR699" s="61"/>
      <c r="AS699" s="61"/>
      <c r="AT699" s="61"/>
      <c r="AU699" s="61"/>
      <c r="AV699" s="66"/>
      <c r="AW699" s="66"/>
      <c r="AX699" s="66"/>
      <c r="AY699" s="67"/>
      <c r="AZ699" s="66"/>
      <c r="BA699" s="67"/>
      <c r="BB699" s="66"/>
      <c r="BC699" s="66"/>
      <c r="BD699" s="42">
        <v>43049</v>
      </c>
      <c r="BE699" s="42">
        <v>43138</v>
      </c>
      <c r="BF699" s="43"/>
      <c r="BG699" s="66"/>
      <c r="BH699" s="67"/>
      <c r="BI699" s="66"/>
      <c r="BJ699" s="66"/>
      <c r="BK699" s="42"/>
      <c r="BL699" s="42"/>
      <c r="BM699" s="66"/>
    </row>
    <row r="700" spans="1:65" x14ac:dyDescent="0.25">
      <c r="A700" s="317">
        <v>133</v>
      </c>
      <c r="B700" s="290" t="s">
        <v>1887</v>
      </c>
      <c r="C700" s="57" t="s">
        <v>518</v>
      </c>
      <c r="D700" s="57" t="s">
        <v>1154</v>
      </c>
      <c r="E700" s="57"/>
      <c r="F700" s="351" t="s">
        <v>1888</v>
      </c>
      <c r="G700" s="57" t="s">
        <v>1908</v>
      </c>
      <c r="H700" s="88"/>
      <c r="I700" s="89"/>
      <c r="J700" s="89"/>
      <c r="K700" s="57" t="s">
        <v>810</v>
      </c>
      <c r="L700" s="385" t="s">
        <v>1889</v>
      </c>
      <c r="M700" s="57" t="s">
        <v>1890</v>
      </c>
      <c r="N700" s="58">
        <v>42534</v>
      </c>
      <c r="O700" s="59">
        <v>5636792.29</v>
      </c>
      <c r="P700" s="57" t="s">
        <v>1909</v>
      </c>
      <c r="Q700" s="58">
        <v>42534</v>
      </c>
      <c r="R700" s="58">
        <v>42923</v>
      </c>
      <c r="S700" s="57" t="s">
        <v>18</v>
      </c>
      <c r="T700" s="57" t="s">
        <v>1891</v>
      </c>
      <c r="U700" s="57"/>
      <c r="V700" s="59">
        <v>856915.45</v>
      </c>
      <c r="W700" s="57" t="s">
        <v>296</v>
      </c>
      <c r="X700" s="44"/>
      <c r="Y700" s="44"/>
      <c r="Z700" s="46"/>
      <c r="AA700" s="55"/>
      <c r="AB700" s="81"/>
      <c r="AC700" s="46"/>
      <c r="AD700" s="46"/>
      <c r="AE700" s="56">
        <f>AG700/O700</f>
        <v>5.910682403378039E-2</v>
      </c>
      <c r="AF700" s="56">
        <f>AH700/O700</f>
        <v>0.11257476191303832</v>
      </c>
      <c r="AG700" s="185">
        <f>SUM(AG701:AG704)</f>
        <v>333172.89</v>
      </c>
      <c r="AH700" s="185">
        <f>SUM(AH701:AH704)</f>
        <v>634560.55000000005</v>
      </c>
      <c r="AI700" s="181"/>
      <c r="AJ700" s="182"/>
      <c r="AK700" s="181"/>
      <c r="AL700" s="59">
        <f>O700+AG700-AH700+AK700</f>
        <v>5335404.63</v>
      </c>
      <c r="AM700" s="59">
        <v>1641379.93</v>
      </c>
      <c r="AN700" s="59">
        <v>786624.81</v>
      </c>
      <c r="AO700" s="59">
        <f t="shared" ref="AO700" si="49">AM700+AN700</f>
        <v>2428004.7400000002</v>
      </c>
      <c r="AP700" s="61"/>
      <c r="AQ700" s="61"/>
      <c r="AR700" s="61"/>
      <c r="AS700" s="61"/>
      <c r="AT700" s="61"/>
      <c r="AU700" s="61"/>
      <c r="AV700" s="57"/>
      <c r="AW700" s="57"/>
      <c r="AX700" s="57"/>
      <c r="AY700" s="58"/>
      <c r="AZ700" s="57"/>
      <c r="BA700" s="58"/>
      <c r="BB700" s="57"/>
      <c r="BC700" s="57"/>
      <c r="BD700" s="42">
        <v>42534</v>
      </c>
      <c r="BE700" s="42">
        <v>42898</v>
      </c>
      <c r="BF700" s="43"/>
      <c r="BG700" s="57"/>
      <c r="BH700" s="58">
        <v>42534</v>
      </c>
      <c r="BI700" s="57"/>
      <c r="BJ700" s="57"/>
      <c r="BK700" s="42"/>
      <c r="BL700" s="42"/>
      <c r="BM700" s="57"/>
    </row>
    <row r="701" spans="1:65" ht="38.25" x14ac:dyDescent="0.25">
      <c r="A701" s="311"/>
      <c r="B701" s="284"/>
      <c r="C701" s="62"/>
      <c r="D701" s="62"/>
      <c r="E701" s="62"/>
      <c r="F701" s="349"/>
      <c r="G701" s="62"/>
      <c r="H701" s="88"/>
      <c r="I701" s="89"/>
      <c r="J701" s="89"/>
      <c r="K701" s="62"/>
      <c r="L701" s="380"/>
      <c r="M701" s="62"/>
      <c r="N701" s="63"/>
      <c r="O701" s="64"/>
      <c r="P701" s="62"/>
      <c r="Q701" s="63"/>
      <c r="R701" s="63"/>
      <c r="S701" s="62"/>
      <c r="T701" s="62"/>
      <c r="U701" s="62"/>
      <c r="V701" s="64"/>
      <c r="W701" s="62"/>
      <c r="X701" s="44" t="s">
        <v>1075</v>
      </c>
      <c r="Y701" s="44" t="s">
        <v>1892</v>
      </c>
      <c r="Z701" s="46">
        <v>42590</v>
      </c>
      <c r="AA701" s="55">
        <v>11865</v>
      </c>
      <c r="AB701" s="81" t="s">
        <v>649</v>
      </c>
      <c r="AC701" s="46"/>
      <c r="AD701" s="46"/>
      <c r="AE701" s="56"/>
      <c r="AF701" s="56"/>
      <c r="AG701" s="41"/>
      <c r="AH701" s="185">
        <v>195897.31</v>
      </c>
      <c r="AI701" s="181"/>
      <c r="AJ701" s="182"/>
      <c r="AK701" s="181"/>
      <c r="AL701" s="64"/>
      <c r="AM701" s="64"/>
      <c r="AN701" s="64"/>
      <c r="AO701" s="64"/>
      <c r="AP701" s="61"/>
      <c r="AQ701" s="61"/>
      <c r="AR701" s="61"/>
      <c r="AS701" s="61"/>
      <c r="AT701" s="61"/>
      <c r="AU701" s="61"/>
      <c r="AV701" s="62"/>
      <c r="AW701" s="62"/>
      <c r="AX701" s="62"/>
      <c r="AY701" s="63"/>
      <c r="AZ701" s="62"/>
      <c r="BA701" s="63"/>
      <c r="BB701" s="62"/>
      <c r="BC701" s="62"/>
      <c r="BD701" s="42"/>
      <c r="BE701" s="42"/>
      <c r="BF701" s="43"/>
      <c r="BG701" s="62"/>
      <c r="BH701" s="63"/>
      <c r="BI701" s="62"/>
      <c r="BJ701" s="62"/>
      <c r="BK701" s="42"/>
      <c r="BL701" s="42"/>
      <c r="BM701" s="62"/>
    </row>
    <row r="702" spans="1:65" ht="25.5" x14ac:dyDescent="0.25">
      <c r="A702" s="311"/>
      <c r="B702" s="284"/>
      <c r="C702" s="62"/>
      <c r="D702" s="62"/>
      <c r="E702" s="62"/>
      <c r="F702" s="349"/>
      <c r="G702" s="62"/>
      <c r="H702" s="88"/>
      <c r="I702" s="89"/>
      <c r="J702" s="89"/>
      <c r="K702" s="62"/>
      <c r="L702" s="380"/>
      <c r="M702" s="62"/>
      <c r="N702" s="63"/>
      <c r="O702" s="64"/>
      <c r="P702" s="62"/>
      <c r="Q702" s="63"/>
      <c r="R702" s="63"/>
      <c r="S702" s="62"/>
      <c r="T702" s="62"/>
      <c r="U702" s="62"/>
      <c r="V702" s="64"/>
      <c r="W702" s="62"/>
      <c r="X702" s="44" t="s">
        <v>1073</v>
      </c>
      <c r="Y702" s="44" t="s">
        <v>1893</v>
      </c>
      <c r="Z702" s="46">
        <v>42895</v>
      </c>
      <c r="AA702" s="55">
        <v>12154</v>
      </c>
      <c r="AB702" s="81" t="s">
        <v>639</v>
      </c>
      <c r="AC702" s="46">
        <v>42924</v>
      </c>
      <c r="AD702" s="46">
        <v>43288</v>
      </c>
      <c r="AE702" s="56"/>
      <c r="AF702" s="56"/>
      <c r="AG702" s="41"/>
      <c r="AH702" s="185"/>
      <c r="AI702" s="181"/>
      <c r="AJ702" s="182"/>
      <c r="AK702" s="181"/>
      <c r="AL702" s="64"/>
      <c r="AM702" s="64"/>
      <c r="AN702" s="64"/>
      <c r="AO702" s="64"/>
      <c r="AP702" s="61"/>
      <c r="AQ702" s="61"/>
      <c r="AR702" s="61"/>
      <c r="AS702" s="61"/>
      <c r="AT702" s="61"/>
      <c r="AU702" s="61"/>
      <c r="AV702" s="62"/>
      <c r="AW702" s="62"/>
      <c r="AX702" s="62"/>
      <c r="AY702" s="63"/>
      <c r="AZ702" s="62"/>
      <c r="BA702" s="63"/>
      <c r="BB702" s="62"/>
      <c r="BC702" s="62"/>
      <c r="BD702" s="42">
        <v>42899</v>
      </c>
      <c r="BE702" s="42">
        <v>43258</v>
      </c>
      <c r="BF702" s="43"/>
      <c r="BG702" s="62"/>
      <c r="BH702" s="63"/>
      <c r="BI702" s="62"/>
      <c r="BJ702" s="62"/>
      <c r="BK702" s="42"/>
      <c r="BL702" s="42"/>
      <c r="BM702" s="62"/>
    </row>
    <row r="703" spans="1:65" ht="38.25" x14ac:dyDescent="0.25">
      <c r="A703" s="311"/>
      <c r="B703" s="284"/>
      <c r="C703" s="62"/>
      <c r="D703" s="62"/>
      <c r="E703" s="62"/>
      <c r="F703" s="349"/>
      <c r="G703" s="62"/>
      <c r="H703" s="88"/>
      <c r="I703" s="89"/>
      <c r="J703" s="89"/>
      <c r="K703" s="62"/>
      <c r="L703" s="380"/>
      <c r="M703" s="62"/>
      <c r="N703" s="63"/>
      <c r="O703" s="64"/>
      <c r="P703" s="62"/>
      <c r="Q703" s="63"/>
      <c r="R703" s="63"/>
      <c r="S703" s="62"/>
      <c r="T703" s="62"/>
      <c r="U703" s="62"/>
      <c r="V703" s="64"/>
      <c r="W703" s="62"/>
      <c r="X703" s="44" t="s">
        <v>1075</v>
      </c>
      <c r="Y703" s="44" t="s">
        <v>1894</v>
      </c>
      <c r="Z703" s="46">
        <v>43110</v>
      </c>
      <c r="AA703" s="55">
        <v>12238</v>
      </c>
      <c r="AB703" s="81" t="s">
        <v>649</v>
      </c>
      <c r="AC703" s="46"/>
      <c r="AD703" s="46"/>
      <c r="AE703" s="56"/>
      <c r="AF703" s="56"/>
      <c r="AG703" s="41">
        <v>333172.89</v>
      </c>
      <c r="AH703" s="185"/>
      <c r="AI703" s="181"/>
      <c r="AJ703" s="182"/>
      <c r="AK703" s="181"/>
      <c r="AL703" s="64"/>
      <c r="AM703" s="64"/>
      <c r="AN703" s="64"/>
      <c r="AO703" s="64"/>
      <c r="AP703" s="61"/>
      <c r="AQ703" s="61"/>
      <c r="AR703" s="61"/>
      <c r="AS703" s="61"/>
      <c r="AT703" s="61"/>
      <c r="AU703" s="61"/>
      <c r="AV703" s="62"/>
      <c r="AW703" s="62"/>
      <c r="AX703" s="62"/>
      <c r="AY703" s="63"/>
      <c r="AZ703" s="62"/>
      <c r="BA703" s="63"/>
      <c r="BB703" s="62"/>
      <c r="BC703" s="62"/>
      <c r="BD703" s="42"/>
      <c r="BE703" s="42"/>
      <c r="BF703" s="43"/>
      <c r="BG703" s="62"/>
      <c r="BH703" s="63"/>
      <c r="BI703" s="62"/>
      <c r="BJ703" s="62"/>
      <c r="BK703" s="42"/>
      <c r="BL703" s="42"/>
      <c r="BM703" s="62"/>
    </row>
    <row r="704" spans="1:65" ht="38.25" x14ac:dyDescent="0.25">
      <c r="A704" s="312"/>
      <c r="B704" s="285"/>
      <c r="C704" s="66"/>
      <c r="D704" s="66"/>
      <c r="E704" s="66"/>
      <c r="F704" s="350"/>
      <c r="G704" s="66"/>
      <c r="H704" s="88"/>
      <c r="I704" s="89"/>
      <c r="J704" s="89"/>
      <c r="K704" s="66"/>
      <c r="L704" s="381"/>
      <c r="M704" s="66"/>
      <c r="N704" s="67"/>
      <c r="O704" s="68"/>
      <c r="P704" s="66"/>
      <c r="Q704" s="67"/>
      <c r="R704" s="67"/>
      <c r="S704" s="66"/>
      <c r="T704" s="66"/>
      <c r="U704" s="66"/>
      <c r="V704" s="68"/>
      <c r="W704" s="66"/>
      <c r="X704" s="44" t="s">
        <v>1075</v>
      </c>
      <c r="Y704" s="44" t="s">
        <v>1895</v>
      </c>
      <c r="Z704" s="46">
        <v>43235</v>
      </c>
      <c r="AA704" s="55">
        <v>12314</v>
      </c>
      <c r="AB704" s="81" t="s">
        <v>649</v>
      </c>
      <c r="AC704" s="46"/>
      <c r="AD704" s="46"/>
      <c r="AE704" s="56"/>
      <c r="AF704" s="56"/>
      <c r="AG704" s="41"/>
      <c r="AH704" s="185">
        <v>438663.24</v>
      </c>
      <c r="AI704" s="181"/>
      <c r="AJ704" s="182"/>
      <c r="AK704" s="181"/>
      <c r="AL704" s="68"/>
      <c r="AM704" s="68"/>
      <c r="AN704" s="68"/>
      <c r="AO704" s="68"/>
      <c r="AP704" s="61"/>
      <c r="AQ704" s="61"/>
      <c r="AR704" s="61"/>
      <c r="AS704" s="61"/>
      <c r="AT704" s="61"/>
      <c r="AU704" s="61"/>
      <c r="AV704" s="66"/>
      <c r="AW704" s="66"/>
      <c r="AX704" s="66"/>
      <c r="AY704" s="67"/>
      <c r="AZ704" s="66"/>
      <c r="BA704" s="67"/>
      <c r="BB704" s="66"/>
      <c r="BC704" s="66"/>
      <c r="BD704" s="42"/>
      <c r="BE704" s="42"/>
      <c r="BF704" s="43"/>
      <c r="BG704" s="66"/>
      <c r="BH704" s="67"/>
      <c r="BI704" s="66"/>
      <c r="BJ704" s="66"/>
      <c r="BK704" s="42"/>
      <c r="BL704" s="42"/>
      <c r="BM704" s="66"/>
    </row>
    <row r="705" spans="1:65" x14ac:dyDescent="0.25">
      <c r="A705" s="314">
        <v>134</v>
      </c>
      <c r="B705" s="287" t="s">
        <v>819</v>
      </c>
      <c r="C705" s="72" t="s">
        <v>517</v>
      </c>
      <c r="D705" s="72" t="s">
        <v>1154</v>
      </c>
      <c r="E705" s="72"/>
      <c r="F705" s="362" t="s">
        <v>821</v>
      </c>
      <c r="G705" s="72" t="s">
        <v>820</v>
      </c>
      <c r="H705" s="72"/>
      <c r="I705" s="73"/>
      <c r="J705" s="73"/>
      <c r="K705" s="72" t="s">
        <v>818</v>
      </c>
      <c r="L705" s="382" t="s">
        <v>822</v>
      </c>
      <c r="M705" s="72" t="s">
        <v>590</v>
      </c>
      <c r="N705" s="73">
        <v>42550</v>
      </c>
      <c r="O705" s="74">
        <v>5850487.1900000004</v>
      </c>
      <c r="P705" s="72" t="s">
        <v>824</v>
      </c>
      <c r="Q705" s="73">
        <v>42550</v>
      </c>
      <c r="R705" s="73">
        <v>42879</v>
      </c>
      <c r="S705" s="72" t="s">
        <v>52</v>
      </c>
      <c r="T705" s="72" t="s">
        <v>823</v>
      </c>
      <c r="U705" s="72" t="s">
        <v>1213</v>
      </c>
      <c r="V705" s="74">
        <v>292524.36</v>
      </c>
      <c r="W705" s="72">
        <v>44905100</v>
      </c>
      <c r="X705" s="43"/>
      <c r="Y705" s="44"/>
      <c r="Z705" s="46"/>
      <c r="AA705" s="55"/>
      <c r="AB705" s="53"/>
      <c r="AC705" s="46"/>
      <c r="AD705" s="46"/>
      <c r="AE705" s="56">
        <f>AG705/O705</f>
        <v>6.5839515153267081E-2</v>
      </c>
      <c r="AF705" s="56">
        <f>AH705/O705</f>
        <v>0</v>
      </c>
      <c r="AG705" s="41">
        <f>SUM(AG706:AG707)</f>
        <v>385193.24</v>
      </c>
      <c r="AH705" s="178"/>
      <c r="AI705" s="179"/>
      <c r="AJ705" s="180"/>
      <c r="AK705" s="179"/>
      <c r="AL705" s="59">
        <f>O705-AH705+AG705</f>
        <v>6235680.4300000006</v>
      </c>
      <c r="AM705" s="59">
        <v>1236963.26</v>
      </c>
      <c r="AN705" s="59">
        <v>79487.42</v>
      </c>
      <c r="AO705" s="59">
        <f t="shared" ref="AO705:AO716" si="50">AM705+AN705</f>
        <v>1316450.68</v>
      </c>
      <c r="AP705" s="61"/>
      <c r="AQ705" s="61"/>
      <c r="AR705" s="61"/>
      <c r="AS705" s="61"/>
      <c r="AT705" s="61"/>
      <c r="AU705" s="61"/>
      <c r="AV705" s="72"/>
      <c r="AW705" s="72"/>
      <c r="AX705" s="72"/>
      <c r="AY705" s="73"/>
      <c r="AZ705" s="72"/>
      <c r="BA705" s="73"/>
      <c r="BB705" s="72"/>
      <c r="BC705" s="72"/>
      <c r="BD705" s="42">
        <v>42576</v>
      </c>
      <c r="BE705" s="42">
        <v>42875</v>
      </c>
      <c r="BF705" s="43"/>
      <c r="BG705" s="72"/>
      <c r="BH705" s="73">
        <v>42576</v>
      </c>
      <c r="BI705" s="72"/>
      <c r="BJ705" s="72"/>
      <c r="BK705" s="42"/>
      <c r="BL705" s="42"/>
      <c r="BM705" s="72"/>
    </row>
    <row r="706" spans="1:65" ht="25.5" x14ac:dyDescent="0.25">
      <c r="A706" s="315"/>
      <c r="B706" s="288"/>
      <c r="C706" s="78"/>
      <c r="D706" s="78"/>
      <c r="E706" s="78"/>
      <c r="F706" s="363"/>
      <c r="G706" s="78"/>
      <c r="H706" s="78"/>
      <c r="I706" s="79"/>
      <c r="J706" s="79"/>
      <c r="K706" s="78"/>
      <c r="L706" s="383"/>
      <c r="M706" s="78"/>
      <c r="N706" s="79"/>
      <c r="O706" s="80"/>
      <c r="P706" s="78"/>
      <c r="Q706" s="79"/>
      <c r="R706" s="79"/>
      <c r="S706" s="78"/>
      <c r="T706" s="78"/>
      <c r="U706" s="78"/>
      <c r="V706" s="80"/>
      <c r="W706" s="78"/>
      <c r="X706" s="53" t="s">
        <v>1073</v>
      </c>
      <c r="Y706" s="44" t="s">
        <v>1745</v>
      </c>
      <c r="Z706" s="46">
        <v>42874</v>
      </c>
      <c r="AA706" s="55">
        <v>12175</v>
      </c>
      <c r="AB706" s="81" t="s">
        <v>639</v>
      </c>
      <c r="AC706" s="46">
        <v>42880</v>
      </c>
      <c r="AD706" s="46">
        <v>43209</v>
      </c>
      <c r="AE706" s="56"/>
      <c r="AF706" s="56"/>
      <c r="AG706" s="60"/>
      <c r="AH706" s="178"/>
      <c r="AI706" s="179"/>
      <c r="AJ706" s="180"/>
      <c r="AK706" s="179"/>
      <c r="AL706" s="64"/>
      <c r="AM706" s="64"/>
      <c r="AN706" s="64"/>
      <c r="AO706" s="64"/>
      <c r="AP706" s="61"/>
      <c r="AQ706" s="61"/>
      <c r="AR706" s="61"/>
      <c r="AS706" s="61"/>
      <c r="AT706" s="61"/>
      <c r="AU706" s="61"/>
      <c r="AV706" s="78"/>
      <c r="AW706" s="78"/>
      <c r="AX706" s="78"/>
      <c r="AY706" s="79"/>
      <c r="AZ706" s="78"/>
      <c r="BA706" s="79"/>
      <c r="BB706" s="78"/>
      <c r="BC706" s="78"/>
      <c r="BD706" s="42">
        <v>42876</v>
      </c>
      <c r="BE706" s="42">
        <v>43175</v>
      </c>
      <c r="BF706" s="43"/>
      <c r="BG706" s="78"/>
      <c r="BH706" s="79"/>
      <c r="BI706" s="78"/>
      <c r="BJ706" s="78"/>
      <c r="BK706" s="42"/>
      <c r="BL706" s="42"/>
      <c r="BM706" s="78"/>
    </row>
    <row r="707" spans="1:65" ht="25.5" x14ac:dyDescent="0.25">
      <c r="A707" s="315"/>
      <c r="B707" s="288"/>
      <c r="C707" s="78"/>
      <c r="D707" s="78"/>
      <c r="E707" s="78"/>
      <c r="F707" s="363"/>
      <c r="G707" s="78"/>
      <c r="H707" s="78"/>
      <c r="I707" s="79"/>
      <c r="J707" s="79"/>
      <c r="K707" s="78"/>
      <c r="L707" s="383"/>
      <c r="M707" s="78"/>
      <c r="N707" s="79"/>
      <c r="O707" s="80"/>
      <c r="P707" s="78"/>
      <c r="Q707" s="79"/>
      <c r="R707" s="79"/>
      <c r="S707" s="78"/>
      <c r="T707" s="78"/>
      <c r="U707" s="78"/>
      <c r="V707" s="80"/>
      <c r="W707" s="78"/>
      <c r="X707" s="53" t="s">
        <v>1075</v>
      </c>
      <c r="Y707" s="44" t="s">
        <v>1746</v>
      </c>
      <c r="Z707" s="46">
        <v>43059</v>
      </c>
      <c r="AA707" s="55">
        <v>12184</v>
      </c>
      <c r="AB707" s="81" t="s">
        <v>639</v>
      </c>
      <c r="AC707" s="46"/>
      <c r="AD707" s="46"/>
      <c r="AE707" s="56"/>
      <c r="AF707" s="56"/>
      <c r="AG707" s="60">
        <v>385193.24</v>
      </c>
      <c r="AH707" s="178"/>
      <c r="AI707" s="179"/>
      <c r="AJ707" s="180"/>
      <c r="AK707" s="179"/>
      <c r="AL707" s="64"/>
      <c r="AM707" s="64"/>
      <c r="AN707" s="64"/>
      <c r="AO707" s="64"/>
      <c r="AP707" s="61"/>
      <c r="AQ707" s="61"/>
      <c r="AR707" s="61"/>
      <c r="AS707" s="61"/>
      <c r="AT707" s="61"/>
      <c r="AU707" s="61"/>
      <c r="AV707" s="78"/>
      <c r="AW707" s="78"/>
      <c r="AX707" s="78"/>
      <c r="AY707" s="79"/>
      <c r="AZ707" s="78"/>
      <c r="BA707" s="79"/>
      <c r="BB707" s="78"/>
      <c r="BC707" s="78"/>
      <c r="BD707" s="42"/>
      <c r="BE707" s="42"/>
      <c r="BF707" s="43"/>
      <c r="BG707" s="78"/>
      <c r="BH707" s="79"/>
      <c r="BI707" s="78"/>
      <c r="BJ707" s="78"/>
      <c r="BK707" s="42"/>
      <c r="BL707" s="42"/>
      <c r="BM707" s="78"/>
    </row>
    <row r="708" spans="1:65" ht="25.5" x14ac:dyDescent="0.25">
      <c r="A708" s="316"/>
      <c r="B708" s="289"/>
      <c r="C708" s="82"/>
      <c r="D708" s="82"/>
      <c r="E708" s="82"/>
      <c r="F708" s="364"/>
      <c r="G708" s="82"/>
      <c r="H708" s="82"/>
      <c r="I708" s="83"/>
      <c r="J708" s="83"/>
      <c r="K708" s="82"/>
      <c r="L708" s="384"/>
      <c r="M708" s="82"/>
      <c r="N708" s="83"/>
      <c r="O708" s="84"/>
      <c r="P708" s="82"/>
      <c r="Q708" s="83"/>
      <c r="R708" s="83"/>
      <c r="S708" s="82"/>
      <c r="T708" s="82"/>
      <c r="U708" s="82"/>
      <c r="V708" s="84"/>
      <c r="W708" s="82"/>
      <c r="X708" s="53" t="s">
        <v>1073</v>
      </c>
      <c r="Y708" s="44" t="s">
        <v>1865</v>
      </c>
      <c r="Z708" s="46">
        <v>43209</v>
      </c>
      <c r="AA708" s="55">
        <v>12313</v>
      </c>
      <c r="AB708" s="81" t="s">
        <v>639</v>
      </c>
      <c r="AC708" s="46"/>
      <c r="AD708" s="46"/>
      <c r="AE708" s="56"/>
      <c r="AF708" s="56"/>
      <c r="AG708" s="60"/>
      <c r="AH708" s="178"/>
      <c r="AI708" s="179"/>
      <c r="AJ708" s="180"/>
      <c r="AK708" s="179"/>
      <c r="AL708" s="68"/>
      <c r="AM708" s="68"/>
      <c r="AN708" s="68"/>
      <c r="AO708" s="68"/>
      <c r="AP708" s="61"/>
      <c r="AQ708" s="61"/>
      <c r="AR708" s="61"/>
      <c r="AS708" s="61"/>
      <c r="AT708" s="61"/>
      <c r="AU708" s="61"/>
      <c r="AV708" s="82"/>
      <c r="AW708" s="82"/>
      <c r="AX708" s="82"/>
      <c r="AY708" s="83"/>
      <c r="AZ708" s="82"/>
      <c r="BA708" s="83"/>
      <c r="BB708" s="82"/>
      <c r="BC708" s="82"/>
      <c r="BD708" s="42">
        <v>43210</v>
      </c>
      <c r="BE708" s="42">
        <v>43389</v>
      </c>
      <c r="BF708" s="43"/>
      <c r="BG708" s="82"/>
      <c r="BH708" s="83"/>
      <c r="BI708" s="82"/>
      <c r="BJ708" s="82"/>
      <c r="BK708" s="42"/>
      <c r="BL708" s="42"/>
      <c r="BM708" s="82"/>
    </row>
    <row r="709" spans="1:65" x14ac:dyDescent="0.25">
      <c r="A709" s="314">
        <v>135</v>
      </c>
      <c r="B709" s="287" t="s">
        <v>834</v>
      </c>
      <c r="C709" s="72" t="s">
        <v>538</v>
      </c>
      <c r="D709" s="72" t="s">
        <v>1154</v>
      </c>
      <c r="E709" s="72"/>
      <c r="F709" s="362" t="s">
        <v>835</v>
      </c>
      <c r="G709" s="72" t="s">
        <v>836</v>
      </c>
      <c r="H709" s="72"/>
      <c r="I709" s="73"/>
      <c r="J709" s="73"/>
      <c r="K709" s="72" t="s">
        <v>748</v>
      </c>
      <c r="L709" s="382" t="s">
        <v>837</v>
      </c>
      <c r="M709" s="72" t="s">
        <v>623</v>
      </c>
      <c r="N709" s="73">
        <v>42558</v>
      </c>
      <c r="O709" s="74">
        <v>4495490.0999999996</v>
      </c>
      <c r="P709" s="72">
        <v>11845</v>
      </c>
      <c r="Q709" s="73">
        <v>42558</v>
      </c>
      <c r="R709" s="73">
        <v>42952</v>
      </c>
      <c r="S709" s="72" t="s">
        <v>18</v>
      </c>
      <c r="T709" s="72" t="s">
        <v>1231</v>
      </c>
      <c r="U709" s="72" t="s">
        <v>1213</v>
      </c>
      <c r="V709" s="74">
        <v>2886.12</v>
      </c>
      <c r="W709" s="72">
        <v>44905100</v>
      </c>
      <c r="X709" s="43"/>
      <c r="Y709" s="44"/>
      <c r="Z709" s="46"/>
      <c r="AA709" s="55"/>
      <c r="AB709" s="53"/>
      <c r="AC709" s="46"/>
      <c r="AD709" s="46"/>
      <c r="AE709" s="56">
        <f>AG709/O709</f>
        <v>9.2734144826611908E-2</v>
      </c>
      <c r="AF709" s="56">
        <f>AH709/O709</f>
        <v>1.8138725297159482E-2</v>
      </c>
      <c r="AG709" s="60">
        <f>SUM(AG710:AG711)</f>
        <v>416885.43</v>
      </c>
      <c r="AH709" s="60">
        <f>SUM(AH710:AH711)</f>
        <v>81542.460000000006</v>
      </c>
      <c r="AI709" s="41"/>
      <c r="AJ709" s="56"/>
      <c r="AK709" s="41"/>
      <c r="AL709" s="59">
        <f>O709-AH709+AG709</f>
        <v>4830833.0699999994</v>
      </c>
      <c r="AM709" s="59">
        <v>2577652.12</v>
      </c>
      <c r="AN709" s="59">
        <v>0</v>
      </c>
      <c r="AO709" s="59">
        <f t="shared" si="50"/>
        <v>2577652.12</v>
      </c>
      <c r="AP709" s="61"/>
      <c r="AQ709" s="61"/>
      <c r="AR709" s="61"/>
      <c r="AS709" s="61"/>
      <c r="AT709" s="61"/>
      <c r="AU709" s="61"/>
      <c r="AV709" s="72"/>
      <c r="AW709" s="72"/>
      <c r="AX709" s="72"/>
      <c r="AY709" s="73"/>
      <c r="AZ709" s="72"/>
      <c r="BA709" s="73"/>
      <c r="BB709" s="72"/>
      <c r="BC709" s="72"/>
      <c r="BD709" s="76">
        <v>42559</v>
      </c>
      <c r="BE709" s="42">
        <v>42923</v>
      </c>
      <c r="BF709" s="43"/>
      <c r="BG709" s="72"/>
      <c r="BH709" s="73">
        <v>42559</v>
      </c>
      <c r="BI709" s="72"/>
      <c r="BJ709" s="72"/>
      <c r="BK709" s="42"/>
      <c r="BL709" s="42"/>
      <c r="BM709" s="72"/>
    </row>
    <row r="710" spans="1:65" ht="38.25" x14ac:dyDescent="0.25">
      <c r="A710" s="315"/>
      <c r="B710" s="288"/>
      <c r="C710" s="78"/>
      <c r="D710" s="78"/>
      <c r="E710" s="78"/>
      <c r="F710" s="363"/>
      <c r="G710" s="78"/>
      <c r="H710" s="78"/>
      <c r="I710" s="79"/>
      <c r="J710" s="79"/>
      <c r="K710" s="78"/>
      <c r="L710" s="383"/>
      <c r="M710" s="78"/>
      <c r="N710" s="79"/>
      <c r="O710" s="80"/>
      <c r="P710" s="78"/>
      <c r="Q710" s="79"/>
      <c r="R710" s="79"/>
      <c r="S710" s="78"/>
      <c r="T710" s="78"/>
      <c r="U710" s="78"/>
      <c r="V710" s="80"/>
      <c r="W710" s="78"/>
      <c r="X710" s="53" t="s">
        <v>1075</v>
      </c>
      <c r="Y710" s="44" t="s">
        <v>863</v>
      </c>
      <c r="Z710" s="46">
        <v>42598</v>
      </c>
      <c r="AA710" s="55">
        <v>11873</v>
      </c>
      <c r="AB710" s="53" t="s">
        <v>864</v>
      </c>
      <c r="AC710" s="46"/>
      <c r="AD710" s="46"/>
      <c r="AE710" s="56"/>
      <c r="AF710" s="56"/>
      <c r="AG710" s="41"/>
      <c r="AH710" s="178">
        <v>81542.460000000006</v>
      </c>
      <c r="AI710" s="179"/>
      <c r="AJ710" s="180"/>
      <c r="AK710" s="179"/>
      <c r="AL710" s="64"/>
      <c r="AM710" s="64"/>
      <c r="AN710" s="64"/>
      <c r="AO710" s="64"/>
      <c r="AP710" s="61"/>
      <c r="AQ710" s="61"/>
      <c r="AR710" s="61"/>
      <c r="AS710" s="61"/>
      <c r="AT710" s="61"/>
      <c r="AU710" s="61"/>
      <c r="AV710" s="78"/>
      <c r="AW710" s="78"/>
      <c r="AX710" s="78"/>
      <c r="AY710" s="79"/>
      <c r="AZ710" s="78"/>
      <c r="BA710" s="79"/>
      <c r="BB710" s="78"/>
      <c r="BC710" s="78"/>
      <c r="BD710" s="76"/>
      <c r="BE710" s="42"/>
      <c r="BF710" s="43"/>
      <c r="BG710" s="78"/>
      <c r="BH710" s="79"/>
      <c r="BI710" s="78"/>
      <c r="BJ710" s="78"/>
      <c r="BK710" s="42"/>
      <c r="BL710" s="42"/>
      <c r="BM710" s="78"/>
    </row>
    <row r="711" spans="1:65" ht="38.25" x14ac:dyDescent="0.25">
      <c r="A711" s="315"/>
      <c r="B711" s="288"/>
      <c r="C711" s="78"/>
      <c r="D711" s="78"/>
      <c r="E711" s="78"/>
      <c r="F711" s="363"/>
      <c r="G711" s="78"/>
      <c r="H711" s="78"/>
      <c r="I711" s="79"/>
      <c r="J711" s="79"/>
      <c r="K711" s="78"/>
      <c r="L711" s="383"/>
      <c r="M711" s="78"/>
      <c r="N711" s="79"/>
      <c r="O711" s="80"/>
      <c r="P711" s="78"/>
      <c r="Q711" s="79"/>
      <c r="R711" s="79"/>
      <c r="S711" s="78"/>
      <c r="T711" s="78"/>
      <c r="U711" s="78"/>
      <c r="V711" s="80"/>
      <c r="W711" s="78"/>
      <c r="X711" s="53" t="s">
        <v>1075</v>
      </c>
      <c r="Y711" s="44" t="s">
        <v>1014</v>
      </c>
      <c r="Z711" s="46">
        <v>42730</v>
      </c>
      <c r="AA711" s="55">
        <v>11963</v>
      </c>
      <c r="AB711" s="53" t="s">
        <v>864</v>
      </c>
      <c r="AC711" s="46"/>
      <c r="AD711" s="46"/>
      <c r="AE711" s="56"/>
      <c r="AF711" s="56"/>
      <c r="AG711" s="41">
        <v>416885.43</v>
      </c>
      <c r="AH711" s="178"/>
      <c r="AI711" s="179"/>
      <c r="AJ711" s="180"/>
      <c r="AK711" s="179"/>
      <c r="AL711" s="64"/>
      <c r="AM711" s="64"/>
      <c r="AN711" s="64"/>
      <c r="AO711" s="64"/>
      <c r="AP711" s="61"/>
      <c r="AQ711" s="61"/>
      <c r="AR711" s="61"/>
      <c r="AS711" s="61"/>
      <c r="AT711" s="61"/>
      <c r="AU711" s="61"/>
      <c r="AV711" s="78"/>
      <c r="AW711" s="78"/>
      <c r="AX711" s="78"/>
      <c r="AY711" s="79"/>
      <c r="AZ711" s="78"/>
      <c r="BA711" s="79"/>
      <c r="BB711" s="78"/>
      <c r="BC711" s="78"/>
      <c r="BD711" s="76"/>
      <c r="BE711" s="42"/>
      <c r="BF711" s="43"/>
      <c r="BG711" s="78"/>
      <c r="BH711" s="79"/>
      <c r="BI711" s="78"/>
      <c r="BJ711" s="78"/>
      <c r="BK711" s="42"/>
      <c r="BL711" s="42"/>
      <c r="BM711" s="78"/>
    </row>
    <row r="712" spans="1:65" ht="25.5" x14ac:dyDescent="0.25">
      <c r="A712" s="316"/>
      <c r="B712" s="289"/>
      <c r="C712" s="82"/>
      <c r="D712" s="82"/>
      <c r="E712" s="82"/>
      <c r="F712" s="364"/>
      <c r="G712" s="82"/>
      <c r="H712" s="82"/>
      <c r="I712" s="83"/>
      <c r="J712" s="83"/>
      <c r="K712" s="82"/>
      <c r="L712" s="384"/>
      <c r="M712" s="82"/>
      <c r="N712" s="83"/>
      <c r="O712" s="84"/>
      <c r="P712" s="82"/>
      <c r="Q712" s="83"/>
      <c r="R712" s="83"/>
      <c r="S712" s="82"/>
      <c r="T712" s="82"/>
      <c r="U712" s="82"/>
      <c r="V712" s="84"/>
      <c r="W712" s="82"/>
      <c r="X712" s="53" t="s">
        <v>1073</v>
      </c>
      <c r="Y712" s="44" t="s">
        <v>1670</v>
      </c>
      <c r="Z712" s="46">
        <v>42923</v>
      </c>
      <c r="AA712" s="55">
        <v>12173</v>
      </c>
      <c r="AB712" s="81" t="s">
        <v>639</v>
      </c>
      <c r="AC712" s="46">
        <v>42953</v>
      </c>
      <c r="AD712" s="46">
        <v>43347</v>
      </c>
      <c r="AE712" s="56"/>
      <c r="AF712" s="56"/>
      <c r="AG712" s="41"/>
      <c r="AH712" s="178"/>
      <c r="AI712" s="179"/>
      <c r="AJ712" s="180"/>
      <c r="AK712" s="179"/>
      <c r="AL712" s="68"/>
      <c r="AM712" s="68"/>
      <c r="AN712" s="68"/>
      <c r="AO712" s="68"/>
      <c r="AP712" s="61"/>
      <c r="AQ712" s="61"/>
      <c r="AR712" s="61"/>
      <c r="AS712" s="61"/>
      <c r="AT712" s="61"/>
      <c r="AU712" s="61"/>
      <c r="AV712" s="82"/>
      <c r="AW712" s="82"/>
      <c r="AX712" s="82"/>
      <c r="AY712" s="83"/>
      <c r="AZ712" s="82"/>
      <c r="BA712" s="83"/>
      <c r="BB712" s="82"/>
      <c r="BC712" s="82"/>
      <c r="BD712" s="76">
        <v>42924</v>
      </c>
      <c r="BE712" s="42">
        <v>43288</v>
      </c>
      <c r="BF712" s="43"/>
      <c r="BG712" s="82"/>
      <c r="BH712" s="83"/>
      <c r="BI712" s="82"/>
      <c r="BJ712" s="82"/>
      <c r="BK712" s="42"/>
      <c r="BL712" s="42"/>
      <c r="BM712" s="82"/>
    </row>
    <row r="713" spans="1:65" x14ac:dyDescent="0.25">
      <c r="A713" s="314">
        <v>136</v>
      </c>
      <c r="B713" s="287" t="s">
        <v>839</v>
      </c>
      <c r="C713" s="72" t="s">
        <v>539</v>
      </c>
      <c r="D713" s="72" t="s">
        <v>1154</v>
      </c>
      <c r="E713" s="72"/>
      <c r="F713" s="362" t="s">
        <v>838</v>
      </c>
      <c r="G713" s="72">
        <v>11816</v>
      </c>
      <c r="H713" s="72"/>
      <c r="I713" s="73"/>
      <c r="J713" s="73"/>
      <c r="K713" s="72" t="s">
        <v>608</v>
      </c>
      <c r="L713" s="382" t="s">
        <v>392</v>
      </c>
      <c r="M713" s="72" t="s">
        <v>623</v>
      </c>
      <c r="N713" s="73">
        <v>42558</v>
      </c>
      <c r="O713" s="74">
        <v>1242447.3899999999</v>
      </c>
      <c r="P713" s="72" t="s">
        <v>840</v>
      </c>
      <c r="Q713" s="73">
        <v>42558</v>
      </c>
      <c r="R713" s="73">
        <v>42952</v>
      </c>
      <c r="S713" s="72" t="s">
        <v>18</v>
      </c>
      <c r="T713" s="72" t="s">
        <v>1231</v>
      </c>
      <c r="U713" s="72" t="s">
        <v>1213</v>
      </c>
      <c r="V713" s="74">
        <v>25540.25</v>
      </c>
      <c r="W713" s="72">
        <v>44905100</v>
      </c>
      <c r="X713" s="43"/>
      <c r="Y713" s="44"/>
      <c r="Z713" s="46"/>
      <c r="AA713" s="55"/>
      <c r="AB713" s="53"/>
      <c r="AC713" s="46"/>
      <c r="AD713" s="46"/>
      <c r="AE713" s="56">
        <f>AG713/O713</f>
        <v>0</v>
      </c>
      <c r="AF713" s="56">
        <f>AH713/O713</f>
        <v>6.4508984963942834E-2</v>
      </c>
      <c r="AG713" s="41">
        <f>SUM(AG714)</f>
        <v>0</v>
      </c>
      <c r="AH713" s="41">
        <f>SUM(AH714)</f>
        <v>80149.02</v>
      </c>
      <c r="AI713" s="179"/>
      <c r="AJ713" s="180"/>
      <c r="AK713" s="179"/>
      <c r="AL713" s="59">
        <f>O713-AH713+AG713</f>
        <v>1162298.3699999999</v>
      </c>
      <c r="AM713" s="59">
        <v>598054</v>
      </c>
      <c r="AN713" s="59">
        <v>93024.18</v>
      </c>
      <c r="AO713" s="59">
        <f t="shared" si="50"/>
        <v>691078.17999999993</v>
      </c>
      <c r="AP713" s="61"/>
      <c r="AQ713" s="61"/>
      <c r="AR713" s="61"/>
      <c r="AS713" s="61"/>
      <c r="AT713" s="61"/>
      <c r="AU713" s="61"/>
      <c r="AV713" s="72"/>
      <c r="AW713" s="72"/>
      <c r="AX713" s="72"/>
      <c r="AY713" s="73"/>
      <c r="AZ713" s="72"/>
      <c r="BA713" s="73"/>
      <c r="BB713" s="72"/>
      <c r="BC713" s="72"/>
      <c r="BD713" s="76">
        <v>42559</v>
      </c>
      <c r="BE713" s="42">
        <v>42923</v>
      </c>
      <c r="BF713" s="43"/>
      <c r="BG713" s="72"/>
      <c r="BH713" s="73">
        <v>42559</v>
      </c>
      <c r="BI713" s="72"/>
      <c r="BJ713" s="72"/>
      <c r="BK713" s="42"/>
      <c r="BL713" s="42"/>
      <c r="BM713" s="72"/>
    </row>
    <row r="714" spans="1:65" ht="38.25" x14ac:dyDescent="0.25">
      <c r="A714" s="315"/>
      <c r="B714" s="288"/>
      <c r="C714" s="78"/>
      <c r="D714" s="78"/>
      <c r="E714" s="78"/>
      <c r="F714" s="363"/>
      <c r="G714" s="78"/>
      <c r="H714" s="78"/>
      <c r="I714" s="79"/>
      <c r="J714" s="79"/>
      <c r="K714" s="78"/>
      <c r="L714" s="383"/>
      <c r="M714" s="78"/>
      <c r="N714" s="79"/>
      <c r="O714" s="80"/>
      <c r="P714" s="78"/>
      <c r="Q714" s="79"/>
      <c r="R714" s="79"/>
      <c r="S714" s="78"/>
      <c r="T714" s="78"/>
      <c r="U714" s="78"/>
      <c r="V714" s="80"/>
      <c r="W714" s="78"/>
      <c r="X714" s="53" t="s">
        <v>1075</v>
      </c>
      <c r="Y714" s="44" t="s">
        <v>854</v>
      </c>
      <c r="Z714" s="46">
        <v>42612</v>
      </c>
      <c r="AA714" s="55">
        <v>11882</v>
      </c>
      <c r="AB714" s="81" t="s">
        <v>649</v>
      </c>
      <c r="AC714" s="46"/>
      <c r="AD714" s="46"/>
      <c r="AE714" s="56"/>
      <c r="AF714" s="56"/>
      <c r="AG714" s="41"/>
      <c r="AH714" s="178">
        <v>80149.02</v>
      </c>
      <c r="AI714" s="179"/>
      <c r="AJ714" s="180"/>
      <c r="AK714" s="179"/>
      <c r="AL714" s="64"/>
      <c r="AM714" s="64">
        <v>0</v>
      </c>
      <c r="AN714" s="64"/>
      <c r="AO714" s="64">
        <f t="shared" si="50"/>
        <v>0</v>
      </c>
      <c r="AP714" s="61"/>
      <c r="AQ714" s="61"/>
      <c r="AR714" s="61"/>
      <c r="AS714" s="61"/>
      <c r="AT714" s="61"/>
      <c r="AU714" s="61"/>
      <c r="AV714" s="78"/>
      <c r="AW714" s="78"/>
      <c r="AX714" s="78"/>
      <c r="AY714" s="79"/>
      <c r="AZ714" s="78"/>
      <c r="BA714" s="79"/>
      <c r="BB714" s="78"/>
      <c r="BC714" s="78"/>
      <c r="BD714" s="76"/>
      <c r="BE714" s="42"/>
      <c r="BF714" s="43"/>
      <c r="BG714" s="78"/>
      <c r="BH714" s="79"/>
      <c r="BI714" s="78"/>
      <c r="BJ714" s="78"/>
      <c r="BK714" s="42"/>
      <c r="BL714" s="42"/>
      <c r="BM714" s="78"/>
    </row>
    <row r="715" spans="1:65" ht="25.5" x14ac:dyDescent="0.25">
      <c r="A715" s="316"/>
      <c r="B715" s="289"/>
      <c r="C715" s="82"/>
      <c r="D715" s="82"/>
      <c r="E715" s="82"/>
      <c r="F715" s="364"/>
      <c r="G715" s="82"/>
      <c r="H715" s="82"/>
      <c r="I715" s="83"/>
      <c r="J715" s="83"/>
      <c r="K715" s="82"/>
      <c r="L715" s="384"/>
      <c r="M715" s="82"/>
      <c r="N715" s="83"/>
      <c r="O715" s="84"/>
      <c r="P715" s="82"/>
      <c r="Q715" s="83"/>
      <c r="R715" s="83"/>
      <c r="S715" s="82"/>
      <c r="T715" s="82"/>
      <c r="U715" s="82"/>
      <c r="V715" s="84"/>
      <c r="W715" s="82"/>
      <c r="X715" s="53" t="s">
        <v>1073</v>
      </c>
      <c r="Y715" s="44" t="s">
        <v>1651</v>
      </c>
      <c r="Z715" s="46">
        <v>42923</v>
      </c>
      <c r="AA715" s="55">
        <v>12173</v>
      </c>
      <c r="AB715" s="81" t="s">
        <v>639</v>
      </c>
      <c r="AC715" s="46">
        <v>42953</v>
      </c>
      <c r="AD715" s="46">
        <v>43347</v>
      </c>
      <c r="AE715" s="56"/>
      <c r="AF715" s="56"/>
      <c r="AG715" s="41"/>
      <c r="AH715" s="178"/>
      <c r="AI715" s="179"/>
      <c r="AJ715" s="180"/>
      <c r="AK715" s="179"/>
      <c r="AL715" s="68"/>
      <c r="AM715" s="68"/>
      <c r="AN715" s="68"/>
      <c r="AO715" s="68"/>
      <c r="AP715" s="61"/>
      <c r="AQ715" s="61"/>
      <c r="AR715" s="61"/>
      <c r="AS715" s="61"/>
      <c r="AT715" s="61"/>
      <c r="AU715" s="61"/>
      <c r="AV715" s="82"/>
      <c r="AW715" s="82"/>
      <c r="AX715" s="82"/>
      <c r="AY715" s="83"/>
      <c r="AZ715" s="82"/>
      <c r="BA715" s="83"/>
      <c r="BB715" s="82"/>
      <c r="BC715" s="82"/>
      <c r="BD715" s="76">
        <v>42924</v>
      </c>
      <c r="BE715" s="42">
        <v>43288</v>
      </c>
      <c r="BF715" s="43"/>
      <c r="BG715" s="82"/>
      <c r="BH715" s="83"/>
      <c r="BI715" s="82"/>
      <c r="BJ715" s="82"/>
      <c r="BK715" s="42"/>
      <c r="BL715" s="42"/>
      <c r="BM715" s="82"/>
    </row>
    <row r="716" spans="1:65" x14ac:dyDescent="0.25">
      <c r="A716" s="314">
        <v>137</v>
      </c>
      <c r="B716" s="287">
        <v>165</v>
      </c>
      <c r="C716" s="72" t="s">
        <v>1144</v>
      </c>
      <c r="D716" s="72" t="s">
        <v>1154</v>
      </c>
      <c r="E716" s="72"/>
      <c r="F716" s="362" t="s">
        <v>1467</v>
      </c>
      <c r="G716" s="72">
        <v>12068</v>
      </c>
      <c r="H716" s="72"/>
      <c r="I716" s="73"/>
      <c r="J716" s="73"/>
      <c r="K716" s="72" t="s">
        <v>1465</v>
      </c>
      <c r="L716" s="382" t="s">
        <v>1466</v>
      </c>
      <c r="M716" s="72" t="s">
        <v>561</v>
      </c>
      <c r="N716" s="73">
        <v>42934</v>
      </c>
      <c r="O716" s="74">
        <v>1043025.34</v>
      </c>
      <c r="P716" s="72">
        <v>12100</v>
      </c>
      <c r="Q716" s="73">
        <v>42934</v>
      </c>
      <c r="R716" s="73">
        <v>43053</v>
      </c>
      <c r="S716" s="72" t="s">
        <v>1469</v>
      </c>
      <c r="T716" s="161" t="s">
        <v>1470</v>
      </c>
      <c r="U716" s="161" t="s">
        <v>1757</v>
      </c>
      <c r="V716" s="74"/>
      <c r="W716" s="72">
        <v>44905100</v>
      </c>
      <c r="X716" s="53"/>
      <c r="Y716" s="44"/>
      <c r="Z716" s="46"/>
      <c r="AA716" s="55"/>
      <c r="AB716" s="81"/>
      <c r="AC716" s="46"/>
      <c r="AD716" s="46"/>
      <c r="AE716" s="56"/>
      <c r="AF716" s="56"/>
      <c r="AG716" s="41"/>
      <c r="AH716" s="178"/>
      <c r="AI716" s="179"/>
      <c r="AJ716" s="180"/>
      <c r="AK716" s="179"/>
      <c r="AL716" s="59">
        <f>O716-AH716+AG716</f>
        <v>1043025.34</v>
      </c>
      <c r="AM716" s="59">
        <v>216380.98</v>
      </c>
      <c r="AN716" s="59">
        <v>0</v>
      </c>
      <c r="AO716" s="59">
        <f t="shared" si="50"/>
        <v>216380.98</v>
      </c>
      <c r="AP716" s="61"/>
      <c r="AQ716" s="61"/>
      <c r="AR716" s="61"/>
      <c r="AS716" s="61"/>
      <c r="AT716" s="61"/>
      <c r="AU716" s="61"/>
      <c r="AV716" s="72"/>
      <c r="AW716" s="72"/>
      <c r="AX716" s="72"/>
      <c r="AY716" s="73"/>
      <c r="AZ716" s="72"/>
      <c r="BA716" s="73"/>
      <c r="BB716" s="72"/>
      <c r="BC716" s="72"/>
      <c r="BD716" s="76">
        <v>42934</v>
      </c>
      <c r="BE716" s="42">
        <v>43023</v>
      </c>
      <c r="BF716" s="43"/>
      <c r="BG716" s="72"/>
      <c r="BH716" s="73">
        <v>42934</v>
      </c>
      <c r="BI716" s="72"/>
      <c r="BJ716" s="72"/>
      <c r="BK716" s="42"/>
      <c r="BL716" s="42"/>
      <c r="BM716" s="72"/>
    </row>
    <row r="717" spans="1:65" ht="38.25" x14ac:dyDescent="0.25">
      <c r="A717" s="315"/>
      <c r="B717" s="288"/>
      <c r="C717" s="78"/>
      <c r="D717" s="78"/>
      <c r="E717" s="78"/>
      <c r="F717" s="363"/>
      <c r="G717" s="78"/>
      <c r="H717" s="78"/>
      <c r="I717" s="79"/>
      <c r="J717" s="79"/>
      <c r="K717" s="78"/>
      <c r="L717" s="383"/>
      <c r="M717" s="78"/>
      <c r="N717" s="79"/>
      <c r="O717" s="80"/>
      <c r="P717" s="78"/>
      <c r="Q717" s="79"/>
      <c r="R717" s="79"/>
      <c r="S717" s="78"/>
      <c r="T717" s="162"/>
      <c r="U717" s="162"/>
      <c r="V717" s="80"/>
      <c r="W717" s="78"/>
      <c r="X717" s="53" t="s">
        <v>1073</v>
      </c>
      <c r="Y717" s="44" t="s">
        <v>1710</v>
      </c>
      <c r="Z717" s="46">
        <v>43019</v>
      </c>
      <c r="AA717" s="55">
        <v>12177</v>
      </c>
      <c r="AB717" s="81" t="s">
        <v>1572</v>
      </c>
      <c r="AC717" s="46">
        <v>43054</v>
      </c>
      <c r="AD717" s="46">
        <v>43173</v>
      </c>
      <c r="AE717" s="56"/>
      <c r="AF717" s="56"/>
      <c r="AG717" s="41"/>
      <c r="AH717" s="178"/>
      <c r="AI717" s="179"/>
      <c r="AJ717" s="180"/>
      <c r="AK717" s="179"/>
      <c r="AL717" s="68"/>
      <c r="AM717" s="68"/>
      <c r="AN717" s="68"/>
      <c r="AO717" s="68"/>
      <c r="AP717" s="61"/>
      <c r="AQ717" s="61"/>
      <c r="AR717" s="61"/>
      <c r="AS717" s="61"/>
      <c r="AT717" s="61"/>
      <c r="AU717" s="61"/>
      <c r="AV717" s="82"/>
      <c r="AW717" s="82"/>
      <c r="AX717" s="82"/>
      <c r="AY717" s="83"/>
      <c r="AZ717" s="82"/>
      <c r="BA717" s="83"/>
      <c r="BB717" s="82"/>
      <c r="BC717" s="82"/>
      <c r="BD717" s="76">
        <v>43024</v>
      </c>
      <c r="BE717" s="42">
        <v>43113</v>
      </c>
      <c r="BF717" s="43"/>
      <c r="BG717" s="82"/>
      <c r="BH717" s="83"/>
      <c r="BI717" s="82"/>
      <c r="BJ717" s="82"/>
      <c r="BK717" s="42"/>
      <c r="BL717" s="42"/>
      <c r="BM717" s="78"/>
    </row>
    <row r="718" spans="1:65" ht="38.25" x14ac:dyDescent="0.25">
      <c r="A718" s="315"/>
      <c r="B718" s="288"/>
      <c r="C718" s="78"/>
      <c r="D718" s="78"/>
      <c r="E718" s="78"/>
      <c r="F718" s="363"/>
      <c r="G718" s="78"/>
      <c r="H718" s="78"/>
      <c r="I718" s="79"/>
      <c r="J718" s="79"/>
      <c r="K718" s="78"/>
      <c r="L718" s="383"/>
      <c r="M718" s="78"/>
      <c r="N718" s="79"/>
      <c r="O718" s="80"/>
      <c r="P718" s="78"/>
      <c r="Q718" s="79"/>
      <c r="R718" s="79"/>
      <c r="S718" s="78"/>
      <c r="T718" s="162"/>
      <c r="U718" s="162"/>
      <c r="V718" s="80"/>
      <c r="W718" s="78"/>
      <c r="X718" s="53" t="s">
        <v>1073</v>
      </c>
      <c r="Y718" s="44" t="s">
        <v>1926</v>
      </c>
      <c r="Z718" s="46">
        <v>43173</v>
      </c>
      <c r="AA718" s="55">
        <v>12293</v>
      </c>
      <c r="AB718" s="81" t="s">
        <v>1572</v>
      </c>
      <c r="AC718" s="46">
        <v>43174</v>
      </c>
      <c r="AD718" s="46">
        <v>43293</v>
      </c>
      <c r="AE718" s="56"/>
      <c r="AF718" s="56"/>
      <c r="AG718" s="41"/>
      <c r="AH718" s="178"/>
      <c r="AI718" s="179"/>
      <c r="AJ718" s="180"/>
      <c r="AK718" s="179"/>
      <c r="AL718" s="49"/>
      <c r="AM718" s="49"/>
      <c r="AN718" s="49"/>
      <c r="AO718" s="49"/>
      <c r="AP718" s="61"/>
      <c r="AQ718" s="61"/>
      <c r="AR718" s="61"/>
      <c r="AS718" s="61"/>
      <c r="AT718" s="61"/>
      <c r="AU718" s="61"/>
      <c r="AV718" s="128"/>
      <c r="AW718" s="128"/>
      <c r="AX718" s="128"/>
      <c r="AY718" s="129"/>
      <c r="AZ718" s="128"/>
      <c r="BA718" s="129"/>
      <c r="BB718" s="128"/>
      <c r="BC718" s="128"/>
      <c r="BD718" s="76"/>
      <c r="BE718" s="42"/>
      <c r="BF718" s="43"/>
      <c r="BG718" s="128"/>
      <c r="BH718" s="129"/>
      <c r="BI718" s="128"/>
      <c r="BJ718" s="128"/>
      <c r="BK718" s="42"/>
      <c r="BL718" s="42"/>
      <c r="BM718" s="78"/>
    </row>
    <row r="719" spans="1:65" ht="38.25" x14ac:dyDescent="0.25">
      <c r="A719" s="316"/>
      <c r="B719" s="289"/>
      <c r="C719" s="82"/>
      <c r="D719" s="82"/>
      <c r="E719" s="82"/>
      <c r="F719" s="364"/>
      <c r="G719" s="82"/>
      <c r="H719" s="82"/>
      <c r="I719" s="83"/>
      <c r="J719" s="83"/>
      <c r="K719" s="82"/>
      <c r="L719" s="384"/>
      <c r="M719" s="82"/>
      <c r="N719" s="83"/>
      <c r="O719" s="84"/>
      <c r="P719" s="82"/>
      <c r="Q719" s="83"/>
      <c r="R719" s="83"/>
      <c r="S719" s="82"/>
      <c r="T719" s="163"/>
      <c r="U719" s="163"/>
      <c r="V719" s="84"/>
      <c r="W719" s="82"/>
      <c r="X719" s="53" t="s">
        <v>1073</v>
      </c>
      <c r="Y719" s="44" t="s">
        <v>1970</v>
      </c>
      <c r="Z719" s="46">
        <v>43293</v>
      </c>
      <c r="AA719" s="55">
        <v>12351</v>
      </c>
      <c r="AB719" s="81" t="s">
        <v>1572</v>
      </c>
      <c r="AC719" s="46">
        <v>43294</v>
      </c>
      <c r="AD719" s="46">
        <v>43413</v>
      </c>
      <c r="AE719" s="56"/>
      <c r="AF719" s="56"/>
      <c r="AG719" s="41"/>
      <c r="AH719" s="178"/>
      <c r="AI719" s="179"/>
      <c r="AJ719" s="180"/>
      <c r="AK719" s="179"/>
      <c r="AL719" s="49"/>
      <c r="AM719" s="49"/>
      <c r="AN719" s="49"/>
      <c r="AO719" s="49"/>
      <c r="AP719" s="61"/>
      <c r="AQ719" s="61"/>
      <c r="AR719" s="61"/>
      <c r="AS719" s="61"/>
      <c r="AT719" s="61"/>
      <c r="AU719" s="61"/>
      <c r="AV719" s="128"/>
      <c r="AW719" s="128"/>
      <c r="AX719" s="128"/>
      <c r="AY719" s="129"/>
      <c r="AZ719" s="128"/>
      <c r="BA719" s="129"/>
      <c r="BB719" s="128"/>
      <c r="BC719" s="128"/>
      <c r="BD719" s="76"/>
      <c r="BE719" s="42"/>
      <c r="BF719" s="43"/>
      <c r="BG719" s="128"/>
      <c r="BH719" s="129"/>
      <c r="BI719" s="128"/>
      <c r="BJ719" s="128"/>
      <c r="BK719" s="42"/>
      <c r="BL719" s="42"/>
      <c r="BM719" s="82"/>
    </row>
    <row r="720" spans="1:65" ht="51" x14ac:dyDescent="0.25">
      <c r="A720" s="313">
        <v>138</v>
      </c>
      <c r="B720" s="286" t="s">
        <v>1472</v>
      </c>
      <c r="C720" s="44" t="s">
        <v>1103</v>
      </c>
      <c r="D720" s="44" t="s">
        <v>1154</v>
      </c>
      <c r="E720" s="44"/>
      <c r="F720" s="107" t="s">
        <v>1474</v>
      </c>
      <c r="G720" s="44">
        <v>12068</v>
      </c>
      <c r="H720" s="44"/>
      <c r="I720" s="46"/>
      <c r="J720" s="46"/>
      <c r="K720" s="44" t="s">
        <v>1471</v>
      </c>
      <c r="L720" s="348" t="s">
        <v>1473</v>
      </c>
      <c r="M720" s="44" t="s">
        <v>256</v>
      </c>
      <c r="N720" s="46">
        <v>42950</v>
      </c>
      <c r="O720" s="41">
        <v>1862172.08</v>
      </c>
      <c r="P720" s="44">
        <v>12113</v>
      </c>
      <c r="Q720" s="46">
        <v>42950</v>
      </c>
      <c r="R720" s="46">
        <v>43099</v>
      </c>
      <c r="S720" s="44" t="s">
        <v>1469</v>
      </c>
      <c r="T720" s="44" t="s">
        <v>1470</v>
      </c>
      <c r="U720" s="44" t="s">
        <v>1757</v>
      </c>
      <c r="V720" s="41"/>
      <c r="W720" s="44">
        <v>44905100</v>
      </c>
      <c r="X720" s="43"/>
      <c r="Y720" s="44"/>
      <c r="Z720" s="46"/>
      <c r="AA720" s="55"/>
      <c r="AB720" s="53"/>
      <c r="AC720" s="46"/>
      <c r="AD720" s="46"/>
      <c r="AE720" s="56"/>
      <c r="AF720" s="56"/>
      <c r="AG720" s="41"/>
      <c r="AH720" s="179"/>
      <c r="AI720" s="179"/>
      <c r="AJ720" s="180"/>
      <c r="AK720" s="179"/>
      <c r="AL720" s="41">
        <f>O720-AH720+AG720</f>
        <v>1862172.08</v>
      </c>
      <c r="AM720" s="41">
        <v>0</v>
      </c>
      <c r="AN720" s="41">
        <v>0</v>
      </c>
      <c r="AO720" s="41">
        <f t="shared" ref="AO720" si="51">AM720+AN720</f>
        <v>0</v>
      </c>
      <c r="AP720" s="61"/>
      <c r="AQ720" s="61"/>
      <c r="AR720" s="61"/>
      <c r="AS720" s="61"/>
      <c r="AT720" s="61"/>
      <c r="AU720" s="61"/>
      <c r="AV720" s="44"/>
      <c r="AW720" s="44"/>
      <c r="AX720" s="44"/>
      <c r="AY720" s="46"/>
      <c r="AZ720" s="44"/>
      <c r="BA720" s="46"/>
      <c r="BB720" s="44"/>
      <c r="BC720" s="44"/>
      <c r="BD720" s="42"/>
      <c r="BE720" s="42"/>
      <c r="BF720" s="43"/>
      <c r="BG720" s="44"/>
      <c r="BH720" s="46" t="s">
        <v>675</v>
      </c>
      <c r="BI720" s="44"/>
      <c r="BJ720" s="44"/>
      <c r="BK720" s="42"/>
      <c r="BL720" s="42"/>
      <c r="BM720" s="44"/>
    </row>
    <row r="721" spans="1:65" x14ac:dyDescent="0.25">
      <c r="A721" s="317">
        <v>139</v>
      </c>
      <c r="B721" s="290" t="s">
        <v>105</v>
      </c>
      <c r="C721" s="57" t="s">
        <v>275</v>
      </c>
      <c r="D721" s="57" t="s">
        <v>1143</v>
      </c>
      <c r="E721" s="57" t="s">
        <v>143</v>
      </c>
      <c r="F721" s="351" t="s">
        <v>106</v>
      </c>
      <c r="G721" s="57">
        <v>11058</v>
      </c>
      <c r="H721" s="57"/>
      <c r="I721" s="58"/>
      <c r="J721" s="58"/>
      <c r="K721" s="57" t="s">
        <v>107</v>
      </c>
      <c r="L721" s="385" t="s">
        <v>37</v>
      </c>
      <c r="M721" s="57" t="s">
        <v>255</v>
      </c>
      <c r="N721" s="58">
        <v>41477</v>
      </c>
      <c r="O721" s="59">
        <v>3475000</v>
      </c>
      <c r="P721" s="57" t="s">
        <v>108</v>
      </c>
      <c r="Q721" s="58">
        <v>41478</v>
      </c>
      <c r="R721" s="58">
        <v>42197</v>
      </c>
      <c r="S721" s="57">
        <v>1</v>
      </c>
      <c r="T721" s="57"/>
      <c r="U721" s="57"/>
      <c r="V721" s="59"/>
      <c r="W721" s="57">
        <v>44905100</v>
      </c>
      <c r="X721" s="44"/>
      <c r="Y721" s="53"/>
      <c r="Z721" s="46"/>
      <c r="AA721" s="55"/>
      <c r="AB721" s="53"/>
      <c r="AC721" s="46"/>
      <c r="AD721" s="46"/>
      <c r="AE721" s="56">
        <f>AG721/O721</f>
        <v>0.11266187050359712</v>
      </c>
      <c r="AF721" s="56">
        <f>AH721/O721</f>
        <v>0</v>
      </c>
      <c r="AG721" s="41">
        <f>SUM(AG722:AG723)</f>
        <v>391500</v>
      </c>
      <c r="AH721" s="41">
        <f>SUM(AH722:AH723)</f>
        <v>0</v>
      </c>
      <c r="AI721" s="41"/>
      <c r="AJ721" s="56"/>
      <c r="AK721" s="41"/>
      <c r="AL721" s="59">
        <f>O721-AH721+AG721</f>
        <v>3866500</v>
      </c>
      <c r="AM721" s="59">
        <v>2943037.2300000004</v>
      </c>
      <c r="AN721" s="59">
        <v>208354.49</v>
      </c>
      <c r="AO721" s="59">
        <f t="shared" si="45"/>
        <v>3151391.7200000007</v>
      </c>
      <c r="AP721" s="71"/>
      <c r="AQ721" s="71"/>
      <c r="AR721" s="71"/>
      <c r="AS721" s="71"/>
      <c r="AT721" s="71"/>
      <c r="AU721" s="71"/>
      <c r="AV721" s="57"/>
      <c r="AW721" s="57"/>
      <c r="AX721" s="57"/>
      <c r="AY721" s="58"/>
      <c r="AZ721" s="57"/>
      <c r="BA721" s="58"/>
      <c r="BB721" s="57"/>
      <c r="BC721" s="57"/>
      <c r="BD721" s="42">
        <v>41478</v>
      </c>
      <c r="BE721" s="42">
        <v>42207</v>
      </c>
      <c r="BF721" s="43"/>
      <c r="BG721" s="57"/>
      <c r="BH721" s="58">
        <v>41478</v>
      </c>
      <c r="BI721" s="57"/>
      <c r="BJ721" s="57" t="s">
        <v>233</v>
      </c>
      <c r="BK721" s="42"/>
      <c r="BL721" s="42"/>
      <c r="BM721" s="57"/>
    </row>
    <row r="722" spans="1:65" ht="25.5" x14ac:dyDescent="0.25">
      <c r="A722" s="311"/>
      <c r="B722" s="284"/>
      <c r="C722" s="62"/>
      <c r="D722" s="62"/>
      <c r="E722" s="62"/>
      <c r="F722" s="349"/>
      <c r="G722" s="62"/>
      <c r="H722" s="62" t="s">
        <v>1080</v>
      </c>
      <c r="I722" s="63" t="s">
        <v>1078</v>
      </c>
      <c r="J722" s="63" t="s">
        <v>1079</v>
      </c>
      <c r="K722" s="62"/>
      <c r="L722" s="380"/>
      <c r="M722" s="62"/>
      <c r="N722" s="63"/>
      <c r="O722" s="64"/>
      <c r="P722" s="62"/>
      <c r="Q722" s="63"/>
      <c r="R722" s="63"/>
      <c r="S722" s="62"/>
      <c r="T722" s="62"/>
      <c r="U722" s="62"/>
      <c r="V722" s="64"/>
      <c r="W722" s="62"/>
      <c r="X722" s="44" t="s">
        <v>1073</v>
      </c>
      <c r="Y722" s="44" t="s">
        <v>437</v>
      </c>
      <c r="Z722" s="46">
        <v>42205</v>
      </c>
      <c r="AA722" s="55">
        <v>11609</v>
      </c>
      <c r="AB722" s="53" t="s">
        <v>639</v>
      </c>
      <c r="AC722" s="46">
        <v>42208</v>
      </c>
      <c r="AD722" s="46">
        <v>42937</v>
      </c>
      <c r="AE722" s="56"/>
      <c r="AF722" s="56"/>
      <c r="AG722" s="41"/>
      <c r="AH722" s="60"/>
      <c r="AI722" s="41"/>
      <c r="AJ722" s="56"/>
      <c r="AK722" s="41"/>
      <c r="AL722" s="64"/>
      <c r="AM722" s="64"/>
      <c r="AN722" s="64"/>
      <c r="AO722" s="64"/>
      <c r="AP722" s="71"/>
      <c r="AQ722" s="71"/>
      <c r="AR722" s="71"/>
      <c r="AS722" s="71"/>
      <c r="AT722" s="71"/>
      <c r="AU722" s="71"/>
      <c r="AV722" s="62"/>
      <c r="AW722" s="62"/>
      <c r="AX722" s="62"/>
      <c r="AY722" s="63"/>
      <c r="AZ722" s="62"/>
      <c r="BA722" s="63"/>
      <c r="BB722" s="62"/>
      <c r="BC722" s="62"/>
      <c r="BD722" s="42">
        <v>42208</v>
      </c>
      <c r="BE722" s="42">
        <v>42937</v>
      </c>
      <c r="BF722" s="43"/>
      <c r="BG722" s="62"/>
      <c r="BH722" s="63"/>
      <c r="BI722" s="62"/>
      <c r="BJ722" s="62"/>
      <c r="BK722" s="42"/>
      <c r="BL722" s="42"/>
      <c r="BM722" s="62"/>
    </row>
    <row r="723" spans="1:65" ht="25.5" x14ac:dyDescent="0.25">
      <c r="A723" s="311"/>
      <c r="B723" s="284"/>
      <c r="C723" s="62"/>
      <c r="D723" s="62"/>
      <c r="E723" s="62"/>
      <c r="F723" s="349"/>
      <c r="G723" s="62"/>
      <c r="H723" s="62"/>
      <c r="I723" s="63"/>
      <c r="J723" s="63"/>
      <c r="K723" s="62"/>
      <c r="L723" s="380"/>
      <c r="M723" s="62"/>
      <c r="N723" s="63"/>
      <c r="O723" s="64"/>
      <c r="P723" s="62"/>
      <c r="Q723" s="63"/>
      <c r="R723" s="63"/>
      <c r="S723" s="62"/>
      <c r="T723" s="62"/>
      <c r="U723" s="62"/>
      <c r="V723" s="64"/>
      <c r="W723" s="62"/>
      <c r="X723" s="44" t="s">
        <v>1073</v>
      </c>
      <c r="Y723" s="44" t="s">
        <v>1661</v>
      </c>
      <c r="Z723" s="46">
        <v>42906</v>
      </c>
      <c r="AA723" s="55">
        <v>12113</v>
      </c>
      <c r="AB723" s="53" t="s">
        <v>639</v>
      </c>
      <c r="AC723" s="46">
        <v>42938</v>
      </c>
      <c r="AD723" s="46">
        <v>43087</v>
      </c>
      <c r="AE723" s="56"/>
      <c r="AF723" s="56"/>
      <c r="AG723" s="41">
        <v>391500</v>
      </c>
      <c r="AH723" s="60"/>
      <c r="AI723" s="41"/>
      <c r="AJ723" s="56"/>
      <c r="AK723" s="41"/>
      <c r="AL723" s="64"/>
      <c r="AM723" s="64"/>
      <c r="AN723" s="64"/>
      <c r="AO723" s="64"/>
      <c r="AP723" s="71"/>
      <c r="AQ723" s="71"/>
      <c r="AR723" s="71"/>
      <c r="AS723" s="71"/>
      <c r="AT723" s="71"/>
      <c r="AU723" s="71"/>
      <c r="AV723" s="62"/>
      <c r="AW723" s="62"/>
      <c r="AX723" s="62"/>
      <c r="AY723" s="63"/>
      <c r="AZ723" s="62"/>
      <c r="BA723" s="63"/>
      <c r="BB723" s="62"/>
      <c r="BC723" s="62"/>
      <c r="BD723" s="42"/>
      <c r="BE723" s="42"/>
      <c r="BF723" s="43"/>
      <c r="BG723" s="62"/>
      <c r="BH723" s="63"/>
      <c r="BI723" s="62"/>
      <c r="BJ723" s="62"/>
      <c r="BK723" s="42"/>
      <c r="BL723" s="42"/>
      <c r="BM723" s="62"/>
    </row>
    <row r="724" spans="1:65" ht="25.5" x14ac:dyDescent="0.25">
      <c r="A724" s="312"/>
      <c r="B724" s="285"/>
      <c r="C724" s="66"/>
      <c r="D724" s="66"/>
      <c r="E724" s="66"/>
      <c r="F724" s="350"/>
      <c r="G724" s="66"/>
      <c r="H724" s="66"/>
      <c r="I724" s="67"/>
      <c r="J724" s="67"/>
      <c r="K724" s="66"/>
      <c r="L724" s="381"/>
      <c r="M724" s="66"/>
      <c r="N724" s="67"/>
      <c r="O724" s="68"/>
      <c r="P724" s="66"/>
      <c r="Q724" s="67"/>
      <c r="R724" s="67"/>
      <c r="S724" s="66"/>
      <c r="T724" s="66"/>
      <c r="U724" s="66"/>
      <c r="V724" s="68"/>
      <c r="W724" s="66"/>
      <c r="X724" s="44" t="s">
        <v>1073</v>
      </c>
      <c r="Y724" s="44" t="s">
        <v>1866</v>
      </c>
      <c r="Z724" s="46">
        <v>43088</v>
      </c>
      <c r="AA724" s="55">
        <v>12308</v>
      </c>
      <c r="AB724" s="53" t="s">
        <v>639</v>
      </c>
      <c r="AC724" s="46">
        <v>43088</v>
      </c>
      <c r="AD724" s="46">
        <v>43452</v>
      </c>
      <c r="AE724" s="56"/>
      <c r="AF724" s="56"/>
      <c r="AG724" s="41"/>
      <c r="AH724" s="60"/>
      <c r="AI724" s="41"/>
      <c r="AJ724" s="56"/>
      <c r="AK724" s="41"/>
      <c r="AL724" s="68"/>
      <c r="AM724" s="68"/>
      <c r="AN724" s="68"/>
      <c r="AO724" s="68"/>
      <c r="AP724" s="71"/>
      <c r="AQ724" s="71"/>
      <c r="AR724" s="71"/>
      <c r="AS724" s="71"/>
      <c r="AT724" s="71"/>
      <c r="AU724" s="71"/>
      <c r="AV724" s="66"/>
      <c r="AW724" s="66"/>
      <c r="AX724" s="66"/>
      <c r="AY724" s="67"/>
      <c r="AZ724" s="66"/>
      <c r="BA724" s="67"/>
      <c r="BB724" s="66"/>
      <c r="BC724" s="66"/>
      <c r="BD724" s="46">
        <v>43088</v>
      </c>
      <c r="BE724" s="46">
        <v>43452</v>
      </c>
      <c r="BF724" s="43"/>
      <c r="BG724" s="66"/>
      <c r="BH724" s="67"/>
      <c r="BI724" s="66"/>
      <c r="BJ724" s="66"/>
      <c r="BK724" s="42"/>
      <c r="BL724" s="42"/>
      <c r="BM724" s="66"/>
    </row>
    <row r="725" spans="1:65" x14ac:dyDescent="0.25">
      <c r="A725" s="317">
        <v>140</v>
      </c>
      <c r="B725" s="290" t="s">
        <v>102</v>
      </c>
      <c r="C725" s="57" t="s">
        <v>275</v>
      </c>
      <c r="D725" s="57" t="s">
        <v>1143</v>
      </c>
      <c r="E725" s="57" t="s">
        <v>143</v>
      </c>
      <c r="F725" s="351" t="s">
        <v>103</v>
      </c>
      <c r="G725" s="57">
        <v>11142</v>
      </c>
      <c r="H725" s="57"/>
      <c r="I725" s="58"/>
      <c r="J725" s="58"/>
      <c r="K725" s="57" t="s">
        <v>104</v>
      </c>
      <c r="L725" s="385" t="s">
        <v>37</v>
      </c>
      <c r="M725" s="57" t="s">
        <v>255</v>
      </c>
      <c r="N725" s="58">
        <v>41603</v>
      </c>
      <c r="O725" s="59">
        <v>971275.63</v>
      </c>
      <c r="P725" s="57">
        <v>11186</v>
      </c>
      <c r="Q725" s="58">
        <v>41730</v>
      </c>
      <c r="R725" s="58">
        <v>42094</v>
      </c>
      <c r="S725" s="57">
        <v>1</v>
      </c>
      <c r="T725" s="57"/>
      <c r="U725" s="57"/>
      <c r="V725" s="59"/>
      <c r="W725" s="57">
        <v>33903900</v>
      </c>
      <c r="X725" s="44"/>
      <c r="Y725" s="44"/>
      <c r="Z725" s="46"/>
      <c r="AA725" s="55"/>
      <c r="AB725" s="53"/>
      <c r="AC725" s="70"/>
      <c r="AD725" s="70"/>
      <c r="AE725" s="56">
        <f>AG725/O725</f>
        <v>0</v>
      </c>
      <c r="AF725" s="56">
        <v>0</v>
      </c>
      <c r="AG725" s="41"/>
      <c r="AH725" s="60"/>
      <c r="AI725" s="41"/>
      <c r="AJ725" s="56"/>
      <c r="AK725" s="41"/>
      <c r="AL725" s="59">
        <f>O725-AH725+AG725</f>
        <v>971275.63</v>
      </c>
      <c r="AM725" s="59">
        <v>653758.55000000005</v>
      </c>
      <c r="AN725" s="59">
        <v>100000</v>
      </c>
      <c r="AO725" s="59">
        <f t="shared" si="45"/>
        <v>753758.55</v>
      </c>
      <c r="AP725" s="71"/>
      <c r="AQ725" s="71"/>
      <c r="AR725" s="71"/>
      <c r="AS725" s="71"/>
      <c r="AT725" s="71"/>
      <c r="AU725" s="71"/>
      <c r="AV725" s="57"/>
      <c r="AW725" s="57"/>
      <c r="AX725" s="57"/>
      <c r="AY725" s="58"/>
      <c r="AZ725" s="57"/>
      <c r="BA725" s="58"/>
      <c r="BB725" s="57"/>
      <c r="BC725" s="57"/>
      <c r="BD725" s="42">
        <v>41730</v>
      </c>
      <c r="BE725" s="42">
        <v>42094</v>
      </c>
      <c r="BF725" s="43"/>
      <c r="BG725" s="57"/>
      <c r="BH725" s="58">
        <v>41730</v>
      </c>
      <c r="BI725" s="57"/>
      <c r="BJ725" s="57" t="s">
        <v>233</v>
      </c>
      <c r="BK725" s="42">
        <v>42205</v>
      </c>
      <c r="BL725" s="42"/>
      <c r="BM725" s="57"/>
    </row>
    <row r="726" spans="1:65" ht="25.5" x14ac:dyDescent="0.25">
      <c r="A726" s="311"/>
      <c r="B726" s="284"/>
      <c r="C726" s="62"/>
      <c r="D726" s="62"/>
      <c r="E726" s="62"/>
      <c r="F726" s="349"/>
      <c r="G726" s="62"/>
      <c r="H726" s="62" t="s">
        <v>1081</v>
      </c>
      <c r="I726" s="63" t="s">
        <v>1082</v>
      </c>
      <c r="J726" s="63" t="s">
        <v>1083</v>
      </c>
      <c r="K726" s="62"/>
      <c r="L726" s="380"/>
      <c r="M726" s="62"/>
      <c r="N726" s="63"/>
      <c r="O726" s="64"/>
      <c r="P726" s="62"/>
      <c r="Q726" s="63"/>
      <c r="R726" s="63"/>
      <c r="S726" s="62"/>
      <c r="T726" s="62"/>
      <c r="U726" s="62"/>
      <c r="V726" s="64"/>
      <c r="W726" s="62"/>
      <c r="X726" s="44" t="s">
        <v>1073</v>
      </c>
      <c r="Y726" s="53" t="s">
        <v>347</v>
      </c>
      <c r="Z726" s="46">
        <v>42090</v>
      </c>
      <c r="AA726" s="55">
        <v>11564</v>
      </c>
      <c r="AB726" s="53" t="s">
        <v>639</v>
      </c>
      <c r="AC726" s="70">
        <v>42095</v>
      </c>
      <c r="AD726" s="70">
        <v>42459</v>
      </c>
      <c r="AE726" s="56"/>
      <c r="AF726" s="56"/>
      <c r="AG726" s="41"/>
      <c r="AH726" s="60"/>
      <c r="AI726" s="41"/>
      <c r="AJ726" s="56"/>
      <c r="AK726" s="41"/>
      <c r="AL726" s="64"/>
      <c r="AM726" s="64"/>
      <c r="AN726" s="64"/>
      <c r="AO726" s="64"/>
      <c r="AP726" s="71"/>
      <c r="AQ726" s="71"/>
      <c r="AR726" s="71"/>
      <c r="AS726" s="71"/>
      <c r="AT726" s="71"/>
      <c r="AU726" s="71"/>
      <c r="AV726" s="62"/>
      <c r="AW726" s="62"/>
      <c r="AX726" s="62"/>
      <c r="AY726" s="63"/>
      <c r="AZ726" s="62"/>
      <c r="BA726" s="63"/>
      <c r="BB726" s="62"/>
      <c r="BC726" s="62"/>
      <c r="BD726" s="42">
        <v>42095</v>
      </c>
      <c r="BE726" s="42">
        <v>42459</v>
      </c>
      <c r="BF726" s="43"/>
      <c r="BG726" s="62"/>
      <c r="BH726" s="63"/>
      <c r="BI726" s="62"/>
      <c r="BJ726" s="62"/>
      <c r="BK726" s="42"/>
      <c r="BL726" s="42"/>
      <c r="BM726" s="62"/>
    </row>
    <row r="727" spans="1:65" ht="25.5" x14ac:dyDescent="0.25">
      <c r="A727" s="311"/>
      <c r="B727" s="284"/>
      <c r="C727" s="62"/>
      <c r="D727" s="62"/>
      <c r="E727" s="62"/>
      <c r="F727" s="349"/>
      <c r="G727" s="62"/>
      <c r="H727" s="62"/>
      <c r="I727" s="63"/>
      <c r="J727" s="63"/>
      <c r="K727" s="62"/>
      <c r="L727" s="380"/>
      <c r="M727" s="62"/>
      <c r="N727" s="63"/>
      <c r="O727" s="64"/>
      <c r="P727" s="62"/>
      <c r="Q727" s="63"/>
      <c r="R727" s="63"/>
      <c r="S727" s="62"/>
      <c r="T727" s="62"/>
      <c r="U727" s="62"/>
      <c r="V727" s="64"/>
      <c r="W727" s="62"/>
      <c r="X727" s="44" t="s">
        <v>1073</v>
      </c>
      <c r="Y727" s="53" t="s">
        <v>557</v>
      </c>
      <c r="Z727" s="46">
        <v>42457</v>
      </c>
      <c r="AA727" s="55">
        <v>11774</v>
      </c>
      <c r="AB727" s="53" t="s">
        <v>639</v>
      </c>
      <c r="AC727" s="70">
        <v>42460</v>
      </c>
      <c r="AD727" s="70">
        <v>42824</v>
      </c>
      <c r="AE727" s="56"/>
      <c r="AF727" s="56"/>
      <c r="AG727" s="41"/>
      <c r="AH727" s="60"/>
      <c r="AI727" s="41"/>
      <c r="AJ727" s="56"/>
      <c r="AK727" s="41"/>
      <c r="AL727" s="64"/>
      <c r="AM727" s="64"/>
      <c r="AN727" s="64"/>
      <c r="AO727" s="64"/>
      <c r="AP727" s="71"/>
      <c r="AQ727" s="71"/>
      <c r="AR727" s="71"/>
      <c r="AS727" s="71"/>
      <c r="AT727" s="71"/>
      <c r="AU727" s="71"/>
      <c r="AV727" s="62"/>
      <c r="AW727" s="62"/>
      <c r="AX727" s="62"/>
      <c r="AY727" s="63"/>
      <c r="AZ727" s="62"/>
      <c r="BA727" s="63"/>
      <c r="BB727" s="62"/>
      <c r="BC727" s="62"/>
      <c r="BD727" s="42"/>
      <c r="BE727" s="42"/>
      <c r="BF727" s="43"/>
      <c r="BG727" s="62"/>
      <c r="BH727" s="63"/>
      <c r="BI727" s="62"/>
      <c r="BJ727" s="62"/>
      <c r="BK727" s="42"/>
      <c r="BL727" s="42"/>
      <c r="BM727" s="62"/>
    </row>
    <row r="728" spans="1:65" ht="25.5" x14ac:dyDescent="0.25">
      <c r="A728" s="312"/>
      <c r="B728" s="285"/>
      <c r="C728" s="66"/>
      <c r="D728" s="66"/>
      <c r="E728" s="66"/>
      <c r="F728" s="350"/>
      <c r="G728" s="66"/>
      <c r="H728" s="66"/>
      <c r="I728" s="67"/>
      <c r="J728" s="67"/>
      <c r="K728" s="66"/>
      <c r="L728" s="381"/>
      <c r="M728" s="66"/>
      <c r="N728" s="67"/>
      <c r="O728" s="68"/>
      <c r="P728" s="66"/>
      <c r="Q728" s="67"/>
      <c r="R728" s="67"/>
      <c r="S728" s="66"/>
      <c r="T728" s="66"/>
      <c r="U728" s="66"/>
      <c r="V728" s="68"/>
      <c r="W728" s="66"/>
      <c r="X728" s="44" t="s">
        <v>1073</v>
      </c>
      <c r="Y728" s="53" t="s">
        <v>1662</v>
      </c>
      <c r="Z728" s="46">
        <v>42825</v>
      </c>
      <c r="AA728" s="55">
        <v>12151</v>
      </c>
      <c r="AB728" s="53" t="s">
        <v>639</v>
      </c>
      <c r="AC728" s="70">
        <v>42825</v>
      </c>
      <c r="AD728" s="70">
        <v>43189</v>
      </c>
      <c r="AE728" s="56"/>
      <c r="AF728" s="56"/>
      <c r="AG728" s="41"/>
      <c r="AH728" s="60"/>
      <c r="AI728" s="41"/>
      <c r="AJ728" s="56"/>
      <c r="AK728" s="41"/>
      <c r="AL728" s="68"/>
      <c r="AM728" s="68"/>
      <c r="AN728" s="68"/>
      <c r="AO728" s="68"/>
      <c r="AP728" s="71"/>
      <c r="AQ728" s="71"/>
      <c r="AR728" s="71"/>
      <c r="AS728" s="71"/>
      <c r="AT728" s="71"/>
      <c r="AU728" s="71"/>
      <c r="AV728" s="66"/>
      <c r="AW728" s="66"/>
      <c r="AX728" s="66"/>
      <c r="AY728" s="67"/>
      <c r="AZ728" s="66"/>
      <c r="BA728" s="67"/>
      <c r="BB728" s="66"/>
      <c r="BC728" s="66"/>
      <c r="BD728" s="42"/>
      <c r="BE728" s="42"/>
      <c r="BF728" s="43"/>
      <c r="BG728" s="66"/>
      <c r="BH728" s="67"/>
      <c r="BI728" s="66"/>
      <c r="BJ728" s="66"/>
      <c r="BK728" s="42"/>
      <c r="BL728" s="42"/>
      <c r="BM728" s="66"/>
    </row>
    <row r="729" spans="1:65" x14ac:dyDescent="0.25">
      <c r="A729" s="317">
        <v>141</v>
      </c>
      <c r="B729" s="290" t="s">
        <v>355</v>
      </c>
      <c r="C729" s="57" t="s">
        <v>356</v>
      </c>
      <c r="D729" s="57" t="s">
        <v>1143</v>
      </c>
      <c r="E729" s="57" t="s">
        <v>143</v>
      </c>
      <c r="F729" s="351" t="s">
        <v>357</v>
      </c>
      <c r="G729" s="57">
        <v>11504</v>
      </c>
      <c r="H729" s="57" t="s">
        <v>303</v>
      </c>
      <c r="I729" s="58" t="s">
        <v>1084</v>
      </c>
      <c r="J729" s="58" t="s">
        <v>1085</v>
      </c>
      <c r="K729" s="57" t="s">
        <v>358</v>
      </c>
      <c r="L729" s="385" t="s">
        <v>359</v>
      </c>
      <c r="M729" s="57" t="s">
        <v>360</v>
      </c>
      <c r="N729" s="58">
        <v>42118</v>
      </c>
      <c r="O729" s="59">
        <v>290400</v>
      </c>
      <c r="P729" s="57">
        <v>11555</v>
      </c>
      <c r="Q729" s="58">
        <v>42137</v>
      </c>
      <c r="R729" s="58">
        <v>42369</v>
      </c>
      <c r="S729" s="57">
        <v>1</v>
      </c>
      <c r="T729" s="57"/>
      <c r="U729" s="57"/>
      <c r="V729" s="59"/>
      <c r="W729" s="57">
        <v>44905200</v>
      </c>
      <c r="X729" s="44"/>
      <c r="Y729" s="53"/>
      <c r="Z729" s="46"/>
      <c r="AA729" s="55"/>
      <c r="AB729" s="53"/>
      <c r="AC729" s="46"/>
      <c r="AD729" s="46"/>
      <c r="AE729" s="56">
        <v>0</v>
      </c>
      <c r="AF729" s="56">
        <v>0</v>
      </c>
      <c r="AG729" s="41"/>
      <c r="AH729" s="60"/>
      <c r="AI729" s="41"/>
      <c r="AJ729" s="56"/>
      <c r="AK729" s="41"/>
      <c r="AL729" s="59">
        <f>O729-AH729+AG729</f>
        <v>290400</v>
      </c>
      <c r="AM729" s="59">
        <v>174240</v>
      </c>
      <c r="AN729" s="59">
        <v>0</v>
      </c>
      <c r="AO729" s="59">
        <f>AN729+AM729</f>
        <v>174240</v>
      </c>
      <c r="AP729" s="71"/>
      <c r="AQ729" s="71"/>
      <c r="AR729" s="71"/>
      <c r="AS729" s="71"/>
      <c r="AT729" s="71"/>
      <c r="AU729" s="71"/>
      <c r="AV729" s="57"/>
      <c r="AW729" s="57"/>
      <c r="AX729" s="57"/>
      <c r="AY729" s="58"/>
      <c r="AZ729" s="57"/>
      <c r="BA729" s="58"/>
      <c r="BB729" s="57"/>
      <c r="BC729" s="57"/>
      <c r="BD729" s="42">
        <v>42137</v>
      </c>
      <c r="BE729" s="42">
        <v>42181</v>
      </c>
      <c r="BF729" s="43"/>
      <c r="BG729" s="57"/>
      <c r="BH729" s="58">
        <v>42137</v>
      </c>
      <c r="BI729" s="57"/>
      <c r="BJ729" s="57" t="s">
        <v>233</v>
      </c>
      <c r="BK729" s="42"/>
      <c r="BL729" s="42"/>
      <c r="BM729" s="57"/>
    </row>
    <row r="730" spans="1:65" ht="25.5" x14ac:dyDescent="0.25">
      <c r="A730" s="312"/>
      <c r="B730" s="285"/>
      <c r="C730" s="66"/>
      <c r="D730" s="66"/>
      <c r="E730" s="66"/>
      <c r="F730" s="350"/>
      <c r="G730" s="66"/>
      <c r="H730" s="66"/>
      <c r="I730" s="67"/>
      <c r="J730" s="67"/>
      <c r="K730" s="66"/>
      <c r="L730" s="381"/>
      <c r="M730" s="66"/>
      <c r="N730" s="67"/>
      <c r="O730" s="68"/>
      <c r="P730" s="66"/>
      <c r="Q730" s="67"/>
      <c r="R730" s="67"/>
      <c r="S730" s="66"/>
      <c r="T730" s="66"/>
      <c r="U730" s="66"/>
      <c r="V730" s="68"/>
      <c r="W730" s="66"/>
      <c r="X730" s="44" t="s">
        <v>1073</v>
      </c>
      <c r="Y730" s="53" t="s">
        <v>1189</v>
      </c>
      <c r="Z730" s="46">
        <v>42727</v>
      </c>
      <c r="AA730" s="55">
        <v>11713</v>
      </c>
      <c r="AB730" s="53" t="s">
        <v>639</v>
      </c>
      <c r="AC730" s="46">
        <v>42370</v>
      </c>
      <c r="AD730" s="46">
        <v>42735</v>
      </c>
      <c r="AE730" s="56"/>
      <c r="AF730" s="56"/>
      <c r="AG730" s="41"/>
      <c r="AH730" s="60"/>
      <c r="AI730" s="41"/>
      <c r="AJ730" s="56"/>
      <c r="AK730" s="41"/>
      <c r="AL730" s="68"/>
      <c r="AM730" s="68"/>
      <c r="AN730" s="68"/>
      <c r="AO730" s="68"/>
      <c r="AP730" s="71"/>
      <c r="AQ730" s="71"/>
      <c r="AR730" s="71"/>
      <c r="AS730" s="71"/>
      <c r="AT730" s="71"/>
      <c r="AU730" s="71"/>
      <c r="AV730" s="66"/>
      <c r="AW730" s="66"/>
      <c r="AX730" s="66"/>
      <c r="AY730" s="67"/>
      <c r="AZ730" s="66"/>
      <c r="BA730" s="67"/>
      <c r="BB730" s="66"/>
      <c r="BC730" s="66"/>
      <c r="BD730" s="42"/>
      <c r="BE730" s="42"/>
      <c r="BF730" s="43"/>
      <c r="BG730" s="66"/>
      <c r="BH730" s="67"/>
      <c r="BI730" s="66"/>
      <c r="BJ730" s="66"/>
      <c r="BK730" s="42"/>
      <c r="BL730" s="42"/>
      <c r="BM730" s="66"/>
    </row>
    <row r="731" spans="1:65" x14ac:dyDescent="0.25">
      <c r="A731" s="318">
        <v>142</v>
      </c>
      <c r="B731" s="294" t="s">
        <v>747</v>
      </c>
      <c r="C731" s="102" t="s">
        <v>748</v>
      </c>
      <c r="D731" s="102" t="s">
        <v>1143</v>
      </c>
      <c r="E731" s="102" t="s">
        <v>143</v>
      </c>
      <c r="F731" s="355" t="s">
        <v>749</v>
      </c>
      <c r="G731" s="102" t="s">
        <v>750</v>
      </c>
      <c r="H731" s="102" t="s">
        <v>516</v>
      </c>
      <c r="I731" s="98" t="s">
        <v>1088</v>
      </c>
      <c r="J731" s="98" t="s">
        <v>1089</v>
      </c>
      <c r="K731" s="102" t="s">
        <v>733</v>
      </c>
      <c r="L731" s="389" t="s">
        <v>751</v>
      </c>
      <c r="M731" s="102" t="s">
        <v>752</v>
      </c>
      <c r="N731" s="98">
        <v>42522</v>
      </c>
      <c r="O731" s="59">
        <v>71330.5</v>
      </c>
      <c r="P731" s="102" t="s">
        <v>753</v>
      </c>
      <c r="Q731" s="98">
        <v>42522</v>
      </c>
      <c r="R731" s="98">
        <v>42735</v>
      </c>
      <c r="S731" s="102" t="s">
        <v>295</v>
      </c>
      <c r="T731" s="102"/>
      <c r="U731" s="102"/>
      <c r="V731" s="59"/>
      <c r="W731" s="102">
        <v>33903900</v>
      </c>
      <c r="X731" s="103"/>
      <c r="Y731" s="53"/>
      <c r="Z731" s="46"/>
      <c r="AA731" s="55"/>
      <c r="AB731" s="53"/>
      <c r="AC731" s="70"/>
      <c r="AD731" s="70"/>
      <c r="AE731" s="56"/>
      <c r="AF731" s="56"/>
      <c r="AG731" s="41"/>
      <c r="AH731" s="60"/>
      <c r="AI731" s="41"/>
      <c r="AJ731" s="56"/>
      <c r="AK731" s="41"/>
      <c r="AL731" s="59">
        <f t="shared" ref="AL731:AL756" si="52">O731-AH731+AG731</f>
        <v>71330.5</v>
      </c>
      <c r="AM731" s="59">
        <v>20187.03</v>
      </c>
      <c r="AN731" s="59">
        <v>5782.36</v>
      </c>
      <c r="AO731" s="59">
        <f t="shared" ref="AO731:AO756" si="53">AM731+AN731</f>
        <v>25969.39</v>
      </c>
      <c r="AP731" s="186"/>
      <c r="AQ731" s="186"/>
      <c r="AR731" s="186"/>
      <c r="AS731" s="54"/>
      <c r="AT731" s="61"/>
      <c r="AU731" s="54"/>
      <c r="AV731" s="102"/>
      <c r="AW731" s="102"/>
      <c r="AX731" s="102"/>
      <c r="AY731" s="98"/>
      <c r="AZ731" s="102"/>
      <c r="BA731" s="98"/>
      <c r="BB731" s="102"/>
      <c r="BC731" s="102"/>
      <c r="BD731" s="46">
        <v>42522</v>
      </c>
      <c r="BE731" s="46">
        <v>42735</v>
      </c>
      <c r="BF731" s="53"/>
      <c r="BG731" s="102"/>
      <c r="BH731" s="98">
        <v>42522</v>
      </c>
      <c r="BI731" s="102"/>
      <c r="BJ731" s="102"/>
      <c r="BK731" s="42"/>
      <c r="BL731" s="42"/>
      <c r="BM731" s="102"/>
    </row>
    <row r="732" spans="1:65" ht="25.5" x14ac:dyDescent="0.25">
      <c r="A732" s="320"/>
      <c r="B732" s="296"/>
      <c r="C732" s="105"/>
      <c r="D732" s="105"/>
      <c r="E732" s="105"/>
      <c r="F732" s="357"/>
      <c r="G732" s="105"/>
      <c r="H732" s="105"/>
      <c r="I732" s="101"/>
      <c r="J732" s="101"/>
      <c r="K732" s="105"/>
      <c r="L732" s="391"/>
      <c r="M732" s="105"/>
      <c r="N732" s="101"/>
      <c r="O732" s="68"/>
      <c r="P732" s="105"/>
      <c r="Q732" s="101"/>
      <c r="R732" s="101"/>
      <c r="S732" s="105"/>
      <c r="T732" s="105"/>
      <c r="U732" s="105"/>
      <c r="V732" s="68"/>
      <c r="W732" s="105"/>
      <c r="X732" s="44" t="s">
        <v>1073</v>
      </c>
      <c r="Y732" s="53" t="s">
        <v>1190</v>
      </c>
      <c r="Z732" s="46">
        <v>42733</v>
      </c>
      <c r="AA732" s="55">
        <v>12028</v>
      </c>
      <c r="AB732" s="53" t="s">
        <v>639</v>
      </c>
      <c r="AC732" s="70">
        <v>42736</v>
      </c>
      <c r="AD732" s="70">
        <v>42855</v>
      </c>
      <c r="AE732" s="56"/>
      <c r="AF732" s="56"/>
      <c r="AG732" s="41"/>
      <c r="AH732" s="60"/>
      <c r="AI732" s="41"/>
      <c r="AJ732" s="56"/>
      <c r="AK732" s="41"/>
      <c r="AL732" s="68"/>
      <c r="AM732" s="68"/>
      <c r="AN732" s="68"/>
      <c r="AO732" s="68"/>
      <c r="AP732" s="186"/>
      <c r="AQ732" s="186"/>
      <c r="AR732" s="186"/>
      <c r="AS732" s="54"/>
      <c r="AT732" s="61"/>
      <c r="AU732" s="54"/>
      <c r="AV732" s="105"/>
      <c r="AW732" s="105"/>
      <c r="AX732" s="105"/>
      <c r="AY732" s="101"/>
      <c r="AZ732" s="105"/>
      <c r="BA732" s="101"/>
      <c r="BB732" s="105"/>
      <c r="BC732" s="105"/>
      <c r="BD732" s="46"/>
      <c r="BE732" s="46"/>
      <c r="BF732" s="53"/>
      <c r="BG732" s="105"/>
      <c r="BH732" s="101"/>
      <c r="BI732" s="105"/>
      <c r="BJ732" s="105"/>
      <c r="BK732" s="42"/>
      <c r="BL732" s="42"/>
      <c r="BM732" s="105"/>
    </row>
    <row r="733" spans="1:65" x14ac:dyDescent="0.25">
      <c r="A733" s="318">
        <v>143</v>
      </c>
      <c r="B733" s="294" t="s">
        <v>735</v>
      </c>
      <c r="C733" s="102" t="s">
        <v>736</v>
      </c>
      <c r="D733" s="102" t="s">
        <v>1143</v>
      </c>
      <c r="E733" s="102" t="s">
        <v>143</v>
      </c>
      <c r="F733" s="355" t="s">
        <v>737</v>
      </c>
      <c r="G733" s="102" t="s">
        <v>738</v>
      </c>
      <c r="H733" s="102" t="s">
        <v>517</v>
      </c>
      <c r="I733" s="98" t="s">
        <v>1086</v>
      </c>
      <c r="J733" s="98" t="s">
        <v>1087</v>
      </c>
      <c r="K733" s="102" t="s">
        <v>734</v>
      </c>
      <c r="L733" s="389" t="s">
        <v>739</v>
      </c>
      <c r="M733" s="102" t="s">
        <v>740</v>
      </c>
      <c r="N733" s="98">
        <v>42528</v>
      </c>
      <c r="O733" s="59">
        <v>670000</v>
      </c>
      <c r="P733" s="102" t="s">
        <v>741</v>
      </c>
      <c r="Q733" s="98">
        <v>42528</v>
      </c>
      <c r="R733" s="98">
        <v>42892</v>
      </c>
      <c r="S733" s="102" t="s">
        <v>295</v>
      </c>
      <c r="T733" s="102"/>
      <c r="U733" s="102"/>
      <c r="V733" s="59"/>
      <c r="W733" s="102">
        <v>33903900</v>
      </c>
      <c r="X733" s="103"/>
      <c r="Y733" s="53"/>
      <c r="Z733" s="46"/>
      <c r="AA733" s="55"/>
      <c r="AB733" s="53"/>
      <c r="AC733" s="70"/>
      <c r="AD733" s="70"/>
      <c r="AE733" s="56"/>
      <c r="AF733" s="56"/>
      <c r="AG733" s="41"/>
      <c r="AH733" s="60"/>
      <c r="AI733" s="41"/>
      <c r="AJ733" s="56">
        <f>SUM(AJ734)</f>
        <v>7.2800000000000004E-2</v>
      </c>
      <c r="AK733" s="41">
        <f>SUM(AK734)</f>
        <v>48776</v>
      </c>
      <c r="AL733" s="59">
        <f>O733-AH733+AG733+AK733</f>
        <v>718776</v>
      </c>
      <c r="AM733" s="59">
        <v>597818.5</v>
      </c>
      <c r="AN733" s="59">
        <v>338832.64000000001</v>
      </c>
      <c r="AO733" s="59">
        <f t="shared" si="53"/>
        <v>936651.14</v>
      </c>
      <c r="AP733" s="186"/>
      <c r="AQ733" s="186"/>
      <c r="AR733" s="186"/>
      <c r="AS733" s="54"/>
      <c r="AT733" s="61"/>
      <c r="AU733" s="54"/>
      <c r="AV733" s="102"/>
      <c r="AW733" s="102"/>
      <c r="AX733" s="102"/>
      <c r="AY733" s="98"/>
      <c r="AZ733" s="102"/>
      <c r="BA733" s="98"/>
      <c r="BB733" s="102"/>
      <c r="BC733" s="102"/>
      <c r="BD733" s="46">
        <v>42528</v>
      </c>
      <c r="BE733" s="46">
        <v>42892</v>
      </c>
      <c r="BF733" s="53"/>
      <c r="BG733" s="102"/>
      <c r="BH733" s="98">
        <v>42528</v>
      </c>
      <c r="BI733" s="102"/>
      <c r="BJ733" s="102"/>
      <c r="BK733" s="42"/>
      <c r="BL733" s="42"/>
      <c r="BM733" s="102"/>
    </row>
    <row r="734" spans="1:65" x14ac:dyDescent="0.25">
      <c r="A734" s="319"/>
      <c r="B734" s="295"/>
      <c r="C734" s="104"/>
      <c r="D734" s="104"/>
      <c r="E734" s="104"/>
      <c r="F734" s="356"/>
      <c r="G734" s="104"/>
      <c r="H734" s="104"/>
      <c r="I734" s="99"/>
      <c r="J734" s="99"/>
      <c r="K734" s="104"/>
      <c r="L734" s="390"/>
      <c r="M734" s="104"/>
      <c r="N734" s="99"/>
      <c r="O734" s="64"/>
      <c r="P734" s="104"/>
      <c r="Q734" s="99"/>
      <c r="R734" s="99"/>
      <c r="S734" s="104"/>
      <c r="T734" s="104"/>
      <c r="U734" s="104"/>
      <c r="V734" s="64"/>
      <c r="W734" s="104"/>
      <c r="X734" s="103" t="s">
        <v>704</v>
      </c>
      <c r="Y734" s="53"/>
      <c r="Z734" s="46"/>
      <c r="AA734" s="55"/>
      <c r="AB734" s="53"/>
      <c r="AC734" s="70"/>
      <c r="AD734" s="70"/>
      <c r="AE734" s="56"/>
      <c r="AF734" s="56"/>
      <c r="AG734" s="41"/>
      <c r="AH734" s="41"/>
      <c r="AI734" s="70">
        <v>42849</v>
      </c>
      <c r="AJ734" s="56">
        <f>AK734/O733</f>
        <v>7.2800000000000004E-2</v>
      </c>
      <c r="AK734" s="41">
        <v>48776</v>
      </c>
      <c r="AL734" s="64"/>
      <c r="AM734" s="64"/>
      <c r="AN734" s="64"/>
      <c r="AO734" s="64"/>
      <c r="AP734" s="186"/>
      <c r="AQ734" s="186"/>
      <c r="AR734" s="186"/>
      <c r="AS734" s="54"/>
      <c r="AT734" s="61"/>
      <c r="AU734" s="54"/>
      <c r="AV734" s="104"/>
      <c r="AW734" s="104"/>
      <c r="AX734" s="104"/>
      <c r="AY734" s="99"/>
      <c r="AZ734" s="104"/>
      <c r="BA734" s="99"/>
      <c r="BB734" s="104"/>
      <c r="BC734" s="104"/>
      <c r="BD734" s="46"/>
      <c r="BE734" s="46"/>
      <c r="BF734" s="53"/>
      <c r="BG734" s="104"/>
      <c r="BH734" s="99"/>
      <c r="BI734" s="104"/>
      <c r="BJ734" s="104"/>
      <c r="BK734" s="42"/>
      <c r="BL734" s="42"/>
      <c r="BM734" s="104"/>
    </row>
    <row r="735" spans="1:65" ht="38.25" x14ac:dyDescent="0.25">
      <c r="A735" s="320"/>
      <c r="B735" s="296"/>
      <c r="C735" s="105"/>
      <c r="D735" s="105"/>
      <c r="E735" s="105"/>
      <c r="F735" s="357"/>
      <c r="G735" s="105"/>
      <c r="H735" s="105"/>
      <c r="I735" s="101"/>
      <c r="J735" s="101"/>
      <c r="K735" s="105"/>
      <c r="L735" s="391"/>
      <c r="M735" s="105"/>
      <c r="N735" s="101"/>
      <c r="O735" s="68"/>
      <c r="P735" s="105"/>
      <c r="Q735" s="101"/>
      <c r="R735" s="101"/>
      <c r="S735" s="105"/>
      <c r="T735" s="105"/>
      <c r="U735" s="105"/>
      <c r="V735" s="68"/>
      <c r="W735" s="105"/>
      <c r="X735" s="44" t="s">
        <v>1073</v>
      </c>
      <c r="Y735" s="53" t="s">
        <v>1682</v>
      </c>
      <c r="Z735" s="46">
        <v>42892</v>
      </c>
      <c r="AA735" s="55">
        <v>12165</v>
      </c>
      <c r="AB735" s="111" t="s">
        <v>1572</v>
      </c>
      <c r="AC735" s="70">
        <v>42893</v>
      </c>
      <c r="AD735" s="70">
        <v>43257</v>
      </c>
      <c r="AE735" s="56"/>
      <c r="AF735" s="56"/>
      <c r="AG735" s="41"/>
      <c r="AH735" s="60"/>
      <c r="AI735" s="70"/>
      <c r="AJ735" s="56"/>
      <c r="AK735" s="41"/>
      <c r="AL735" s="68"/>
      <c r="AM735" s="68"/>
      <c r="AN735" s="68"/>
      <c r="AO735" s="68"/>
      <c r="AP735" s="186"/>
      <c r="AQ735" s="186"/>
      <c r="AR735" s="186"/>
      <c r="AS735" s="54"/>
      <c r="AT735" s="61"/>
      <c r="AU735" s="54"/>
      <c r="AV735" s="105"/>
      <c r="AW735" s="105"/>
      <c r="AX735" s="105"/>
      <c r="AY735" s="101"/>
      <c r="AZ735" s="105"/>
      <c r="BA735" s="101"/>
      <c r="BB735" s="105"/>
      <c r="BC735" s="105"/>
      <c r="BD735" s="46">
        <v>42893</v>
      </c>
      <c r="BE735" s="46">
        <v>43257</v>
      </c>
      <c r="BF735" s="53"/>
      <c r="BG735" s="105"/>
      <c r="BH735" s="101"/>
      <c r="BI735" s="105"/>
      <c r="BJ735" s="105"/>
      <c r="BK735" s="42"/>
      <c r="BL735" s="42"/>
      <c r="BM735" s="105"/>
    </row>
    <row r="736" spans="1:65" x14ac:dyDescent="0.25">
      <c r="A736" s="318">
        <v>144</v>
      </c>
      <c r="B736" s="294" t="s">
        <v>1353</v>
      </c>
      <c r="C736" s="102"/>
      <c r="D736" s="102" t="s">
        <v>1280</v>
      </c>
      <c r="E736" s="102" t="s">
        <v>143</v>
      </c>
      <c r="F736" s="355" t="s">
        <v>1044</v>
      </c>
      <c r="G736" s="102" t="s">
        <v>609</v>
      </c>
      <c r="H736" s="102" t="s">
        <v>537</v>
      </c>
      <c r="I736" s="98">
        <v>42503</v>
      </c>
      <c r="J736" s="98">
        <v>42868</v>
      </c>
      <c r="K736" s="102" t="s">
        <v>925</v>
      </c>
      <c r="L736" s="389" t="s">
        <v>926</v>
      </c>
      <c r="M736" s="102" t="s">
        <v>1156</v>
      </c>
      <c r="N736" s="98">
        <v>42615</v>
      </c>
      <c r="O736" s="59">
        <v>21840</v>
      </c>
      <c r="P736" s="102" t="s">
        <v>1354</v>
      </c>
      <c r="Q736" s="98">
        <v>42615</v>
      </c>
      <c r="R736" s="98">
        <v>42735</v>
      </c>
      <c r="S736" s="102" t="s">
        <v>295</v>
      </c>
      <c r="T736" s="102"/>
      <c r="U736" s="102"/>
      <c r="V736" s="59"/>
      <c r="W736" s="102" t="s">
        <v>297</v>
      </c>
      <c r="X736" s="103"/>
      <c r="Y736" s="53"/>
      <c r="Z736" s="46"/>
      <c r="AA736" s="55"/>
      <c r="AB736" s="53"/>
      <c r="AC736" s="70"/>
      <c r="AD736" s="70"/>
      <c r="AE736" s="56"/>
      <c r="AF736" s="56"/>
      <c r="AG736" s="41"/>
      <c r="AH736" s="60"/>
      <c r="AI736" s="41"/>
      <c r="AJ736" s="56"/>
      <c r="AK736" s="41"/>
      <c r="AL736" s="59">
        <f t="shared" si="52"/>
        <v>21840</v>
      </c>
      <c r="AM736" s="59">
        <v>81900</v>
      </c>
      <c r="AN736" s="59">
        <v>32760</v>
      </c>
      <c r="AO736" s="59">
        <f t="shared" si="53"/>
        <v>114660</v>
      </c>
      <c r="AP736" s="186"/>
      <c r="AQ736" s="186"/>
      <c r="AR736" s="186"/>
      <c r="AS736" s="54"/>
      <c r="AT736" s="61"/>
      <c r="AU736" s="54"/>
      <c r="AV736" s="102"/>
      <c r="AW736" s="102"/>
      <c r="AX736" s="102"/>
      <c r="AY736" s="98"/>
      <c r="AZ736" s="102"/>
      <c r="BA736" s="98"/>
      <c r="BB736" s="102"/>
      <c r="BC736" s="102"/>
      <c r="BD736" s="76">
        <v>42615</v>
      </c>
      <c r="BE736" s="46">
        <v>42735</v>
      </c>
      <c r="BF736" s="53"/>
      <c r="BG736" s="102"/>
      <c r="BH736" s="98">
        <v>42615</v>
      </c>
      <c r="BI736" s="102"/>
      <c r="BJ736" s="102"/>
      <c r="BK736" s="42"/>
      <c r="BL736" s="42"/>
      <c r="BM736" s="102"/>
    </row>
    <row r="737" spans="1:65" ht="25.5" x14ac:dyDescent="0.25">
      <c r="A737" s="319"/>
      <c r="B737" s="295"/>
      <c r="C737" s="104"/>
      <c r="D737" s="104"/>
      <c r="E737" s="104"/>
      <c r="F737" s="356"/>
      <c r="G737" s="104"/>
      <c r="H737" s="104"/>
      <c r="I737" s="99"/>
      <c r="J737" s="99"/>
      <c r="K737" s="104"/>
      <c r="L737" s="390"/>
      <c r="M737" s="104"/>
      <c r="N737" s="99"/>
      <c r="O737" s="64"/>
      <c r="P737" s="104"/>
      <c r="Q737" s="99"/>
      <c r="R737" s="99"/>
      <c r="S737" s="104"/>
      <c r="T737" s="104"/>
      <c r="U737" s="104"/>
      <c r="V737" s="64"/>
      <c r="W737" s="104"/>
      <c r="X737" s="44" t="s">
        <v>1073</v>
      </c>
      <c r="Y737" s="112" t="s">
        <v>1191</v>
      </c>
      <c r="Z737" s="86">
        <v>42734</v>
      </c>
      <c r="AA737" s="90">
        <v>11988</v>
      </c>
      <c r="AB737" s="112" t="s">
        <v>639</v>
      </c>
      <c r="AC737" s="115">
        <v>42736</v>
      </c>
      <c r="AD737" s="115">
        <v>42855</v>
      </c>
      <c r="AE737" s="91"/>
      <c r="AF737" s="91"/>
      <c r="AG737" s="92"/>
      <c r="AH737" s="93"/>
      <c r="AI737" s="92"/>
      <c r="AJ737" s="91"/>
      <c r="AK737" s="92"/>
      <c r="AL737" s="64"/>
      <c r="AM737" s="64"/>
      <c r="AN737" s="64"/>
      <c r="AO737" s="64"/>
      <c r="AP737" s="187"/>
      <c r="AQ737" s="187"/>
      <c r="AR737" s="187"/>
      <c r="AS737" s="188"/>
      <c r="AT737" s="94"/>
      <c r="AU737" s="188"/>
      <c r="AV737" s="104"/>
      <c r="AW737" s="104"/>
      <c r="AX737" s="104"/>
      <c r="AY737" s="99"/>
      <c r="AZ737" s="104"/>
      <c r="BA737" s="99"/>
      <c r="BB737" s="104"/>
      <c r="BC737" s="104"/>
      <c r="BD737" s="115">
        <v>42736</v>
      </c>
      <c r="BE737" s="115">
        <v>42855</v>
      </c>
      <c r="BF737" s="112"/>
      <c r="BG737" s="104"/>
      <c r="BH737" s="99"/>
      <c r="BI737" s="104"/>
      <c r="BJ737" s="104"/>
      <c r="BK737" s="95"/>
      <c r="BL737" s="95"/>
      <c r="BM737" s="104"/>
    </row>
    <row r="738" spans="1:65" ht="25.5" x14ac:dyDescent="0.25">
      <c r="A738" s="319"/>
      <c r="B738" s="295"/>
      <c r="C738" s="104"/>
      <c r="D738" s="104"/>
      <c r="E738" s="104"/>
      <c r="F738" s="356"/>
      <c r="G738" s="104"/>
      <c r="H738" s="104"/>
      <c r="I738" s="99"/>
      <c r="J738" s="99"/>
      <c r="K738" s="104"/>
      <c r="L738" s="390"/>
      <c r="M738" s="104"/>
      <c r="N738" s="99"/>
      <c r="O738" s="64"/>
      <c r="P738" s="104"/>
      <c r="Q738" s="99"/>
      <c r="R738" s="99"/>
      <c r="S738" s="104"/>
      <c r="T738" s="104"/>
      <c r="U738" s="104"/>
      <c r="V738" s="64"/>
      <c r="W738" s="104"/>
      <c r="X738" s="44" t="s">
        <v>1073</v>
      </c>
      <c r="Y738" s="112" t="s">
        <v>1417</v>
      </c>
      <c r="Z738" s="86">
        <v>42853</v>
      </c>
      <c r="AA738" s="90">
        <v>12092</v>
      </c>
      <c r="AB738" s="112" t="s">
        <v>639</v>
      </c>
      <c r="AC738" s="115">
        <v>42856</v>
      </c>
      <c r="AD738" s="115">
        <v>42975</v>
      </c>
      <c r="AE738" s="91"/>
      <c r="AF738" s="91"/>
      <c r="AG738" s="92"/>
      <c r="AH738" s="93"/>
      <c r="AI738" s="92"/>
      <c r="AJ738" s="91"/>
      <c r="AK738" s="92"/>
      <c r="AL738" s="64"/>
      <c r="AM738" s="64"/>
      <c r="AN738" s="64"/>
      <c r="AO738" s="64"/>
      <c r="AP738" s="187"/>
      <c r="AQ738" s="187"/>
      <c r="AR738" s="187"/>
      <c r="AS738" s="188"/>
      <c r="AT738" s="94"/>
      <c r="AU738" s="188"/>
      <c r="AV738" s="104"/>
      <c r="AW738" s="104"/>
      <c r="AX738" s="104"/>
      <c r="AY738" s="99"/>
      <c r="AZ738" s="104"/>
      <c r="BA738" s="99"/>
      <c r="BB738" s="104"/>
      <c r="BC738" s="104"/>
      <c r="BD738" s="115"/>
      <c r="BE738" s="115"/>
      <c r="BF738" s="112"/>
      <c r="BG738" s="104"/>
      <c r="BH738" s="99"/>
      <c r="BI738" s="104"/>
      <c r="BJ738" s="104"/>
      <c r="BK738" s="95"/>
      <c r="BL738" s="95"/>
      <c r="BM738" s="104"/>
    </row>
    <row r="739" spans="1:65" ht="25.5" x14ac:dyDescent="0.25">
      <c r="A739" s="319"/>
      <c r="B739" s="295"/>
      <c r="C739" s="104"/>
      <c r="D739" s="104"/>
      <c r="E739" s="104"/>
      <c r="F739" s="356"/>
      <c r="G739" s="104"/>
      <c r="H739" s="104"/>
      <c r="I739" s="99"/>
      <c r="J739" s="99"/>
      <c r="K739" s="104"/>
      <c r="L739" s="390"/>
      <c r="M739" s="104"/>
      <c r="N739" s="99"/>
      <c r="O739" s="64"/>
      <c r="P739" s="104"/>
      <c r="Q739" s="99"/>
      <c r="R739" s="99"/>
      <c r="S739" s="104"/>
      <c r="T739" s="104"/>
      <c r="U739" s="104"/>
      <c r="V739" s="64"/>
      <c r="W739" s="104"/>
      <c r="X739" s="44" t="s">
        <v>1073</v>
      </c>
      <c r="Y739" s="112" t="s">
        <v>1571</v>
      </c>
      <c r="Z739" s="86">
        <v>42976</v>
      </c>
      <c r="AA739" s="90">
        <v>12143</v>
      </c>
      <c r="AB739" s="112" t="s">
        <v>639</v>
      </c>
      <c r="AC739" s="115">
        <v>42976</v>
      </c>
      <c r="AD739" s="115">
        <v>43095</v>
      </c>
      <c r="AE739" s="91"/>
      <c r="AF739" s="91"/>
      <c r="AG739" s="92"/>
      <c r="AH739" s="93"/>
      <c r="AI739" s="92"/>
      <c r="AJ739" s="91"/>
      <c r="AK739" s="92"/>
      <c r="AL739" s="64"/>
      <c r="AM739" s="64"/>
      <c r="AN739" s="64"/>
      <c r="AO739" s="64"/>
      <c r="AP739" s="187"/>
      <c r="AQ739" s="187"/>
      <c r="AR739" s="187"/>
      <c r="AS739" s="188"/>
      <c r="AT739" s="94"/>
      <c r="AU739" s="188"/>
      <c r="AV739" s="104"/>
      <c r="AW739" s="104"/>
      <c r="AX739" s="104"/>
      <c r="AY739" s="99"/>
      <c r="AZ739" s="104"/>
      <c r="BA739" s="99"/>
      <c r="BB739" s="104"/>
      <c r="BC739" s="104"/>
      <c r="BD739" s="115">
        <v>42976</v>
      </c>
      <c r="BE739" s="115">
        <v>43095</v>
      </c>
      <c r="BF739" s="112"/>
      <c r="BG739" s="104"/>
      <c r="BH739" s="99"/>
      <c r="BI739" s="104"/>
      <c r="BJ739" s="104"/>
      <c r="BK739" s="95"/>
      <c r="BL739" s="95"/>
      <c r="BM739" s="104"/>
    </row>
    <row r="740" spans="1:65" ht="25.5" x14ac:dyDescent="0.25">
      <c r="A740" s="319"/>
      <c r="B740" s="295"/>
      <c r="C740" s="104"/>
      <c r="D740" s="104"/>
      <c r="E740" s="104"/>
      <c r="F740" s="356"/>
      <c r="G740" s="104"/>
      <c r="H740" s="104"/>
      <c r="I740" s="99"/>
      <c r="J740" s="99"/>
      <c r="K740" s="104"/>
      <c r="L740" s="390"/>
      <c r="M740" s="104"/>
      <c r="N740" s="99"/>
      <c r="O740" s="64"/>
      <c r="P740" s="104"/>
      <c r="Q740" s="99"/>
      <c r="R740" s="99"/>
      <c r="S740" s="104"/>
      <c r="T740" s="104"/>
      <c r="U740" s="104"/>
      <c r="V740" s="64"/>
      <c r="W740" s="104"/>
      <c r="X740" s="44" t="s">
        <v>1073</v>
      </c>
      <c r="Y740" s="112" t="s">
        <v>1747</v>
      </c>
      <c r="Z740" s="86">
        <v>43095</v>
      </c>
      <c r="AA740" s="90">
        <v>12209</v>
      </c>
      <c r="AB740" s="112" t="s">
        <v>639</v>
      </c>
      <c r="AC740" s="115">
        <v>43096</v>
      </c>
      <c r="AD740" s="115">
        <v>43215</v>
      </c>
      <c r="AE740" s="91"/>
      <c r="AF740" s="91"/>
      <c r="AG740" s="92"/>
      <c r="AH740" s="93"/>
      <c r="AI740" s="92"/>
      <c r="AJ740" s="91"/>
      <c r="AK740" s="92"/>
      <c r="AL740" s="64"/>
      <c r="AM740" s="64"/>
      <c r="AN740" s="64"/>
      <c r="AO740" s="64"/>
      <c r="AP740" s="187"/>
      <c r="AQ740" s="187"/>
      <c r="AR740" s="187"/>
      <c r="AS740" s="188"/>
      <c r="AT740" s="94"/>
      <c r="AU740" s="188"/>
      <c r="AV740" s="104"/>
      <c r="AW740" s="104"/>
      <c r="AX740" s="104"/>
      <c r="AY740" s="99"/>
      <c r="AZ740" s="104"/>
      <c r="BA740" s="99"/>
      <c r="BB740" s="104"/>
      <c r="BC740" s="104"/>
      <c r="BD740" s="115">
        <v>43096</v>
      </c>
      <c r="BE740" s="115">
        <v>43215</v>
      </c>
      <c r="BF740" s="112"/>
      <c r="BG740" s="104"/>
      <c r="BH740" s="99"/>
      <c r="BI740" s="104"/>
      <c r="BJ740" s="104"/>
      <c r="BK740" s="95"/>
      <c r="BL740" s="95"/>
      <c r="BM740" s="104"/>
    </row>
    <row r="741" spans="1:65" ht="25.5" x14ac:dyDescent="0.25">
      <c r="A741" s="320"/>
      <c r="B741" s="296"/>
      <c r="C741" s="105"/>
      <c r="D741" s="105"/>
      <c r="E741" s="105"/>
      <c r="F741" s="357"/>
      <c r="G741" s="105"/>
      <c r="H741" s="105"/>
      <c r="I741" s="101"/>
      <c r="J741" s="101"/>
      <c r="K741" s="105"/>
      <c r="L741" s="391"/>
      <c r="M741" s="105"/>
      <c r="N741" s="101"/>
      <c r="O741" s="68"/>
      <c r="P741" s="105"/>
      <c r="Q741" s="101"/>
      <c r="R741" s="101"/>
      <c r="S741" s="105"/>
      <c r="T741" s="105"/>
      <c r="U741" s="105"/>
      <c r="V741" s="68"/>
      <c r="W741" s="105"/>
      <c r="X741" s="44" t="s">
        <v>1073</v>
      </c>
      <c r="Y741" s="112" t="s">
        <v>1867</v>
      </c>
      <c r="Z741" s="86">
        <v>43215</v>
      </c>
      <c r="AA741" s="90">
        <v>12304</v>
      </c>
      <c r="AB741" s="112" t="s">
        <v>639</v>
      </c>
      <c r="AC741" s="115">
        <v>43216</v>
      </c>
      <c r="AD741" s="115">
        <v>43335</v>
      </c>
      <c r="AE741" s="91"/>
      <c r="AF741" s="91"/>
      <c r="AG741" s="92"/>
      <c r="AH741" s="93"/>
      <c r="AI741" s="92"/>
      <c r="AJ741" s="91"/>
      <c r="AK741" s="92"/>
      <c r="AL741" s="68"/>
      <c r="AM741" s="68"/>
      <c r="AN741" s="68"/>
      <c r="AO741" s="68"/>
      <c r="AP741" s="187"/>
      <c r="AQ741" s="187"/>
      <c r="AR741" s="187"/>
      <c r="AS741" s="188"/>
      <c r="AT741" s="94"/>
      <c r="AU741" s="188"/>
      <c r="AV741" s="105"/>
      <c r="AW741" s="105"/>
      <c r="AX741" s="105"/>
      <c r="AY741" s="101"/>
      <c r="AZ741" s="105"/>
      <c r="BA741" s="101"/>
      <c r="BB741" s="105"/>
      <c r="BC741" s="105"/>
      <c r="BD741" s="115">
        <v>43216</v>
      </c>
      <c r="BE741" s="115">
        <v>43335</v>
      </c>
      <c r="BF741" s="112"/>
      <c r="BG741" s="105"/>
      <c r="BH741" s="101"/>
      <c r="BI741" s="105"/>
      <c r="BJ741" s="105"/>
      <c r="BK741" s="95"/>
      <c r="BL741" s="95"/>
      <c r="BM741" s="105"/>
    </row>
    <row r="742" spans="1:65" x14ac:dyDescent="0.25">
      <c r="A742" s="318">
        <v>145</v>
      </c>
      <c r="B742" s="294" t="s">
        <v>983</v>
      </c>
      <c r="C742" s="102" t="s">
        <v>783</v>
      </c>
      <c r="D742" s="102" t="s">
        <v>1143</v>
      </c>
      <c r="E742" s="102" t="s">
        <v>143</v>
      </c>
      <c r="F742" s="355" t="s">
        <v>1100</v>
      </c>
      <c r="G742" s="102" t="s">
        <v>987</v>
      </c>
      <c r="H742" s="102" t="s">
        <v>518</v>
      </c>
      <c r="I742" s="98" t="s">
        <v>672</v>
      </c>
      <c r="J742" s="98" t="s">
        <v>1090</v>
      </c>
      <c r="K742" s="102" t="s">
        <v>985</v>
      </c>
      <c r="L742" s="389" t="s">
        <v>984</v>
      </c>
      <c r="M742" s="102" t="s">
        <v>386</v>
      </c>
      <c r="N742" s="98">
        <v>42682</v>
      </c>
      <c r="O742" s="59">
        <v>2400000</v>
      </c>
      <c r="P742" s="102" t="s">
        <v>986</v>
      </c>
      <c r="Q742" s="98">
        <v>42682</v>
      </c>
      <c r="R742" s="98">
        <v>42861</v>
      </c>
      <c r="S742" s="102" t="s">
        <v>295</v>
      </c>
      <c r="T742" s="102"/>
      <c r="U742" s="102"/>
      <c r="V742" s="59"/>
      <c r="W742" s="102" t="s">
        <v>974</v>
      </c>
      <c r="X742" s="103"/>
      <c r="Y742" s="53"/>
      <c r="Z742" s="46"/>
      <c r="AA742" s="55"/>
      <c r="AB742" s="53"/>
      <c r="AC742" s="70"/>
      <c r="AD742" s="70"/>
      <c r="AE742" s="56">
        <f>AG742/O742</f>
        <v>0.25</v>
      </c>
      <c r="AF742" s="56">
        <f>AH742/O742</f>
        <v>0</v>
      </c>
      <c r="AG742" s="41">
        <f>SUM(AG743)</f>
        <v>600000</v>
      </c>
      <c r="AH742" s="60">
        <f>SUM(AH743)</f>
        <v>0</v>
      </c>
      <c r="AI742" s="41"/>
      <c r="AJ742" s="56"/>
      <c r="AK742" s="41"/>
      <c r="AL742" s="59">
        <f t="shared" si="52"/>
        <v>3000000</v>
      </c>
      <c r="AM742" s="59">
        <v>2400000</v>
      </c>
      <c r="AN742" s="59">
        <v>0</v>
      </c>
      <c r="AO742" s="59">
        <f t="shared" si="53"/>
        <v>2400000</v>
      </c>
      <c r="AP742" s="186"/>
      <c r="AQ742" s="186"/>
      <c r="AR742" s="186"/>
      <c r="AS742" s="54"/>
      <c r="AT742" s="61"/>
      <c r="AU742" s="54"/>
      <c r="AV742" s="102"/>
      <c r="AW742" s="102"/>
      <c r="AX742" s="102"/>
      <c r="AY742" s="98"/>
      <c r="AZ742" s="102"/>
      <c r="BA742" s="98"/>
      <c r="BB742" s="102"/>
      <c r="BC742" s="102"/>
      <c r="BD742" s="46">
        <v>42704</v>
      </c>
      <c r="BE742" s="46">
        <v>42705</v>
      </c>
      <c r="BF742" s="53"/>
      <c r="BG742" s="102"/>
      <c r="BH742" s="98">
        <v>42704</v>
      </c>
      <c r="BI742" s="102"/>
      <c r="BJ742" s="102"/>
      <c r="BK742" s="42"/>
      <c r="BL742" s="42"/>
      <c r="BM742" s="102"/>
    </row>
    <row r="743" spans="1:65" ht="38.25" x14ac:dyDescent="0.25">
      <c r="A743" s="320"/>
      <c r="B743" s="296"/>
      <c r="C743" s="105"/>
      <c r="D743" s="105"/>
      <c r="E743" s="105"/>
      <c r="F743" s="357"/>
      <c r="G743" s="105"/>
      <c r="H743" s="105"/>
      <c r="I743" s="101"/>
      <c r="J743" s="101"/>
      <c r="K743" s="105"/>
      <c r="L743" s="391"/>
      <c r="M743" s="105"/>
      <c r="N743" s="101"/>
      <c r="O743" s="68"/>
      <c r="P743" s="105"/>
      <c r="Q743" s="101"/>
      <c r="R743" s="101"/>
      <c r="S743" s="105"/>
      <c r="T743" s="105"/>
      <c r="U743" s="105"/>
      <c r="V743" s="68"/>
      <c r="W743" s="105"/>
      <c r="X743" s="103" t="s">
        <v>1075</v>
      </c>
      <c r="Y743" s="53" t="s">
        <v>1192</v>
      </c>
      <c r="Z743" s="46">
        <v>42759</v>
      </c>
      <c r="AA743" s="55"/>
      <c r="AB743" s="53" t="s">
        <v>864</v>
      </c>
      <c r="AC743" s="70"/>
      <c r="AD743" s="70"/>
      <c r="AE743" s="56"/>
      <c r="AF743" s="56"/>
      <c r="AG743" s="41">
        <v>600000</v>
      </c>
      <c r="AH743" s="60"/>
      <c r="AI743" s="70"/>
      <c r="AJ743" s="56"/>
      <c r="AK743" s="41"/>
      <c r="AL743" s="68"/>
      <c r="AM743" s="68"/>
      <c r="AN743" s="68"/>
      <c r="AO743" s="68"/>
      <c r="AP743" s="186"/>
      <c r="AQ743" s="186"/>
      <c r="AR743" s="186"/>
      <c r="AS743" s="54"/>
      <c r="AT743" s="61"/>
      <c r="AU743" s="54"/>
      <c r="AV743" s="105"/>
      <c r="AW743" s="105"/>
      <c r="AX743" s="105"/>
      <c r="AY743" s="101"/>
      <c r="AZ743" s="105"/>
      <c r="BA743" s="101"/>
      <c r="BB743" s="105"/>
      <c r="BC743" s="105"/>
      <c r="BD743" s="46"/>
      <c r="BE743" s="46"/>
      <c r="BF743" s="53"/>
      <c r="BG743" s="105"/>
      <c r="BH743" s="101"/>
      <c r="BI743" s="105"/>
      <c r="BJ743" s="105"/>
      <c r="BK743" s="42"/>
      <c r="BL743" s="42"/>
      <c r="BM743" s="105"/>
    </row>
    <row r="744" spans="1:65" x14ac:dyDescent="0.25">
      <c r="A744" s="317">
        <v>146</v>
      </c>
      <c r="B744" s="290" t="s">
        <v>1119</v>
      </c>
      <c r="C744" s="57" t="s">
        <v>1124</v>
      </c>
      <c r="D744" s="57" t="s">
        <v>1143</v>
      </c>
      <c r="E744" s="57" t="s">
        <v>143</v>
      </c>
      <c r="F744" s="351" t="s">
        <v>1130</v>
      </c>
      <c r="G744" s="57" t="s">
        <v>1351</v>
      </c>
      <c r="H744" s="57" t="s">
        <v>1144</v>
      </c>
      <c r="I744" s="58">
        <v>42776</v>
      </c>
      <c r="J744" s="58">
        <v>43141</v>
      </c>
      <c r="K744" s="57" t="s">
        <v>1131</v>
      </c>
      <c r="L744" s="385" t="s">
        <v>984</v>
      </c>
      <c r="M744" s="57" t="s">
        <v>1157</v>
      </c>
      <c r="N744" s="58">
        <v>42779</v>
      </c>
      <c r="O744" s="59">
        <v>14400000</v>
      </c>
      <c r="P744" s="57" t="s">
        <v>1352</v>
      </c>
      <c r="Q744" s="58">
        <v>42779</v>
      </c>
      <c r="R744" s="58">
        <v>43143</v>
      </c>
      <c r="S744" s="57" t="s">
        <v>295</v>
      </c>
      <c r="T744" s="57"/>
      <c r="U744" s="57"/>
      <c r="V744" s="59"/>
      <c r="W744" s="57">
        <v>33903000</v>
      </c>
      <c r="X744" s="189"/>
      <c r="Y744" s="112"/>
      <c r="Z744" s="86"/>
      <c r="AA744" s="90"/>
      <c r="AB744" s="112"/>
      <c r="AC744" s="115"/>
      <c r="AD744" s="115"/>
      <c r="AE744" s="91"/>
      <c r="AF744" s="91"/>
      <c r="AG744" s="92"/>
      <c r="AH744" s="93"/>
      <c r="AI744" s="92"/>
      <c r="AJ744" s="91"/>
      <c r="AK744" s="92"/>
      <c r="AL744" s="59">
        <f t="shared" si="52"/>
        <v>14400000</v>
      </c>
      <c r="AM744" s="59">
        <v>12611040</v>
      </c>
      <c r="AN744" s="59">
        <v>4956956.04</v>
      </c>
      <c r="AO744" s="59">
        <f t="shared" si="53"/>
        <v>17567996.039999999</v>
      </c>
      <c r="AP744" s="187"/>
      <c r="AQ744" s="187"/>
      <c r="AR744" s="187"/>
      <c r="AS744" s="188"/>
      <c r="AT744" s="94"/>
      <c r="AU744" s="188"/>
      <c r="AV744" s="57"/>
      <c r="AW744" s="57"/>
      <c r="AX744" s="57"/>
      <c r="AY744" s="58"/>
      <c r="AZ744" s="57"/>
      <c r="BA744" s="58"/>
      <c r="BB744" s="57"/>
      <c r="BC744" s="57"/>
      <c r="BD744" s="86">
        <v>42779</v>
      </c>
      <c r="BE744" s="86">
        <v>43143</v>
      </c>
      <c r="BF744" s="112"/>
      <c r="BG744" s="57"/>
      <c r="BH744" s="58">
        <v>42779</v>
      </c>
      <c r="BI744" s="57"/>
      <c r="BJ744" s="57"/>
      <c r="BK744" s="95"/>
      <c r="BL744" s="95"/>
      <c r="BM744" s="57"/>
    </row>
    <row r="745" spans="1:65" ht="25.5" x14ac:dyDescent="0.25">
      <c r="A745" s="312"/>
      <c r="B745" s="285"/>
      <c r="C745" s="66"/>
      <c r="D745" s="66"/>
      <c r="E745" s="66"/>
      <c r="F745" s="350"/>
      <c r="G745" s="66"/>
      <c r="H745" s="66"/>
      <c r="I745" s="67"/>
      <c r="J745" s="67"/>
      <c r="K745" s="66"/>
      <c r="L745" s="381"/>
      <c r="M745" s="66"/>
      <c r="N745" s="67"/>
      <c r="O745" s="68"/>
      <c r="P745" s="66"/>
      <c r="Q745" s="67"/>
      <c r="R745" s="67"/>
      <c r="S745" s="66"/>
      <c r="T745" s="66"/>
      <c r="U745" s="66"/>
      <c r="V745" s="68"/>
      <c r="W745" s="66"/>
      <c r="X745" s="44" t="s">
        <v>1074</v>
      </c>
      <c r="Y745" s="112" t="s">
        <v>1868</v>
      </c>
      <c r="Z745" s="86">
        <v>43105</v>
      </c>
      <c r="AA745" s="90">
        <v>12236</v>
      </c>
      <c r="AB745" s="53" t="s">
        <v>1932</v>
      </c>
      <c r="AC745" s="115">
        <v>43144</v>
      </c>
      <c r="AD745" s="115">
        <v>43233</v>
      </c>
      <c r="AE745" s="91"/>
      <c r="AF745" s="91"/>
      <c r="AG745" s="92">
        <v>3168000</v>
      </c>
      <c r="AH745" s="93"/>
      <c r="AI745" s="92"/>
      <c r="AJ745" s="91"/>
      <c r="AK745" s="92"/>
      <c r="AL745" s="68"/>
      <c r="AM745" s="68"/>
      <c r="AN745" s="68"/>
      <c r="AO745" s="68"/>
      <c r="AP745" s="187"/>
      <c r="AQ745" s="187"/>
      <c r="AR745" s="187"/>
      <c r="AS745" s="188"/>
      <c r="AT745" s="94"/>
      <c r="AU745" s="188"/>
      <c r="AV745" s="66"/>
      <c r="AW745" s="66"/>
      <c r="AX745" s="66"/>
      <c r="AY745" s="67"/>
      <c r="AZ745" s="66"/>
      <c r="BA745" s="67"/>
      <c r="BB745" s="66"/>
      <c r="BC745" s="66"/>
      <c r="BD745" s="86"/>
      <c r="BE745" s="86"/>
      <c r="BF745" s="112"/>
      <c r="BG745" s="66"/>
      <c r="BH745" s="67"/>
      <c r="BI745" s="66"/>
      <c r="BJ745" s="66"/>
      <c r="BK745" s="95"/>
      <c r="BL745" s="95"/>
      <c r="BM745" s="66"/>
    </row>
    <row r="746" spans="1:65" ht="38.25" x14ac:dyDescent="0.25">
      <c r="A746" s="313">
        <v>147</v>
      </c>
      <c r="B746" s="286" t="s">
        <v>1254</v>
      </c>
      <c r="C746" s="44" t="s">
        <v>543</v>
      </c>
      <c r="D746" s="44" t="s">
        <v>1143</v>
      </c>
      <c r="E746" s="44" t="s">
        <v>143</v>
      </c>
      <c r="F746" s="100" t="s">
        <v>1132</v>
      </c>
      <c r="G746" s="44" t="s">
        <v>1355</v>
      </c>
      <c r="H746" s="44" t="s">
        <v>545</v>
      </c>
      <c r="I746" s="46">
        <v>42437</v>
      </c>
      <c r="J746" s="46">
        <v>42802</v>
      </c>
      <c r="K746" s="54" t="s">
        <v>1134</v>
      </c>
      <c r="L746" s="406" t="s">
        <v>1133</v>
      </c>
      <c r="M746" s="190" t="s">
        <v>1158</v>
      </c>
      <c r="N746" s="86">
        <v>42787</v>
      </c>
      <c r="O746" s="191">
        <v>43160</v>
      </c>
      <c r="P746" s="85" t="s">
        <v>1356</v>
      </c>
      <c r="Q746" s="86">
        <v>42787</v>
      </c>
      <c r="R746" s="86">
        <v>43100</v>
      </c>
      <c r="S746" s="85" t="s">
        <v>295</v>
      </c>
      <c r="T746" s="85"/>
      <c r="U746" s="85"/>
      <c r="V746" s="92"/>
      <c r="W746" s="189">
        <v>33903000</v>
      </c>
      <c r="X746" s="189"/>
      <c r="Y746" s="112"/>
      <c r="Z746" s="86"/>
      <c r="AA746" s="90"/>
      <c r="AB746" s="112"/>
      <c r="AC746" s="115"/>
      <c r="AD746" s="115"/>
      <c r="AE746" s="91"/>
      <c r="AF746" s="91"/>
      <c r="AG746" s="92"/>
      <c r="AH746" s="93"/>
      <c r="AI746" s="92"/>
      <c r="AJ746" s="91"/>
      <c r="AK746" s="92"/>
      <c r="AL746" s="92">
        <f t="shared" si="52"/>
        <v>43160</v>
      </c>
      <c r="AM746" s="92">
        <v>2697.5</v>
      </c>
      <c r="AN746" s="92">
        <v>0</v>
      </c>
      <c r="AO746" s="92">
        <f t="shared" si="53"/>
        <v>2697.5</v>
      </c>
      <c r="AP746" s="187"/>
      <c r="AQ746" s="187"/>
      <c r="AR746" s="187"/>
      <c r="AS746" s="188"/>
      <c r="AT746" s="94"/>
      <c r="AU746" s="188"/>
      <c r="AV746" s="44"/>
      <c r="AW746" s="44"/>
      <c r="AX746" s="44"/>
      <c r="AY746" s="46"/>
      <c r="AZ746" s="44"/>
      <c r="BA746" s="46"/>
      <c r="BB746" s="44"/>
      <c r="BC746" s="44"/>
      <c r="BD746" s="86">
        <v>42787</v>
      </c>
      <c r="BE746" s="86">
        <v>43100</v>
      </c>
      <c r="BF746" s="112"/>
      <c r="BG746" s="44"/>
      <c r="BH746" s="46">
        <v>42835</v>
      </c>
      <c r="BI746" s="44"/>
      <c r="BJ746" s="44"/>
      <c r="BK746" s="95"/>
      <c r="BL746" s="95"/>
      <c r="BM746" s="44"/>
    </row>
    <row r="747" spans="1:65" ht="25.5" x14ac:dyDescent="0.25">
      <c r="A747" s="313">
        <v>148</v>
      </c>
      <c r="B747" s="286" t="s">
        <v>1255</v>
      </c>
      <c r="C747" s="44" t="s">
        <v>1256</v>
      </c>
      <c r="D747" s="44" t="s">
        <v>1143</v>
      </c>
      <c r="E747" s="44" t="s">
        <v>143</v>
      </c>
      <c r="F747" s="100" t="s">
        <v>1135</v>
      </c>
      <c r="G747" s="44">
        <v>12002</v>
      </c>
      <c r="H747" s="44"/>
      <c r="I747" s="46"/>
      <c r="J747" s="46"/>
      <c r="K747" s="54" t="s">
        <v>1137</v>
      </c>
      <c r="L747" s="406" t="s">
        <v>1136</v>
      </c>
      <c r="M747" s="190" t="s">
        <v>1159</v>
      </c>
      <c r="N747" s="86">
        <v>42796</v>
      </c>
      <c r="O747" s="191">
        <v>480000</v>
      </c>
      <c r="P747" s="192">
        <v>12009</v>
      </c>
      <c r="Q747" s="86">
        <v>42796</v>
      </c>
      <c r="R747" s="86">
        <v>43100</v>
      </c>
      <c r="S747" s="85" t="s">
        <v>295</v>
      </c>
      <c r="T747" s="85"/>
      <c r="U747" s="85"/>
      <c r="V747" s="92"/>
      <c r="W747" s="189">
        <v>33903000</v>
      </c>
      <c r="X747" s="189"/>
      <c r="Y747" s="112"/>
      <c r="Z747" s="86"/>
      <c r="AA747" s="90"/>
      <c r="AB747" s="112"/>
      <c r="AC747" s="115"/>
      <c r="AD747" s="115"/>
      <c r="AE747" s="91"/>
      <c r="AF747" s="91"/>
      <c r="AG747" s="92"/>
      <c r="AH747" s="93"/>
      <c r="AI747" s="92"/>
      <c r="AJ747" s="91"/>
      <c r="AK747" s="92"/>
      <c r="AL747" s="92">
        <f t="shared" si="52"/>
        <v>480000</v>
      </c>
      <c r="AM747" s="92">
        <v>0</v>
      </c>
      <c r="AN747" s="92">
        <v>0</v>
      </c>
      <c r="AO747" s="92">
        <f t="shared" si="53"/>
        <v>0</v>
      </c>
      <c r="AP747" s="187"/>
      <c r="AQ747" s="187"/>
      <c r="AR747" s="187"/>
      <c r="AS747" s="188"/>
      <c r="AT747" s="94"/>
      <c r="AU747" s="188"/>
      <c r="AV747" s="44"/>
      <c r="AW747" s="44"/>
      <c r="AX747" s="44"/>
      <c r="AY747" s="46"/>
      <c r="AZ747" s="44"/>
      <c r="BA747" s="46"/>
      <c r="BB747" s="44"/>
      <c r="BC747" s="44"/>
      <c r="BD747" s="86">
        <v>42796</v>
      </c>
      <c r="BE747" s="86">
        <v>43100</v>
      </c>
      <c r="BF747" s="112"/>
      <c r="BG747" s="44"/>
      <c r="BH747" s="46">
        <v>42845</v>
      </c>
      <c r="BI747" s="44"/>
      <c r="BJ747" s="44"/>
      <c r="BK747" s="95"/>
      <c r="BL747" s="95"/>
      <c r="BM747" s="44"/>
    </row>
    <row r="748" spans="1:65" ht="38.25" x14ac:dyDescent="0.25">
      <c r="A748" s="313">
        <v>149</v>
      </c>
      <c r="B748" s="286" t="s">
        <v>1257</v>
      </c>
      <c r="C748" s="44" t="s">
        <v>1258</v>
      </c>
      <c r="D748" s="44" t="s">
        <v>1143</v>
      </c>
      <c r="E748" s="44" t="s">
        <v>143</v>
      </c>
      <c r="F748" s="100" t="s">
        <v>1138</v>
      </c>
      <c r="G748" s="193">
        <v>12002</v>
      </c>
      <c r="H748" s="44" t="s">
        <v>1103</v>
      </c>
      <c r="I748" s="46">
        <v>42818</v>
      </c>
      <c r="J748" s="46">
        <v>43183</v>
      </c>
      <c r="K748" s="54" t="s">
        <v>1140</v>
      </c>
      <c r="L748" s="406" t="s">
        <v>1139</v>
      </c>
      <c r="M748" s="190" t="s">
        <v>1160</v>
      </c>
      <c r="N748" s="86">
        <v>42821</v>
      </c>
      <c r="O748" s="191">
        <v>68100</v>
      </c>
      <c r="P748" s="194" t="s">
        <v>1445</v>
      </c>
      <c r="Q748" s="86">
        <v>42821</v>
      </c>
      <c r="R748" s="86">
        <v>43185</v>
      </c>
      <c r="S748" s="85" t="s">
        <v>295</v>
      </c>
      <c r="T748" s="85"/>
      <c r="U748" s="85"/>
      <c r="V748" s="92"/>
      <c r="W748" s="189">
        <v>33903000</v>
      </c>
      <c r="X748" s="189"/>
      <c r="Y748" s="112"/>
      <c r="Z748" s="86"/>
      <c r="AA748" s="90"/>
      <c r="AB748" s="112"/>
      <c r="AC748" s="115"/>
      <c r="AD748" s="115"/>
      <c r="AE748" s="91"/>
      <c r="AF748" s="91"/>
      <c r="AG748" s="92"/>
      <c r="AH748" s="93"/>
      <c r="AI748" s="92"/>
      <c r="AJ748" s="91"/>
      <c r="AK748" s="92"/>
      <c r="AL748" s="92">
        <f t="shared" si="52"/>
        <v>68100</v>
      </c>
      <c r="AM748" s="92">
        <v>6360</v>
      </c>
      <c r="AN748" s="92">
        <v>0</v>
      </c>
      <c r="AO748" s="92">
        <f t="shared" si="53"/>
        <v>6360</v>
      </c>
      <c r="AP748" s="187"/>
      <c r="AQ748" s="187"/>
      <c r="AR748" s="187"/>
      <c r="AS748" s="188"/>
      <c r="AT748" s="94"/>
      <c r="AU748" s="188"/>
      <c r="AV748" s="44"/>
      <c r="AW748" s="44"/>
      <c r="AX748" s="44"/>
      <c r="AY748" s="46"/>
      <c r="AZ748" s="44"/>
      <c r="BA748" s="46"/>
      <c r="BB748" s="44"/>
      <c r="BC748" s="44"/>
      <c r="BD748" s="86">
        <v>42821</v>
      </c>
      <c r="BE748" s="86">
        <v>43185</v>
      </c>
      <c r="BF748" s="112"/>
      <c r="BG748" s="44"/>
      <c r="BH748" s="46">
        <v>42821</v>
      </c>
      <c r="BI748" s="44"/>
      <c r="BJ748" s="44"/>
      <c r="BK748" s="95"/>
      <c r="BL748" s="95"/>
      <c r="BM748" s="44"/>
    </row>
    <row r="749" spans="1:65" ht="38.25" x14ac:dyDescent="0.25">
      <c r="A749" s="313">
        <v>150</v>
      </c>
      <c r="B749" s="286" t="s">
        <v>1257</v>
      </c>
      <c r="C749" s="44" t="s">
        <v>1258</v>
      </c>
      <c r="D749" s="44" t="s">
        <v>1143</v>
      </c>
      <c r="E749" s="44" t="s">
        <v>143</v>
      </c>
      <c r="F749" s="100" t="s">
        <v>1138</v>
      </c>
      <c r="G749" s="193">
        <v>12002</v>
      </c>
      <c r="H749" s="44" t="s">
        <v>1103</v>
      </c>
      <c r="I749" s="46">
        <v>42818</v>
      </c>
      <c r="J749" s="46">
        <v>43183</v>
      </c>
      <c r="K749" s="54" t="s">
        <v>1142</v>
      </c>
      <c r="L749" s="406" t="s">
        <v>1141</v>
      </c>
      <c r="M749" s="190" t="s">
        <v>1161</v>
      </c>
      <c r="N749" s="86">
        <v>42821</v>
      </c>
      <c r="O749" s="191">
        <v>64000</v>
      </c>
      <c r="P749" s="195">
        <v>12035</v>
      </c>
      <c r="Q749" s="86">
        <v>42821</v>
      </c>
      <c r="R749" s="86">
        <v>43185</v>
      </c>
      <c r="S749" s="85" t="s">
        <v>295</v>
      </c>
      <c r="T749" s="85"/>
      <c r="U749" s="85"/>
      <c r="V749" s="92"/>
      <c r="W749" s="189">
        <v>33903000</v>
      </c>
      <c r="X749" s="189"/>
      <c r="Y749" s="112"/>
      <c r="Z749" s="86"/>
      <c r="AA749" s="90"/>
      <c r="AB749" s="112"/>
      <c r="AC749" s="115"/>
      <c r="AD749" s="115"/>
      <c r="AE749" s="91"/>
      <c r="AF749" s="91"/>
      <c r="AG749" s="92"/>
      <c r="AH749" s="93"/>
      <c r="AI749" s="92"/>
      <c r="AJ749" s="91"/>
      <c r="AK749" s="92"/>
      <c r="AL749" s="92">
        <f t="shared" si="52"/>
        <v>64000</v>
      </c>
      <c r="AM749" s="92">
        <v>10400</v>
      </c>
      <c r="AN749" s="92">
        <v>0</v>
      </c>
      <c r="AO749" s="92">
        <f t="shared" si="53"/>
        <v>10400</v>
      </c>
      <c r="AP749" s="187"/>
      <c r="AQ749" s="187"/>
      <c r="AR749" s="187"/>
      <c r="AS749" s="188"/>
      <c r="AT749" s="94"/>
      <c r="AU749" s="188"/>
      <c r="AV749" s="44"/>
      <c r="AW749" s="44"/>
      <c r="AX749" s="44"/>
      <c r="AY749" s="46"/>
      <c r="AZ749" s="44"/>
      <c r="BA749" s="46"/>
      <c r="BB749" s="44"/>
      <c r="BC749" s="44"/>
      <c r="BD749" s="86">
        <v>42821</v>
      </c>
      <c r="BE749" s="86">
        <v>43100</v>
      </c>
      <c r="BF749" s="112"/>
      <c r="BG749" s="44"/>
      <c r="BH749" s="46">
        <v>42821</v>
      </c>
      <c r="BI749" s="44"/>
      <c r="BJ749" s="44"/>
      <c r="BK749" s="95"/>
      <c r="BL749" s="95"/>
      <c r="BM749" s="44"/>
    </row>
    <row r="750" spans="1:65" ht="25.5" x14ac:dyDescent="0.25">
      <c r="A750" s="313">
        <v>151</v>
      </c>
      <c r="B750" s="286" t="s">
        <v>1259</v>
      </c>
      <c r="C750" s="44" t="s">
        <v>1260</v>
      </c>
      <c r="D750" s="44" t="s">
        <v>1143</v>
      </c>
      <c r="E750" s="44" t="s">
        <v>143</v>
      </c>
      <c r="F750" s="100" t="s">
        <v>1263</v>
      </c>
      <c r="G750" s="44" t="s">
        <v>1510</v>
      </c>
      <c r="H750" s="44" t="s">
        <v>1105</v>
      </c>
      <c r="I750" s="46">
        <v>42824</v>
      </c>
      <c r="J750" s="46">
        <v>43189</v>
      </c>
      <c r="K750" s="54" t="s">
        <v>1193</v>
      </c>
      <c r="L750" s="406" t="s">
        <v>1195</v>
      </c>
      <c r="M750" s="190" t="s">
        <v>1261</v>
      </c>
      <c r="N750" s="86">
        <v>42857</v>
      </c>
      <c r="O750" s="191">
        <v>101175</v>
      </c>
      <c r="P750" s="195">
        <v>12050</v>
      </c>
      <c r="Q750" s="86">
        <v>42857</v>
      </c>
      <c r="R750" s="86">
        <v>43100</v>
      </c>
      <c r="S750" s="85" t="s">
        <v>295</v>
      </c>
      <c r="T750" s="85"/>
      <c r="U750" s="85"/>
      <c r="V750" s="92"/>
      <c r="W750" s="189">
        <v>33903000</v>
      </c>
      <c r="X750" s="189"/>
      <c r="Y750" s="112"/>
      <c r="Z750" s="86"/>
      <c r="AA750" s="90"/>
      <c r="AB750" s="112"/>
      <c r="AC750" s="115"/>
      <c r="AD750" s="115"/>
      <c r="AE750" s="91"/>
      <c r="AF750" s="91"/>
      <c r="AG750" s="92"/>
      <c r="AH750" s="93"/>
      <c r="AI750" s="92"/>
      <c r="AJ750" s="91"/>
      <c r="AK750" s="92"/>
      <c r="AL750" s="92">
        <f t="shared" si="52"/>
        <v>101175</v>
      </c>
      <c r="AM750" s="92">
        <v>0</v>
      </c>
      <c r="AN750" s="92">
        <v>0</v>
      </c>
      <c r="AO750" s="92">
        <f t="shared" si="53"/>
        <v>0</v>
      </c>
      <c r="AP750" s="187"/>
      <c r="AQ750" s="187"/>
      <c r="AR750" s="187"/>
      <c r="AS750" s="188"/>
      <c r="AT750" s="94"/>
      <c r="AU750" s="188"/>
      <c r="AV750" s="44"/>
      <c r="AW750" s="44"/>
      <c r="AX750" s="44"/>
      <c r="AY750" s="46"/>
      <c r="AZ750" s="44"/>
      <c r="BA750" s="46"/>
      <c r="BB750" s="44"/>
      <c r="BC750" s="44"/>
      <c r="BD750" s="86">
        <v>42857</v>
      </c>
      <c r="BE750" s="86">
        <v>43100</v>
      </c>
      <c r="BF750" s="112"/>
      <c r="BG750" s="44"/>
      <c r="BH750" s="46">
        <v>42857</v>
      </c>
      <c r="BI750" s="44"/>
      <c r="BJ750" s="44"/>
      <c r="BK750" s="95"/>
      <c r="BL750" s="95"/>
      <c r="BM750" s="44"/>
    </row>
    <row r="751" spans="1:65" ht="25.5" x14ac:dyDescent="0.25">
      <c r="A751" s="313">
        <v>152</v>
      </c>
      <c r="B751" s="286" t="s">
        <v>1259</v>
      </c>
      <c r="C751" s="44" t="s">
        <v>1260</v>
      </c>
      <c r="D751" s="44" t="s">
        <v>1143</v>
      </c>
      <c r="E751" s="44" t="s">
        <v>143</v>
      </c>
      <c r="F751" s="100" t="s">
        <v>1263</v>
      </c>
      <c r="G751" s="44" t="s">
        <v>1510</v>
      </c>
      <c r="H751" s="44" t="s">
        <v>1105</v>
      </c>
      <c r="I751" s="46">
        <v>42824</v>
      </c>
      <c r="J751" s="46">
        <v>43189</v>
      </c>
      <c r="K751" s="54" t="s">
        <v>1194</v>
      </c>
      <c r="L751" s="406" t="s">
        <v>1196</v>
      </c>
      <c r="M751" s="190" t="s">
        <v>1262</v>
      </c>
      <c r="N751" s="86">
        <v>42857</v>
      </c>
      <c r="O751" s="191">
        <v>40680</v>
      </c>
      <c r="P751" s="195">
        <v>12050</v>
      </c>
      <c r="Q751" s="86">
        <v>42857</v>
      </c>
      <c r="R751" s="86">
        <v>43100</v>
      </c>
      <c r="S751" s="85" t="s">
        <v>295</v>
      </c>
      <c r="T751" s="85"/>
      <c r="U751" s="85"/>
      <c r="V751" s="92"/>
      <c r="W751" s="189">
        <v>33903000</v>
      </c>
      <c r="X751" s="189"/>
      <c r="Y751" s="112"/>
      <c r="Z751" s="86"/>
      <c r="AA751" s="90"/>
      <c r="AB751" s="112"/>
      <c r="AC751" s="115"/>
      <c r="AD751" s="115"/>
      <c r="AE751" s="91"/>
      <c r="AF751" s="91"/>
      <c r="AG751" s="92"/>
      <c r="AH751" s="93"/>
      <c r="AI751" s="92"/>
      <c r="AJ751" s="91"/>
      <c r="AK751" s="92"/>
      <c r="AL751" s="92">
        <f t="shared" si="52"/>
        <v>40680</v>
      </c>
      <c r="AM751" s="92">
        <v>0</v>
      </c>
      <c r="AN751" s="92">
        <v>0</v>
      </c>
      <c r="AO751" s="92">
        <f t="shared" si="53"/>
        <v>0</v>
      </c>
      <c r="AP751" s="187"/>
      <c r="AQ751" s="187"/>
      <c r="AR751" s="187"/>
      <c r="AS751" s="188"/>
      <c r="AT751" s="94"/>
      <c r="AU751" s="188"/>
      <c r="AV751" s="44"/>
      <c r="AW751" s="44"/>
      <c r="AX751" s="44"/>
      <c r="AY751" s="46"/>
      <c r="AZ751" s="44"/>
      <c r="BA751" s="46"/>
      <c r="BB751" s="44"/>
      <c r="BC751" s="44"/>
      <c r="BD751" s="86">
        <v>42857</v>
      </c>
      <c r="BE751" s="86">
        <v>43100</v>
      </c>
      <c r="BF751" s="112"/>
      <c r="BG751" s="44"/>
      <c r="BH751" s="46">
        <v>42857</v>
      </c>
      <c r="BI751" s="44"/>
      <c r="BJ751" s="44"/>
      <c r="BK751" s="95"/>
      <c r="BL751" s="95"/>
      <c r="BM751" s="44"/>
    </row>
    <row r="752" spans="1:65" ht="38.25" x14ac:dyDescent="0.25">
      <c r="A752" s="325">
        <v>153</v>
      </c>
      <c r="B752" s="307" t="s">
        <v>1260</v>
      </c>
      <c r="C752" s="85" t="s">
        <v>1293</v>
      </c>
      <c r="D752" s="44" t="s">
        <v>1143</v>
      </c>
      <c r="E752" s="44" t="s">
        <v>143</v>
      </c>
      <c r="F752" s="100" t="s">
        <v>1294</v>
      </c>
      <c r="G752" s="44" t="s">
        <v>1363</v>
      </c>
      <c r="H752" s="44" t="s">
        <v>1193</v>
      </c>
      <c r="I752" s="46">
        <v>42438</v>
      </c>
      <c r="J752" s="46">
        <v>42803</v>
      </c>
      <c r="K752" s="54" t="s">
        <v>1289</v>
      </c>
      <c r="L752" s="406" t="s">
        <v>984</v>
      </c>
      <c r="M752" s="190" t="s">
        <v>1157</v>
      </c>
      <c r="N752" s="86">
        <v>42860</v>
      </c>
      <c r="O752" s="191">
        <v>204500</v>
      </c>
      <c r="P752" s="85" t="s">
        <v>1364</v>
      </c>
      <c r="Q752" s="86">
        <v>42860</v>
      </c>
      <c r="R752" s="86">
        <v>43100</v>
      </c>
      <c r="S752" s="85" t="s">
        <v>295</v>
      </c>
      <c r="T752" s="85"/>
      <c r="U752" s="85"/>
      <c r="V752" s="92"/>
      <c r="W752" s="189">
        <v>33903000</v>
      </c>
      <c r="X752" s="189"/>
      <c r="Y752" s="112"/>
      <c r="Z752" s="86"/>
      <c r="AA752" s="90"/>
      <c r="AB752" s="112"/>
      <c r="AC752" s="115"/>
      <c r="AD752" s="115"/>
      <c r="AE752" s="91"/>
      <c r="AF752" s="91"/>
      <c r="AG752" s="92"/>
      <c r="AH752" s="93"/>
      <c r="AI752" s="92"/>
      <c r="AJ752" s="91"/>
      <c r="AK752" s="92"/>
      <c r="AL752" s="92">
        <f t="shared" si="52"/>
        <v>204500</v>
      </c>
      <c r="AM752" s="92">
        <v>15951</v>
      </c>
      <c r="AN752" s="92">
        <v>0</v>
      </c>
      <c r="AO752" s="92">
        <f t="shared" si="53"/>
        <v>15951</v>
      </c>
      <c r="AP752" s="187"/>
      <c r="AQ752" s="187"/>
      <c r="AR752" s="187"/>
      <c r="AS752" s="188"/>
      <c r="AT752" s="94"/>
      <c r="AU752" s="188"/>
      <c r="AV752" s="85"/>
      <c r="AW752" s="85"/>
      <c r="AX752" s="85"/>
      <c r="AY752" s="86"/>
      <c r="AZ752" s="85"/>
      <c r="BA752" s="86"/>
      <c r="BB752" s="85"/>
      <c r="BC752" s="85"/>
      <c r="BD752" s="86">
        <v>42860</v>
      </c>
      <c r="BE752" s="86">
        <v>43100</v>
      </c>
      <c r="BF752" s="112"/>
      <c r="BG752" s="85"/>
      <c r="BH752" s="86">
        <v>42860</v>
      </c>
      <c r="BI752" s="85"/>
      <c r="BJ752" s="85"/>
      <c r="BK752" s="95"/>
      <c r="BL752" s="95"/>
      <c r="BM752" s="85"/>
    </row>
    <row r="753" spans="1:65" ht="51" x14ac:dyDescent="0.25">
      <c r="A753" s="325">
        <v>154</v>
      </c>
      <c r="B753" s="307" t="s">
        <v>1308</v>
      </c>
      <c r="C753" s="85" t="s">
        <v>1309</v>
      </c>
      <c r="D753" s="85" t="s">
        <v>1143</v>
      </c>
      <c r="E753" s="85" t="s">
        <v>143</v>
      </c>
      <c r="F753" s="367" t="s">
        <v>1310</v>
      </c>
      <c r="G753" s="85" t="s">
        <v>1356</v>
      </c>
      <c r="H753" s="85" t="s">
        <v>1145</v>
      </c>
      <c r="I753" s="86">
        <v>42873</v>
      </c>
      <c r="J753" s="86">
        <v>43238</v>
      </c>
      <c r="K753" s="188" t="s">
        <v>1242</v>
      </c>
      <c r="L753" s="406" t="s">
        <v>1311</v>
      </c>
      <c r="M753" s="190" t="s">
        <v>1312</v>
      </c>
      <c r="N753" s="86">
        <v>42873</v>
      </c>
      <c r="O753" s="191">
        <v>122050</v>
      </c>
      <c r="P753" s="85" t="s">
        <v>1366</v>
      </c>
      <c r="Q753" s="86">
        <v>42873</v>
      </c>
      <c r="R753" s="86">
        <v>43237</v>
      </c>
      <c r="S753" s="85" t="s">
        <v>295</v>
      </c>
      <c r="T753" s="85"/>
      <c r="U753" s="85"/>
      <c r="V753" s="92"/>
      <c r="W753" s="189" t="s">
        <v>297</v>
      </c>
      <c r="X753" s="189"/>
      <c r="Y753" s="112"/>
      <c r="Z753" s="86"/>
      <c r="AA753" s="90"/>
      <c r="AB753" s="112"/>
      <c r="AC753" s="115"/>
      <c r="AD753" s="115"/>
      <c r="AE753" s="91"/>
      <c r="AF753" s="91"/>
      <c r="AG753" s="92"/>
      <c r="AH753" s="93"/>
      <c r="AI753" s="92"/>
      <c r="AJ753" s="91"/>
      <c r="AK753" s="92"/>
      <c r="AL753" s="92">
        <f t="shared" si="52"/>
        <v>122050</v>
      </c>
      <c r="AM753" s="92">
        <v>0</v>
      </c>
      <c r="AN753" s="92">
        <v>0</v>
      </c>
      <c r="AO753" s="92">
        <f t="shared" si="53"/>
        <v>0</v>
      </c>
      <c r="AP753" s="187"/>
      <c r="AQ753" s="187"/>
      <c r="AR753" s="187"/>
      <c r="AS753" s="188"/>
      <c r="AT753" s="94"/>
      <c r="AU753" s="188"/>
      <c r="AV753" s="85"/>
      <c r="AW753" s="85"/>
      <c r="AX753" s="85"/>
      <c r="AY753" s="86"/>
      <c r="AZ753" s="85"/>
      <c r="BA753" s="86"/>
      <c r="BB753" s="85"/>
      <c r="BC753" s="85"/>
      <c r="BD753" s="86">
        <v>42873</v>
      </c>
      <c r="BE753" s="86">
        <v>43100</v>
      </c>
      <c r="BF753" s="112"/>
      <c r="BG753" s="85"/>
      <c r="BH753" s="86">
        <v>42873</v>
      </c>
      <c r="BI753" s="85"/>
      <c r="BJ753" s="85"/>
      <c r="BK753" s="95"/>
      <c r="BL753" s="95"/>
      <c r="BM753" s="85"/>
    </row>
    <row r="754" spans="1:65" ht="25.5" x14ac:dyDescent="0.25">
      <c r="A754" s="325">
        <v>155</v>
      </c>
      <c r="B754" s="307" t="s">
        <v>1315</v>
      </c>
      <c r="C754" s="85" t="s">
        <v>1316</v>
      </c>
      <c r="D754" s="44" t="s">
        <v>1143</v>
      </c>
      <c r="E754" s="44" t="s">
        <v>143</v>
      </c>
      <c r="F754" s="100" t="s">
        <v>1317</v>
      </c>
      <c r="G754" s="44" t="s">
        <v>1367</v>
      </c>
      <c r="H754" s="44" t="s">
        <v>1119</v>
      </c>
      <c r="I754" s="46">
        <v>42877</v>
      </c>
      <c r="J754" s="46">
        <v>43242</v>
      </c>
      <c r="K754" s="54" t="s">
        <v>1318</v>
      </c>
      <c r="L754" s="406" t="s">
        <v>392</v>
      </c>
      <c r="M754" s="190" t="s">
        <v>242</v>
      </c>
      <c r="N754" s="86">
        <v>42878</v>
      </c>
      <c r="O754" s="191">
        <v>77700</v>
      </c>
      <c r="P754" s="85" t="s">
        <v>1368</v>
      </c>
      <c r="Q754" s="86">
        <v>42878</v>
      </c>
      <c r="R754" s="86">
        <v>43242</v>
      </c>
      <c r="S754" s="85" t="s">
        <v>295</v>
      </c>
      <c r="T754" s="85"/>
      <c r="U754" s="85"/>
      <c r="V754" s="92"/>
      <c r="W754" s="189">
        <v>33903000</v>
      </c>
      <c r="X754" s="189"/>
      <c r="Y754" s="112"/>
      <c r="Z754" s="86"/>
      <c r="AA754" s="90"/>
      <c r="AB754" s="112"/>
      <c r="AC754" s="115"/>
      <c r="AD754" s="115"/>
      <c r="AE754" s="91"/>
      <c r="AF754" s="91"/>
      <c r="AG754" s="92"/>
      <c r="AH754" s="93"/>
      <c r="AI754" s="92"/>
      <c r="AJ754" s="91"/>
      <c r="AK754" s="92"/>
      <c r="AL754" s="92">
        <f t="shared" si="52"/>
        <v>77700</v>
      </c>
      <c r="AM754" s="92">
        <v>0</v>
      </c>
      <c r="AN754" s="92">
        <v>0</v>
      </c>
      <c r="AO754" s="92">
        <f t="shared" si="53"/>
        <v>0</v>
      </c>
      <c r="AP754" s="187"/>
      <c r="AQ754" s="187"/>
      <c r="AR754" s="187"/>
      <c r="AS754" s="188"/>
      <c r="AT754" s="94"/>
      <c r="AU754" s="188"/>
      <c r="AV754" s="85"/>
      <c r="AW754" s="85"/>
      <c r="AX754" s="85"/>
      <c r="AY754" s="86"/>
      <c r="AZ754" s="85"/>
      <c r="BA754" s="86"/>
      <c r="BB754" s="85"/>
      <c r="BC754" s="85"/>
      <c r="BD754" s="86">
        <v>42878</v>
      </c>
      <c r="BE754" s="86">
        <v>43100</v>
      </c>
      <c r="BF754" s="112"/>
      <c r="BG754" s="85"/>
      <c r="BH754" s="86">
        <v>42878</v>
      </c>
      <c r="BI754" s="85"/>
      <c r="BJ754" s="85"/>
      <c r="BK754" s="95"/>
      <c r="BL754" s="95"/>
      <c r="BM754" s="85"/>
    </row>
    <row r="755" spans="1:65" ht="25.5" x14ac:dyDescent="0.25">
      <c r="A755" s="324">
        <v>156</v>
      </c>
      <c r="B755" s="306" t="s">
        <v>1379</v>
      </c>
      <c r="C755" s="103" t="s">
        <v>1380</v>
      </c>
      <c r="D755" s="103" t="s">
        <v>1280</v>
      </c>
      <c r="E755" s="103" t="s">
        <v>143</v>
      </c>
      <c r="F755" s="366" t="s">
        <v>1381</v>
      </c>
      <c r="G755" s="85" t="s">
        <v>1382</v>
      </c>
      <c r="H755" s="85" t="s">
        <v>1122</v>
      </c>
      <c r="I755" s="86">
        <v>42898</v>
      </c>
      <c r="J755" s="86">
        <v>43263</v>
      </c>
      <c r="K755" s="103" t="s">
        <v>1377</v>
      </c>
      <c r="L755" s="405" t="s">
        <v>1378</v>
      </c>
      <c r="M755" s="103" t="s">
        <v>1383</v>
      </c>
      <c r="N755" s="70">
        <v>42899</v>
      </c>
      <c r="O755" s="41">
        <v>179100</v>
      </c>
      <c r="P755" s="85" t="s">
        <v>1384</v>
      </c>
      <c r="Q755" s="70">
        <v>42899</v>
      </c>
      <c r="R755" s="70">
        <v>43263</v>
      </c>
      <c r="S755" s="103" t="s">
        <v>295</v>
      </c>
      <c r="T755" s="103"/>
      <c r="U755" s="103"/>
      <c r="V755" s="41"/>
      <c r="W755" s="103" t="s">
        <v>974</v>
      </c>
      <c r="X755" s="103"/>
      <c r="Y755" s="112"/>
      <c r="Z755" s="86"/>
      <c r="AA755" s="90"/>
      <c r="AB755" s="112"/>
      <c r="AC755" s="115"/>
      <c r="AD755" s="115"/>
      <c r="AE755" s="91"/>
      <c r="AF755" s="91"/>
      <c r="AG755" s="92"/>
      <c r="AH755" s="93"/>
      <c r="AI755" s="92"/>
      <c r="AJ755" s="91"/>
      <c r="AK755" s="92"/>
      <c r="AL755" s="92">
        <f t="shared" si="52"/>
        <v>179100</v>
      </c>
      <c r="AM755" s="92">
        <v>29850</v>
      </c>
      <c r="AN755" s="92">
        <v>29850</v>
      </c>
      <c r="AO755" s="92">
        <f t="shared" si="53"/>
        <v>59700</v>
      </c>
      <c r="AP755" s="187"/>
      <c r="AQ755" s="187"/>
      <c r="AR755" s="187"/>
      <c r="AS755" s="188"/>
      <c r="AT755" s="94"/>
      <c r="AU755" s="188"/>
      <c r="AV755" s="103"/>
      <c r="AW755" s="103"/>
      <c r="AX755" s="103"/>
      <c r="AY755" s="70"/>
      <c r="AZ755" s="103"/>
      <c r="BA755" s="70"/>
      <c r="BB755" s="103"/>
      <c r="BC755" s="103"/>
      <c r="BD755" s="86">
        <v>42900</v>
      </c>
      <c r="BE755" s="86">
        <v>43100</v>
      </c>
      <c r="BF755" s="112"/>
      <c r="BG755" s="103"/>
      <c r="BH755" s="70">
        <v>42900</v>
      </c>
      <c r="BI755" s="103"/>
      <c r="BJ755" s="103"/>
      <c r="BK755" s="95"/>
      <c r="BL755" s="95"/>
      <c r="BM755" s="103"/>
    </row>
    <row r="756" spans="1:65" ht="25.5" x14ac:dyDescent="0.25">
      <c r="A756" s="326">
        <v>157</v>
      </c>
      <c r="B756" s="308" t="s">
        <v>1898</v>
      </c>
      <c r="C756" s="189" t="s">
        <v>1899</v>
      </c>
      <c r="D756" s="103" t="s">
        <v>1143</v>
      </c>
      <c r="E756" s="103" t="s">
        <v>143</v>
      </c>
      <c r="F756" s="366" t="s">
        <v>1901</v>
      </c>
      <c r="G756" s="85"/>
      <c r="H756" s="85"/>
      <c r="I756" s="86"/>
      <c r="J756" s="86"/>
      <c r="K756" s="103" t="s">
        <v>1896</v>
      </c>
      <c r="L756" s="405" t="s">
        <v>1900</v>
      </c>
      <c r="M756" s="103" t="s">
        <v>1902</v>
      </c>
      <c r="N756" s="70">
        <v>43208</v>
      </c>
      <c r="O756" s="41">
        <v>1425622</v>
      </c>
      <c r="P756" s="85"/>
      <c r="Q756" s="70">
        <v>43208</v>
      </c>
      <c r="R756" s="70"/>
      <c r="S756" s="103" t="s">
        <v>295</v>
      </c>
      <c r="T756" s="103"/>
      <c r="U756" s="103"/>
      <c r="V756" s="41"/>
      <c r="W756" s="103" t="s">
        <v>1047</v>
      </c>
      <c r="X756" s="103"/>
      <c r="Y756" s="112"/>
      <c r="Z756" s="86"/>
      <c r="AA756" s="90"/>
      <c r="AB756" s="112"/>
      <c r="AC756" s="115"/>
      <c r="AD756" s="115"/>
      <c r="AE756" s="91"/>
      <c r="AF756" s="91"/>
      <c r="AG756" s="92"/>
      <c r="AH756" s="93"/>
      <c r="AI756" s="92"/>
      <c r="AJ756" s="91"/>
      <c r="AK756" s="92"/>
      <c r="AL756" s="92">
        <f t="shared" si="52"/>
        <v>1425622</v>
      </c>
      <c r="AM756" s="92">
        <v>0</v>
      </c>
      <c r="AN756" s="92">
        <v>1425622</v>
      </c>
      <c r="AO756" s="92">
        <f t="shared" si="53"/>
        <v>1425622</v>
      </c>
      <c r="AP756" s="187"/>
      <c r="AQ756" s="187"/>
      <c r="AR756" s="187"/>
      <c r="AS756" s="188"/>
      <c r="AT756" s="94"/>
      <c r="AU756" s="188"/>
      <c r="AV756" s="189"/>
      <c r="AW756" s="189"/>
      <c r="AX756" s="189"/>
      <c r="AY756" s="115"/>
      <c r="AZ756" s="189"/>
      <c r="BA756" s="115"/>
      <c r="BB756" s="189"/>
      <c r="BC756" s="189"/>
      <c r="BD756" s="86"/>
      <c r="BE756" s="86"/>
      <c r="BF756" s="112"/>
      <c r="BG756" s="189"/>
      <c r="BH756" s="115"/>
      <c r="BI756" s="189"/>
      <c r="BJ756" s="189"/>
      <c r="BK756" s="95"/>
      <c r="BL756" s="95"/>
      <c r="BM756" s="189"/>
    </row>
    <row r="757" spans="1:65" x14ac:dyDescent="0.25">
      <c r="A757" s="317">
        <v>158</v>
      </c>
      <c r="B757" s="290" t="s">
        <v>332</v>
      </c>
      <c r="C757" s="57" t="s">
        <v>333</v>
      </c>
      <c r="D757" s="57" t="s">
        <v>1153</v>
      </c>
      <c r="E757" s="57" t="s">
        <v>143</v>
      </c>
      <c r="F757" s="351" t="s">
        <v>335</v>
      </c>
      <c r="G757" s="57"/>
      <c r="H757" s="57" t="s">
        <v>1144</v>
      </c>
      <c r="I757" s="58">
        <v>41655</v>
      </c>
      <c r="J757" s="58">
        <v>42020</v>
      </c>
      <c r="K757" s="57" t="s">
        <v>44</v>
      </c>
      <c r="L757" s="385" t="s">
        <v>45</v>
      </c>
      <c r="M757" s="57" t="s">
        <v>276</v>
      </c>
      <c r="N757" s="58">
        <v>41765</v>
      </c>
      <c r="O757" s="59">
        <v>85750</v>
      </c>
      <c r="P757" s="57">
        <v>11348</v>
      </c>
      <c r="Q757" s="58">
        <v>41765</v>
      </c>
      <c r="R757" s="58">
        <v>42004</v>
      </c>
      <c r="S757" s="57">
        <v>1</v>
      </c>
      <c r="T757" s="57"/>
      <c r="U757" s="57"/>
      <c r="V757" s="59"/>
      <c r="W757" s="57">
        <v>33903900</v>
      </c>
      <c r="X757" s="44"/>
      <c r="Y757" s="44"/>
      <c r="Z757" s="46"/>
      <c r="AA757" s="55"/>
      <c r="AB757" s="53"/>
      <c r="AC757" s="70"/>
      <c r="AD757" s="70"/>
      <c r="AE757" s="56">
        <v>0</v>
      </c>
      <c r="AF757" s="56">
        <v>0</v>
      </c>
      <c r="AG757" s="41"/>
      <c r="AH757" s="60"/>
      <c r="AI757" s="41"/>
      <c r="AJ757" s="56"/>
      <c r="AK757" s="41"/>
      <c r="AL757" s="59">
        <f>O757-AH757+AG757</f>
        <v>85750</v>
      </c>
      <c r="AM757" s="59">
        <v>340250</v>
      </c>
      <c r="AN757" s="59">
        <v>70000</v>
      </c>
      <c r="AO757" s="59">
        <f>AM757+AN757</f>
        <v>410250</v>
      </c>
      <c r="AP757" s="131" t="s">
        <v>100</v>
      </c>
      <c r="AQ757" s="58">
        <v>41655</v>
      </c>
      <c r="AR757" s="58"/>
      <c r="AS757" s="131"/>
      <c r="AT757" s="131" t="s">
        <v>101</v>
      </c>
      <c r="AU757" s="131"/>
      <c r="AV757" s="57"/>
      <c r="AW757" s="57"/>
      <c r="AX757" s="57"/>
      <c r="AY757" s="58"/>
      <c r="AZ757" s="57"/>
      <c r="BA757" s="58"/>
      <c r="BB757" s="57"/>
      <c r="BC757" s="57"/>
      <c r="BD757" s="42">
        <v>41765</v>
      </c>
      <c r="BE757" s="42">
        <v>42004</v>
      </c>
      <c r="BF757" s="43"/>
      <c r="BG757" s="57"/>
      <c r="BH757" s="58">
        <v>41765</v>
      </c>
      <c r="BI757" s="57"/>
      <c r="BJ757" s="57" t="s">
        <v>233</v>
      </c>
      <c r="BK757" s="42"/>
      <c r="BL757" s="42"/>
      <c r="BM757" s="57"/>
    </row>
    <row r="758" spans="1:65" ht="25.5" x14ac:dyDescent="0.25">
      <c r="A758" s="311"/>
      <c r="B758" s="284"/>
      <c r="C758" s="62"/>
      <c r="D758" s="62"/>
      <c r="E758" s="62"/>
      <c r="F758" s="349"/>
      <c r="G758" s="62"/>
      <c r="H758" s="62"/>
      <c r="I758" s="63"/>
      <c r="J758" s="63"/>
      <c r="K758" s="62"/>
      <c r="L758" s="380"/>
      <c r="M758" s="62"/>
      <c r="N758" s="63"/>
      <c r="O758" s="64"/>
      <c r="P758" s="62"/>
      <c r="Q758" s="63"/>
      <c r="R758" s="63"/>
      <c r="S758" s="62"/>
      <c r="T758" s="62"/>
      <c r="U758" s="62"/>
      <c r="V758" s="64"/>
      <c r="W758" s="62"/>
      <c r="X758" s="44" t="s">
        <v>1073</v>
      </c>
      <c r="Y758" s="53" t="s">
        <v>315</v>
      </c>
      <c r="Z758" s="46">
        <v>41807</v>
      </c>
      <c r="AA758" s="55" t="s">
        <v>348</v>
      </c>
      <c r="AB758" s="44" t="s">
        <v>648</v>
      </c>
      <c r="AC758" s="46"/>
      <c r="AD758" s="46"/>
      <c r="AE758" s="56"/>
      <c r="AF758" s="56"/>
      <c r="AG758" s="41"/>
      <c r="AH758" s="60"/>
      <c r="AI758" s="41"/>
      <c r="AJ758" s="56"/>
      <c r="AK758" s="41"/>
      <c r="AL758" s="64"/>
      <c r="AM758" s="64"/>
      <c r="AN758" s="64"/>
      <c r="AO758" s="64"/>
      <c r="AP758" s="132"/>
      <c r="AQ758" s="63"/>
      <c r="AR758" s="63"/>
      <c r="AS758" s="132"/>
      <c r="AT758" s="132"/>
      <c r="AU758" s="132"/>
      <c r="AV758" s="62"/>
      <c r="AW758" s="62"/>
      <c r="AX758" s="62"/>
      <c r="AY758" s="63"/>
      <c r="AZ758" s="62"/>
      <c r="BA758" s="63"/>
      <c r="BB758" s="62"/>
      <c r="BC758" s="62"/>
      <c r="BD758" s="42">
        <v>41809</v>
      </c>
      <c r="BE758" s="42">
        <v>42004</v>
      </c>
      <c r="BF758" s="43"/>
      <c r="BG758" s="62"/>
      <c r="BH758" s="63"/>
      <c r="BI758" s="62"/>
      <c r="BJ758" s="62"/>
      <c r="BK758" s="42"/>
      <c r="BL758" s="42"/>
      <c r="BM758" s="62"/>
    </row>
    <row r="759" spans="1:65" ht="25.5" x14ac:dyDescent="0.25">
      <c r="A759" s="311"/>
      <c r="B759" s="284"/>
      <c r="C759" s="62"/>
      <c r="D759" s="62"/>
      <c r="E759" s="62"/>
      <c r="F759" s="349"/>
      <c r="G759" s="62"/>
      <c r="H759" s="62"/>
      <c r="I759" s="63"/>
      <c r="J759" s="63"/>
      <c r="K759" s="62"/>
      <c r="L759" s="380"/>
      <c r="M759" s="62"/>
      <c r="N759" s="63"/>
      <c r="O759" s="64"/>
      <c r="P759" s="62"/>
      <c r="Q759" s="63"/>
      <c r="R759" s="63"/>
      <c r="S759" s="62"/>
      <c r="T759" s="62"/>
      <c r="U759" s="62"/>
      <c r="V759" s="64"/>
      <c r="W759" s="62"/>
      <c r="X759" s="44" t="s">
        <v>1073</v>
      </c>
      <c r="Y759" s="53" t="s">
        <v>316</v>
      </c>
      <c r="Z759" s="46">
        <v>41855</v>
      </c>
      <c r="AA759" s="55">
        <v>11414</v>
      </c>
      <c r="AB759" s="44" t="s">
        <v>648</v>
      </c>
      <c r="AC759" s="46"/>
      <c r="AD759" s="46"/>
      <c r="AE759" s="56"/>
      <c r="AF759" s="56"/>
      <c r="AG759" s="41"/>
      <c r="AH759" s="60"/>
      <c r="AI759" s="41"/>
      <c r="AJ759" s="56"/>
      <c r="AK759" s="41"/>
      <c r="AL759" s="64"/>
      <c r="AM759" s="64"/>
      <c r="AN759" s="64"/>
      <c r="AO759" s="64"/>
      <c r="AP759" s="132"/>
      <c r="AQ759" s="63"/>
      <c r="AR759" s="63"/>
      <c r="AS759" s="132"/>
      <c r="AT759" s="132"/>
      <c r="AU759" s="132"/>
      <c r="AV759" s="62"/>
      <c r="AW759" s="62"/>
      <c r="AX759" s="62"/>
      <c r="AY759" s="63"/>
      <c r="AZ759" s="62"/>
      <c r="BA759" s="63"/>
      <c r="BB759" s="62"/>
      <c r="BC759" s="62"/>
      <c r="BD759" s="42">
        <v>41855</v>
      </c>
      <c r="BE759" s="42">
        <v>41899</v>
      </c>
      <c r="BF759" s="43"/>
      <c r="BG759" s="62"/>
      <c r="BH759" s="63"/>
      <c r="BI759" s="62"/>
      <c r="BJ759" s="62"/>
      <c r="BK759" s="42"/>
      <c r="BL759" s="42"/>
      <c r="BM759" s="62"/>
    </row>
    <row r="760" spans="1:65" ht="25.5" x14ac:dyDescent="0.25">
      <c r="A760" s="311"/>
      <c r="B760" s="284"/>
      <c r="C760" s="62"/>
      <c r="D760" s="62"/>
      <c r="E760" s="62"/>
      <c r="F760" s="349"/>
      <c r="G760" s="62"/>
      <c r="H760" s="62"/>
      <c r="I760" s="63"/>
      <c r="J760" s="63"/>
      <c r="K760" s="62"/>
      <c r="L760" s="380"/>
      <c r="M760" s="62"/>
      <c r="N760" s="63"/>
      <c r="O760" s="64"/>
      <c r="P760" s="62"/>
      <c r="Q760" s="63"/>
      <c r="R760" s="63"/>
      <c r="S760" s="62"/>
      <c r="T760" s="62"/>
      <c r="U760" s="62"/>
      <c r="V760" s="64"/>
      <c r="W760" s="62"/>
      <c r="X760" s="44" t="s">
        <v>1073</v>
      </c>
      <c r="Y760" s="53" t="s">
        <v>317</v>
      </c>
      <c r="Z760" s="46">
        <v>41900</v>
      </c>
      <c r="AA760" s="55">
        <v>11426</v>
      </c>
      <c r="AB760" s="44" t="s">
        <v>648</v>
      </c>
      <c r="AC760" s="46"/>
      <c r="AD760" s="46"/>
      <c r="AE760" s="56"/>
      <c r="AF760" s="56"/>
      <c r="AG760" s="41"/>
      <c r="AH760" s="60"/>
      <c r="AI760" s="41"/>
      <c r="AJ760" s="56"/>
      <c r="AK760" s="41"/>
      <c r="AL760" s="64"/>
      <c r="AM760" s="64"/>
      <c r="AN760" s="64"/>
      <c r="AO760" s="64"/>
      <c r="AP760" s="132"/>
      <c r="AQ760" s="63"/>
      <c r="AR760" s="63"/>
      <c r="AS760" s="132"/>
      <c r="AT760" s="132"/>
      <c r="AU760" s="132"/>
      <c r="AV760" s="62"/>
      <c r="AW760" s="62"/>
      <c r="AX760" s="62"/>
      <c r="AY760" s="63"/>
      <c r="AZ760" s="62"/>
      <c r="BA760" s="63"/>
      <c r="BB760" s="62"/>
      <c r="BC760" s="62"/>
      <c r="BD760" s="42">
        <v>41900</v>
      </c>
      <c r="BE760" s="42">
        <v>41944</v>
      </c>
      <c r="BF760" s="43"/>
      <c r="BG760" s="62"/>
      <c r="BH760" s="63"/>
      <c r="BI760" s="62"/>
      <c r="BJ760" s="62"/>
      <c r="BK760" s="42"/>
      <c r="BL760" s="42"/>
      <c r="BM760" s="62"/>
    </row>
    <row r="761" spans="1:65" ht="25.5" x14ac:dyDescent="0.25">
      <c r="A761" s="311"/>
      <c r="B761" s="284"/>
      <c r="C761" s="62"/>
      <c r="D761" s="62"/>
      <c r="E761" s="62"/>
      <c r="F761" s="349"/>
      <c r="G761" s="62"/>
      <c r="H761" s="62"/>
      <c r="I761" s="63"/>
      <c r="J761" s="63"/>
      <c r="K761" s="62"/>
      <c r="L761" s="380"/>
      <c r="M761" s="62"/>
      <c r="N761" s="63"/>
      <c r="O761" s="64"/>
      <c r="P761" s="62"/>
      <c r="Q761" s="63"/>
      <c r="R761" s="63"/>
      <c r="S761" s="62"/>
      <c r="T761" s="62"/>
      <c r="U761" s="62"/>
      <c r="V761" s="64"/>
      <c r="W761" s="62"/>
      <c r="X761" s="44" t="s">
        <v>1073</v>
      </c>
      <c r="Y761" s="53" t="s">
        <v>318</v>
      </c>
      <c r="Z761" s="46">
        <v>41943</v>
      </c>
      <c r="AA761" s="55">
        <v>11458</v>
      </c>
      <c r="AB761" s="44" t="s">
        <v>648</v>
      </c>
      <c r="AC761" s="46"/>
      <c r="AD761" s="46"/>
      <c r="AE761" s="56"/>
      <c r="AF761" s="56"/>
      <c r="AG761" s="41"/>
      <c r="AH761" s="60"/>
      <c r="AI761" s="41"/>
      <c r="AJ761" s="56"/>
      <c r="AK761" s="41"/>
      <c r="AL761" s="64"/>
      <c r="AM761" s="64"/>
      <c r="AN761" s="64"/>
      <c r="AO761" s="64"/>
      <c r="AP761" s="132"/>
      <c r="AQ761" s="63"/>
      <c r="AR761" s="63"/>
      <c r="AS761" s="132"/>
      <c r="AT761" s="132"/>
      <c r="AU761" s="132"/>
      <c r="AV761" s="62"/>
      <c r="AW761" s="62"/>
      <c r="AX761" s="62"/>
      <c r="AY761" s="63"/>
      <c r="AZ761" s="62"/>
      <c r="BA761" s="63"/>
      <c r="BB761" s="62"/>
      <c r="BC761" s="62"/>
      <c r="BD761" s="42">
        <v>41945</v>
      </c>
      <c r="BE761" s="42">
        <v>41989</v>
      </c>
      <c r="BF761" s="43"/>
      <c r="BG761" s="62"/>
      <c r="BH761" s="63"/>
      <c r="BI761" s="62"/>
      <c r="BJ761" s="62"/>
      <c r="BK761" s="42"/>
      <c r="BL761" s="42"/>
      <c r="BM761" s="62"/>
    </row>
    <row r="762" spans="1:65" ht="25.5" x14ac:dyDescent="0.25">
      <c r="A762" s="311"/>
      <c r="B762" s="284"/>
      <c r="C762" s="62"/>
      <c r="D762" s="62"/>
      <c r="E762" s="62"/>
      <c r="F762" s="349"/>
      <c r="G762" s="62"/>
      <c r="H762" s="62"/>
      <c r="I762" s="63"/>
      <c r="J762" s="63"/>
      <c r="K762" s="62"/>
      <c r="L762" s="380"/>
      <c r="M762" s="62"/>
      <c r="N762" s="63"/>
      <c r="O762" s="64"/>
      <c r="P762" s="62"/>
      <c r="Q762" s="63"/>
      <c r="R762" s="63"/>
      <c r="S762" s="62"/>
      <c r="T762" s="62"/>
      <c r="U762" s="62"/>
      <c r="V762" s="64"/>
      <c r="W762" s="62"/>
      <c r="X762" s="44" t="s">
        <v>1073</v>
      </c>
      <c r="Y762" s="53" t="s">
        <v>319</v>
      </c>
      <c r="Z762" s="46">
        <v>41989</v>
      </c>
      <c r="AA762" s="55">
        <v>11475</v>
      </c>
      <c r="AB762" s="44" t="s">
        <v>648</v>
      </c>
      <c r="AC762" s="46">
        <v>42005</v>
      </c>
      <c r="AD762" s="46">
        <v>42369</v>
      </c>
      <c r="AE762" s="56"/>
      <c r="AF762" s="56"/>
      <c r="AG762" s="41"/>
      <c r="AH762" s="60"/>
      <c r="AI762" s="41"/>
      <c r="AJ762" s="56"/>
      <c r="AK762" s="41"/>
      <c r="AL762" s="64"/>
      <c r="AM762" s="64"/>
      <c r="AN762" s="64"/>
      <c r="AO762" s="64"/>
      <c r="AP762" s="132"/>
      <c r="AQ762" s="63"/>
      <c r="AR762" s="63">
        <v>42019</v>
      </c>
      <c r="AS762" s="132"/>
      <c r="AT762" s="132"/>
      <c r="AU762" s="132"/>
      <c r="AV762" s="62"/>
      <c r="AW762" s="62"/>
      <c r="AX762" s="62"/>
      <c r="AY762" s="63"/>
      <c r="AZ762" s="62"/>
      <c r="BA762" s="63"/>
      <c r="BB762" s="62"/>
      <c r="BC762" s="62"/>
      <c r="BD762" s="42">
        <v>41990</v>
      </c>
      <c r="BE762" s="42">
        <v>42034</v>
      </c>
      <c r="BF762" s="43"/>
      <c r="BG762" s="62"/>
      <c r="BH762" s="63"/>
      <c r="BI762" s="62"/>
      <c r="BJ762" s="62"/>
      <c r="BK762" s="42"/>
      <c r="BL762" s="42"/>
      <c r="BM762" s="62"/>
    </row>
    <row r="763" spans="1:65" ht="25.5" x14ac:dyDescent="0.25">
      <c r="A763" s="311"/>
      <c r="B763" s="284"/>
      <c r="C763" s="62"/>
      <c r="D763" s="62"/>
      <c r="E763" s="62"/>
      <c r="F763" s="349"/>
      <c r="G763" s="62"/>
      <c r="H763" s="62"/>
      <c r="I763" s="63"/>
      <c r="J763" s="63"/>
      <c r="K763" s="62"/>
      <c r="L763" s="380"/>
      <c r="M763" s="62"/>
      <c r="N763" s="63"/>
      <c r="O763" s="64"/>
      <c r="P763" s="62"/>
      <c r="Q763" s="63"/>
      <c r="R763" s="63"/>
      <c r="S763" s="62"/>
      <c r="T763" s="62"/>
      <c r="U763" s="62"/>
      <c r="V763" s="64"/>
      <c r="W763" s="62"/>
      <c r="X763" s="44" t="s">
        <v>1073</v>
      </c>
      <c r="Y763" s="53" t="s">
        <v>320</v>
      </c>
      <c r="Z763" s="46">
        <v>41989</v>
      </c>
      <c r="AA763" s="55">
        <v>11498</v>
      </c>
      <c r="AB763" s="44" t="s">
        <v>648</v>
      </c>
      <c r="AC763" s="46"/>
      <c r="AD763" s="46"/>
      <c r="AE763" s="56"/>
      <c r="AF763" s="56"/>
      <c r="AG763" s="41"/>
      <c r="AH763" s="60"/>
      <c r="AI763" s="41"/>
      <c r="AJ763" s="56"/>
      <c r="AK763" s="41"/>
      <c r="AL763" s="64"/>
      <c r="AM763" s="64"/>
      <c r="AN763" s="64"/>
      <c r="AO763" s="64"/>
      <c r="AP763" s="132"/>
      <c r="AQ763" s="63"/>
      <c r="AR763" s="63"/>
      <c r="AS763" s="132"/>
      <c r="AT763" s="132"/>
      <c r="AU763" s="132"/>
      <c r="AV763" s="62"/>
      <c r="AW763" s="62"/>
      <c r="AX763" s="62"/>
      <c r="AY763" s="63"/>
      <c r="AZ763" s="62"/>
      <c r="BA763" s="63"/>
      <c r="BB763" s="62"/>
      <c r="BC763" s="62"/>
      <c r="BD763" s="42">
        <v>42035</v>
      </c>
      <c r="BE763" s="42">
        <v>42079</v>
      </c>
      <c r="BF763" s="43"/>
      <c r="BG763" s="62"/>
      <c r="BH763" s="63"/>
      <c r="BI763" s="62"/>
      <c r="BJ763" s="62"/>
      <c r="BK763" s="42"/>
      <c r="BL763" s="42"/>
      <c r="BM763" s="62"/>
    </row>
    <row r="764" spans="1:65" ht="25.5" x14ac:dyDescent="0.25">
      <c r="A764" s="311"/>
      <c r="B764" s="284"/>
      <c r="C764" s="62"/>
      <c r="D764" s="62"/>
      <c r="E764" s="62"/>
      <c r="F764" s="349"/>
      <c r="G764" s="62"/>
      <c r="H764" s="62"/>
      <c r="I764" s="63"/>
      <c r="J764" s="63"/>
      <c r="K764" s="62"/>
      <c r="L764" s="380"/>
      <c r="M764" s="62"/>
      <c r="N764" s="63"/>
      <c r="O764" s="64"/>
      <c r="P764" s="62"/>
      <c r="Q764" s="63"/>
      <c r="R764" s="63"/>
      <c r="S764" s="62"/>
      <c r="T764" s="62"/>
      <c r="U764" s="62"/>
      <c r="V764" s="64"/>
      <c r="W764" s="62"/>
      <c r="X764" s="44" t="s">
        <v>1073</v>
      </c>
      <c r="Y764" s="53" t="s">
        <v>490</v>
      </c>
      <c r="Z764" s="46">
        <v>42361</v>
      </c>
      <c r="AA764" s="55">
        <v>11713</v>
      </c>
      <c r="AB764" s="44" t="s">
        <v>648</v>
      </c>
      <c r="AC764" s="46">
        <v>42370</v>
      </c>
      <c r="AD764" s="46">
        <v>42735</v>
      </c>
      <c r="AE764" s="56"/>
      <c r="AF764" s="56"/>
      <c r="AG764" s="41"/>
      <c r="AH764" s="60"/>
      <c r="AI764" s="41"/>
      <c r="AJ764" s="56"/>
      <c r="AK764" s="41"/>
      <c r="AL764" s="64"/>
      <c r="AM764" s="64"/>
      <c r="AN764" s="64"/>
      <c r="AO764" s="64"/>
      <c r="AP764" s="132"/>
      <c r="AQ764" s="63"/>
      <c r="AR764" s="63"/>
      <c r="AS764" s="132"/>
      <c r="AT764" s="132"/>
      <c r="AU764" s="132"/>
      <c r="AV764" s="62"/>
      <c r="AW764" s="62"/>
      <c r="AX764" s="62"/>
      <c r="AY764" s="63"/>
      <c r="AZ764" s="62"/>
      <c r="BA764" s="63"/>
      <c r="BB764" s="62"/>
      <c r="BC764" s="62"/>
      <c r="BD764" s="42"/>
      <c r="BE764" s="42"/>
      <c r="BF764" s="43"/>
      <c r="BG764" s="62"/>
      <c r="BH764" s="63"/>
      <c r="BI764" s="62"/>
      <c r="BJ764" s="62"/>
      <c r="BK764" s="42"/>
      <c r="BL764" s="42"/>
      <c r="BM764" s="62"/>
    </row>
    <row r="765" spans="1:65" ht="25.5" x14ac:dyDescent="0.25">
      <c r="A765" s="311"/>
      <c r="B765" s="284"/>
      <c r="C765" s="62"/>
      <c r="D765" s="62"/>
      <c r="E765" s="62"/>
      <c r="F765" s="349"/>
      <c r="G765" s="62"/>
      <c r="H765" s="62"/>
      <c r="I765" s="63"/>
      <c r="J765" s="63"/>
      <c r="K765" s="62"/>
      <c r="L765" s="380"/>
      <c r="M765" s="62"/>
      <c r="N765" s="63"/>
      <c r="O765" s="64"/>
      <c r="P765" s="62"/>
      <c r="Q765" s="63"/>
      <c r="R765" s="63"/>
      <c r="S765" s="62"/>
      <c r="T765" s="62"/>
      <c r="U765" s="62"/>
      <c r="V765" s="64"/>
      <c r="W765" s="62"/>
      <c r="X765" s="44" t="s">
        <v>1073</v>
      </c>
      <c r="Y765" s="53" t="s">
        <v>1004</v>
      </c>
      <c r="Z765" s="46">
        <v>42731</v>
      </c>
      <c r="AA765" s="55">
        <v>11973</v>
      </c>
      <c r="AB765" s="44" t="s">
        <v>648</v>
      </c>
      <c r="AC765" s="46">
        <v>42736</v>
      </c>
      <c r="AD765" s="46">
        <v>43100</v>
      </c>
      <c r="AE765" s="56"/>
      <c r="AF765" s="56"/>
      <c r="AG765" s="41"/>
      <c r="AH765" s="60"/>
      <c r="AI765" s="41"/>
      <c r="AJ765" s="56"/>
      <c r="AK765" s="41"/>
      <c r="AL765" s="64"/>
      <c r="AM765" s="64"/>
      <c r="AN765" s="64"/>
      <c r="AO765" s="64"/>
      <c r="AP765" s="132"/>
      <c r="AQ765" s="63"/>
      <c r="AR765" s="63"/>
      <c r="AS765" s="132"/>
      <c r="AT765" s="132"/>
      <c r="AU765" s="132"/>
      <c r="AV765" s="62"/>
      <c r="AW765" s="62"/>
      <c r="AX765" s="62"/>
      <c r="AY765" s="63"/>
      <c r="AZ765" s="62"/>
      <c r="BA765" s="63"/>
      <c r="BB765" s="62"/>
      <c r="BC765" s="62"/>
      <c r="BD765" s="42"/>
      <c r="BE765" s="42"/>
      <c r="BF765" s="43"/>
      <c r="BG765" s="62"/>
      <c r="BH765" s="63"/>
      <c r="BI765" s="62"/>
      <c r="BJ765" s="62"/>
      <c r="BK765" s="42"/>
      <c r="BL765" s="42"/>
      <c r="BM765" s="62"/>
    </row>
    <row r="766" spans="1:65" ht="25.5" x14ac:dyDescent="0.25">
      <c r="A766" s="312"/>
      <c r="B766" s="285"/>
      <c r="C766" s="66"/>
      <c r="D766" s="66"/>
      <c r="E766" s="66"/>
      <c r="F766" s="350"/>
      <c r="G766" s="66"/>
      <c r="H766" s="66"/>
      <c r="I766" s="67"/>
      <c r="J766" s="67"/>
      <c r="K766" s="66"/>
      <c r="L766" s="381"/>
      <c r="M766" s="66"/>
      <c r="N766" s="67"/>
      <c r="O766" s="68"/>
      <c r="P766" s="66"/>
      <c r="Q766" s="67"/>
      <c r="R766" s="67"/>
      <c r="S766" s="66"/>
      <c r="T766" s="66"/>
      <c r="U766" s="66"/>
      <c r="V766" s="68"/>
      <c r="W766" s="66"/>
      <c r="X766" s="44" t="s">
        <v>1073</v>
      </c>
      <c r="Y766" s="53" t="s">
        <v>1748</v>
      </c>
      <c r="Z766" s="46">
        <v>43089</v>
      </c>
      <c r="AA766" s="55">
        <v>12216</v>
      </c>
      <c r="AB766" s="44" t="s">
        <v>648</v>
      </c>
      <c r="AC766" s="46">
        <v>43100</v>
      </c>
      <c r="AD766" s="46">
        <v>43464</v>
      </c>
      <c r="AE766" s="56"/>
      <c r="AF766" s="56"/>
      <c r="AG766" s="41"/>
      <c r="AH766" s="60"/>
      <c r="AI766" s="41"/>
      <c r="AJ766" s="56"/>
      <c r="AK766" s="41"/>
      <c r="AL766" s="68"/>
      <c r="AM766" s="68"/>
      <c r="AN766" s="68"/>
      <c r="AO766" s="68"/>
      <c r="AP766" s="133"/>
      <c r="AQ766" s="67"/>
      <c r="AR766" s="67"/>
      <c r="AS766" s="133"/>
      <c r="AT766" s="133"/>
      <c r="AU766" s="133"/>
      <c r="AV766" s="66"/>
      <c r="AW766" s="66"/>
      <c r="AX766" s="66"/>
      <c r="AY766" s="67"/>
      <c r="AZ766" s="66"/>
      <c r="BA766" s="67"/>
      <c r="BB766" s="66"/>
      <c r="BC766" s="66"/>
      <c r="BD766" s="42"/>
      <c r="BE766" s="42"/>
      <c r="BF766" s="43"/>
      <c r="BG766" s="66"/>
      <c r="BH766" s="67"/>
      <c r="BI766" s="66"/>
      <c r="BJ766" s="66"/>
      <c r="BK766" s="42"/>
      <c r="BL766" s="42"/>
      <c r="BM766" s="66"/>
    </row>
    <row r="767" spans="1:65" x14ac:dyDescent="0.25">
      <c r="A767" s="317">
        <v>159</v>
      </c>
      <c r="B767" s="290" t="s">
        <v>406</v>
      </c>
      <c r="C767" s="57" t="s">
        <v>16</v>
      </c>
      <c r="D767" s="57" t="s">
        <v>1153</v>
      </c>
      <c r="E767" s="57" t="s">
        <v>143</v>
      </c>
      <c r="F767" s="351" t="s">
        <v>404</v>
      </c>
      <c r="G767" s="57"/>
      <c r="H767" s="57" t="s">
        <v>1134</v>
      </c>
      <c r="I767" s="58" t="s">
        <v>1455</v>
      </c>
      <c r="J767" s="58" t="s">
        <v>1456</v>
      </c>
      <c r="K767" s="57" t="s">
        <v>401</v>
      </c>
      <c r="L767" s="385" t="s">
        <v>402</v>
      </c>
      <c r="M767" s="57" t="s">
        <v>403</v>
      </c>
      <c r="N767" s="58" t="s">
        <v>405</v>
      </c>
      <c r="O767" s="59">
        <v>30000</v>
      </c>
      <c r="P767" s="57"/>
      <c r="Q767" s="58" t="s">
        <v>405</v>
      </c>
      <c r="R767" s="58" t="s">
        <v>408</v>
      </c>
      <c r="S767" s="57" t="s">
        <v>295</v>
      </c>
      <c r="T767" s="57"/>
      <c r="U767" s="57"/>
      <c r="V767" s="59"/>
      <c r="W767" s="57" t="s">
        <v>297</v>
      </c>
      <c r="X767" s="44"/>
      <c r="Y767" s="53"/>
      <c r="Z767" s="46"/>
      <c r="AA767" s="55"/>
      <c r="AB767" s="196"/>
      <c r="AC767" s="46"/>
      <c r="AD767" s="46"/>
      <c r="AE767" s="56">
        <f>AG767/O767</f>
        <v>0.25</v>
      </c>
      <c r="AF767" s="56">
        <v>0</v>
      </c>
      <c r="AG767" s="41">
        <f>SUM(AG768:AG769)</f>
        <v>7500</v>
      </c>
      <c r="AH767" s="41">
        <f>SUM(AH768:AH769)</f>
        <v>0</v>
      </c>
      <c r="AI767" s="41"/>
      <c r="AJ767" s="56"/>
      <c r="AK767" s="41"/>
      <c r="AL767" s="59">
        <f>O767-AH767+AG767</f>
        <v>37500</v>
      </c>
      <c r="AM767" s="59">
        <v>105250</v>
      </c>
      <c r="AN767" s="59">
        <v>20000</v>
      </c>
      <c r="AO767" s="59">
        <f>AM767+AN767</f>
        <v>125250</v>
      </c>
      <c r="AP767" s="59" t="s">
        <v>412</v>
      </c>
      <c r="AQ767" s="98">
        <v>41675</v>
      </c>
      <c r="AR767" s="98">
        <v>42039</v>
      </c>
      <c r="AS767" s="154">
        <v>11239</v>
      </c>
      <c r="AT767" s="154" t="s">
        <v>410</v>
      </c>
      <c r="AU767" s="154">
        <v>11239</v>
      </c>
      <c r="AV767" s="57"/>
      <c r="AW767" s="57"/>
      <c r="AX767" s="57"/>
      <c r="AY767" s="58"/>
      <c r="AZ767" s="57"/>
      <c r="BA767" s="58"/>
      <c r="BB767" s="57"/>
      <c r="BC767" s="57"/>
      <c r="BD767" s="42">
        <v>41794</v>
      </c>
      <c r="BE767" s="42">
        <v>42524</v>
      </c>
      <c r="BF767" s="43"/>
      <c r="BG767" s="57"/>
      <c r="BH767" s="58">
        <v>41794</v>
      </c>
      <c r="BI767" s="57"/>
      <c r="BJ767" s="57"/>
      <c r="BK767" s="42"/>
      <c r="BL767" s="42"/>
      <c r="BM767" s="57"/>
    </row>
    <row r="768" spans="1:65" ht="38.25" x14ac:dyDescent="0.25">
      <c r="A768" s="311"/>
      <c r="B768" s="284"/>
      <c r="C768" s="62"/>
      <c r="D768" s="62"/>
      <c r="E768" s="62"/>
      <c r="F768" s="349"/>
      <c r="G768" s="62"/>
      <c r="H768" s="62"/>
      <c r="I768" s="63"/>
      <c r="J768" s="63"/>
      <c r="K768" s="62"/>
      <c r="L768" s="380"/>
      <c r="M768" s="62"/>
      <c r="N768" s="63"/>
      <c r="O768" s="64"/>
      <c r="P768" s="62"/>
      <c r="Q768" s="63"/>
      <c r="R768" s="63"/>
      <c r="S768" s="62"/>
      <c r="T768" s="62"/>
      <c r="U768" s="62"/>
      <c r="V768" s="64"/>
      <c r="W768" s="62"/>
      <c r="X768" s="44" t="s">
        <v>1073</v>
      </c>
      <c r="Y768" s="53" t="s">
        <v>407</v>
      </c>
      <c r="Z768" s="46">
        <v>42158</v>
      </c>
      <c r="AA768" s="55">
        <v>11581</v>
      </c>
      <c r="AB768" s="81" t="s">
        <v>778</v>
      </c>
      <c r="AC768" s="46">
        <v>42159</v>
      </c>
      <c r="AD768" s="46">
        <v>42523</v>
      </c>
      <c r="AE768" s="56"/>
      <c r="AF768" s="56"/>
      <c r="AG768" s="41"/>
      <c r="AH768" s="60"/>
      <c r="AI768" s="41"/>
      <c r="AJ768" s="56"/>
      <c r="AK768" s="41"/>
      <c r="AL768" s="64"/>
      <c r="AM768" s="64">
        <v>0</v>
      </c>
      <c r="AN768" s="64"/>
      <c r="AO768" s="64">
        <f t="shared" ref="AO768" si="54">AM768+AN768</f>
        <v>0</v>
      </c>
      <c r="AP768" s="64"/>
      <c r="AQ768" s="99"/>
      <c r="AR768" s="99"/>
      <c r="AS768" s="155"/>
      <c r="AT768" s="155"/>
      <c r="AU768" s="155"/>
      <c r="AV768" s="62"/>
      <c r="AW768" s="62"/>
      <c r="AX768" s="62"/>
      <c r="AY768" s="63"/>
      <c r="AZ768" s="62"/>
      <c r="BA768" s="63"/>
      <c r="BB768" s="62"/>
      <c r="BC768" s="62"/>
      <c r="BD768" s="42">
        <v>42159</v>
      </c>
      <c r="BE768" s="42">
        <v>42523</v>
      </c>
      <c r="BF768" s="43"/>
      <c r="BG768" s="62"/>
      <c r="BH768" s="63"/>
      <c r="BI768" s="62"/>
      <c r="BJ768" s="62"/>
      <c r="BK768" s="42"/>
      <c r="BL768" s="42"/>
      <c r="BM768" s="62"/>
    </row>
    <row r="769" spans="1:65" ht="38.25" x14ac:dyDescent="0.25">
      <c r="A769" s="311"/>
      <c r="B769" s="284"/>
      <c r="C769" s="62"/>
      <c r="D769" s="62"/>
      <c r="E769" s="62"/>
      <c r="F769" s="349"/>
      <c r="G769" s="62"/>
      <c r="H769" s="62"/>
      <c r="I769" s="63"/>
      <c r="J769" s="63"/>
      <c r="K769" s="62"/>
      <c r="L769" s="380"/>
      <c r="M769" s="62"/>
      <c r="N769" s="63"/>
      <c r="O769" s="64"/>
      <c r="P769" s="62"/>
      <c r="Q769" s="63"/>
      <c r="R769" s="63"/>
      <c r="S769" s="62"/>
      <c r="T769" s="62"/>
      <c r="U769" s="62"/>
      <c r="V769" s="64"/>
      <c r="W769" s="62"/>
      <c r="X769" s="44" t="s">
        <v>1074</v>
      </c>
      <c r="Y769" s="53" t="s">
        <v>777</v>
      </c>
      <c r="Z769" s="46">
        <v>42523</v>
      </c>
      <c r="AA769" s="55">
        <v>11832</v>
      </c>
      <c r="AB769" s="81" t="s">
        <v>778</v>
      </c>
      <c r="AC769" s="46">
        <v>42524</v>
      </c>
      <c r="AD769" s="46">
        <v>42888</v>
      </c>
      <c r="AE769" s="56"/>
      <c r="AF769" s="56"/>
      <c r="AG769" s="41">
        <v>7500</v>
      </c>
      <c r="AH769" s="60"/>
      <c r="AI769" s="41"/>
      <c r="AJ769" s="56"/>
      <c r="AK769" s="41"/>
      <c r="AL769" s="64"/>
      <c r="AM769" s="64"/>
      <c r="AN769" s="64"/>
      <c r="AO769" s="64"/>
      <c r="AP769" s="64"/>
      <c r="AQ769" s="99"/>
      <c r="AR769" s="99"/>
      <c r="AS769" s="155"/>
      <c r="AT769" s="155"/>
      <c r="AU769" s="155"/>
      <c r="AV769" s="62"/>
      <c r="AW769" s="62"/>
      <c r="AX769" s="62"/>
      <c r="AY769" s="63"/>
      <c r="AZ769" s="62"/>
      <c r="BA769" s="63"/>
      <c r="BB769" s="62"/>
      <c r="BC769" s="62"/>
      <c r="BD769" s="42">
        <v>42524</v>
      </c>
      <c r="BE769" s="42">
        <v>42888</v>
      </c>
      <c r="BF769" s="43"/>
      <c r="BG769" s="62"/>
      <c r="BH769" s="63"/>
      <c r="BI769" s="62"/>
      <c r="BJ769" s="62"/>
      <c r="BK769" s="42"/>
      <c r="BL769" s="42"/>
      <c r="BM769" s="62"/>
    </row>
    <row r="770" spans="1:65" ht="25.5" x14ac:dyDescent="0.25">
      <c r="A770" s="312"/>
      <c r="B770" s="285"/>
      <c r="C770" s="66"/>
      <c r="D770" s="66"/>
      <c r="E770" s="66"/>
      <c r="F770" s="350"/>
      <c r="G770" s="66"/>
      <c r="H770" s="66"/>
      <c r="I770" s="67"/>
      <c r="J770" s="67"/>
      <c r="K770" s="66"/>
      <c r="L770" s="381"/>
      <c r="M770" s="66"/>
      <c r="N770" s="67"/>
      <c r="O770" s="68"/>
      <c r="P770" s="66"/>
      <c r="Q770" s="67"/>
      <c r="R770" s="67"/>
      <c r="S770" s="66"/>
      <c r="T770" s="66"/>
      <c r="U770" s="66"/>
      <c r="V770" s="68"/>
      <c r="W770" s="66"/>
      <c r="X770" s="44" t="s">
        <v>1073</v>
      </c>
      <c r="Y770" s="53" t="s">
        <v>1422</v>
      </c>
      <c r="Z770" s="46">
        <v>42888</v>
      </c>
      <c r="AA770" s="55">
        <v>12092</v>
      </c>
      <c r="AB770" s="81" t="s">
        <v>648</v>
      </c>
      <c r="AC770" s="46">
        <v>42889</v>
      </c>
      <c r="AD770" s="46">
        <v>43253</v>
      </c>
      <c r="AE770" s="56"/>
      <c r="AF770" s="56"/>
      <c r="AG770" s="41"/>
      <c r="AH770" s="60"/>
      <c r="AI770" s="41"/>
      <c r="AJ770" s="56"/>
      <c r="AK770" s="41"/>
      <c r="AL770" s="68"/>
      <c r="AM770" s="68"/>
      <c r="AN770" s="68"/>
      <c r="AO770" s="68"/>
      <c r="AP770" s="68"/>
      <c r="AQ770" s="101"/>
      <c r="AR770" s="101"/>
      <c r="AS770" s="157"/>
      <c r="AT770" s="157"/>
      <c r="AU770" s="157"/>
      <c r="AV770" s="66"/>
      <c r="AW770" s="66"/>
      <c r="AX770" s="66"/>
      <c r="AY770" s="67"/>
      <c r="AZ770" s="66"/>
      <c r="BA770" s="67"/>
      <c r="BB770" s="66"/>
      <c r="BC770" s="66"/>
      <c r="BD770" s="46">
        <v>42889</v>
      </c>
      <c r="BE770" s="46">
        <v>43253</v>
      </c>
      <c r="BF770" s="43"/>
      <c r="BG770" s="66"/>
      <c r="BH770" s="67"/>
      <c r="BI770" s="66"/>
      <c r="BJ770" s="66"/>
      <c r="BK770" s="42"/>
      <c r="BL770" s="42"/>
      <c r="BM770" s="66"/>
    </row>
    <row r="771" spans="1:65" x14ac:dyDescent="0.25">
      <c r="A771" s="317">
        <v>160</v>
      </c>
      <c r="B771" s="290" t="s">
        <v>329</v>
      </c>
      <c r="C771" s="57" t="s">
        <v>330</v>
      </c>
      <c r="D771" s="57" t="s">
        <v>1153</v>
      </c>
      <c r="E771" s="57" t="s">
        <v>143</v>
      </c>
      <c r="F771" s="351" t="s">
        <v>301</v>
      </c>
      <c r="G771" s="57" t="s">
        <v>1457</v>
      </c>
      <c r="H771" s="57" t="s">
        <v>1162</v>
      </c>
      <c r="I771" s="58">
        <v>41815</v>
      </c>
      <c r="J771" s="58">
        <v>42180</v>
      </c>
      <c r="K771" s="57" t="s">
        <v>300</v>
      </c>
      <c r="L771" s="385" t="s">
        <v>302</v>
      </c>
      <c r="M771" s="57" t="s">
        <v>247</v>
      </c>
      <c r="N771" s="58">
        <v>42103</v>
      </c>
      <c r="O771" s="59">
        <v>1034928.27</v>
      </c>
      <c r="P771" s="57">
        <v>11530</v>
      </c>
      <c r="Q771" s="58">
        <v>42103</v>
      </c>
      <c r="R771" s="58">
        <v>42101</v>
      </c>
      <c r="S771" s="57">
        <v>1</v>
      </c>
      <c r="T771" s="57"/>
      <c r="U771" s="57"/>
      <c r="V771" s="59"/>
      <c r="W771" s="57">
        <v>33903900</v>
      </c>
      <c r="X771" s="44"/>
      <c r="Y771" s="44"/>
      <c r="Z771" s="46"/>
      <c r="AA771" s="55"/>
      <c r="AB771" s="53"/>
      <c r="AC771" s="46"/>
      <c r="AD771" s="70"/>
      <c r="AE771" s="56">
        <v>0</v>
      </c>
      <c r="AF771" s="56">
        <v>0</v>
      </c>
      <c r="AG771" s="41"/>
      <c r="AH771" s="60"/>
      <c r="AI771" s="41"/>
      <c r="AJ771" s="56"/>
      <c r="AK771" s="41"/>
      <c r="AL771" s="59">
        <f>O771-AH771+AG771</f>
        <v>1034928.27</v>
      </c>
      <c r="AM771" s="59">
        <v>1956199.52</v>
      </c>
      <c r="AN771" s="59">
        <v>587436.04</v>
      </c>
      <c r="AO771" s="59">
        <f>AM771+AN771</f>
        <v>2543635.56</v>
      </c>
      <c r="AP771" s="57" t="s">
        <v>1162</v>
      </c>
      <c r="AQ771" s="57" t="s">
        <v>1091</v>
      </c>
      <c r="AR771" s="57" t="s">
        <v>1092</v>
      </c>
      <c r="AS771" s="131">
        <v>11349</v>
      </c>
      <c r="AT771" s="131" t="s">
        <v>331</v>
      </c>
      <c r="AU771" s="131">
        <v>11349</v>
      </c>
      <c r="AV771" s="57"/>
      <c r="AW771" s="57"/>
      <c r="AX771" s="57"/>
      <c r="AY771" s="58"/>
      <c r="AZ771" s="57"/>
      <c r="BA771" s="58"/>
      <c r="BB771" s="57"/>
      <c r="BC771" s="57"/>
      <c r="BD771" s="42">
        <v>42103</v>
      </c>
      <c r="BE771" s="42">
        <v>42467</v>
      </c>
      <c r="BF771" s="43"/>
      <c r="BG771" s="57"/>
      <c r="BH771" s="58">
        <v>42103</v>
      </c>
      <c r="BI771" s="57"/>
      <c r="BJ771" s="57"/>
      <c r="BK771" s="42"/>
      <c r="BL771" s="42"/>
      <c r="BM771" s="57"/>
    </row>
    <row r="772" spans="1:65" ht="25.5" x14ac:dyDescent="0.25">
      <c r="A772" s="311"/>
      <c r="B772" s="284"/>
      <c r="C772" s="62"/>
      <c r="D772" s="62"/>
      <c r="E772" s="62"/>
      <c r="F772" s="349"/>
      <c r="G772" s="62"/>
      <c r="H772" s="62"/>
      <c r="I772" s="63"/>
      <c r="J772" s="63"/>
      <c r="K772" s="62"/>
      <c r="L772" s="380"/>
      <c r="M772" s="62"/>
      <c r="N772" s="63"/>
      <c r="O772" s="64"/>
      <c r="P772" s="62"/>
      <c r="Q772" s="63"/>
      <c r="R772" s="63"/>
      <c r="S772" s="62"/>
      <c r="T772" s="62"/>
      <c r="U772" s="62"/>
      <c r="V772" s="64"/>
      <c r="W772" s="62"/>
      <c r="X772" s="44" t="s">
        <v>1073</v>
      </c>
      <c r="Y772" s="53" t="s">
        <v>691</v>
      </c>
      <c r="Z772" s="46">
        <v>42467</v>
      </c>
      <c r="AA772" s="55" t="s">
        <v>681</v>
      </c>
      <c r="AB772" s="53" t="s">
        <v>627</v>
      </c>
      <c r="AC772" s="46">
        <v>42468</v>
      </c>
      <c r="AD772" s="70">
        <v>42831</v>
      </c>
      <c r="AE772" s="56"/>
      <c r="AF772" s="56"/>
      <c r="AG772" s="41"/>
      <c r="AH772" s="60"/>
      <c r="AI772" s="41"/>
      <c r="AJ772" s="56"/>
      <c r="AK772" s="41"/>
      <c r="AL772" s="64"/>
      <c r="AM772" s="64"/>
      <c r="AN772" s="64"/>
      <c r="AO772" s="64"/>
      <c r="AP772" s="62"/>
      <c r="AQ772" s="62"/>
      <c r="AR772" s="62"/>
      <c r="AS772" s="132"/>
      <c r="AT772" s="132"/>
      <c r="AU772" s="132"/>
      <c r="AV772" s="62"/>
      <c r="AW772" s="62"/>
      <c r="AX772" s="62"/>
      <c r="AY772" s="63"/>
      <c r="AZ772" s="62"/>
      <c r="BA772" s="63"/>
      <c r="BB772" s="62"/>
      <c r="BC772" s="62"/>
      <c r="BD772" s="42">
        <v>42468</v>
      </c>
      <c r="BE772" s="42" t="s">
        <v>692</v>
      </c>
      <c r="BF772" s="43"/>
      <c r="BG772" s="62"/>
      <c r="BH772" s="63"/>
      <c r="BI772" s="62"/>
      <c r="BJ772" s="62"/>
      <c r="BK772" s="42"/>
      <c r="BL772" s="42"/>
      <c r="BM772" s="62"/>
    </row>
    <row r="773" spans="1:65" ht="25.5" x14ac:dyDescent="0.25">
      <c r="A773" s="311"/>
      <c r="B773" s="284"/>
      <c r="C773" s="62"/>
      <c r="D773" s="62"/>
      <c r="E773" s="62"/>
      <c r="F773" s="349"/>
      <c r="G773" s="62"/>
      <c r="H773" s="62"/>
      <c r="I773" s="63"/>
      <c r="J773" s="63"/>
      <c r="K773" s="62"/>
      <c r="L773" s="380"/>
      <c r="M773" s="62"/>
      <c r="N773" s="63"/>
      <c r="O773" s="64"/>
      <c r="P773" s="62"/>
      <c r="Q773" s="63"/>
      <c r="R773" s="63"/>
      <c r="S773" s="62"/>
      <c r="T773" s="62"/>
      <c r="U773" s="62"/>
      <c r="V773" s="64"/>
      <c r="W773" s="62"/>
      <c r="X773" s="44" t="s">
        <v>1073</v>
      </c>
      <c r="Y773" s="53" t="s">
        <v>1593</v>
      </c>
      <c r="Z773" s="46">
        <v>42831</v>
      </c>
      <c r="AA773" s="55">
        <v>12037</v>
      </c>
      <c r="AB773" s="53" t="s">
        <v>627</v>
      </c>
      <c r="AC773" s="46">
        <v>42832</v>
      </c>
      <c r="AD773" s="70">
        <v>43196</v>
      </c>
      <c r="AE773" s="56"/>
      <c r="AF773" s="56"/>
      <c r="AG773" s="41"/>
      <c r="AH773" s="60"/>
      <c r="AI773" s="41"/>
      <c r="AJ773" s="56"/>
      <c r="AK773" s="41"/>
      <c r="AL773" s="64"/>
      <c r="AM773" s="64"/>
      <c r="AN773" s="64"/>
      <c r="AO773" s="64"/>
      <c r="AP773" s="66"/>
      <c r="AQ773" s="66"/>
      <c r="AR773" s="66"/>
      <c r="AS773" s="133"/>
      <c r="AT773" s="133"/>
      <c r="AU773" s="133"/>
      <c r="AV773" s="62"/>
      <c r="AW773" s="62"/>
      <c r="AX773" s="62"/>
      <c r="AY773" s="63"/>
      <c r="AZ773" s="62"/>
      <c r="BA773" s="63"/>
      <c r="BB773" s="62"/>
      <c r="BC773" s="62"/>
      <c r="BD773" s="42">
        <v>42468</v>
      </c>
      <c r="BE773" s="42" t="s">
        <v>692</v>
      </c>
      <c r="BF773" s="43"/>
      <c r="BG773" s="62"/>
      <c r="BH773" s="63"/>
      <c r="BI773" s="62"/>
      <c r="BJ773" s="62"/>
      <c r="BK773" s="42"/>
      <c r="BL773" s="42"/>
      <c r="BM773" s="62"/>
    </row>
    <row r="774" spans="1:65" ht="25.5" x14ac:dyDescent="0.25">
      <c r="A774" s="312"/>
      <c r="B774" s="285"/>
      <c r="C774" s="66"/>
      <c r="D774" s="66"/>
      <c r="E774" s="66"/>
      <c r="F774" s="350"/>
      <c r="G774" s="66"/>
      <c r="H774" s="66"/>
      <c r="I774" s="67"/>
      <c r="J774" s="67"/>
      <c r="K774" s="66"/>
      <c r="L774" s="381"/>
      <c r="M774" s="66"/>
      <c r="N774" s="67"/>
      <c r="O774" s="68"/>
      <c r="P774" s="66"/>
      <c r="Q774" s="67"/>
      <c r="R774" s="67"/>
      <c r="S774" s="66"/>
      <c r="T774" s="66"/>
      <c r="U774" s="66"/>
      <c r="V774" s="68"/>
      <c r="W774" s="66"/>
      <c r="X774" s="44" t="s">
        <v>1073</v>
      </c>
      <c r="Y774" s="53" t="s">
        <v>1869</v>
      </c>
      <c r="Z774" s="46">
        <v>43196</v>
      </c>
      <c r="AA774" s="55">
        <v>12280</v>
      </c>
      <c r="AB774" s="53" t="s">
        <v>1202</v>
      </c>
      <c r="AC774" s="46">
        <v>42832</v>
      </c>
      <c r="AD774" s="70">
        <v>43561</v>
      </c>
      <c r="AE774" s="56"/>
      <c r="AF774" s="56"/>
      <c r="AG774" s="41"/>
      <c r="AH774" s="60"/>
      <c r="AI774" s="41"/>
      <c r="AJ774" s="56"/>
      <c r="AK774" s="41"/>
      <c r="AL774" s="68"/>
      <c r="AM774" s="68"/>
      <c r="AN774" s="68"/>
      <c r="AO774" s="68"/>
      <c r="AP774" s="47"/>
      <c r="AQ774" s="47"/>
      <c r="AR774" s="47"/>
      <c r="AS774" s="197"/>
      <c r="AT774" s="197"/>
      <c r="AU774" s="197"/>
      <c r="AV774" s="66"/>
      <c r="AW774" s="66"/>
      <c r="AX774" s="66"/>
      <c r="AY774" s="67"/>
      <c r="AZ774" s="66"/>
      <c r="BA774" s="67"/>
      <c r="BB774" s="66"/>
      <c r="BC774" s="66"/>
      <c r="BD774" s="46">
        <v>42832</v>
      </c>
      <c r="BE774" s="70">
        <v>43561</v>
      </c>
      <c r="BF774" s="43"/>
      <c r="BG774" s="66"/>
      <c r="BH774" s="67"/>
      <c r="BI774" s="66"/>
      <c r="BJ774" s="66"/>
      <c r="BK774" s="42"/>
      <c r="BL774" s="42"/>
      <c r="BM774" s="66"/>
    </row>
    <row r="775" spans="1:65" x14ac:dyDescent="0.25">
      <c r="A775" s="317">
        <v>161</v>
      </c>
      <c r="B775" s="290" t="s">
        <v>373</v>
      </c>
      <c r="C775" s="57" t="s">
        <v>450</v>
      </c>
      <c r="D775" s="57" t="s">
        <v>1153</v>
      </c>
      <c r="E775" s="57" t="s">
        <v>143</v>
      </c>
      <c r="F775" s="351" t="s">
        <v>374</v>
      </c>
      <c r="G775" s="57"/>
      <c r="H775" s="57" t="s">
        <v>378</v>
      </c>
      <c r="I775" s="58">
        <v>41799</v>
      </c>
      <c r="J775" s="58">
        <v>42164</v>
      </c>
      <c r="K775" s="198" t="s">
        <v>375</v>
      </c>
      <c r="L775" s="385" t="s">
        <v>376</v>
      </c>
      <c r="M775" s="57" t="s">
        <v>377</v>
      </c>
      <c r="N775" s="58">
        <v>42122</v>
      </c>
      <c r="O775" s="59">
        <v>14079</v>
      </c>
      <c r="P775" s="57">
        <v>11557</v>
      </c>
      <c r="Q775" s="58">
        <v>42122</v>
      </c>
      <c r="R775" s="58">
        <v>42369</v>
      </c>
      <c r="S775" s="57">
        <v>1</v>
      </c>
      <c r="T775" s="57"/>
      <c r="U775" s="57"/>
      <c r="V775" s="59"/>
      <c r="W775" s="57">
        <v>33903000</v>
      </c>
      <c r="X775" s="44"/>
      <c r="Y775" s="44"/>
      <c r="Z775" s="46"/>
      <c r="AA775" s="55"/>
      <c r="AB775" s="65"/>
      <c r="AC775" s="70"/>
      <c r="AD775" s="70"/>
      <c r="AE775" s="56">
        <v>0</v>
      </c>
      <c r="AF775" s="56">
        <v>0</v>
      </c>
      <c r="AG775" s="41"/>
      <c r="AH775" s="60"/>
      <c r="AI775" s="41"/>
      <c r="AJ775" s="56"/>
      <c r="AK775" s="41"/>
      <c r="AL775" s="59">
        <f>O775-AH775+AG775</f>
        <v>14079</v>
      </c>
      <c r="AM775" s="59">
        <v>17240.099999999999</v>
      </c>
      <c r="AN775" s="59">
        <v>0</v>
      </c>
      <c r="AO775" s="59">
        <f>AM775+AN775</f>
        <v>17240.099999999999</v>
      </c>
      <c r="AP775" s="199" t="s">
        <v>378</v>
      </c>
      <c r="AQ775" s="199" t="s">
        <v>1093</v>
      </c>
      <c r="AR775" s="199" t="s">
        <v>1094</v>
      </c>
      <c r="AS775" s="193">
        <v>11334</v>
      </c>
      <c r="AT775" s="44" t="s">
        <v>379</v>
      </c>
      <c r="AU775" s="193">
        <v>11334</v>
      </c>
      <c r="AV775" s="57"/>
      <c r="AW775" s="57"/>
      <c r="AX775" s="57"/>
      <c r="AY775" s="58"/>
      <c r="AZ775" s="57"/>
      <c r="BA775" s="58"/>
      <c r="BB775" s="57"/>
      <c r="BC775" s="57"/>
      <c r="BD775" s="42">
        <v>42122</v>
      </c>
      <c r="BE775" s="42">
        <v>42368</v>
      </c>
      <c r="BF775" s="43"/>
      <c r="BG775" s="57"/>
      <c r="BH775" s="58">
        <v>42122</v>
      </c>
      <c r="BI775" s="57"/>
      <c r="BJ775" s="57"/>
      <c r="BK775" s="42"/>
      <c r="BL775" s="42"/>
      <c r="BM775" s="57"/>
    </row>
    <row r="776" spans="1:65" ht="25.5" x14ac:dyDescent="0.25">
      <c r="A776" s="312"/>
      <c r="B776" s="285"/>
      <c r="C776" s="66"/>
      <c r="D776" s="66"/>
      <c r="E776" s="66"/>
      <c r="F776" s="350"/>
      <c r="G776" s="66"/>
      <c r="H776" s="66"/>
      <c r="I776" s="67"/>
      <c r="J776" s="67"/>
      <c r="K776" s="200"/>
      <c r="L776" s="381"/>
      <c r="M776" s="66"/>
      <c r="N776" s="67"/>
      <c r="O776" s="68"/>
      <c r="P776" s="66"/>
      <c r="Q776" s="67"/>
      <c r="R776" s="67"/>
      <c r="S776" s="66"/>
      <c r="T776" s="66"/>
      <c r="U776" s="66"/>
      <c r="V776" s="68"/>
      <c r="W776" s="66"/>
      <c r="X776" s="44" t="s">
        <v>1073</v>
      </c>
      <c r="Y776" s="53" t="s">
        <v>487</v>
      </c>
      <c r="Z776" s="46">
        <v>42361</v>
      </c>
      <c r="AA776" s="55">
        <v>11713</v>
      </c>
      <c r="AB776" s="53" t="s">
        <v>648</v>
      </c>
      <c r="AC776" s="70">
        <v>42369</v>
      </c>
      <c r="AD776" s="70">
        <v>42735</v>
      </c>
      <c r="AE776" s="56"/>
      <c r="AF776" s="56"/>
      <c r="AG776" s="41"/>
      <c r="AH776" s="60"/>
      <c r="AI776" s="41"/>
      <c r="AJ776" s="56"/>
      <c r="AK776" s="41"/>
      <c r="AL776" s="68"/>
      <c r="AM776" s="68"/>
      <c r="AN776" s="68"/>
      <c r="AO776" s="68"/>
      <c r="AP776" s="199"/>
      <c r="AQ776" s="199"/>
      <c r="AR776" s="199"/>
      <c r="AS776" s="193"/>
      <c r="AT776" s="44"/>
      <c r="AU776" s="193"/>
      <c r="AV776" s="66"/>
      <c r="AW776" s="66"/>
      <c r="AX776" s="66"/>
      <c r="AY776" s="67"/>
      <c r="AZ776" s="66"/>
      <c r="BA776" s="67"/>
      <c r="BB776" s="66"/>
      <c r="BC776" s="66"/>
      <c r="BD776" s="42">
        <v>42369</v>
      </c>
      <c r="BE776" s="42">
        <v>42735</v>
      </c>
      <c r="BF776" s="43"/>
      <c r="BG776" s="66"/>
      <c r="BH776" s="67"/>
      <c r="BI776" s="66"/>
      <c r="BJ776" s="66"/>
      <c r="BK776" s="42"/>
      <c r="BL776" s="42"/>
      <c r="BM776" s="66"/>
    </row>
    <row r="777" spans="1:65" x14ac:dyDescent="0.25">
      <c r="A777" s="317">
        <v>162</v>
      </c>
      <c r="B777" s="290" t="s">
        <v>449</v>
      </c>
      <c r="C777" s="57" t="s">
        <v>442</v>
      </c>
      <c r="D777" s="57" t="s">
        <v>1153</v>
      </c>
      <c r="E777" s="57" t="s">
        <v>143</v>
      </c>
      <c r="F777" s="351" t="s">
        <v>451</v>
      </c>
      <c r="G777" s="57" t="s">
        <v>457</v>
      </c>
      <c r="H777" s="57" t="s">
        <v>455</v>
      </c>
      <c r="I777" s="58">
        <v>42200</v>
      </c>
      <c r="J777" s="58">
        <v>42566</v>
      </c>
      <c r="K777" s="57" t="s">
        <v>452</v>
      </c>
      <c r="L777" s="385" t="s">
        <v>453</v>
      </c>
      <c r="M777" s="57" t="s">
        <v>454</v>
      </c>
      <c r="N777" s="58">
        <v>42257</v>
      </c>
      <c r="O777" s="59">
        <v>73200</v>
      </c>
      <c r="P777" s="57">
        <v>11652</v>
      </c>
      <c r="Q777" s="58">
        <v>42257</v>
      </c>
      <c r="R777" s="58">
        <v>42621</v>
      </c>
      <c r="S777" s="57">
        <v>1</v>
      </c>
      <c r="T777" s="57"/>
      <c r="U777" s="57"/>
      <c r="V777" s="59"/>
      <c r="W777" s="57">
        <v>33903900</v>
      </c>
      <c r="X777" s="44"/>
      <c r="Y777" s="53"/>
      <c r="Z777" s="46"/>
      <c r="AA777" s="55"/>
      <c r="AB777" s="53"/>
      <c r="AC777" s="46"/>
      <c r="AD777" s="46"/>
      <c r="AE777" s="53"/>
      <c r="AF777" s="53"/>
      <c r="AG777" s="41"/>
      <c r="AH777" s="60"/>
      <c r="AI777" s="41"/>
      <c r="AJ777" s="56"/>
      <c r="AK777" s="41"/>
      <c r="AL777" s="59">
        <f>O777-AH777+AG777</f>
        <v>73200</v>
      </c>
      <c r="AM777" s="59">
        <v>152500</v>
      </c>
      <c r="AN777" s="59">
        <v>42700</v>
      </c>
      <c r="AO777" s="59">
        <f>AM777+AN777</f>
        <v>195200</v>
      </c>
      <c r="AP777" s="199" t="s">
        <v>455</v>
      </c>
      <c r="AQ777" s="199" t="s">
        <v>1095</v>
      </c>
      <c r="AR777" s="199" t="s">
        <v>1096</v>
      </c>
      <c r="AS777" s="193">
        <v>11601</v>
      </c>
      <c r="AT777" s="44" t="s">
        <v>456</v>
      </c>
      <c r="AU777" s="193">
        <v>1601</v>
      </c>
      <c r="AV777" s="57"/>
      <c r="AW777" s="57"/>
      <c r="AX777" s="57"/>
      <c r="AY777" s="58"/>
      <c r="AZ777" s="57"/>
      <c r="BA777" s="58"/>
      <c r="BB777" s="57"/>
      <c r="BC777" s="57"/>
      <c r="BD777" s="42">
        <v>42257</v>
      </c>
      <c r="BE777" s="42">
        <v>42621</v>
      </c>
      <c r="BF777" s="43"/>
      <c r="BG777" s="57"/>
      <c r="BH777" s="58">
        <v>42257</v>
      </c>
      <c r="BI777" s="57"/>
      <c r="BJ777" s="57"/>
      <c r="BK777" s="42"/>
      <c r="BL777" s="42"/>
      <c r="BM777" s="57"/>
    </row>
    <row r="778" spans="1:65" ht="25.5" x14ac:dyDescent="0.25">
      <c r="A778" s="311"/>
      <c r="B778" s="284"/>
      <c r="C778" s="62"/>
      <c r="D778" s="62"/>
      <c r="E778" s="62"/>
      <c r="F778" s="349"/>
      <c r="G778" s="62"/>
      <c r="H778" s="62"/>
      <c r="I778" s="63"/>
      <c r="J778" s="63"/>
      <c r="K778" s="62"/>
      <c r="L778" s="380"/>
      <c r="M778" s="62"/>
      <c r="N778" s="63"/>
      <c r="O778" s="64"/>
      <c r="P778" s="62"/>
      <c r="Q778" s="63"/>
      <c r="R778" s="63"/>
      <c r="S778" s="62"/>
      <c r="T778" s="62"/>
      <c r="U778" s="62"/>
      <c r="V778" s="64"/>
      <c r="W778" s="62"/>
      <c r="X778" s="44" t="s">
        <v>1073</v>
      </c>
      <c r="Y778" s="53" t="s">
        <v>919</v>
      </c>
      <c r="Z778" s="46">
        <v>42619</v>
      </c>
      <c r="AA778" s="55">
        <v>11899</v>
      </c>
      <c r="AB778" s="53" t="s">
        <v>920</v>
      </c>
      <c r="AC778" s="46">
        <v>42622</v>
      </c>
      <c r="AD778" s="46">
        <v>42986</v>
      </c>
      <c r="AE778" s="53"/>
      <c r="AF778" s="53"/>
      <c r="AG778" s="41"/>
      <c r="AH778" s="60"/>
      <c r="AI778" s="41"/>
      <c r="AJ778" s="56"/>
      <c r="AK778" s="41"/>
      <c r="AL778" s="64"/>
      <c r="AM778" s="64"/>
      <c r="AN778" s="64"/>
      <c r="AO778" s="64"/>
      <c r="AP778" s="199"/>
      <c r="AQ778" s="199"/>
      <c r="AR778" s="199"/>
      <c r="AS778" s="193"/>
      <c r="AT778" s="44"/>
      <c r="AU778" s="193"/>
      <c r="AV778" s="62"/>
      <c r="AW778" s="62"/>
      <c r="AX778" s="62"/>
      <c r="AY778" s="63"/>
      <c r="AZ778" s="62"/>
      <c r="BA778" s="63"/>
      <c r="BB778" s="62"/>
      <c r="BC778" s="62"/>
      <c r="BD778" s="42">
        <v>42622</v>
      </c>
      <c r="BE778" s="42">
        <v>42986</v>
      </c>
      <c r="BF778" s="43"/>
      <c r="BG778" s="62"/>
      <c r="BH778" s="63"/>
      <c r="BI778" s="62"/>
      <c r="BJ778" s="62"/>
      <c r="BK778" s="42"/>
      <c r="BL778" s="42"/>
      <c r="BM778" s="62"/>
    </row>
    <row r="779" spans="1:65" ht="25.5" x14ac:dyDescent="0.25">
      <c r="A779" s="312"/>
      <c r="B779" s="285"/>
      <c r="C779" s="66"/>
      <c r="D779" s="66"/>
      <c r="E779" s="66"/>
      <c r="F779" s="350"/>
      <c r="G779" s="66"/>
      <c r="H779" s="66"/>
      <c r="I779" s="67"/>
      <c r="J779" s="67"/>
      <c r="K779" s="66"/>
      <c r="L779" s="381"/>
      <c r="M779" s="66"/>
      <c r="N779" s="67"/>
      <c r="O779" s="68"/>
      <c r="P779" s="66"/>
      <c r="Q779" s="67"/>
      <c r="R779" s="67"/>
      <c r="S779" s="66"/>
      <c r="T779" s="66"/>
      <c r="U779" s="66"/>
      <c r="V779" s="68"/>
      <c r="W779" s="66"/>
      <c r="X779" s="44" t="s">
        <v>1073</v>
      </c>
      <c r="Y779" s="53" t="s">
        <v>1683</v>
      </c>
      <c r="Z779" s="46">
        <v>42983</v>
      </c>
      <c r="AA779" s="55">
        <v>12197</v>
      </c>
      <c r="AB779" s="53" t="s">
        <v>1684</v>
      </c>
      <c r="AC779" s="46">
        <v>42987</v>
      </c>
      <c r="AD779" s="46">
        <v>43351</v>
      </c>
      <c r="AE779" s="53"/>
      <c r="AF779" s="53"/>
      <c r="AG779" s="41"/>
      <c r="AH779" s="60"/>
      <c r="AI779" s="41"/>
      <c r="AJ779" s="56"/>
      <c r="AK779" s="41"/>
      <c r="AL779" s="68"/>
      <c r="AM779" s="68"/>
      <c r="AN779" s="68"/>
      <c r="AO779" s="68"/>
      <c r="AP779" s="199"/>
      <c r="AQ779" s="199"/>
      <c r="AR779" s="199"/>
      <c r="AS779" s="193"/>
      <c r="AT779" s="44"/>
      <c r="AU779" s="193"/>
      <c r="AV779" s="66"/>
      <c r="AW779" s="66"/>
      <c r="AX779" s="66"/>
      <c r="AY779" s="67"/>
      <c r="AZ779" s="66"/>
      <c r="BA779" s="67"/>
      <c r="BB779" s="66"/>
      <c r="BC779" s="66"/>
      <c r="BD779" s="42">
        <v>42987</v>
      </c>
      <c r="BE779" s="42">
        <v>43351</v>
      </c>
      <c r="BF779" s="43"/>
      <c r="BG779" s="66"/>
      <c r="BH779" s="67"/>
      <c r="BI779" s="66"/>
      <c r="BJ779" s="66"/>
      <c r="BK779" s="42"/>
      <c r="BL779" s="42"/>
      <c r="BM779" s="66"/>
    </row>
    <row r="780" spans="1:65" x14ac:dyDescent="0.25">
      <c r="A780" s="317">
        <v>163</v>
      </c>
      <c r="B780" s="290" t="s">
        <v>1301</v>
      </c>
      <c r="C780" s="57" t="s">
        <v>1302</v>
      </c>
      <c r="D780" s="57" t="s">
        <v>1153</v>
      </c>
      <c r="E780" s="57" t="s">
        <v>143</v>
      </c>
      <c r="F780" s="351" t="s">
        <v>1304</v>
      </c>
      <c r="G780" s="57" t="s">
        <v>1365</v>
      </c>
      <c r="H780" s="57" t="s">
        <v>1303</v>
      </c>
      <c r="I780" s="58">
        <v>42514</v>
      </c>
      <c r="J780" s="58">
        <v>42879</v>
      </c>
      <c r="K780" s="57" t="s">
        <v>1305</v>
      </c>
      <c r="L780" s="385" t="s">
        <v>1306</v>
      </c>
      <c r="M780" s="57" t="s">
        <v>1307</v>
      </c>
      <c r="N780" s="58">
        <v>42864</v>
      </c>
      <c r="O780" s="59">
        <v>613415.93999999994</v>
      </c>
      <c r="P780" s="57" t="s">
        <v>1376</v>
      </c>
      <c r="Q780" s="58">
        <v>42864</v>
      </c>
      <c r="R780" s="58">
        <v>43100</v>
      </c>
      <c r="S780" s="57" t="s">
        <v>295</v>
      </c>
      <c r="T780" s="57"/>
      <c r="U780" s="57"/>
      <c r="V780" s="59"/>
      <c r="W780" s="57" t="s">
        <v>297</v>
      </c>
      <c r="X780" s="44"/>
      <c r="Y780" s="53"/>
      <c r="Z780" s="46"/>
      <c r="AA780" s="55"/>
      <c r="AB780" s="53"/>
      <c r="AC780" s="46"/>
      <c r="AD780" s="46"/>
      <c r="AE780" s="53"/>
      <c r="AF780" s="53"/>
      <c r="AG780" s="41"/>
      <c r="AH780" s="60"/>
      <c r="AI780" s="41"/>
      <c r="AJ780" s="56"/>
      <c r="AK780" s="41"/>
      <c r="AL780" s="59">
        <f t="shared" ref="AL780:AL786" si="55">O780-AH780+AG780</f>
        <v>613415.93999999994</v>
      </c>
      <c r="AM780" s="59">
        <v>146776.37</v>
      </c>
      <c r="AN780" s="59">
        <v>172108.42</v>
      </c>
      <c r="AO780" s="59">
        <f>AM780+AN780</f>
        <v>318884.79000000004</v>
      </c>
      <c r="AP780" s="199" t="s">
        <v>1303</v>
      </c>
      <c r="AQ780" s="201"/>
      <c r="AR780" s="201"/>
      <c r="AS780" s="202"/>
      <c r="AT780" s="85"/>
      <c r="AU780" s="202"/>
      <c r="AV780" s="57"/>
      <c r="AW780" s="57"/>
      <c r="AX780" s="57"/>
      <c r="AY780" s="58"/>
      <c r="AZ780" s="57"/>
      <c r="BA780" s="58"/>
      <c r="BB780" s="57"/>
      <c r="BC780" s="57"/>
      <c r="BD780" s="95">
        <v>42864</v>
      </c>
      <c r="BE780" s="95">
        <v>43104</v>
      </c>
      <c r="BF780" s="96"/>
      <c r="BG780" s="57"/>
      <c r="BH780" s="58">
        <v>42864</v>
      </c>
      <c r="BI780" s="57"/>
      <c r="BJ780" s="57"/>
      <c r="BK780" s="95"/>
      <c r="BL780" s="95"/>
      <c r="BM780" s="57"/>
    </row>
    <row r="781" spans="1:65" ht="25.5" x14ac:dyDescent="0.25">
      <c r="A781" s="312"/>
      <c r="B781" s="285"/>
      <c r="C781" s="66"/>
      <c r="D781" s="66"/>
      <c r="E781" s="66"/>
      <c r="F781" s="350"/>
      <c r="G781" s="66"/>
      <c r="H781" s="66"/>
      <c r="I781" s="67"/>
      <c r="J781" s="67"/>
      <c r="K781" s="66"/>
      <c r="L781" s="381"/>
      <c r="M781" s="66"/>
      <c r="N781" s="67"/>
      <c r="O781" s="68"/>
      <c r="P781" s="66"/>
      <c r="Q781" s="67"/>
      <c r="R781" s="67"/>
      <c r="S781" s="66"/>
      <c r="T781" s="66"/>
      <c r="U781" s="66"/>
      <c r="V781" s="68"/>
      <c r="W781" s="66"/>
      <c r="X781" s="44" t="s">
        <v>1073</v>
      </c>
      <c r="Y781" s="53" t="s">
        <v>1870</v>
      </c>
      <c r="Z781" s="46">
        <v>43097</v>
      </c>
      <c r="AA781" s="55">
        <v>12215</v>
      </c>
      <c r="AB781" s="53" t="s">
        <v>1684</v>
      </c>
      <c r="AC781" s="46">
        <v>43101</v>
      </c>
      <c r="AD781" s="46">
        <v>43336</v>
      </c>
      <c r="AE781" s="53"/>
      <c r="AF781" s="53"/>
      <c r="AG781" s="41"/>
      <c r="AH781" s="60"/>
      <c r="AI781" s="41"/>
      <c r="AJ781" s="56"/>
      <c r="AK781" s="41"/>
      <c r="AL781" s="68"/>
      <c r="AM781" s="68"/>
      <c r="AN781" s="68"/>
      <c r="AO781" s="68"/>
      <c r="AP781" s="199"/>
      <c r="AQ781" s="201" t="s">
        <v>1924</v>
      </c>
      <c r="AR781" s="201" t="s">
        <v>1079</v>
      </c>
      <c r="AS781" s="202">
        <v>11816</v>
      </c>
      <c r="AT781" s="85" t="s">
        <v>456</v>
      </c>
      <c r="AU781" s="202">
        <v>11816</v>
      </c>
      <c r="AV781" s="66"/>
      <c r="AW781" s="66"/>
      <c r="AX781" s="66"/>
      <c r="AY781" s="67"/>
      <c r="AZ781" s="66"/>
      <c r="BA781" s="67"/>
      <c r="BB781" s="66"/>
      <c r="BC781" s="66"/>
      <c r="BD781" s="95">
        <v>42864</v>
      </c>
      <c r="BE781" s="95">
        <v>43100</v>
      </c>
      <c r="BF781" s="96"/>
      <c r="BG781" s="66"/>
      <c r="BH781" s="67">
        <v>42864</v>
      </c>
      <c r="BI781" s="66"/>
      <c r="BJ781" s="66"/>
      <c r="BK781" s="95"/>
      <c r="BL781" s="95"/>
      <c r="BM781" s="66"/>
    </row>
    <row r="782" spans="1:65" ht="25.5" x14ac:dyDescent="0.25">
      <c r="A782" s="313">
        <v>164</v>
      </c>
      <c r="B782" s="286" t="s">
        <v>1340</v>
      </c>
      <c r="C782" s="44" t="s">
        <v>1341</v>
      </c>
      <c r="D782" s="44" t="s">
        <v>1153</v>
      </c>
      <c r="E782" s="44" t="s">
        <v>143</v>
      </c>
      <c r="F782" s="107" t="s">
        <v>1338</v>
      </c>
      <c r="G782" s="44" t="s">
        <v>1363</v>
      </c>
      <c r="H782" s="44" t="s">
        <v>1339</v>
      </c>
      <c r="I782" s="46">
        <v>42858</v>
      </c>
      <c r="J782" s="46">
        <v>43223</v>
      </c>
      <c r="K782" s="44" t="s">
        <v>1342</v>
      </c>
      <c r="L782" s="348" t="s">
        <v>984</v>
      </c>
      <c r="M782" s="44" t="s">
        <v>1343</v>
      </c>
      <c r="N782" s="46" t="s">
        <v>1344</v>
      </c>
      <c r="O782" s="41">
        <v>139904</v>
      </c>
      <c r="P782" s="44" t="s">
        <v>1375</v>
      </c>
      <c r="Q782" s="46" t="s">
        <v>1344</v>
      </c>
      <c r="R782" s="46">
        <v>43100</v>
      </c>
      <c r="S782" s="44" t="s">
        <v>295</v>
      </c>
      <c r="T782" s="44"/>
      <c r="U782" s="44"/>
      <c r="V782" s="41"/>
      <c r="W782" s="44" t="s">
        <v>1047</v>
      </c>
      <c r="X782" s="44"/>
      <c r="Y782" s="53"/>
      <c r="Z782" s="46"/>
      <c r="AA782" s="55"/>
      <c r="AB782" s="53"/>
      <c r="AC782" s="46"/>
      <c r="AD782" s="46"/>
      <c r="AE782" s="53"/>
      <c r="AF782" s="53"/>
      <c r="AG782" s="41"/>
      <c r="AH782" s="60"/>
      <c r="AI782" s="41"/>
      <c r="AJ782" s="56"/>
      <c r="AK782" s="41"/>
      <c r="AL782" s="41">
        <f t="shared" si="55"/>
        <v>139904</v>
      </c>
      <c r="AM782" s="41">
        <v>0</v>
      </c>
      <c r="AN782" s="41">
        <v>0</v>
      </c>
      <c r="AO782" s="41">
        <f t="shared" ref="AO782:AO786" si="56">AM782+AN782</f>
        <v>0</v>
      </c>
      <c r="AP782" s="44" t="s">
        <v>1339</v>
      </c>
      <c r="AQ782" s="201"/>
      <c r="AR782" s="201"/>
      <c r="AS782" s="202"/>
      <c r="AT782" s="85"/>
      <c r="AU782" s="202"/>
      <c r="AV782" s="44"/>
      <c r="AW782" s="44"/>
      <c r="AX782" s="44"/>
      <c r="AY782" s="46"/>
      <c r="AZ782" s="44"/>
      <c r="BA782" s="46"/>
      <c r="BB782" s="44"/>
      <c r="BC782" s="44"/>
      <c r="BD782" s="95">
        <v>42906</v>
      </c>
      <c r="BE782" s="95">
        <v>43107</v>
      </c>
      <c r="BF782" s="96"/>
      <c r="BG782" s="44"/>
      <c r="BH782" s="46">
        <v>42906</v>
      </c>
      <c r="BI782" s="44"/>
      <c r="BJ782" s="44"/>
      <c r="BK782" s="95"/>
      <c r="BL782" s="95"/>
      <c r="BM782" s="44"/>
    </row>
    <row r="783" spans="1:65" ht="25.5" x14ac:dyDescent="0.25">
      <c r="A783" s="313">
        <v>165</v>
      </c>
      <c r="B783" s="286" t="s">
        <v>1346</v>
      </c>
      <c r="C783" s="44" t="s">
        <v>1347</v>
      </c>
      <c r="D783" s="44" t="s">
        <v>1153</v>
      </c>
      <c r="E783" s="44" t="s">
        <v>143</v>
      </c>
      <c r="F783" s="107" t="s">
        <v>1348</v>
      </c>
      <c r="G783" s="85" t="s">
        <v>1373</v>
      </c>
      <c r="H783" s="85" t="s">
        <v>1321</v>
      </c>
      <c r="I783" s="86">
        <v>42817</v>
      </c>
      <c r="J783" s="86">
        <v>43182</v>
      </c>
      <c r="K783" s="85" t="s">
        <v>1345</v>
      </c>
      <c r="L783" s="348" t="s">
        <v>1349</v>
      </c>
      <c r="M783" s="44" t="s">
        <v>1350</v>
      </c>
      <c r="N783" s="46" t="s">
        <v>1344</v>
      </c>
      <c r="O783" s="41">
        <v>167500</v>
      </c>
      <c r="P783" s="85" t="s">
        <v>1374</v>
      </c>
      <c r="Q783" s="46" t="s">
        <v>1344</v>
      </c>
      <c r="R783" s="86">
        <v>43100</v>
      </c>
      <c r="S783" s="85" t="s">
        <v>295</v>
      </c>
      <c r="T783" s="85"/>
      <c r="U783" s="85"/>
      <c r="V783" s="92"/>
      <c r="W783" s="44" t="s">
        <v>1047</v>
      </c>
      <c r="X783" s="44"/>
      <c r="Y783" s="53"/>
      <c r="Z783" s="46"/>
      <c r="AA783" s="55"/>
      <c r="AB783" s="53"/>
      <c r="AC783" s="46"/>
      <c r="AD783" s="46"/>
      <c r="AE783" s="53"/>
      <c r="AF783" s="53"/>
      <c r="AG783" s="41"/>
      <c r="AH783" s="60"/>
      <c r="AI783" s="41"/>
      <c r="AJ783" s="56"/>
      <c r="AK783" s="41"/>
      <c r="AL783" s="41">
        <f t="shared" si="55"/>
        <v>167500</v>
      </c>
      <c r="AM783" s="41">
        <v>0</v>
      </c>
      <c r="AN783" s="41">
        <v>0</v>
      </c>
      <c r="AO783" s="41">
        <f t="shared" si="56"/>
        <v>0</v>
      </c>
      <c r="AP783" s="199" t="s">
        <v>1321</v>
      </c>
      <c r="AQ783" s="201"/>
      <c r="AR783" s="201"/>
      <c r="AS783" s="202"/>
      <c r="AT783" s="85"/>
      <c r="AU783" s="202"/>
      <c r="AV783" s="44"/>
      <c r="AW783" s="44"/>
      <c r="AX783" s="44"/>
      <c r="AY783" s="46"/>
      <c r="AZ783" s="44"/>
      <c r="BA783" s="46"/>
      <c r="BB783" s="44"/>
      <c r="BC783" s="44"/>
      <c r="BD783" s="95">
        <v>42906</v>
      </c>
      <c r="BE783" s="95">
        <v>43107</v>
      </c>
      <c r="BF783" s="96"/>
      <c r="BG783" s="44"/>
      <c r="BH783" s="46">
        <v>42906</v>
      </c>
      <c r="BI783" s="44"/>
      <c r="BJ783" s="44"/>
      <c r="BK783" s="95"/>
      <c r="BL783" s="95"/>
      <c r="BM783" s="44"/>
    </row>
    <row r="784" spans="1:65" ht="38.25" x14ac:dyDescent="0.25">
      <c r="A784" s="313">
        <v>166</v>
      </c>
      <c r="B784" s="286" t="s">
        <v>1380</v>
      </c>
      <c r="C784" s="44" t="s">
        <v>810</v>
      </c>
      <c r="D784" s="44" t="s">
        <v>1153</v>
      </c>
      <c r="E784" s="44" t="s">
        <v>143</v>
      </c>
      <c r="F784" s="100" t="s">
        <v>1398</v>
      </c>
      <c r="G784" s="85"/>
      <c r="H784" s="85" t="s">
        <v>519</v>
      </c>
      <c r="I784" s="86">
        <v>42524</v>
      </c>
      <c r="J784" s="86">
        <v>42889</v>
      </c>
      <c r="K784" s="85" t="s">
        <v>1339</v>
      </c>
      <c r="L784" s="347" t="s">
        <v>1397</v>
      </c>
      <c r="M784" s="43" t="s">
        <v>1399</v>
      </c>
      <c r="N784" s="46">
        <v>42909</v>
      </c>
      <c r="O784" s="41">
        <v>2800</v>
      </c>
      <c r="P784" s="85" t="s">
        <v>1400</v>
      </c>
      <c r="Q784" s="86">
        <v>42909</v>
      </c>
      <c r="R784" s="86">
        <v>43100</v>
      </c>
      <c r="S784" s="85" t="s">
        <v>295</v>
      </c>
      <c r="T784" s="85"/>
      <c r="U784" s="85"/>
      <c r="V784" s="92"/>
      <c r="W784" s="85" t="s">
        <v>1401</v>
      </c>
      <c r="X784" s="44"/>
      <c r="Y784" s="53"/>
      <c r="Z784" s="46"/>
      <c r="AA784" s="55"/>
      <c r="AB784" s="53"/>
      <c r="AC784" s="46"/>
      <c r="AD784" s="46"/>
      <c r="AE784" s="53"/>
      <c r="AF784" s="53"/>
      <c r="AG784" s="41"/>
      <c r="AH784" s="60"/>
      <c r="AI784" s="41"/>
      <c r="AJ784" s="56"/>
      <c r="AK784" s="41"/>
      <c r="AL784" s="41">
        <f t="shared" si="55"/>
        <v>2800</v>
      </c>
      <c r="AM784" s="41">
        <v>0</v>
      </c>
      <c r="AN784" s="41">
        <v>0</v>
      </c>
      <c r="AO784" s="41">
        <f t="shared" si="56"/>
        <v>0</v>
      </c>
      <c r="AP784" s="201"/>
      <c r="AQ784" s="201"/>
      <c r="AR784" s="201"/>
      <c r="AS784" s="202"/>
      <c r="AT784" s="85"/>
      <c r="AU784" s="202"/>
      <c r="AV784" s="44"/>
      <c r="AW784" s="44"/>
      <c r="AX784" s="44"/>
      <c r="AY784" s="46"/>
      <c r="AZ784" s="44"/>
      <c r="BA784" s="46"/>
      <c r="BB784" s="44"/>
      <c r="BC784" s="44"/>
      <c r="BD784" s="95">
        <v>42939</v>
      </c>
      <c r="BE784" s="95">
        <v>43100</v>
      </c>
      <c r="BF784" s="96"/>
      <c r="BG784" s="44"/>
      <c r="BH784" s="46">
        <v>42939</v>
      </c>
      <c r="BI784" s="44"/>
      <c r="BJ784" s="44"/>
      <c r="BK784" s="95"/>
      <c r="BL784" s="95"/>
      <c r="BM784" s="44"/>
    </row>
    <row r="785" spans="1:65" ht="63.75" x14ac:dyDescent="0.25">
      <c r="A785" s="313">
        <v>167</v>
      </c>
      <c r="B785" s="286" t="s">
        <v>1576</v>
      </c>
      <c r="C785" s="44" t="s">
        <v>1145</v>
      </c>
      <c r="D785" s="44" t="s">
        <v>1521</v>
      </c>
      <c r="E785" s="44" t="s">
        <v>143</v>
      </c>
      <c r="F785" s="107" t="s">
        <v>1520</v>
      </c>
      <c r="G785" s="85" t="s">
        <v>1436</v>
      </c>
      <c r="H785" s="85" t="s">
        <v>1145</v>
      </c>
      <c r="I785" s="86">
        <v>42772</v>
      </c>
      <c r="J785" s="86">
        <v>43137</v>
      </c>
      <c r="K785" s="85" t="s">
        <v>1518</v>
      </c>
      <c r="L785" s="348" t="s">
        <v>1519</v>
      </c>
      <c r="M785" s="44" t="s">
        <v>1522</v>
      </c>
      <c r="N785" s="46">
        <v>42969</v>
      </c>
      <c r="O785" s="41">
        <v>13354.16</v>
      </c>
      <c r="P785" s="85" t="s">
        <v>1523</v>
      </c>
      <c r="Q785" s="46">
        <v>42969</v>
      </c>
      <c r="R785" s="86">
        <v>43100</v>
      </c>
      <c r="S785" s="85" t="s">
        <v>295</v>
      </c>
      <c r="T785" s="85"/>
      <c r="U785" s="85"/>
      <c r="V785" s="92"/>
      <c r="W785" s="44" t="s">
        <v>974</v>
      </c>
      <c r="X785" s="44"/>
      <c r="Y785" s="53"/>
      <c r="Z785" s="46"/>
      <c r="AA785" s="55"/>
      <c r="AB785" s="53"/>
      <c r="AC785" s="46"/>
      <c r="AD785" s="46"/>
      <c r="AE785" s="53"/>
      <c r="AF785" s="53"/>
      <c r="AG785" s="41"/>
      <c r="AH785" s="60"/>
      <c r="AI785" s="41"/>
      <c r="AJ785" s="56"/>
      <c r="AK785" s="41"/>
      <c r="AL785" s="41">
        <f t="shared" si="55"/>
        <v>13354.16</v>
      </c>
      <c r="AM785" s="41">
        <v>1221.8900000000001</v>
      </c>
      <c r="AN785" s="41">
        <v>0</v>
      </c>
      <c r="AO785" s="41">
        <f t="shared" si="56"/>
        <v>1221.8900000000001</v>
      </c>
      <c r="AP785" s="201" t="s">
        <v>1146</v>
      </c>
      <c r="AQ785" s="201" t="s">
        <v>1524</v>
      </c>
      <c r="AR785" s="201" t="s">
        <v>1525</v>
      </c>
      <c r="AS785" s="202">
        <v>11993</v>
      </c>
      <c r="AT785" s="85"/>
      <c r="AU785" s="202"/>
      <c r="AV785" s="44"/>
      <c r="AW785" s="44"/>
      <c r="AX785" s="44"/>
      <c r="AY785" s="46"/>
      <c r="AZ785" s="44"/>
      <c r="BA785" s="46"/>
      <c r="BB785" s="44"/>
      <c r="BC785" s="44"/>
      <c r="BD785" s="95">
        <v>42971</v>
      </c>
      <c r="BE785" s="95">
        <v>42973</v>
      </c>
      <c r="BF785" s="96"/>
      <c r="BG785" s="44"/>
      <c r="BH785" s="46">
        <v>42971</v>
      </c>
      <c r="BI785" s="44"/>
      <c r="BJ785" s="44"/>
      <c r="BK785" s="95"/>
      <c r="BL785" s="95"/>
      <c r="BM785" s="44"/>
    </row>
    <row r="786" spans="1:65" ht="63.75" x14ac:dyDescent="0.25">
      <c r="A786" s="313">
        <v>168</v>
      </c>
      <c r="B786" s="286" t="s">
        <v>1903</v>
      </c>
      <c r="C786" s="44" t="s">
        <v>1103</v>
      </c>
      <c r="D786" s="44" t="s">
        <v>1521</v>
      </c>
      <c r="E786" s="44" t="s">
        <v>143</v>
      </c>
      <c r="F786" s="107" t="s">
        <v>1767</v>
      </c>
      <c r="G786" s="85"/>
      <c r="H786" s="85" t="s">
        <v>1904</v>
      </c>
      <c r="I786" s="86"/>
      <c r="J786" s="86"/>
      <c r="K786" s="85" t="s">
        <v>1768</v>
      </c>
      <c r="L786" s="348" t="s">
        <v>369</v>
      </c>
      <c r="M786" s="44" t="s">
        <v>1905</v>
      </c>
      <c r="N786" s="46">
        <v>43111</v>
      </c>
      <c r="O786" s="41">
        <v>321000</v>
      </c>
      <c r="P786" s="85"/>
      <c r="Q786" s="46">
        <v>42912</v>
      </c>
      <c r="R786" s="86"/>
      <c r="S786" s="85" t="s">
        <v>295</v>
      </c>
      <c r="T786" s="85"/>
      <c r="U786" s="85"/>
      <c r="V786" s="92"/>
      <c r="W786" s="44" t="s">
        <v>1047</v>
      </c>
      <c r="X786" s="44"/>
      <c r="Y786" s="53"/>
      <c r="Z786" s="46"/>
      <c r="AA786" s="55"/>
      <c r="AB786" s="53"/>
      <c r="AC786" s="46"/>
      <c r="AD786" s="46"/>
      <c r="AE786" s="53"/>
      <c r="AF786" s="53"/>
      <c r="AG786" s="41"/>
      <c r="AH786" s="60"/>
      <c r="AI786" s="41"/>
      <c r="AJ786" s="56"/>
      <c r="AK786" s="41"/>
      <c r="AL786" s="41">
        <f t="shared" si="55"/>
        <v>321000</v>
      </c>
      <c r="AM786" s="41">
        <v>0</v>
      </c>
      <c r="AN786" s="41">
        <v>0</v>
      </c>
      <c r="AO786" s="41">
        <f t="shared" si="56"/>
        <v>0</v>
      </c>
      <c r="AP786" s="201"/>
      <c r="AQ786" s="201"/>
      <c r="AR786" s="201"/>
      <c r="AS786" s="202"/>
      <c r="AT786" s="85"/>
      <c r="AU786" s="202"/>
      <c r="AV786" s="44"/>
      <c r="AW786" s="44"/>
      <c r="AX786" s="44"/>
      <c r="AY786" s="46"/>
      <c r="AZ786" s="44"/>
      <c r="BA786" s="46"/>
      <c r="BB786" s="44"/>
      <c r="BC786" s="44"/>
      <c r="BD786" s="95"/>
      <c r="BE786" s="95"/>
      <c r="BF786" s="96"/>
      <c r="BG786" s="44"/>
      <c r="BH786" s="46"/>
      <c r="BI786" s="44"/>
      <c r="BJ786" s="44"/>
      <c r="BK786" s="95"/>
      <c r="BL786" s="95"/>
      <c r="BM786" s="44"/>
    </row>
    <row r="787" spans="1:65" ht="25.5" x14ac:dyDescent="0.25">
      <c r="A787" s="326">
        <v>169</v>
      </c>
      <c r="B787" s="308" t="s">
        <v>2079</v>
      </c>
      <c r="C787" s="189" t="s">
        <v>2080</v>
      </c>
      <c r="D787" s="103" t="s">
        <v>2081</v>
      </c>
      <c r="E787" s="103" t="s">
        <v>143</v>
      </c>
      <c r="F787" s="366" t="s">
        <v>2082</v>
      </c>
      <c r="G787" s="85"/>
      <c r="H787" s="85" t="s">
        <v>2083</v>
      </c>
      <c r="I787" s="86"/>
      <c r="J787" s="86"/>
      <c r="K787" s="103" t="s">
        <v>2011</v>
      </c>
      <c r="L787" s="405" t="s">
        <v>2012</v>
      </c>
      <c r="M787" s="103" t="s">
        <v>377</v>
      </c>
      <c r="N787" s="70"/>
      <c r="O787" s="41">
        <v>5165</v>
      </c>
      <c r="P787" s="85"/>
      <c r="Q787" s="70">
        <v>43256</v>
      </c>
      <c r="R787" s="70"/>
      <c r="S787" s="103" t="s">
        <v>295</v>
      </c>
      <c r="T787" s="103"/>
      <c r="U787" s="103"/>
      <c r="V787" s="41"/>
      <c r="W787" s="44" t="s">
        <v>1047</v>
      </c>
      <c r="X787" s="103"/>
      <c r="Y787" s="112"/>
      <c r="Z787" s="86"/>
      <c r="AA787" s="90"/>
      <c r="AB787" s="112"/>
      <c r="AC787" s="115"/>
      <c r="AD787" s="115"/>
      <c r="AE787" s="91"/>
      <c r="AF787" s="91"/>
      <c r="AG787" s="92"/>
      <c r="AH787" s="93"/>
      <c r="AI787" s="92"/>
      <c r="AJ787" s="91"/>
      <c r="AK787" s="92"/>
      <c r="AL787" s="92">
        <f>O787-AH787+AG787</f>
        <v>5165</v>
      </c>
      <c r="AM787" s="92">
        <v>0</v>
      </c>
      <c r="AN787" s="92">
        <v>0</v>
      </c>
      <c r="AO787" s="92">
        <f>AM787+AN787</f>
        <v>0</v>
      </c>
      <c r="AP787" s="187"/>
      <c r="AQ787" s="187"/>
      <c r="AR787" s="187"/>
      <c r="AS787" s="188"/>
      <c r="AT787" s="94"/>
      <c r="AU787" s="188"/>
      <c r="AV787" s="189"/>
      <c r="AW787" s="189"/>
      <c r="AX787" s="189"/>
      <c r="AY787" s="115"/>
      <c r="AZ787" s="189"/>
      <c r="BA787" s="115"/>
      <c r="BB787" s="189"/>
      <c r="BC787" s="189"/>
      <c r="BD787" s="86"/>
      <c r="BE787" s="86"/>
      <c r="BF787" s="112"/>
      <c r="BG787" s="189"/>
      <c r="BH787" s="115"/>
      <c r="BI787" s="189"/>
      <c r="BJ787" s="189"/>
      <c r="BK787" s="95"/>
      <c r="BL787" s="95"/>
      <c r="BM787" s="189"/>
    </row>
    <row r="788" spans="1:65" x14ac:dyDescent="0.25">
      <c r="A788" s="317">
        <v>170</v>
      </c>
      <c r="B788" s="290" t="s">
        <v>352</v>
      </c>
      <c r="C788" s="57" t="s">
        <v>353</v>
      </c>
      <c r="D788" s="57" t="s">
        <v>336</v>
      </c>
      <c r="E788" s="57"/>
      <c r="F788" s="351" t="s">
        <v>91</v>
      </c>
      <c r="G788" s="57"/>
      <c r="H788" s="57"/>
      <c r="I788" s="58"/>
      <c r="J788" s="58"/>
      <c r="K788" s="57" t="s">
        <v>92</v>
      </c>
      <c r="L788" s="385" t="s">
        <v>93</v>
      </c>
      <c r="M788" s="57" t="s">
        <v>277</v>
      </c>
      <c r="N788" s="58">
        <v>40745</v>
      </c>
      <c r="O788" s="59">
        <v>14603937.98</v>
      </c>
      <c r="P788" s="57">
        <v>11370</v>
      </c>
      <c r="Q788" s="58">
        <v>40773</v>
      </c>
      <c r="R788" s="58">
        <v>41990</v>
      </c>
      <c r="S788" s="57" t="s">
        <v>52</v>
      </c>
      <c r="T788" s="57" t="s">
        <v>278</v>
      </c>
      <c r="U788" s="57" t="s">
        <v>1213</v>
      </c>
      <c r="V788" s="59">
        <v>1800000</v>
      </c>
      <c r="W788" s="57">
        <v>44905100</v>
      </c>
      <c r="X788" s="44"/>
      <c r="Y788" s="44"/>
      <c r="Z788" s="46"/>
      <c r="AA788" s="55"/>
      <c r="AB788" s="53"/>
      <c r="AC788" s="70"/>
      <c r="AD788" s="70"/>
      <c r="AE788" s="56">
        <f>AG788/O788</f>
        <v>5.7313062486725241E-2</v>
      </c>
      <c r="AF788" s="56">
        <f>AH788/O788</f>
        <v>1.2311058171174184E-2</v>
      </c>
      <c r="AG788" s="41">
        <f>SUM(AG789:AG798)</f>
        <v>836996.41</v>
      </c>
      <c r="AH788" s="41">
        <f>SUM(AH789:AH798)</f>
        <v>179789.93000000002</v>
      </c>
      <c r="AI788" s="41"/>
      <c r="AJ788" s="56"/>
      <c r="AK788" s="41"/>
      <c r="AL788" s="59">
        <f>O788-AH788+AG788</f>
        <v>15261144.460000001</v>
      </c>
      <c r="AM788" s="59">
        <v>10287806.49</v>
      </c>
      <c r="AN788" s="59">
        <v>0</v>
      </c>
      <c r="AO788" s="59">
        <f t="shared" si="44"/>
        <v>10287806.49</v>
      </c>
      <c r="AP788" s="61"/>
      <c r="AQ788" s="61"/>
      <c r="AR788" s="61"/>
      <c r="AS788" s="61"/>
      <c r="AT788" s="61"/>
      <c r="AU788" s="61"/>
      <c r="AV788" s="57" t="s">
        <v>279</v>
      </c>
      <c r="AW788" s="57" t="s">
        <v>280</v>
      </c>
      <c r="AX788" s="57"/>
      <c r="AY788" s="58"/>
      <c r="AZ788" s="57"/>
      <c r="BA788" s="58"/>
      <c r="BB788" s="57" t="s">
        <v>340</v>
      </c>
      <c r="BC788" s="57" t="s">
        <v>341</v>
      </c>
      <c r="BD788" s="42">
        <v>40774</v>
      </c>
      <c r="BE788" s="42">
        <v>41194</v>
      </c>
      <c r="BF788" s="43"/>
      <c r="BG788" s="57"/>
      <c r="BH788" s="58">
        <v>40774</v>
      </c>
      <c r="BI788" s="57"/>
      <c r="BJ788" s="57" t="s">
        <v>233</v>
      </c>
      <c r="BK788" s="42"/>
      <c r="BL788" s="42"/>
      <c r="BM788" s="57"/>
    </row>
    <row r="789" spans="1:65" ht="25.5" x14ac:dyDescent="0.25">
      <c r="A789" s="311"/>
      <c r="B789" s="284"/>
      <c r="C789" s="62"/>
      <c r="D789" s="62"/>
      <c r="E789" s="62"/>
      <c r="F789" s="349"/>
      <c r="G789" s="62"/>
      <c r="H789" s="62"/>
      <c r="I789" s="63"/>
      <c r="J789" s="63"/>
      <c r="K789" s="62"/>
      <c r="L789" s="380"/>
      <c r="M789" s="62"/>
      <c r="N789" s="63"/>
      <c r="O789" s="64"/>
      <c r="P789" s="62"/>
      <c r="Q789" s="63"/>
      <c r="R789" s="63"/>
      <c r="S789" s="62"/>
      <c r="T789" s="62"/>
      <c r="U789" s="62"/>
      <c r="V789" s="64"/>
      <c r="W789" s="62"/>
      <c r="X789" s="44" t="s">
        <v>1074</v>
      </c>
      <c r="Y789" s="44" t="s">
        <v>667</v>
      </c>
      <c r="Z789" s="46">
        <v>41201</v>
      </c>
      <c r="AA789" s="55">
        <v>10985</v>
      </c>
      <c r="AB789" s="81" t="s">
        <v>666</v>
      </c>
      <c r="AC789" s="70">
        <v>41296</v>
      </c>
      <c r="AD789" s="70">
        <v>41508</v>
      </c>
      <c r="AE789" s="56"/>
      <c r="AF789" s="56"/>
      <c r="AG789" s="41">
        <v>836996.41</v>
      </c>
      <c r="AH789" s="60"/>
      <c r="AI789" s="41"/>
      <c r="AJ789" s="56"/>
      <c r="AK789" s="41"/>
      <c r="AL789" s="64"/>
      <c r="AM789" s="64"/>
      <c r="AN789" s="64"/>
      <c r="AO789" s="64"/>
      <c r="AP789" s="61"/>
      <c r="AQ789" s="61"/>
      <c r="AR789" s="61"/>
      <c r="AS789" s="61"/>
      <c r="AT789" s="61"/>
      <c r="AU789" s="61"/>
      <c r="AV789" s="62"/>
      <c r="AW789" s="62"/>
      <c r="AX789" s="62"/>
      <c r="AY789" s="63"/>
      <c r="AZ789" s="62"/>
      <c r="BA789" s="63"/>
      <c r="BB789" s="62"/>
      <c r="BC789" s="62"/>
      <c r="BD789" s="42">
        <v>41202</v>
      </c>
      <c r="BE789" s="42">
        <v>41506</v>
      </c>
      <c r="BF789" s="43"/>
      <c r="BG789" s="62"/>
      <c r="BH789" s="63"/>
      <c r="BI789" s="62"/>
      <c r="BJ789" s="62"/>
      <c r="BK789" s="42"/>
      <c r="BL789" s="42"/>
      <c r="BM789" s="62"/>
    </row>
    <row r="790" spans="1:65" ht="25.5" x14ac:dyDescent="0.25">
      <c r="A790" s="311"/>
      <c r="B790" s="284"/>
      <c r="C790" s="62"/>
      <c r="D790" s="62"/>
      <c r="E790" s="62"/>
      <c r="F790" s="349"/>
      <c r="G790" s="62"/>
      <c r="H790" s="62"/>
      <c r="I790" s="63"/>
      <c r="J790" s="63"/>
      <c r="K790" s="62"/>
      <c r="L790" s="380"/>
      <c r="M790" s="62"/>
      <c r="N790" s="63"/>
      <c r="O790" s="64"/>
      <c r="P790" s="62"/>
      <c r="Q790" s="63"/>
      <c r="R790" s="63"/>
      <c r="S790" s="62"/>
      <c r="T790" s="62"/>
      <c r="U790" s="62"/>
      <c r="V790" s="64"/>
      <c r="W790" s="62"/>
      <c r="X790" s="44" t="s">
        <v>1074</v>
      </c>
      <c r="Y790" s="44" t="s">
        <v>122</v>
      </c>
      <c r="Z790" s="46">
        <v>41500</v>
      </c>
      <c r="AA790" s="55">
        <v>11119</v>
      </c>
      <c r="AB790" s="81" t="s">
        <v>666</v>
      </c>
      <c r="AC790" s="70">
        <v>41509</v>
      </c>
      <c r="AD790" s="70">
        <v>41630</v>
      </c>
      <c r="AE790" s="56"/>
      <c r="AF790" s="56"/>
      <c r="AG790" s="41"/>
      <c r="AH790" s="60">
        <v>179787.14</v>
      </c>
      <c r="AI790" s="41"/>
      <c r="AJ790" s="56"/>
      <c r="AK790" s="41"/>
      <c r="AL790" s="64"/>
      <c r="AM790" s="64"/>
      <c r="AN790" s="64"/>
      <c r="AO790" s="64"/>
      <c r="AP790" s="61"/>
      <c r="AQ790" s="61"/>
      <c r="AR790" s="61"/>
      <c r="AS790" s="61"/>
      <c r="AT790" s="61"/>
      <c r="AU790" s="61"/>
      <c r="AV790" s="62"/>
      <c r="AW790" s="62"/>
      <c r="AX790" s="62"/>
      <c r="AY790" s="63"/>
      <c r="AZ790" s="62"/>
      <c r="BA790" s="63"/>
      <c r="BB790" s="62"/>
      <c r="BC790" s="62"/>
      <c r="BD790" s="42">
        <v>41507</v>
      </c>
      <c r="BE790" s="42">
        <v>41626</v>
      </c>
      <c r="BF790" s="43"/>
      <c r="BG790" s="62"/>
      <c r="BH790" s="63"/>
      <c r="BI790" s="62"/>
      <c r="BJ790" s="62"/>
      <c r="BK790" s="42"/>
      <c r="BL790" s="42"/>
      <c r="BM790" s="62"/>
    </row>
    <row r="791" spans="1:65" ht="25.5" x14ac:dyDescent="0.25">
      <c r="A791" s="311"/>
      <c r="B791" s="284"/>
      <c r="C791" s="62"/>
      <c r="D791" s="62"/>
      <c r="E791" s="62"/>
      <c r="F791" s="349"/>
      <c r="G791" s="62"/>
      <c r="H791" s="62"/>
      <c r="I791" s="63"/>
      <c r="J791" s="63"/>
      <c r="K791" s="62"/>
      <c r="L791" s="380"/>
      <c r="M791" s="62"/>
      <c r="N791" s="63"/>
      <c r="O791" s="64"/>
      <c r="P791" s="62"/>
      <c r="Q791" s="63"/>
      <c r="R791" s="63"/>
      <c r="S791" s="62"/>
      <c r="T791" s="62"/>
      <c r="U791" s="62"/>
      <c r="V791" s="64"/>
      <c r="W791" s="62"/>
      <c r="X791" s="44" t="s">
        <v>1073</v>
      </c>
      <c r="Y791" s="44" t="s">
        <v>123</v>
      </c>
      <c r="Z791" s="46">
        <v>41625</v>
      </c>
      <c r="AA791" s="55">
        <v>11207</v>
      </c>
      <c r="AB791" s="81" t="s">
        <v>666</v>
      </c>
      <c r="AC791" s="70">
        <v>41996</v>
      </c>
      <c r="AD791" s="70">
        <v>41750</v>
      </c>
      <c r="AE791" s="56"/>
      <c r="AF791" s="56"/>
      <c r="AG791" s="41"/>
      <c r="AH791" s="60"/>
      <c r="AI791" s="41"/>
      <c r="AJ791" s="56"/>
      <c r="AK791" s="41"/>
      <c r="AL791" s="64"/>
      <c r="AM791" s="64"/>
      <c r="AN791" s="64"/>
      <c r="AO791" s="64"/>
      <c r="AP791" s="61"/>
      <c r="AQ791" s="61"/>
      <c r="AR791" s="61"/>
      <c r="AS791" s="61"/>
      <c r="AT791" s="61"/>
      <c r="AU791" s="61"/>
      <c r="AV791" s="62"/>
      <c r="AW791" s="62"/>
      <c r="AX791" s="62"/>
      <c r="AY791" s="63"/>
      <c r="AZ791" s="62"/>
      <c r="BA791" s="63"/>
      <c r="BB791" s="62"/>
      <c r="BC791" s="62"/>
      <c r="BD791" s="42">
        <v>41627</v>
      </c>
      <c r="BE791" s="42">
        <v>41746</v>
      </c>
      <c r="BF791" s="43"/>
      <c r="BG791" s="62"/>
      <c r="BH791" s="63"/>
      <c r="BI791" s="62"/>
      <c r="BJ791" s="62"/>
      <c r="BK791" s="42"/>
      <c r="BL791" s="42"/>
      <c r="BM791" s="62"/>
    </row>
    <row r="792" spans="1:65" ht="25.5" x14ac:dyDescent="0.25">
      <c r="A792" s="311"/>
      <c r="B792" s="284"/>
      <c r="C792" s="62"/>
      <c r="D792" s="62"/>
      <c r="E792" s="62"/>
      <c r="F792" s="349"/>
      <c r="G792" s="62"/>
      <c r="H792" s="62"/>
      <c r="I792" s="63"/>
      <c r="J792" s="63"/>
      <c r="K792" s="62"/>
      <c r="L792" s="380"/>
      <c r="M792" s="62"/>
      <c r="N792" s="63"/>
      <c r="O792" s="64"/>
      <c r="P792" s="62"/>
      <c r="Q792" s="63"/>
      <c r="R792" s="63"/>
      <c r="S792" s="62"/>
      <c r="T792" s="62"/>
      <c r="U792" s="62"/>
      <c r="V792" s="64"/>
      <c r="W792" s="62"/>
      <c r="X792" s="44" t="s">
        <v>1073</v>
      </c>
      <c r="Y792" s="44" t="s">
        <v>124</v>
      </c>
      <c r="Z792" s="46">
        <v>41745</v>
      </c>
      <c r="AA792" s="55">
        <v>11370</v>
      </c>
      <c r="AB792" s="81" t="s">
        <v>666</v>
      </c>
      <c r="AC792" s="70">
        <v>41751</v>
      </c>
      <c r="AD792" s="70">
        <v>41990</v>
      </c>
      <c r="AE792" s="56"/>
      <c r="AF792" s="56"/>
      <c r="AG792" s="41"/>
      <c r="AH792" s="60"/>
      <c r="AI792" s="41"/>
      <c r="AJ792" s="56"/>
      <c r="AK792" s="41"/>
      <c r="AL792" s="64"/>
      <c r="AM792" s="64"/>
      <c r="AN792" s="64"/>
      <c r="AO792" s="64"/>
      <c r="AP792" s="61"/>
      <c r="AQ792" s="61"/>
      <c r="AR792" s="61"/>
      <c r="AS792" s="61"/>
      <c r="AT792" s="61"/>
      <c r="AU792" s="61"/>
      <c r="AV792" s="62"/>
      <c r="AW792" s="62"/>
      <c r="AX792" s="62"/>
      <c r="AY792" s="63"/>
      <c r="AZ792" s="62"/>
      <c r="BA792" s="63"/>
      <c r="BB792" s="62"/>
      <c r="BC792" s="62"/>
      <c r="BD792" s="42">
        <v>41747</v>
      </c>
      <c r="BE792" s="42">
        <v>41986</v>
      </c>
      <c r="BF792" s="43"/>
      <c r="BG792" s="62"/>
      <c r="BH792" s="63"/>
      <c r="BI792" s="62"/>
      <c r="BJ792" s="62"/>
      <c r="BK792" s="42"/>
      <c r="BL792" s="42"/>
      <c r="BM792" s="62"/>
    </row>
    <row r="793" spans="1:65" ht="25.5" x14ac:dyDescent="0.25">
      <c r="A793" s="311"/>
      <c r="B793" s="284"/>
      <c r="C793" s="62"/>
      <c r="D793" s="62"/>
      <c r="E793" s="62"/>
      <c r="F793" s="349"/>
      <c r="G793" s="62"/>
      <c r="H793" s="62"/>
      <c r="I793" s="63"/>
      <c r="J793" s="63"/>
      <c r="K793" s="62"/>
      <c r="L793" s="380"/>
      <c r="M793" s="62"/>
      <c r="N793" s="63"/>
      <c r="O793" s="64"/>
      <c r="P793" s="62"/>
      <c r="Q793" s="63"/>
      <c r="R793" s="63"/>
      <c r="S793" s="62"/>
      <c r="T793" s="62"/>
      <c r="U793" s="62"/>
      <c r="V793" s="64"/>
      <c r="W793" s="62"/>
      <c r="X793" s="44" t="s">
        <v>1075</v>
      </c>
      <c r="Y793" s="44" t="s">
        <v>125</v>
      </c>
      <c r="Z793" s="46">
        <v>41934</v>
      </c>
      <c r="AA793" s="55">
        <v>11424</v>
      </c>
      <c r="AB793" s="81" t="s">
        <v>668</v>
      </c>
      <c r="AC793" s="70"/>
      <c r="AD793" s="70"/>
      <c r="AE793" s="56"/>
      <c r="AF793" s="56"/>
      <c r="AG793" s="41"/>
      <c r="AH793" s="60">
        <v>2.79</v>
      </c>
      <c r="AI793" s="41"/>
      <c r="AJ793" s="56"/>
      <c r="AK793" s="41"/>
      <c r="AL793" s="64"/>
      <c r="AM793" s="64"/>
      <c r="AN793" s="64"/>
      <c r="AO793" s="64"/>
      <c r="AP793" s="61"/>
      <c r="AQ793" s="61"/>
      <c r="AR793" s="61"/>
      <c r="AS793" s="61"/>
      <c r="AT793" s="61"/>
      <c r="AU793" s="61"/>
      <c r="AV793" s="62"/>
      <c r="AW793" s="62"/>
      <c r="AX793" s="62"/>
      <c r="AY793" s="63"/>
      <c r="AZ793" s="62"/>
      <c r="BA793" s="63"/>
      <c r="BB793" s="62"/>
      <c r="BC793" s="62"/>
      <c r="BD793" s="42"/>
      <c r="BE793" s="42"/>
      <c r="BF793" s="43"/>
      <c r="BG793" s="62"/>
      <c r="BH793" s="63"/>
      <c r="BI793" s="62"/>
      <c r="BJ793" s="62"/>
      <c r="BK793" s="42"/>
      <c r="BL793" s="42"/>
      <c r="BM793" s="62"/>
    </row>
    <row r="794" spans="1:65" ht="25.5" x14ac:dyDescent="0.25">
      <c r="A794" s="311"/>
      <c r="B794" s="284"/>
      <c r="C794" s="62"/>
      <c r="D794" s="62"/>
      <c r="E794" s="62"/>
      <c r="F794" s="349"/>
      <c r="G794" s="62"/>
      <c r="H794" s="62"/>
      <c r="I794" s="63"/>
      <c r="J794" s="63"/>
      <c r="K794" s="62"/>
      <c r="L794" s="380"/>
      <c r="M794" s="62"/>
      <c r="N794" s="63"/>
      <c r="O794" s="64"/>
      <c r="P794" s="62"/>
      <c r="Q794" s="63"/>
      <c r="R794" s="63"/>
      <c r="S794" s="62"/>
      <c r="T794" s="62"/>
      <c r="U794" s="62"/>
      <c r="V794" s="64"/>
      <c r="W794" s="62"/>
      <c r="X794" s="44" t="s">
        <v>1073</v>
      </c>
      <c r="Y794" s="44" t="s">
        <v>343</v>
      </c>
      <c r="Z794" s="46">
        <v>41985</v>
      </c>
      <c r="AA794" s="55">
        <v>11474</v>
      </c>
      <c r="AB794" s="81" t="s">
        <v>666</v>
      </c>
      <c r="AC794" s="70">
        <v>41991</v>
      </c>
      <c r="AD794" s="70">
        <v>42230</v>
      </c>
      <c r="AE794" s="56"/>
      <c r="AF794" s="56"/>
      <c r="AG794" s="41"/>
      <c r="AH794" s="60"/>
      <c r="AI794" s="41"/>
      <c r="AJ794" s="56"/>
      <c r="AK794" s="41"/>
      <c r="AL794" s="64"/>
      <c r="AM794" s="64"/>
      <c r="AN794" s="64"/>
      <c r="AO794" s="64"/>
      <c r="AP794" s="61"/>
      <c r="AQ794" s="61"/>
      <c r="AR794" s="61"/>
      <c r="AS794" s="61"/>
      <c r="AT794" s="61"/>
      <c r="AU794" s="61"/>
      <c r="AV794" s="62"/>
      <c r="AW794" s="62"/>
      <c r="AX794" s="62"/>
      <c r="AY794" s="63"/>
      <c r="AZ794" s="62"/>
      <c r="BA794" s="63"/>
      <c r="BB794" s="62"/>
      <c r="BC794" s="62"/>
      <c r="BD794" s="42">
        <v>41987</v>
      </c>
      <c r="BE794" s="42">
        <v>42226</v>
      </c>
      <c r="BF794" s="43"/>
      <c r="BG794" s="62"/>
      <c r="BH794" s="63"/>
      <c r="BI794" s="62"/>
      <c r="BJ794" s="62"/>
      <c r="BK794" s="42"/>
      <c r="BL794" s="42"/>
      <c r="BM794" s="62"/>
    </row>
    <row r="795" spans="1:65" ht="25.5" x14ac:dyDescent="0.25">
      <c r="A795" s="311"/>
      <c r="B795" s="284"/>
      <c r="C795" s="62"/>
      <c r="D795" s="62"/>
      <c r="E795" s="62"/>
      <c r="F795" s="349"/>
      <c r="G795" s="62"/>
      <c r="H795" s="62"/>
      <c r="I795" s="63"/>
      <c r="J795" s="63"/>
      <c r="K795" s="62"/>
      <c r="L795" s="380"/>
      <c r="M795" s="62"/>
      <c r="N795" s="63"/>
      <c r="O795" s="64"/>
      <c r="P795" s="62"/>
      <c r="Q795" s="63"/>
      <c r="R795" s="63"/>
      <c r="S795" s="62"/>
      <c r="T795" s="62"/>
      <c r="U795" s="62"/>
      <c r="V795" s="64"/>
      <c r="W795" s="62"/>
      <c r="X795" s="44" t="s">
        <v>1073</v>
      </c>
      <c r="Y795" s="44" t="s">
        <v>463</v>
      </c>
      <c r="Z795" s="46">
        <v>42223</v>
      </c>
      <c r="AA795" s="55">
        <v>11648</v>
      </c>
      <c r="AB795" s="81" t="s">
        <v>666</v>
      </c>
      <c r="AC795" s="70">
        <v>42231</v>
      </c>
      <c r="AD795" s="70">
        <v>42350</v>
      </c>
      <c r="AE795" s="56"/>
      <c r="AF795" s="56"/>
      <c r="AG795" s="41"/>
      <c r="AH795" s="60"/>
      <c r="AI795" s="41"/>
      <c r="AJ795" s="56"/>
      <c r="AK795" s="41"/>
      <c r="AL795" s="64"/>
      <c r="AM795" s="64"/>
      <c r="AN795" s="64"/>
      <c r="AO795" s="64"/>
      <c r="AP795" s="61"/>
      <c r="AQ795" s="61"/>
      <c r="AR795" s="61"/>
      <c r="AS795" s="61"/>
      <c r="AT795" s="61"/>
      <c r="AU795" s="61"/>
      <c r="AV795" s="62"/>
      <c r="AW795" s="62"/>
      <c r="AX795" s="62"/>
      <c r="AY795" s="63"/>
      <c r="AZ795" s="62"/>
      <c r="BA795" s="63"/>
      <c r="BB795" s="62"/>
      <c r="BC795" s="62"/>
      <c r="BD795" s="42">
        <v>42227</v>
      </c>
      <c r="BE795" s="42">
        <v>42346</v>
      </c>
      <c r="BF795" s="43"/>
      <c r="BG795" s="62"/>
      <c r="BH795" s="63"/>
      <c r="BI795" s="62"/>
      <c r="BJ795" s="62"/>
      <c r="BK795" s="42"/>
      <c r="BL795" s="42"/>
      <c r="BM795" s="62"/>
    </row>
    <row r="796" spans="1:65" ht="25.5" x14ac:dyDescent="0.25">
      <c r="A796" s="311"/>
      <c r="B796" s="284"/>
      <c r="C796" s="62"/>
      <c r="D796" s="62"/>
      <c r="E796" s="62"/>
      <c r="F796" s="349"/>
      <c r="G796" s="62"/>
      <c r="H796" s="62"/>
      <c r="I796" s="63"/>
      <c r="J796" s="63"/>
      <c r="K796" s="62"/>
      <c r="L796" s="380"/>
      <c r="M796" s="62"/>
      <c r="N796" s="63"/>
      <c r="O796" s="64"/>
      <c r="P796" s="62"/>
      <c r="Q796" s="63"/>
      <c r="R796" s="63"/>
      <c r="S796" s="62"/>
      <c r="T796" s="62"/>
      <c r="U796" s="62"/>
      <c r="V796" s="64"/>
      <c r="W796" s="62"/>
      <c r="X796" s="44" t="s">
        <v>1073</v>
      </c>
      <c r="Y796" s="44" t="s">
        <v>493</v>
      </c>
      <c r="Z796" s="46">
        <v>42346</v>
      </c>
      <c r="AA796" s="55">
        <v>11705</v>
      </c>
      <c r="AB796" s="81" t="s">
        <v>666</v>
      </c>
      <c r="AC796" s="70">
        <v>42351</v>
      </c>
      <c r="AD796" s="70">
        <v>42470</v>
      </c>
      <c r="AE796" s="56"/>
      <c r="AF796" s="56"/>
      <c r="AG796" s="41"/>
      <c r="AH796" s="60"/>
      <c r="AI796" s="41"/>
      <c r="AJ796" s="56"/>
      <c r="AK796" s="41"/>
      <c r="AL796" s="64"/>
      <c r="AM796" s="64"/>
      <c r="AN796" s="64"/>
      <c r="AO796" s="64"/>
      <c r="AP796" s="61"/>
      <c r="AQ796" s="61"/>
      <c r="AR796" s="61"/>
      <c r="AS796" s="61"/>
      <c r="AT796" s="61"/>
      <c r="AU796" s="61"/>
      <c r="AV796" s="62"/>
      <c r="AW796" s="62"/>
      <c r="AX796" s="62"/>
      <c r="AY796" s="63"/>
      <c r="AZ796" s="62"/>
      <c r="BA796" s="63"/>
      <c r="BB796" s="62"/>
      <c r="BC796" s="62"/>
      <c r="BD796" s="42">
        <v>42347</v>
      </c>
      <c r="BE796" s="42">
        <v>42466</v>
      </c>
      <c r="BF796" s="43"/>
      <c r="BG796" s="62"/>
      <c r="BH796" s="63"/>
      <c r="BI796" s="62"/>
      <c r="BJ796" s="62"/>
      <c r="BK796" s="42"/>
      <c r="BL796" s="42"/>
      <c r="BM796" s="62"/>
    </row>
    <row r="797" spans="1:65" ht="25.5" x14ac:dyDescent="0.25">
      <c r="A797" s="311"/>
      <c r="B797" s="284"/>
      <c r="C797" s="62"/>
      <c r="D797" s="62"/>
      <c r="E797" s="62"/>
      <c r="F797" s="349"/>
      <c r="G797" s="62"/>
      <c r="H797" s="62"/>
      <c r="I797" s="63"/>
      <c r="J797" s="63"/>
      <c r="K797" s="62"/>
      <c r="L797" s="380"/>
      <c r="M797" s="62"/>
      <c r="N797" s="63"/>
      <c r="O797" s="64"/>
      <c r="P797" s="62"/>
      <c r="Q797" s="63"/>
      <c r="R797" s="63"/>
      <c r="S797" s="62"/>
      <c r="T797" s="62"/>
      <c r="U797" s="62"/>
      <c r="V797" s="64"/>
      <c r="W797" s="62"/>
      <c r="X797" s="44" t="s">
        <v>1073</v>
      </c>
      <c r="Y797" s="44" t="s">
        <v>682</v>
      </c>
      <c r="Z797" s="46">
        <v>42464</v>
      </c>
      <c r="AA797" s="55">
        <v>11786</v>
      </c>
      <c r="AB797" s="81" t="s">
        <v>666</v>
      </c>
      <c r="AC797" s="70">
        <v>42471</v>
      </c>
      <c r="AD797" s="70">
        <v>42710</v>
      </c>
      <c r="AE797" s="56"/>
      <c r="AF797" s="56"/>
      <c r="AG797" s="41"/>
      <c r="AH797" s="60"/>
      <c r="AI797" s="41"/>
      <c r="AJ797" s="56"/>
      <c r="AK797" s="41"/>
      <c r="AL797" s="64"/>
      <c r="AM797" s="64"/>
      <c r="AN797" s="64"/>
      <c r="AO797" s="64"/>
      <c r="AP797" s="61"/>
      <c r="AQ797" s="61"/>
      <c r="AR797" s="61"/>
      <c r="AS797" s="61"/>
      <c r="AT797" s="61"/>
      <c r="AU797" s="61"/>
      <c r="AV797" s="62"/>
      <c r="AW797" s="62"/>
      <c r="AX797" s="62"/>
      <c r="AY797" s="63"/>
      <c r="AZ797" s="62"/>
      <c r="BA797" s="63"/>
      <c r="BB797" s="62"/>
      <c r="BC797" s="62"/>
      <c r="BD797" s="42">
        <v>42467</v>
      </c>
      <c r="BE797" s="42">
        <v>42706</v>
      </c>
      <c r="BF797" s="43"/>
      <c r="BG797" s="62"/>
      <c r="BH797" s="63"/>
      <c r="BI797" s="62"/>
      <c r="BJ797" s="62"/>
      <c r="BK797" s="42"/>
      <c r="BL797" s="42"/>
      <c r="BM797" s="62"/>
    </row>
    <row r="798" spans="1:65" ht="25.5" x14ac:dyDescent="0.25">
      <c r="A798" s="311"/>
      <c r="B798" s="284"/>
      <c r="C798" s="62"/>
      <c r="D798" s="62"/>
      <c r="E798" s="62"/>
      <c r="F798" s="349"/>
      <c r="G798" s="62"/>
      <c r="H798" s="62"/>
      <c r="I798" s="63"/>
      <c r="J798" s="63"/>
      <c r="K798" s="62"/>
      <c r="L798" s="380"/>
      <c r="M798" s="62"/>
      <c r="N798" s="63"/>
      <c r="O798" s="64"/>
      <c r="P798" s="62"/>
      <c r="Q798" s="63"/>
      <c r="R798" s="63"/>
      <c r="S798" s="62"/>
      <c r="T798" s="62"/>
      <c r="U798" s="62"/>
      <c r="V798" s="64"/>
      <c r="W798" s="62"/>
      <c r="X798" s="44" t="s">
        <v>1073</v>
      </c>
      <c r="Y798" s="44" t="s">
        <v>1197</v>
      </c>
      <c r="Z798" s="46">
        <v>42706</v>
      </c>
      <c r="AA798" s="55" t="s">
        <v>1960</v>
      </c>
      <c r="AB798" s="81" t="s">
        <v>666</v>
      </c>
      <c r="AC798" s="70">
        <v>42711</v>
      </c>
      <c r="AD798" s="70">
        <v>42950</v>
      </c>
      <c r="AE798" s="56"/>
      <c r="AF798" s="56"/>
      <c r="AG798" s="41"/>
      <c r="AH798" s="60"/>
      <c r="AI798" s="41"/>
      <c r="AJ798" s="56"/>
      <c r="AK798" s="41"/>
      <c r="AL798" s="64"/>
      <c r="AM798" s="64"/>
      <c r="AN798" s="64"/>
      <c r="AO798" s="64"/>
      <c r="AP798" s="61"/>
      <c r="AQ798" s="61"/>
      <c r="AR798" s="61"/>
      <c r="AS798" s="61"/>
      <c r="AT798" s="61"/>
      <c r="AU798" s="61"/>
      <c r="AV798" s="62"/>
      <c r="AW798" s="62"/>
      <c r="AX798" s="62"/>
      <c r="AY798" s="63"/>
      <c r="AZ798" s="62"/>
      <c r="BA798" s="63"/>
      <c r="BB798" s="62"/>
      <c r="BC798" s="62"/>
      <c r="BD798" s="42"/>
      <c r="BE798" s="42"/>
      <c r="BF798" s="43"/>
      <c r="BG798" s="62"/>
      <c r="BH798" s="63"/>
      <c r="BI798" s="62"/>
      <c r="BJ798" s="62"/>
      <c r="BK798" s="42"/>
      <c r="BL798" s="42"/>
      <c r="BM798" s="62"/>
    </row>
    <row r="799" spans="1:65" ht="25.5" x14ac:dyDescent="0.25">
      <c r="A799" s="311"/>
      <c r="B799" s="284"/>
      <c r="C799" s="62"/>
      <c r="D799" s="62"/>
      <c r="E799" s="62"/>
      <c r="F799" s="349"/>
      <c r="G799" s="62"/>
      <c r="H799" s="62"/>
      <c r="I799" s="63"/>
      <c r="J799" s="63"/>
      <c r="K799" s="62"/>
      <c r="L799" s="380"/>
      <c r="M799" s="62"/>
      <c r="N799" s="63"/>
      <c r="O799" s="64"/>
      <c r="P799" s="62"/>
      <c r="Q799" s="63"/>
      <c r="R799" s="63"/>
      <c r="S799" s="62"/>
      <c r="T799" s="62"/>
      <c r="U799" s="62"/>
      <c r="V799" s="64"/>
      <c r="W799" s="62"/>
      <c r="X799" s="44" t="s">
        <v>1073</v>
      </c>
      <c r="Y799" s="44" t="s">
        <v>1639</v>
      </c>
      <c r="Z799" s="46">
        <v>42950</v>
      </c>
      <c r="AA799" s="55">
        <v>12191</v>
      </c>
      <c r="AB799" s="81" t="s">
        <v>666</v>
      </c>
      <c r="AC799" s="70">
        <v>42951</v>
      </c>
      <c r="AD799" s="70">
        <v>43190</v>
      </c>
      <c r="AE799" s="56"/>
      <c r="AF799" s="56"/>
      <c r="AG799" s="41"/>
      <c r="AH799" s="60"/>
      <c r="AI799" s="41"/>
      <c r="AJ799" s="56"/>
      <c r="AK799" s="41"/>
      <c r="AL799" s="64"/>
      <c r="AM799" s="64"/>
      <c r="AN799" s="64"/>
      <c r="AO799" s="64"/>
      <c r="AP799" s="61"/>
      <c r="AQ799" s="61"/>
      <c r="AR799" s="61"/>
      <c r="AS799" s="61"/>
      <c r="AT799" s="61"/>
      <c r="AU799" s="61"/>
      <c r="AV799" s="62"/>
      <c r="AW799" s="62"/>
      <c r="AX799" s="62"/>
      <c r="AY799" s="63"/>
      <c r="AZ799" s="62"/>
      <c r="BA799" s="63"/>
      <c r="BB799" s="62"/>
      <c r="BC799" s="62"/>
      <c r="BD799" s="42"/>
      <c r="BE799" s="42"/>
      <c r="BF799" s="43"/>
      <c r="BG799" s="62"/>
      <c r="BH799" s="63"/>
      <c r="BI799" s="62"/>
      <c r="BJ799" s="62"/>
      <c r="BK799" s="42"/>
      <c r="BL799" s="42"/>
      <c r="BM799" s="62"/>
    </row>
    <row r="800" spans="1:65" ht="25.5" x14ac:dyDescent="0.25">
      <c r="A800" s="312"/>
      <c r="B800" s="285"/>
      <c r="C800" s="66"/>
      <c r="D800" s="66"/>
      <c r="E800" s="66"/>
      <c r="F800" s="350"/>
      <c r="G800" s="66"/>
      <c r="H800" s="66"/>
      <c r="I800" s="67"/>
      <c r="J800" s="67"/>
      <c r="K800" s="66"/>
      <c r="L800" s="381"/>
      <c r="M800" s="66"/>
      <c r="N800" s="67"/>
      <c r="O800" s="68"/>
      <c r="P800" s="66"/>
      <c r="Q800" s="67"/>
      <c r="R800" s="67"/>
      <c r="S800" s="66"/>
      <c r="T800" s="66"/>
      <c r="U800" s="66"/>
      <c r="V800" s="68"/>
      <c r="W800" s="66"/>
      <c r="X800" s="44" t="s">
        <v>1073</v>
      </c>
      <c r="Y800" s="44" t="s">
        <v>1985</v>
      </c>
      <c r="Z800" s="46">
        <v>43187</v>
      </c>
      <c r="AA800" s="55">
        <v>12353</v>
      </c>
      <c r="AB800" s="81" t="s">
        <v>666</v>
      </c>
      <c r="AC800" s="70">
        <v>43191</v>
      </c>
      <c r="AD800" s="70">
        <v>43465</v>
      </c>
      <c r="AE800" s="56"/>
      <c r="AF800" s="56"/>
      <c r="AG800" s="41"/>
      <c r="AH800" s="60"/>
      <c r="AI800" s="41"/>
      <c r="AJ800" s="56"/>
      <c r="AK800" s="41"/>
      <c r="AL800" s="68"/>
      <c r="AM800" s="68"/>
      <c r="AN800" s="68"/>
      <c r="AO800" s="68"/>
      <c r="AP800" s="61"/>
      <c r="AQ800" s="61"/>
      <c r="AR800" s="61"/>
      <c r="AS800" s="61"/>
      <c r="AT800" s="61"/>
      <c r="AU800" s="61"/>
      <c r="AV800" s="66"/>
      <c r="AW800" s="66"/>
      <c r="AX800" s="66"/>
      <c r="AY800" s="67"/>
      <c r="AZ800" s="66"/>
      <c r="BA800" s="67"/>
      <c r="BB800" s="66"/>
      <c r="BC800" s="66"/>
      <c r="BD800" s="42"/>
      <c r="BE800" s="42"/>
      <c r="BF800" s="43"/>
      <c r="BG800" s="66"/>
      <c r="BH800" s="67"/>
      <c r="BI800" s="66"/>
      <c r="BJ800" s="66"/>
      <c r="BK800" s="42"/>
      <c r="BL800" s="42"/>
      <c r="BM800" s="66"/>
    </row>
    <row r="801" spans="1:65" x14ac:dyDescent="0.25">
      <c r="A801" s="317">
        <v>171</v>
      </c>
      <c r="B801" s="290">
        <v>1082</v>
      </c>
      <c r="C801" s="57" t="s">
        <v>334</v>
      </c>
      <c r="D801" s="57" t="s">
        <v>336</v>
      </c>
      <c r="E801" s="57"/>
      <c r="F801" s="351" t="s">
        <v>94</v>
      </c>
      <c r="G801" s="57"/>
      <c r="H801" s="57"/>
      <c r="I801" s="58"/>
      <c r="J801" s="58"/>
      <c r="K801" s="57" t="s">
        <v>95</v>
      </c>
      <c r="L801" s="385" t="s">
        <v>93</v>
      </c>
      <c r="M801" s="57" t="s">
        <v>277</v>
      </c>
      <c r="N801" s="58">
        <v>41101</v>
      </c>
      <c r="O801" s="59">
        <v>1355333.65</v>
      </c>
      <c r="P801" s="57" t="s">
        <v>354</v>
      </c>
      <c r="Q801" s="58">
        <v>41101</v>
      </c>
      <c r="R801" s="58">
        <v>41941</v>
      </c>
      <c r="S801" s="57" t="s">
        <v>18</v>
      </c>
      <c r="T801" s="57" t="s">
        <v>281</v>
      </c>
      <c r="U801" s="57" t="s">
        <v>1213</v>
      </c>
      <c r="V801" s="59">
        <v>156084.22</v>
      </c>
      <c r="W801" s="57">
        <v>44905100</v>
      </c>
      <c r="X801" s="44"/>
      <c r="Y801" s="53"/>
      <c r="Z801" s="46"/>
      <c r="AA801" s="55"/>
      <c r="AB801" s="53"/>
      <c r="AC801" s="46"/>
      <c r="AD801" s="46"/>
      <c r="AE801" s="56" t="s">
        <v>11</v>
      </c>
      <c r="AF801" s="56">
        <f>AH801/O801</f>
        <v>8.4718895601832073E-2</v>
      </c>
      <c r="AG801" s="41">
        <f>SUM(AG803:AG812)</f>
        <v>0</v>
      </c>
      <c r="AH801" s="60">
        <f>SUM(AH803:AH812)</f>
        <v>114822.37</v>
      </c>
      <c r="AI801" s="41"/>
      <c r="AJ801" s="56"/>
      <c r="AK801" s="41"/>
      <c r="AL801" s="59">
        <f>O801-AH801+AG801</f>
        <v>1240511.2799999998</v>
      </c>
      <c r="AM801" s="59">
        <v>435131.87</v>
      </c>
      <c r="AN801" s="59">
        <v>0</v>
      </c>
      <c r="AO801" s="59">
        <f t="shared" si="44"/>
        <v>435131.87</v>
      </c>
      <c r="AP801" s="61"/>
      <c r="AQ801" s="61"/>
      <c r="AR801" s="61"/>
      <c r="AS801" s="61"/>
      <c r="AT801" s="61"/>
      <c r="AU801" s="61"/>
      <c r="AV801" s="57" t="s">
        <v>279</v>
      </c>
      <c r="AW801" s="57" t="s">
        <v>280</v>
      </c>
      <c r="AX801" s="57">
        <v>10839</v>
      </c>
      <c r="AY801" s="58"/>
      <c r="AZ801" s="57">
        <v>10839</v>
      </c>
      <c r="BA801" s="58"/>
      <c r="BB801" s="57" t="s">
        <v>340</v>
      </c>
      <c r="BC801" s="57" t="s">
        <v>341</v>
      </c>
      <c r="BD801" s="42">
        <v>41101</v>
      </c>
      <c r="BE801" s="42">
        <v>41191</v>
      </c>
      <c r="BF801" s="43"/>
      <c r="BG801" s="57"/>
      <c r="BH801" s="58">
        <v>41102</v>
      </c>
      <c r="BI801" s="57"/>
      <c r="BJ801" s="57" t="s">
        <v>233</v>
      </c>
      <c r="BK801" s="42">
        <v>41892</v>
      </c>
      <c r="BL801" s="42"/>
      <c r="BM801" s="57" t="s">
        <v>508</v>
      </c>
    </row>
    <row r="802" spans="1:65" ht="25.5" x14ac:dyDescent="0.25">
      <c r="A802" s="311"/>
      <c r="B802" s="284"/>
      <c r="C802" s="62"/>
      <c r="D802" s="62"/>
      <c r="E802" s="62"/>
      <c r="F802" s="349"/>
      <c r="G802" s="62"/>
      <c r="H802" s="62"/>
      <c r="I802" s="63"/>
      <c r="J802" s="63"/>
      <c r="K802" s="62"/>
      <c r="L802" s="380"/>
      <c r="M802" s="62"/>
      <c r="N802" s="63"/>
      <c r="O802" s="64"/>
      <c r="P802" s="62"/>
      <c r="Q802" s="63"/>
      <c r="R802" s="63"/>
      <c r="S802" s="62"/>
      <c r="T802" s="62"/>
      <c r="U802" s="62"/>
      <c r="V802" s="64"/>
      <c r="W802" s="62"/>
      <c r="X802" s="44" t="s">
        <v>1073</v>
      </c>
      <c r="Y802" s="53" t="s">
        <v>344</v>
      </c>
      <c r="Z802" s="46">
        <v>41192</v>
      </c>
      <c r="AA802" s="55">
        <v>10925</v>
      </c>
      <c r="AB802" s="44" t="s">
        <v>670</v>
      </c>
      <c r="AC802" s="46"/>
      <c r="AD802" s="46"/>
      <c r="AE802" s="56"/>
      <c r="AF802" s="56"/>
      <c r="AG802" s="41"/>
      <c r="AH802" s="60"/>
      <c r="AI802" s="41"/>
      <c r="AJ802" s="56"/>
      <c r="AK802" s="41"/>
      <c r="AL802" s="64"/>
      <c r="AM802" s="64"/>
      <c r="AN802" s="64"/>
      <c r="AO802" s="64"/>
      <c r="AP802" s="61"/>
      <c r="AQ802" s="61"/>
      <c r="AR802" s="61"/>
      <c r="AS802" s="61"/>
      <c r="AT802" s="61"/>
      <c r="AU802" s="61"/>
      <c r="AV802" s="62"/>
      <c r="AW802" s="62"/>
      <c r="AX802" s="62"/>
      <c r="AY802" s="63"/>
      <c r="AZ802" s="62"/>
      <c r="BA802" s="63"/>
      <c r="BB802" s="62"/>
      <c r="BC802" s="62"/>
      <c r="BD802" s="42">
        <v>41191</v>
      </c>
      <c r="BE802" s="42">
        <v>41281</v>
      </c>
      <c r="BF802" s="43"/>
      <c r="BG802" s="62"/>
      <c r="BH802" s="63"/>
      <c r="BI802" s="62"/>
      <c r="BJ802" s="62"/>
      <c r="BK802" s="42"/>
      <c r="BL802" s="42"/>
      <c r="BM802" s="62"/>
    </row>
    <row r="803" spans="1:65" ht="25.5" x14ac:dyDescent="0.25">
      <c r="A803" s="311"/>
      <c r="B803" s="284"/>
      <c r="C803" s="62"/>
      <c r="D803" s="62"/>
      <c r="E803" s="62"/>
      <c r="F803" s="349"/>
      <c r="G803" s="62"/>
      <c r="H803" s="62"/>
      <c r="I803" s="63"/>
      <c r="J803" s="63"/>
      <c r="K803" s="62"/>
      <c r="L803" s="380"/>
      <c r="M803" s="62"/>
      <c r="N803" s="63"/>
      <c r="O803" s="64"/>
      <c r="P803" s="62"/>
      <c r="Q803" s="63"/>
      <c r="R803" s="63"/>
      <c r="S803" s="62"/>
      <c r="T803" s="62"/>
      <c r="U803" s="62"/>
      <c r="V803" s="64"/>
      <c r="W803" s="62"/>
      <c r="X803" s="44" t="s">
        <v>1073</v>
      </c>
      <c r="Y803" s="53" t="s">
        <v>126</v>
      </c>
      <c r="Z803" s="46">
        <v>41222</v>
      </c>
      <c r="AA803" s="55">
        <v>10926</v>
      </c>
      <c r="AB803" s="44" t="s">
        <v>670</v>
      </c>
      <c r="AC803" s="46">
        <v>41221</v>
      </c>
      <c r="AD803" s="46">
        <v>41341</v>
      </c>
      <c r="AE803" s="56"/>
      <c r="AF803" s="56"/>
      <c r="AG803" s="41"/>
      <c r="AH803" s="60"/>
      <c r="AI803" s="41"/>
      <c r="AJ803" s="56"/>
      <c r="AK803" s="41"/>
      <c r="AL803" s="64"/>
      <c r="AM803" s="64"/>
      <c r="AN803" s="64"/>
      <c r="AO803" s="64"/>
      <c r="AP803" s="61"/>
      <c r="AQ803" s="61"/>
      <c r="AR803" s="61"/>
      <c r="AS803" s="61"/>
      <c r="AT803" s="61"/>
      <c r="AU803" s="61"/>
      <c r="AV803" s="62"/>
      <c r="AW803" s="62"/>
      <c r="AX803" s="62"/>
      <c r="AY803" s="63"/>
      <c r="AZ803" s="62"/>
      <c r="BA803" s="63"/>
      <c r="BB803" s="62"/>
      <c r="BC803" s="62"/>
      <c r="BD803" s="42"/>
      <c r="BE803" s="42"/>
      <c r="BF803" s="43"/>
      <c r="BG803" s="62"/>
      <c r="BH803" s="63"/>
      <c r="BI803" s="62"/>
      <c r="BJ803" s="62"/>
      <c r="BK803" s="42"/>
      <c r="BL803" s="42"/>
      <c r="BM803" s="62"/>
    </row>
    <row r="804" spans="1:65" ht="25.5" x14ac:dyDescent="0.25">
      <c r="A804" s="311"/>
      <c r="B804" s="284"/>
      <c r="C804" s="62"/>
      <c r="D804" s="62"/>
      <c r="E804" s="62"/>
      <c r="F804" s="349"/>
      <c r="G804" s="62"/>
      <c r="H804" s="62"/>
      <c r="I804" s="63"/>
      <c r="J804" s="63"/>
      <c r="K804" s="62"/>
      <c r="L804" s="380"/>
      <c r="M804" s="62"/>
      <c r="N804" s="63"/>
      <c r="O804" s="64"/>
      <c r="P804" s="62"/>
      <c r="Q804" s="63"/>
      <c r="R804" s="63"/>
      <c r="S804" s="62"/>
      <c r="T804" s="62"/>
      <c r="U804" s="62"/>
      <c r="V804" s="64"/>
      <c r="W804" s="62"/>
      <c r="X804" s="44" t="s">
        <v>1075</v>
      </c>
      <c r="Y804" s="53" t="s">
        <v>127</v>
      </c>
      <c r="Z804" s="46">
        <v>41189</v>
      </c>
      <c r="AA804" s="55">
        <v>10945</v>
      </c>
      <c r="AB804" s="44" t="s">
        <v>669</v>
      </c>
      <c r="AC804" s="46"/>
      <c r="AD804" s="46"/>
      <c r="AE804" s="56"/>
      <c r="AF804" s="56"/>
      <c r="AG804" s="41"/>
      <c r="AH804" s="60">
        <v>114822.37</v>
      </c>
      <c r="AI804" s="41"/>
      <c r="AJ804" s="56"/>
      <c r="AK804" s="41"/>
      <c r="AL804" s="64"/>
      <c r="AM804" s="64"/>
      <c r="AN804" s="64"/>
      <c r="AO804" s="64"/>
      <c r="AP804" s="61"/>
      <c r="AQ804" s="61"/>
      <c r="AR804" s="61"/>
      <c r="AS804" s="61"/>
      <c r="AT804" s="61"/>
      <c r="AU804" s="61"/>
      <c r="AV804" s="62"/>
      <c r="AW804" s="62"/>
      <c r="AX804" s="62"/>
      <c r="AY804" s="63"/>
      <c r="AZ804" s="62"/>
      <c r="BA804" s="63"/>
      <c r="BB804" s="62"/>
      <c r="BC804" s="62"/>
      <c r="BD804" s="42"/>
      <c r="BE804" s="42"/>
      <c r="BF804" s="43"/>
      <c r="BG804" s="62"/>
      <c r="BH804" s="63"/>
      <c r="BI804" s="62"/>
      <c r="BJ804" s="62"/>
      <c r="BK804" s="42"/>
      <c r="BL804" s="42"/>
      <c r="BM804" s="62"/>
    </row>
    <row r="805" spans="1:65" ht="25.5" x14ac:dyDescent="0.25">
      <c r="A805" s="311"/>
      <c r="B805" s="284"/>
      <c r="C805" s="62"/>
      <c r="D805" s="62"/>
      <c r="E805" s="62"/>
      <c r="F805" s="349"/>
      <c r="G805" s="62"/>
      <c r="H805" s="62"/>
      <c r="I805" s="63"/>
      <c r="J805" s="63"/>
      <c r="K805" s="62"/>
      <c r="L805" s="380"/>
      <c r="M805" s="62"/>
      <c r="N805" s="63"/>
      <c r="O805" s="64"/>
      <c r="P805" s="62"/>
      <c r="Q805" s="63"/>
      <c r="R805" s="63"/>
      <c r="S805" s="62"/>
      <c r="T805" s="62"/>
      <c r="U805" s="62"/>
      <c r="V805" s="64"/>
      <c r="W805" s="62"/>
      <c r="X805" s="44" t="s">
        <v>1073</v>
      </c>
      <c r="Y805" s="53" t="s">
        <v>128</v>
      </c>
      <c r="Z805" s="46">
        <v>41282</v>
      </c>
      <c r="AA805" s="55">
        <v>10987</v>
      </c>
      <c r="AB805" s="44" t="s">
        <v>670</v>
      </c>
      <c r="AC805" s="46">
        <v>41342</v>
      </c>
      <c r="AD805" s="46">
        <v>41461</v>
      </c>
      <c r="AE805" s="56"/>
      <c r="AF805" s="56"/>
      <c r="AG805" s="41"/>
      <c r="AH805" s="60"/>
      <c r="AI805" s="41"/>
      <c r="AJ805" s="56"/>
      <c r="AK805" s="41"/>
      <c r="AL805" s="64"/>
      <c r="AM805" s="64"/>
      <c r="AN805" s="64"/>
      <c r="AO805" s="64"/>
      <c r="AP805" s="61"/>
      <c r="AQ805" s="61"/>
      <c r="AR805" s="61"/>
      <c r="AS805" s="61"/>
      <c r="AT805" s="61"/>
      <c r="AU805" s="61"/>
      <c r="AV805" s="62"/>
      <c r="AW805" s="62"/>
      <c r="AX805" s="62"/>
      <c r="AY805" s="63"/>
      <c r="AZ805" s="62"/>
      <c r="BA805" s="63"/>
      <c r="BB805" s="62"/>
      <c r="BC805" s="62"/>
      <c r="BD805" s="42">
        <v>41282</v>
      </c>
      <c r="BE805" s="42">
        <v>41372</v>
      </c>
      <c r="BF805" s="43"/>
      <c r="BG805" s="62"/>
      <c r="BH805" s="63"/>
      <c r="BI805" s="62"/>
      <c r="BJ805" s="62"/>
      <c r="BK805" s="42"/>
      <c r="BL805" s="42"/>
      <c r="BM805" s="62"/>
    </row>
    <row r="806" spans="1:65" ht="25.5" x14ac:dyDescent="0.25">
      <c r="A806" s="311"/>
      <c r="B806" s="284"/>
      <c r="C806" s="62"/>
      <c r="D806" s="62"/>
      <c r="E806" s="62"/>
      <c r="F806" s="349"/>
      <c r="G806" s="62"/>
      <c r="H806" s="62"/>
      <c r="I806" s="63"/>
      <c r="J806" s="63"/>
      <c r="K806" s="62"/>
      <c r="L806" s="380"/>
      <c r="M806" s="62"/>
      <c r="N806" s="63"/>
      <c r="O806" s="64"/>
      <c r="P806" s="62"/>
      <c r="Q806" s="63"/>
      <c r="R806" s="63"/>
      <c r="S806" s="62"/>
      <c r="T806" s="62"/>
      <c r="U806" s="62"/>
      <c r="V806" s="64"/>
      <c r="W806" s="62"/>
      <c r="X806" s="44" t="s">
        <v>1073</v>
      </c>
      <c r="Y806" s="53" t="s">
        <v>346</v>
      </c>
      <c r="Z806" s="46">
        <v>41358</v>
      </c>
      <c r="AA806" s="55">
        <v>11022</v>
      </c>
      <c r="AB806" s="44" t="s">
        <v>670</v>
      </c>
      <c r="AC806" s="46"/>
      <c r="AD806" s="46"/>
      <c r="AE806" s="56"/>
      <c r="AF806" s="56"/>
      <c r="AG806" s="41"/>
      <c r="AH806" s="60"/>
      <c r="AI806" s="41"/>
      <c r="AJ806" s="56"/>
      <c r="AK806" s="41"/>
      <c r="AL806" s="64"/>
      <c r="AM806" s="64"/>
      <c r="AN806" s="64"/>
      <c r="AO806" s="64"/>
      <c r="AP806" s="61"/>
      <c r="AQ806" s="61"/>
      <c r="AR806" s="61"/>
      <c r="AS806" s="61"/>
      <c r="AT806" s="61"/>
      <c r="AU806" s="61"/>
      <c r="AV806" s="62"/>
      <c r="AW806" s="62"/>
      <c r="AX806" s="62"/>
      <c r="AY806" s="63"/>
      <c r="AZ806" s="62"/>
      <c r="BA806" s="63"/>
      <c r="BB806" s="62"/>
      <c r="BC806" s="62"/>
      <c r="BD806" s="42">
        <v>41373</v>
      </c>
      <c r="BE806" s="42">
        <v>41462</v>
      </c>
      <c r="BF806" s="43"/>
      <c r="BG806" s="62"/>
      <c r="BH806" s="63"/>
      <c r="BI806" s="62"/>
      <c r="BJ806" s="62"/>
      <c r="BK806" s="42"/>
      <c r="BL806" s="42"/>
      <c r="BM806" s="62"/>
    </row>
    <row r="807" spans="1:65" ht="25.5" x14ac:dyDescent="0.25">
      <c r="A807" s="311"/>
      <c r="B807" s="284"/>
      <c r="C807" s="62"/>
      <c r="D807" s="62"/>
      <c r="E807" s="62"/>
      <c r="F807" s="349"/>
      <c r="G807" s="62"/>
      <c r="H807" s="62"/>
      <c r="I807" s="63"/>
      <c r="J807" s="63"/>
      <c r="K807" s="62"/>
      <c r="L807" s="380"/>
      <c r="M807" s="62"/>
      <c r="N807" s="63"/>
      <c r="O807" s="64"/>
      <c r="P807" s="62"/>
      <c r="Q807" s="63"/>
      <c r="R807" s="63"/>
      <c r="S807" s="62"/>
      <c r="T807" s="62"/>
      <c r="U807" s="62"/>
      <c r="V807" s="64"/>
      <c r="W807" s="62"/>
      <c r="X807" s="44" t="s">
        <v>1073</v>
      </c>
      <c r="Y807" s="53" t="s">
        <v>129</v>
      </c>
      <c r="Z807" s="46">
        <v>41459</v>
      </c>
      <c r="AA807" s="55">
        <v>11084</v>
      </c>
      <c r="AB807" s="44" t="s">
        <v>670</v>
      </c>
      <c r="AC807" s="46">
        <v>41462</v>
      </c>
      <c r="AD807" s="46">
        <v>41581</v>
      </c>
      <c r="AE807" s="56"/>
      <c r="AF807" s="56"/>
      <c r="AG807" s="41"/>
      <c r="AH807" s="60"/>
      <c r="AI807" s="41"/>
      <c r="AJ807" s="56"/>
      <c r="AK807" s="41"/>
      <c r="AL807" s="64"/>
      <c r="AM807" s="64"/>
      <c r="AN807" s="64"/>
      <c r="AO807" s="64"/>
      <c r="AP807" s="61"/>
      <c r="AQ807" s="61"/>
      <c r="AR807" s="61"/>
      <c r="AS807" s="61"/>
      <c r="AT807" s="61"/>
      <c r="AU807" s="61"/>
      <c r="AV807" s="62"/>
      <c r="AW807" s="62"/>
      <c r="AX807" s="62"/>
      <c r="AY807" s="63"/>
      <c r="AZ807" s="62"/>
      <c r="BA807" s="63"/>
      <c r="BB807" s="62"/>
      <c r="BC807" s="62"/>
      <c r="BD807" s="42">
        <v>41462</v>
      </c>
      <c r="BE807" s="42">
        <v>41551</v>
      </c>
      <c r="BF807" s="43"/>
      <c r="BG807" s="62"/>
      <c r="BH807" s="63"/>
      <c r="BI807" s="62"/>
      <c r="BJ807" s="62"/>
      <c r="BK807" s="42"/>
      <c r="BL807" s="42"/>
      <c r="BM807" s="62"/>
    </row>
    <row r="808" spans="1:65" ht="25.5" x14ac:dyDescent="0.25">
      <c r="A808" s="311"/>
      <c r="B808" s="284"/>
      <c r="C808" s="62"/>
      <c r="D808" s="62"/>
      <c r="E808" s="62"/>
      <c r="F808" s="349"/>
      <c r="G808" s="62"/>
      <c r="H808" s="62"/>
      <c r="I808" s="63"/>
      <c r="J808" s="63"/>
      <c r="K808" s="62"/>
      <c r="L808" s="380"/>
      <c r="M808" s="62"/>
      <c r="N808" s="63"/>
      <c r="O808" s="64"/>
      <c r="P808" s="62"/>
      <c r="Q808" s="63"/>
      <c r="R808" s="63"/>
      <c r="S808" s="62"/>
      <c r="T808" s="62"/>
      <c r="U808" s="62"/>
      <c r="V808" s="64"/>
      <c r="W808" s="62"/>
      <c r="X808" s="44" t="s">
        <v>1073</v>
      </c>
      <c r="Y808" s="53" t="s">
        <v>130</v>
      </c>
      <c r="Z808" s="46">
        <v>41551</v>
      </c>
      <c r="AA808" s="55">
        <v>11149</v>
      </c>
      <c r="AB808" s="44" t="s">
        <v>670</v>
      </c>
      <c r="AC808" s="46">
        <v>41582</v>
      </c>
      <c r="AD808" s="46">
        <v>41701</v>
      </c>
      <c r="AE808" s="56"/>
      <c r="AF808" s="56"/>
      <c r="AG808" s="41"/>
      <c r="AH808" s="60"/>
      <c r="AI808" s="41"/>
      <c r="AJ808" s="56"/>
      <c r="AK808" s="41"/>
      <c r="AL808" s="64"/>
      <c r="AM808" s="64"/>
      <c r="AN808" s="64"/>
      <c r="AO808" s="64"/>
      <c r="AP808" s="61"/>
      <c r="AQ808" s="61"/>
      <c r="AR808" s="61"/>
      <c r="AS808" s="61"/>
      <c r="AT808" s="61"/>
      <c r="AU808" s="61"/>
      <c r="AV808" s="62"/>
      <c r="AW808" s="62"/>
      <c r="AX808" s="62"/>
      <c r="AY808" s="63"/>
      <c r="AZ808" s="62"/>
      <c r="BA808" s="63"/>
      <c r="BB808" s="62"/>
      <c r="BC808" s="62"/>
      <c r="BD808" s="42">
        <v>41552</v>
      </c>
      <c r="BE808" s="42">
        <v>41641</v>
      </c>
      <c r="BF808" s="43"/>
      <c r="BG808" s="62"/>
      <c r="BH808" s="63"/>
      <c r="BI808" s="62"/>
      <c r="BJ808" s="62"/>
      <c r="BK808" s="42"/>
      <c r="BL808" s="42"/>
      <c r="BM808" s="62"/>
    </row>
    <row r="809" spans="1:65" ht="25.5" x14ac:dyDescent="0.25">
      <c r="A809" s="311"/>
      <c r="B809" s="284"/>
      <c r="C809" s="62"/>
      <c r="D809" s="62"/>
      <c r="E809" s="62"/>
      <c r="F809" s="349"/>
      <c r="G809" s="62"/>
      <c r="H809" s="62"/>
      <c r="I809" s="63"/>
      <c r="J809" s="63"/>
      <c r="K809" s="62"/>
      <c r="L809" s="380"/>
      <c r="M809" s="62"/>
      <c r="N809" s="63"/>
      <c r="O809" s="64"/>
      <c r="P809" s="62"/>
      <c r="Q809" s="63"/>
      <c r="R809" s="63"/>
      <c r="S809" s="62"/>
      <c r="T809" s="62"/>
      <c r="U809" s="62"/>
      <c r="V809" s="64"/>
      <c r="W809" s="62"/>
      <c r="X809" s="44" t="s">
        <v>1073</v>
      </c>
      <c r="Y809" s="53" t="s">
        <v>131</v>
      </c>
      <c r="Z809" s="46">
        <v>41641</v>
      </c>
      <c r="AA809" s="55">
        <v>11245</v>
      </c>
      <c r="AB809" s="44" t="s">
        <v>670</v>
      </c>
      <c r="AC809" s="46">
        <v>41702</v>
      </c>
      <c r="AD809" s="46">
        <v>41821</v>
      </c>
      <c r="AE809" s="56"/>
      <c r="AF809" s="56"/>
      <c r="AG809" s="41"/>
      <c r="AH809" s="60"/>
      <c r="AI809" s="41"/>
      <c r="AJ809" s="56"/>
      <c r="AK809" s="41"/>
      <c r="AL809" s="64"/>
      <c r="AM809" s="64"/>
      <c r="AN809" s="64"/>
      <c r="AO809" s="64"/>
      <c r="AP809" s="61"/>
      <c r="AQ809" s="61"/>
      <c r="AR809" s="61"/>
      <c r="AS809" s="61"/>
      <c r="AT809" s="61"/>
      <c r="AU809" s="61"/>
      <c r="AV809" s="62"/>
      <c r="AW809" s="62"/>
      <c r="AX809" s="62"/>
      <c r="AY809" s="63"/>
      <c r="AZ809" s="62"/>
      <c r="BA809" s="63"/>
      <c r="BB809" s="62"/>
      <c r="BC809" s="62"/>
      <c r="BD809" s="42">
        <v>41642</v>
      </c>
      <c r="BE809" s="42">
        <v>41731</v>
      </c>
      <c r="BF809" s="43"/>
      <c r="BG809" s="62"/>
      <c r="BH809" s="63"/>
      <c r="BI809" s="62"/>
      <c r="BJ809" s="62"/>
      <c r="BK809" s="42"/>
      <c r="BL809" s="42"/>
      <c r="BM809" s="62"/>
    </row>
    <row r="810" spans="1:65" ht="25.5" x14ac:dyDescent="0.25">
      <c r="A810" s="311"/>
      <c r="B810" s="284"/>
      <c r="C810" s="62"/>
      <c r="D810" s="62"/>
      <c r="E810" s="62"/>
      <c r="F810" s="349"/>
      <c r="G810" s="62"/>
      <c r="H810" s="62"/>
      <c r="I810" s="63"/>
      <c r="J810" s="63"/>
      <c r="K810" s="62"/>
      <c r="L810" s="380"/>
      <c r="M810" s="62"/>
      <c r="N810" s="63"/>
      <c r="O810" s="64"/>
      <c r="P810" s="62"/>
      <c r="Q810" s="63"/>
      <c r="R810" s="63"/>
      <c r="S810" s="62"/>
      <c r="T810" s="62"/>
      <c r="U810" s="62"/>
      <c r="V810" s="64"/>
      <c r="W810" s="62"/>
      <c r="X810" s="44" t="s">
        <v>1073</v>
      </c>
      <c r="Y810" s="53" t="s">
        <v>345</v>
      </c>
      <c r="Z810" s="46">
        <v>41731</v>
      </c>
      <c r="AA810" s="55">
        <v>11306</v>
      </c>
      <c r="AB810" s="44" t="s">
        <v>670</v>
      </c>
      <c r="AC810" s="46"/>
      <c r="AD810" s="46"/>
      <c r="AE810" s="56"/>
      <c r="AF810" s="56"/>
      <c r="AG810" s="41"/>
      <c r="AH810" s="60"/>
      <c r="AI810" s="41"/>
      <c r="AJ810" s="56"/>
      <c r="AK810" s="41"/>
      <c r="AL810" s="64"/>
      <c r="AM810" s="64"/>
      <c r="AN810" s="64"/>
      <c r="AO810" s="64"/>
      <c r="AP810" s="61"/>
      <c r="AQ810" s="61"/>
      <c r="AR810" s="61"/>
      <c r="AS810" s="61"/>
      <c r="AT810" s="61"/>
      <c r="AU810" s="61"/>
      <c r="AV810" s="62"/>
      <c r="AW810" s="62"/>
      <c r="AX810" s="62"/>
      <c r="AY810" s="63"/>
      <c r="AZ810" s="62"/>
      <c r="BA810" s="63"/>
      <c r="BB810" s="62"/>
      <c r="BC810" s="62"/>
      <c r="BD810" s="42">
        <v>41732</v>
      </c>
      <c r="BE810" s="42">
        <v>41791</v>
      </c>
      <c r="BF810" s="43"/>
      <c r="BG810" s="62"/>
      <c r="BH810" s="63"/>
      <c r="BI810" s="62"/>
      <c r="BJ810" s="62"/>
      <c r="BK810" s="42"/>
      <c r="BL810" s="42"/>
      <c r="BM810" s="62"/>
    </row>
    <row r="811" spans="1:65" ht="25.5" x14ac:dyDescent="0.25">
      <c r="A811" s="311"/>
      <c r="B811" s="284"/>
      <c r="C811" s="62"/>
      <c r="D811" s="62"/>
      <c r="E811" s="62"/>
      <c r="F811" s="349"/>
      <c r="G811" s="62"/>
      <c r="H811" s="62"/>
      <c r="I811" s="63"/>
      <c r="J811" s="63"/>
      <c r="K811" s="62"/>
      <c r="L811" s="380"/>
      <c r="M811" s="62"/>
      <c r="N811" s="63"/>
      <c r="O811" s="64"/>
      <c r="P811" s="62"/>
      <c r="Q811" s="63"/>
      <c r="R811" s="63"/>
      <c r="S811" s="62"/>
      <c r="T811" s="62"/>
      <c r="U811" s="62"/>
      <c r="V811" s="64"/>
      <c r="W811" s="62"/>
      <c r="X811" s="44" t="s">
        <v>1073</v>
      </c>
      <c r="Y811" s="53" t="s">
        <v>132</v>
      </c>
      <c r="Z811" s="46">
        <v>41792</v>
      </c>
      <c r="AA811" s="55">
        <v>11353</v>
      </c>
      <c r="AB811" s="44" t="s">
        <v>640</v>
      </c>
      <c r="AC811" s="46">
        <v>41822</v>
      </c>
      <c r="AD811" s="46">
        <v>41941</v>
      </c>
      <c r="AE811" s="56"/>
      <c r="AF811" s="56"/>
      <c r="AG811" s="41"/>
      <c r="AH811" s="60"/>
      <c r="AI811" s="41"/>
      <c r="AJ811" s="56"/>
      <c r="AK811" s="41"/>
      <c r="AL811" s="64"/>
      <c r="AM811" s="64"/>
      <c r="AN811" s="64"/>
      <c r="AO811" s="64"/>
      <c r="AP811" s="61"/>
      <c r="AQ811" s="61"/>
      <c r="AR811" s="61"/>
      <c r="AS811" s="61"/>
      <c r="AT811" s="61"/>
      <c r="AU811" s="61"/>
      <c r="AV811" s="62"/>
      <c r="AW811" s="62"/>
      <c r="AX811" s="62"/>
      <c r="AY811" s="63"/>
      <c r="AZ811" s="62"/>
      <c r="BA811" s="63"/>
      <c r="BB811" s="62"/>
      <c r="BC811" s="62"/>
      <c r="BD811" s="42">
        <v>41792</v>
      </c>
      <c r="BE811" s="42">
        <v>41881</v>
      </c>
      <c r="BF811" s="43"/>
      <c r="BG811" s="62"/>
      <c r="BH811" s="63"/>
      <c r="BI811" s="62"/>
      <c r="BJ811" s="62"/>
      <c r="BK811" s="42"/>
      <c r="BL811" s="42"/>
      <c r="BM811" s="62"/>
    </row>
    <row r="812" spans="1:65" ht="25.5" x14ac:dyDescent="0.25">
      <c r="A812" s="311"/>
      <c r="B812" s="284"/>
      <c r="C812" s="62"/>
      <c r="D812" s="62"/>
      <c r="E812" s="62"/>
      <c r="F812" s="349"/>
      <c r="G812" s="62"/>
      <c r="H812" s="62"/>
      <c r="I812" s="63"/>
      <c r="J812" s="63"/>
      <c r="K812" s="62"/>
      <c r="L812" s="380"/>
      <c r="M812" s="62"/>
      <c r="N812" s="63"/>
      <c r="O812" s="64"/>
      <c r="P812" s="62"/>
      <c r="Q812" s="63"/>
      <c r="R812" s="63"/>
      <c r="S812" s="62"/>
      <c r="T812" s="62"/>
      <c r="U812" s="62"/>
      <c r="V812" s="64"/>
      <c r="W812" s="62"/>
      <c r="X812" s="44" t="s">
        <v>1073</v>
      </c>
      <c r="Y812" s="53" t="s">
        <v>133</v>
      </c>
      <c r="Z812" s="46">
        <v>41879</v>
      </c>
      <c r="AA812" s="55">
        <v>11408</v>
      </c>
      <c r="AB812" s="44" t="s">
        <v>640</v>
      </c>
      <c r="AC812" s="46">
        <v>41942</v>
      </c>
      <c r="AD812" s="46">
        <v>42061</v>
      </c>
      <c r="AE812" s="56"/>
      <c r="AF812" s="56"/>
      <c r="AG812" s="41"/>
      <c r="AH812" s="60"/>
      <c r="AI812" s="41"/>
      <c r="AJ812" s="56"/>
      <c r="AK812" s="41"/>
      <c r="AL812" s="64"/>
      <c r="AM812" s="64"/>
      <c r="AN812" s="64"/>
      <c r="AO812" s="64"/>
      <c r="AP812" s="61"/>
      <c r="AQ812" s="61"/>
      <c r="AR812" s="61"/>
      <c r="AS812" s="61"/>
      <c r="AT812" s="61"/>
      <c r="AU812" s="61"/>
      <c r="AV812" s="62"/>
      <c r="AW812" s="62"/>
      <c r="AX812" s="62"/>
      <c r="AY812" s="63"/>
      <c r="AZ812" s="62"/>
      <c r="BA812" s="63"/>
      <c r="BB812" s="62"/>
      <c r="BC812" s="62"/>
      <c r="BD812" s="42">
        <v>41882</v>
      </c>
      <c r="BE812" s="42">
        <v>41971</v>
      </c>
      <c r="BF812" s="43"/>
      <c r="BG812" s="62"/>
      <c r="BH812" s="63"/>
      <c r="BI812" s="62"/>
      <c r="BJ812" s="62"/>
      <c r="BK812" s="42"/>
      <c r="BL812" s="42"/>
      <c r="BM812" s="62"/>
    </row>
    <row r="813" spans="1:65" ht="25.5" x14ac:dyDescent="0.25">
      <c r="A813" s="311"/>
      <c r="B813" s="284"/>
      <c r="C813" s="62"/>
      <c r="D813" s="62"/>
      <c r="E813" s="62"/>
      <c r="F813" s="349"/>
      <c r="G813" s="62"/>
      <c r="H813" s="62"/>
      <c r="I813" s="63"/>
      <c r="J813" s="63"/>
      <c r="K813" s="62"/>
      <c r="L813" s="380"/>
      <c r="M813" s="62"/>
      <c r="N813" s="63"/>
      <c r="O813" s="64"/>
      <c r="P813" s="62"/>
      <c r="Q813" s="63"/>
      <c r="R813" s="63"/>
      <c r="S813" s="62"/>
      <c r="T813" s="62"/>
      <c r="U813" s="62"/>
      <c r="V813" s="64"/>
      <c r="W813" s="62"/>
      <c r="X813" s="44" t="s">
        <v>1073</v>
      </c>
      <c r="Y813" s="53" t="s">
        <v>380</v>
      </c>
      <c r="Z813" s="46">
        <v>42061</v>
      </c>
      <c r="AA813" s="55">
        <v>11565</v>
      </c>
      <c r="AB813" s="44" t="s">
        <v>640</v>
      </c>
      <c r="AC813" s="46">
        <v>42062</v>
      </c>
      <c r="AD813" s="46">
        <v>41086</v>
      </c>
      <c r="AE813" s="56"/>
      <c r="AF813" s="56"/>
      <c r="AG813" s="41"/>
      <c r="AH813" s="60"/>
      <c r="AI813" s="41"/>
      <c r="AJ813" s="56"/>
      <c r="AK813" s="41"/>
      <c r="AL813" s="64"/>
      <c r="AM813" s="64"/>
      <c r="AN813" s="64"/>
      <c r="AO813" s="64"/>
      <c r="AP813" s="61"/>
      <c r="AQ813" s="61"/>
      <c r="AR813" s="61"/>
      <c r="AS813" s="61"/>
      <c r="AT813" s="61"/>
      <c r="AU813" s="61"/>
      <c r="AV813" s="62"/>
      <c r="AW813" s="62"/>
      <c r="AX813" s="62"/>
      <c r="AY813" s="63"/>
      <c r="AZ813" s="62"/>
      <c r="BA813" s="63"/>
      <c r="BB813" s="62"/>
      <c r="BC813" s="62"/>
      <c r="BD813" s="42"/>
      <c r="BE813" s="42"/>
      <c r="BF813" s="43"/>
      <c r="BG813" s="62"/>
      <c r="BH813" s="63"/>
      <c r="BI813" s="62"/>
      <c r="BJ813" s="62"/>
      <c r="BK813" s="42"/>
      <c r="BL813" s="42"/>
      <c r="BM813" s="62"/>
    </row>
    <row r="814" spans="1:65" ht="25.5" x14ac:dyDescent="0.25">
      <c r="A814" s="311"/>
      <c r="B814" s="284"/>
      <c r="C814" s="62"/>
      <c r="D814" s="62"/>
      <c r="E814" s="62"/>
      <c r="F814" s="349"/>
      <c r="G814" s="62"/>
      <c r="H814" s="62"/>
      <c r="I814" s="63"/>
      <c r="J814" s="63"/>
      <c r="K814" s="62"/>
      <c r="L814" s="380"/>
      <c r="M814" s="62"/>
      <c r="N814" s="63"/>
      <c r="O814" s="64"/>
      <c r="P814" s="62"/>
      <c r="Q814" s="63"/>
      <c r="R814" s="63"/>
      <c r="S814" s="62"/>
      <c r="T814" s="62"/>
      <c r="U814" s="62"/>
      <c r="V814" s="64"/>
      <c r="W814" s="62"/>
      <c r="X814" s="44" t="s">
        <v>1073</v>
      </c>
      <c r="Y814" s="53" t="s">
        <v>413</v>
      </c>
      <c r="Z814" s="46">
        <v>42181</v>
      </c>
      <c r="AA814" s="55">
        <v>11593</v>
      </c>
      <c r="AB814" s="44" t="s">
        <v>640</v>
      </c>
      <c r="AC814" s="46">
        <v>42182</v>
      </c>
      <c r="AD814" s="46">
        <v>42301</v>
      </c>
      <c r="AE814" s="56"/>
      <c r="AF814" s="56"/>
      <c r="AG814" s="41"/>
      <c r="AH814" s="60"/>
      <c r="AI814" s="41"/>
      <c r="AJ814" s="56"/>
      <c r="AK814" s="41"/>
      <c r="AL814" s="64"/>
      <c r="AM814" s="64"/>
      <c r="AN814" s="64"/>
      <c r="AO814" s="64"/>
      <c r="AP814" s="61"/>
      <c r="AQ814" s="61"/>
      <c r="AR814" s="61"/>
      <c r="AS814" s="61"/>
      <c r="AT814" s="61"/>
      <c r="AU814" s="61"/>
      <c r="AV814" s="62"/>
      <c r="AW814" s="62"/>
      <c r="AX814" s="62"/>
      <c r="AY814" s="63"/>
      <c r="AZ814" s="62"/>
      <c r="BA814" s="63"/>
      <c r="BB814" s="62"/>
      <c r="BC814" s="62"/>
      <c r="BD814" s="42"/>
      <c r="BE814" s="42"/>
      <c r="BF814" s="43"/>
      <c r="BG814" s="62"/>
      <c r="BH814" s="63"/>
      <c r="BI814" s="62"/>
      <c r="BJ814" s="62"/>
      <c r="BK814" s="42"/>
      <c r="BL814" s="42"/>
      <c r="BM814" s="62"/>
    </row>
    <row r="815" spans="1:65" ht="25.5" x14ac:dyDescent="0.25">
      <c r="A815" s="311"/>
      <c r="B815" s="284"/>
      <c r="C815" s="62"/>
      <c r="D815" s="62"/>
      <c r="E815" s="62"/>
      <c r="F815" s="349"/>
      <c r="G815" s="62"/>
      <c r="H815" s="62"/>
      <c r="I815" s="63"/>
      <c r="J815" s="63"/>
      <c r="K815" s="62"/>
      <c r="L815" s="380"/>
      <c r="M815" s="62"/>
      <c r="N815" s="63"/>
      <c r="O815" s="64"/>
      <c r="P815" s="62"/>
      <c r="Q815" s="63"/>
      <c r="R815" s="63"/>
      <c r="S815" s="62"/>
      <c r="T815" s="62"/>
      <c r="U815" s="62"/>
      <c r="V815" s="64"/>
      <c r="W815" s="62"/>
      <c r="X815" s="44" t="s">
        <v>1073</v>
      </c>
      <c r="Y815" s="53" t="s">
        <v>472</v>
      </c>
      <c r="Z815" s="46">
        <v>42300</v>
      </c>
      <c r="AA815" s="55">
        <v>11682</v>
      </c>
      <c r="AB815" s="44" t="s">
        <v>640</v>
      </c>
      <c r="AC815" s="46">
        <v>42302</v>
      </c>
      <c r="AD815" s="46">
        <v>42421</v>
      </c>
      <c r="AE815" s="56"/>
      <c r="AF815" s="56"/>
      <c r="AG815" s="41"/>
      <c r="AH815" s="60"/>
      <c r="AI815" s="41"/>
      <c r="AJ815" s="56"/>
      <c r="AK815" s="41"/>
      <c r="AL815" s="64"/>
      <c r="AM815" s="64"/>
      <c r="AN815" s="64"/>
      <c r="AO815" s="64"/>
      <c r="AP815" s="61"/>
      <c r="AQ815" s="61"/>
      <c r="AR815" s="61"/>
      <c r="AS815" s="61"/>
      <c r="AT815" s="61"/>
      <c r="AU815" s="61"/>
      <c r="AV815" s="62"/>
      <c r="AW815" s="62"/>
      <c r="AX815" s="62"/>
      <c r="AY815" s="63"/>
      <c r="AZ815" s="62"/>
      <c r="BA815" s="63"/>
      <c r="BB815" s="62"/>
      <c r="BC815" s="62"/>
      <c r="BD815" s="42"/>
      <c r="BE815" s="42"/>
      <c r="BF815" s="43"/>
      <c r="BG815" s="62"/>
      <c r="BH815" s="63"/>
      <c r="BI815" s="62"/>
      <c r="BJ815" s="62"/>
      <c r="BK815" s="42"/>
      <c r="BL815" s="42"/>
      <c r="BM815" s="62"/>
    </row>
    <row r="816" spans="1:65" ht="25.5" x14ac:dyDescent="0.25">
      <c r="A816" s="311"/>
      <c r="B816" s="284"/>
      <c r="C816" s="62"/>
      <c r="D816" s="62"/>
      <c r="E816" s="62"/>
      <c r="F816" s="349"/>
      <c r="G816" s="62"/>
      <c r="H816" s="62"/>
      <c r="I816" s="63"/>
      <c r="J816" s="63"/>
      <c r="K816" s="62"/>
      <c r="L816" s="380"/>
      <c r="M816" s="62"/>
      <c r="N816" s="63"/>
      <c r="O816" s="64"/>
      <c r="P816" s="62"/>
      <c r="Q816" s="63"/>
      <c r="R816" s="63"/>
      <c r="S816" s="62"/>
      <c r="T816" s="62"/>
      <c r="U816" s="62"/>
      <c r="V816" s="64"/>
      <c r="W816" s="62"/>
      <c r="X816" s="44" t="s">
        <v>1073</v>
      </c>
      <c r="Y816" s="53" t="s">
        <v>555</v>
      </c>
      <c r="Z816" s="46">
        <v>42419</v>
      </c>
      <c r="AA816" s="55">
        <v>11768</v>
      </c>
      <c r="AB816" s="44" t="s">
        <v>640</v>
      </c>
      <c r="AC816" s="46">
        <v>42422</v>
      </c>
      <c r="AD816" s="46">
        <v>42541</v>
      </c>
      <c r="AE816" s="56"/>
      <c r="AF816" s="56"/>
      <c r="AG816" s="41"/>
      <c r="AH816" s="60"/>
      <c r="AI816" s="41"/>
      <c r="AJ816" s="56"/>
      <c r="AK816" s="41"/>
      <c r="AL816" s="64"/>
      <c r="AM816" s="64"/>
      <c r="AN816" s="64"/>
      <c r="AO816" s="64"/>
      <c r="AP816" s="61"/>
      <c r="AQ816" s="61"/>
      <c r="AR816" s="61"/>
      <c r="AS816" s="61"/>
      <c r="AT816" s="61"/>
      <c r="AU816" s="61"/>
      <c r="AV816" s="62"/>
      <c r="AW816" s="62"/>
      <c r="AX816" s="62"/>
      <c r="AY816" s="63"/>
      <c r="AZ816" s="62"/>
      <c r="BA816" s="63"/>
      <c r="BB816" s="62"/>
      <c r="BC816" s="62"/>
      <c r="BD816" s="42"/>
      <c r="BE816" s="42"/>
      <c r="BF816" s="43"/>
      <c r="BG816" s="62"/>
      <c r="BH816" s="63"/>
      <c r="BI816" s="62"/>
      <c r="BJ816" s="62"/>
      <c r="BK816" s="42"/>
      <c r="BL816" s="42"/>
      <c r="BM816" s="62"/>
    </row>
    <row r="817" spans="1:65" ht="25.5" x14ac:dyDescent="0.25">
      <c r="A817" s="311"/>
      <c r="B817" s="284"/>
      <c r="C817" s="62"/>
      <c r="D817" s="62"/>
      <c r="E817" s="62"/>
      <c r="F817" s="349"/>
      <c r="G817" s="62"/>
      <c r="H817" s="62"/>
      <c r="I817" s="63"/>
      <c r="J817" s="63"/>
      <c r="K817" s="62"/>
      <c r="L817" s="380"/>
      <c r="M817" s="62"/>
      <c r="N817" s="63"/>
      <c r="O817" s="64"/>
      <c r="P817" s="62"/>
      <c r="Q817" s="63"/>
      <c r="R817" s="63"/>
      <c r="S817" s="62"/>
      <c r="T817" s="62"/>
      <c r="U817" s="62"/>
      <c r="V817" s="64"/>
      <c r="W817" s="62"/>
      <c r="X817" s="44" t="s">
        <v>1073</v>
      </c>
      <c r="Y817" s="53" t="s">
        <v>951</v>
      </c>
      <c r="Z817" s="46">
        <v>42541</v>
      </c>
      <c r="AA817" s="55">
        <v>11924</v>
      </c>
      <c r="AB817" s="44" t="s">
        <v>640</v>
      </c>
      <c r="AC817" s="46">
        <v>42542</v>
      </c>
      <c r="AD817" s="46">
        <v>42661</v>
      </c>
      <c r="AE817" s="56"/>
      <c r="AF817" s="56"/>
      <c r="AG817" s="41"/>
      <c r="AH817" s="60"/>
      <c r="AI817" s="41"/>
      <c r="AJ817" s="56"/>
      <c r="AK817" s="41"/>
      <c r="AL817" s="64"/>
      <c r="AM817" s="64"/>
      <c r="AN817" s="64"/>
      <c r="AO817" s="64"/>
      <c r="AP817" s="61"/>
      <c r="AQ817" s="61"/>
      <c r="AR817" s="61"/>
      <c r="AS817" s="61"/>
      <c r="AT817" s="61"/>
      <c r="AU817" s="61"/>
      <c r="AV817" s="62"/>
      <c r="AW817" s="62"/>
      <c r="AX817" s="62"/>
      <c r="AY817" s="63"/>
      <c r="AZ817" s="62"/>
      <c r="BA817" s="63"/>
      <c r="BB817" s="62"/>
      <c r="BC817" s="62"/>
      <c r="BD817" s="42"/>
      <c r="BE817" s="42"/>
      <c r="BF817" s="43"/>
      <c r="BG817" s="62"/>
      <c r="BH817" s="63"/>
      <c r="BI817" s="62"/>
      <c r="BJ817" s="62"/>
      <c r="BK817" s="42"/>
      <c r="BL817" s="42"/>
      <c r="BM817" s="62"/>
    </row>
    <row r="818" spans="1:65" ht="25.5" x14ac:dyDescent="0.25">
      <c r="A818" s="311"/>
      <c r="B818" s="284"/>
      <c r="C818" s="62"/>
      <c r="D818" s="62"/>
      <c r="E818" s="62"/>
      <c r="F818" s="349"/>
      <c r="G818" s="62"/>
      <c r="H818" s="62"/>
      <c r="I818" s="63"/>
      <c r="J818" s="63"/>
      <c r="K818" s="62"/>
      <c r="L818" s="380"/>
      <c r="M818" s="62"/>
      <c r="N818" s="63"/>
      <c r="O818" s="64"/>
      <c r="P818" s="62"/>
      <c r="Q818" s="63"/>
      <c r="R818" s="63"/>
      <c r="S818" s="62"/>
      <c r="T818" s="62"/>
      <c r="U818" s="62"/>
      <c r="V818" s="64"/>
      <c r="W818" s="62"/>
      <c r="X818" s="44" t="s">
        <v>1073</v>
      </c>
      <c r="Y818" s="53" t="s">
        <v>1198</v>
      </c>
      <c r="Z818" s="46">
        <v>42661</v>
      </c>
      <c r="AA818" s="55">
        <v>11960</v>
      </c>
      <c r="AB818" s="44" t="s">
        <v>640</v>
      </c>
      <c r="AC818" s="46">
        <v>42662</v>
      </c>
      <c r="AD818" s="46">
        <v>42781</v>
      </c>
      <c r="AE818" s="56"/>
      <c r="AF818" s="56"/>
      <c r="AG818" s="41"/>
      <c r="AH818" s="60"/>
      <c r="AI818" s="41"/>
      <c r="AJ818" s="56"/>
      <c r="AK818" s="41"/>
      <c r="AL818" s="64"/>
      <c r="AM818" s="64"/>
      <c r="AN818" s="64"/>
      <c r="AO818" s="64"/>
      <c r="AP818" s="61"/>
      <c r="AQ818" s="61"/>
      <c r="AR818" s="61"/>
      <c r="AS818" s="61"/>
      <c r="AT818" s="61"/>
      <c r="AU818" s="61"/>
      <c r="AV818" s="62"/>
      <c r="AW818" s="62"/>
      <c r="AX818" s="62"/>
      <c r="AY818" s="63"/>
      <c r="AZ818" s="62"/>
      <c r="BA818" s="63"/>
      <c r="BB818" s="62"/>
      <c r="BC818" s="62"/>
      <c r="BD818" s="42"/>
      <c r="BE818" s="42"/>
      <c r="BF818" s="43"/>
      <c r="BG818" s="62"/>
      <c r="BH818" s="63"/>
      <c r="BI818" s="62"/>
      <c r="BJ818" s="62"/>
      <c r="BK818" s="42"/>
      <c r="BL818" s="42"/>
      <c r="BM818" s="62"/>
    </row>
    <row r="819" spans="1:65" ht="25.5" x14ac:dyDescent="0.25">
      <c r="A819" s="311"/>
      <c r="B819" s="284"/>
      <c r="C819" s="62"/>
      <c r="D819" s="62"/>
      <c r="E819" s="62"/>
      <c r="F819" s="349"/>
      <c r="G819" s="62"/>
      <c r="H819" s="62"/>
      <c r="I819" s="63"/>
      <c r="J819" s="63"/>
      <c r="K819" s="62"/>
      <c r="L819" s="380"/>
      <c r="M819" s="62"/>
      <c r="N819" s="63"/>
      <c r="O819" s="64"/>
      <c r="P819" s="62"/>
      <c r="Q819" s="63"/>
      <c r="R819" s="63"/>
      <c r="S819" s="62"/>
      <c r="T819" s="62"/>
      <c r="U819" s="62"/>
      <c r="V819" s="64"/>
      <c r="W819" s="62"/>
      <c r="X819" s="44" t="s">
        <v>1073</v>
      </c>
      <c r="Y819" s="53" t="s">
        <v>1199</v>
      </c>
      <c r="Z819" s="46">
        <v>42780</v>
      </c>
      <c r="AA819" s="55">
        <v>12016</v>
      </c>
      <c r="AB819" s="44" t="s">
        <v>640</v>
      </c>
      <c r="AC819" s="46">
        <v>42782</v>
      </c>
      <c r="AD819" s="46">
        <v>42901</v>
      </c>
      <c r="AE819" s="56"/>
      <c r="AF819" s="56"/>
      <c r="AG819" s="41"/>
      <c r="AH819" s="60"/>
      <c r="AI819" s="41"/>
      <c r="AJ819" s="56"/>
      <c r="AK819" s="41"/>
      <c r="AL819" s="64"/>
      <c r="AM819" s="64"/>
      <c r="AN819" s="64"/>
      <c r="AO819" s="64"/>
      <c r="AP819" s="61"/>
      <c r="AQ819" s="61"/>
      <c r="AR819" s="61"/>
      <c r="AS819" s="61"/>
      <c r="AT819" s="61"/>
      <c r="AU819" s="61"/>
      <c r="AV819" s="62"/>
      <c r="AW819" s="62"/>
      <c r="AX819" s="62"/>
      <c r="AY819" s="63"/>
      <c r="AZ819" s="62"/>
      <c r="BA819" s="63"/>
      <c r="BB819" s="62"/>
      <c r="BC819" s="62"/>
      <c r="BD819" s="42"/>
      <c r="BE819" s="42"/>
      <c r="BF819" s="43"/>
      <c r="BG819" s="62"/>
      <c r="BH819" s="63"/>
      <c r="BI819" s="62"/>
      <c r="BJ819" s="62"/>
      <c r="BK819" s="42"/>
      <c r="BL819" s="42"/>
      <c r="BM819" s="62"/>
    </row>
    <row r="820" spans="1:65" ht="25.5" x14ac:dyDescent="0.25">
      <c r="A820" s="311"/>
      <c r="B820" s="284"/>
      <c r="C820" s="62"/>
      <c r="D820" s="62"/>
      <c r="E820" s="62"/>
      <c r="F820" s="349"/>
      <c r="G820" s="62"/>
      <c r="H820" s="62"/>
      <c r="I820" s="63"/>
      <c r="J820" s="63"/>
      <c r="K820" s="62"/>
      <c r="L820" s="380"/>
      <c r="M820" s="62"/>
      <c r="N820" s="63"/>
      <c r="O820" s="64"/>
      <c r="P820" s="62"/>
      <c r="Q820" s="63"/>
      <c r="R820" s="63"/>
      <c r="S820" s="62"/>
      <c r="T820" s="62"/>
      <c r="U820" s="62"/>
      <c r="V820" s="64"/>
      <c r="W820" s="62"/>
      <c r="X820" s="44" t="s">
        <v>1073</v>
      </c>
      <c r="Y820" s="53" t="s">
        <v>1640</v>
      </c>
      <c r="Z820" s="46">
        <v>42900</v>
      </c>
      <c r="AA820" s="55">
        <v>12191</v>
      </c>
      <c r="AB820" s="44" t="s">
        <v>640</v>
      </c>
      <c r="AC820" s="46">
        <v>42902</v>
      </c>
      <c r="AD820" s="46">
        <v>43021</v>
      </c>
      <c r="AE820" s="56"/>
      <c r="AF820" s="56"/>
      <c r="AG820" s="41"/>
      <c r="AH820" s="60"/>
      <c r="AI820" s="41"/>
      <c r="AJ820" s="56"/>
      <c r="AK820" s="41"/>
      <c r="AL820" s="64"/>
      <c r="AM820" s="64"/>
      <c r="AN820" s="64"/>
      <c r="AO820" s="64"/>
      <c r="AP820" s="61"/>
      <c r="AQ820" s="61"/>
      <c r="AR820" s="61"/>
      <c r="AS820" s="61"/>
      <c r="AT820" s="61"/>
      <c r="AU820" s="61"/>
      <c r="AV820" s="62"/>
      <c r="AW820" s="62"/>
      <c r="AX820" s="62"/>
      <c r="AY820" s="63"/>
      <c r="AZ820" s="62"/>
      <c r="BA820" s="63"/>
      <c r="BB820" s="62"/>
      <c r="BC820" s="62"/>
      <c r="BD820" s="42"/>
      <c r="BE820" s="42"/>
      <c r="BF820" s="43"/>
      <c r="BG820" s="62"/>
      <c r="BH820" s="63"/>
      <c r="BI820" s="62"/>
      <c r="BJ820" s="62"/>
      <c r="BK820" s="42"/>
      <c r="BL820" s="42"/>
      <c r="BM820" s="62"/>
    </row>
    <row r="821" spans="1:65" ht="25.5" x14ac:dyDescent="0.25">
      <c r="A821" s="311"/>
      <c r="B821" s="284"/>
      <c r="C821" s="62"/>
      <c r="D821" s="62"/>
      <c r="E821" s="62"/>
      <c r="F821" s="349"/>
      <c r="G821" s="62"/>
      <c r="H821" s="62"/>
      <c r="I821" s="63"/>
      <c r="J821" s="63"/>
      <c r="K821" s="62"/>
      <c r="L821" s="380"/>
      <c r="M821" s="62"/>
      <c r="N821" s="63"/>
      <c r="O821" s="64"/>
      <c r="P821" s="62"/>
      <c r="Q821" s="63"/>
      <c r="R821" s="63"/>
      <c r="S821" s="62"/>
      <c r="T821" s="62"/>
      <c r="U821" s="62"/>
      <c r="V821" s="64"/>
      <c r="W821" s="62"/>
      <c r="X821" s="44" t="s">
        <v>1073</v>
      </c>
      <c r="Y821" s="53" t="s">
        <v>1872</v>
      </c>
      <c r="Z821" s="46">
        <v>43021</v>
      </c>
      <c r="AA821" s="55">
        <v>12211</v>
      </c>
      <c r="AB821" s="44" t="s">
        <v>1871</v>
      </c>
      <c r="AC821" s="46">
        <v>43022</v>
      </c>
      <c r="AD821" s="46">
        <v>43141</v>
      </c>
      <c r="AE821" s="56"/>
      <c r="AF821" s="56"/>
      <c r="AG821" s="41"/>
      <c r="AH821" s="60"/>
      <c r="AI821" s="41"/>
      <c r="AJ821" s="56"/>
      <c r="AK821" s="41"/>
      <c r="AL821" s="64"/>
      <c r="AM821" s="64"/>
      <c r="AN821" s="64"/>
      <c r="AO821" s="64"/>
      <c r="AP821" s="61"/>
      <c r="AQ821" s="61"/>
      <c r="AR821" s="61"/>
      <c r="AS821" s="61"/>
      <c r="AT821" s="61"/>
      <c r="AU821" s="61"/>
      <c r="AV821" s="62"/>
      <c r="AW821" s="62"/>
      <c r="AX821" s="62"/>
      <c r="AY821" s="63"/>
      <c r="AZ821" s="62"/>
      <c r="BA821" s="63"/>
      <c r="BB821" s="62"/>
      <c r="BC821" s="62"/>
      <c r="BD821" s="42"/>
      <c r="BE821" s="42"/>
      <c r="BF821" s="43"/>
      <c r="BG821" s="62"/>
      <c r="BH821" s="63"/>
      <c r="BI821" s="62"/>
      <c r="BJ821" s="62"/>
      <c r="BK821" s="42"/>
      <c r="BL821" s="42"/>
      <c r="BM821" s="62"/>
    </row>
    <row r="822" spans="1:65" ht="25.5" x14ac:dyDescent="0.25">
      <c r="A822" s="312"/>
      <c r="B822" s="285"/>
      <c r="C822" s="66"/>
      <c r="D822" s="66"/>
      <c r="E822" s="66"/>
      <c r="F822" s="350"/>
      <c r="G822" s="66"/>
      <c r="H822" s="66"/>
      <c r="I822" s="67"/>
      <c r="J822" s="67"/>
      <c r="K822" s="66"/>
      <c r="L822" s="381"/>
      <c r="M822" s="66"/>
      <c r="N822" s="67"/>
      <c r="O822" s="68"/>
      <c r="P822" s="66"/>
      <c r="Q822" s="67"/>
      <c r="R822" s="67"/>
      <c r="S822" s="66"/>
      <c r="T822" s="66"/>
      <c r="U822" s="66"/>
      <c r="V822" s="68"/>
      <c r="W822" s="66"/>
      <c r="X822" s="44" t="s">
        <v>1073</v>
      </c>
      <c r="Y822" s="53" t="s">
        <v>1982</v>
      </c>
      <c r="Z822" s="46">
        <v>43131</v>
      </c>
      <c r="AA822" s="55">
        <v>12353</v>
      </c>
      <c r="AB822" s="44" t="s">
        <v>1983</v>
      </c>
      <c r="AC822" s="46">
        <v>43142</v>
      </c>
      <c r="AD822" s="46">
        <v>43261</v>
      </c>
      <c r="AE822" s="56"/>
      <c r="AF822" s="56"/>
      <c r="AG822" s="41"/>
      <c r="AH822" s="60"/>
      <c r="AI822" s="41"/>
      <c r="AJ822" s="56"/>
      <c r="AK822" s="41"/>
      <c r="AL822" s="68"/>
      <c r="AM822" s="68"/>
      <c r="AN822" s="68"/>
      <c r="AO822" s="68"/>
      <c r="AP822" s="61"/>
      <c r="AQ822" s="61"/>
      <c r="AR822" s="61"/>
      <c r="AS822" s="61"/>
      <c r="AT822" s="61"/>
      <c r="AU822" s="61"/>
      <c r="AV822" s="66"/>
      <c r="AW822" s="66"/>
      <c r="AX822" s="66"/>
      <c r="AY822" s="67"/>
      <c r="AZ822" s="66"/>
      <c r="BA822" s="67"/>
      <c r="BB822" s="66"/>
      <c r="BC822" s="66"/>
      <c r="BD822" s="42"/>
      <c r="BE822" s="42"/>
      <c r="BF822" s="43"/>
      <c r="BG822" s="66"/>
      <c r="BH822" s="67"/>
      <c r="BI822" s="66"/>
      <c r="BJ822" s="66"/>
      <c r="BK822" s="42"/>
      <c r="BL822" s="42"/>
      <c r="BM822" s="66"/>
    </row>
    <row r="823" spans="1:65" x14ac:dyDescent="0.25">
      <c r="A823" s="317">
        <v>172</v>
      </c>
      <c r="B823" s="290" t="s">
        <v>2018</v>
      </c>
      <c r="C823" s="57" t="s">
        <v>518</v>
      </c>
      <c r="D823" s="57" t="s">
        <v>336</v>
      </c>
      <c r="E823" s="57"/>
      <c r="F823" s="351" t="s">
        <v>2019</v>
      </c>
      <c r="G823" s="57"/>
      <c r="H823" s="57"/>
      <c r="I823" s="57"/>
      <c r="J823" s="57"/>
      <c r="K823" s="57" t="s">
        <v>2013</v>
      </c>
      <c r="L823" s="385" t="s">
        <v>392</v>
      </c>
      <c r="M823" s="57" t="s">
        <v>623</v>
      </c>
      <c r="N823" s="57">
        <v>42520</v>
      </c>
      <c r="O823" s="57">
        <v>492056.41</v>
      </c>
      <c r="P823" s="57" t="s">
        <v>2020</v>
      </c>
      <c r="Q823" s="57">
        <v>42520</v>
      </c>
      <c r="R823" s="57">
        <v>42669</v>
      </c>
      <c r="S823" s="57" t="s">
        <v>18</v>
      </c>
      <c r="T823" s="57" t="s">
        <v>2021</v>
      </c>
      <c r="U823" s="57" t="s">
        <v>1214</v>
      </c>
      <c r="V823" s="57">
        <v>13272.64</v>
      </c>
      <c r="W823" s="57" t="s">
        <v>296</v>
      </c>
      <c r="X823" s="44"/>
      <c r="Y823" s="53"/>
      <c r="Z823" s="46"/>
      <c r="AA823" s="55"/>
      <c r="AB823" s="53"/>
      <c r="AC823" s="46"/>
      <c r="AD823" s="46"/>
      <c r="AE823" s="56">
        <f>AG823/O823</f>
        <v>6.3603337674231292E-2</v>
      </c>
      <c r="AF823" s="56">
        <f>AH823/O823</f>
        <v>0</v>
      </c>
      <c r="AG823" s="41">
        <f>SUM(AG824:AG829)</f>
        <v>31296.43</v>
      </c>
      <c r="AH823" s="41">
        <f>SUM(AH824:AH829)</f>
        <v>0</v>
      </c>
      <c r="AI823" s="41"/>
      <c r="AJ823" s="56">
        <f>SUM(AJ824:AJ826)</f>
        <v>0.11693563752172237</v>
      </c>
      <c r="AK823" s="41">
        <f>SUM(AK824:AK826)</f>
        <v>57538.93</v>
      </c>
      <c r="AL823" s="59">
        <f>O823-AH823+AG823+AK823</f>
        <v>580891.77</v>
      </c>
      <c r="AM823" s="59">
        <v>536625.47</v>
      </c>
      <c r="AN823" s="59">
        <v>48669.7</v>
      </c>
      <c r="AO823" s="59">
        <f t="shared" ref="AO823" si="57">AM823+AN823</f>
        <v>585295.16999999993</v>
      </c>
      <c r="AP823" s="61"/>
      <c r="AQ823" s="61"/>
      <c r="AR823" s="61"/>
      <c r="AS823" s="61"/>
      <c r="AT823" s="61"/>
      <c r="AU823" s="61"/>
      <c r="AV823" s="203" t="s">
        <v>282</v>
      </c>
      <c r="AW823" s="203" t="s">
        <v>280</v>
      </c>
      <c r="AX823" s="203" t="s">
        <v>2022</v>
      </c>
      <c r="AY823" s="58">
        <v>42514</v>
      </c>
      <c r="AZ823" s="203" t="s">
        <v>2022</v>
      </c>
      <c r="BA823" s="203">
        <v>42514</v>
      </c>
      <c r="BB823" s="203"/>
      <c r="BC823" s="203"/>
      <c r="BD823" s="42">
        <v>42520</v>
      </c>
      <c r="BE823" s="42">
        <v>42639</v>
      </c>
      <c r="BF823" s="43"/>
      <c r="BG823" s="43"/>
      <c r="BH823" s="42">
        <v>42520</v>
      </c>
      <c r="BI823" s="43"/>
      <c r="BJ823" s="43"/>
      <c r="BK823" s="42">
        <v>42644</v>
      </c>
      <c r="BL823" s="42">
        <v>42796</v>
      </c>
      <c r="BM823" s="53"/>
    </row>
    <row r="824" spans="1:65" ht="25.5" x14ac:dyDescent="0.25">
      <c r="A824" s="311"/>
      <c r="B824" s="284"/>
      <c r="C824" s="62"/>
      <c r="D824" s="62"/>
      <c r="E824" s="62"/>
      <c r="F824" s="349"/>
      <c r="G824" s="62"/>
      <c r="H824" s="62"/>
      <c r="I824" s="62"/>
      <c r="J824" s="62"/>
      <c r="K824" s="62"/>
      <c r="L824" s="380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44" t="s">
        <v>1073</v>
      </c>
      <c r="Y824" s="53" t="s">
        <v>2023</v>
      </c>
      <c r="Z824" s="46">
        <v>42636</v>
      </c>
      <c r="AA824" s="55">
        <v>11907</v>
      </c>
      <c r="AB824" s="53" t="s">
        <v>2024</v>
      </c>
      <c r="AC824" s="46">
        <v>42669</v>
      </c>
      <c r="AD824" s="46">
        <v>42789</v>
      </c>
      <c r="AE824" s="56"/>
      <c r="AF824" s="56"/>
      <c r="AG824" s="41"/>
      <c r="AH824" s="60"/>
      <c r="AI824" s="41"/>
      <c r="AJ824" s="56"/>
      <c r="AK824" s="41"/>
      <c r="AL824" s="64"/>
      <c r="AM824" s="64"/>
      <c r="AN824" s="64"/>
      <c r="AO824" s="64"/>
      <c r="AP824" s="61"/>
      <c r="AQ824" s="61"/>
      <c r="AR824" s="61"/>
      <c r="AS824" s="61"/>
      <c r="AT824" s="61"/>
      <c r="AU824" s="61"/>
      <c r="AV824" s="204"/>
      <c r="AW824" s="204"/>
      <c r="AX824" s="204"/>
      <c r="AY824" s="63"/>
      <c r="AZ824" s="204"/>
      <c r="BA824" s="204"/>
      <c r="BB824" s="204"/>
      <c r="BC824" s="204"/>
      <c r="BD824" s="42">
        <v>42640</v>
      </c>
      <c r="BE824" s="42">
        <v>42759</v>
      </c>
      <c r="BF824" s="43"/>
      <c r="BG824" s="43"/>
      <c r="BH824" s="42"/>
      <c r="BI824" s="43"/>
      <c r="BJ824" s="43"/>
      <c r="BK824" s="42"/>
      <c r="BL824" s="42"/>
      <c r="BM824" s="53"/>
    </row>
    <row r="825" spans="1:65" ht="25.5" x14ac:dyDescent="0.25">
      <c r="A825" s="311"/>
      <c r="B825" s="284"/>
      <c r="C825" s="62"/>
      <c r="D825" s="62"/>
      <c r="E825" s="62"/>
      <c r="F825" s="349"/>
      <c r="G825" s="62"/>
      <c r="H825" s="62"/>
      <c r="I825" s="62"/>
      <c r="J825" s="62"/>
      <c r="K825" s="62"/>
      <c r="L825" s="380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44" t="s">
        <v>1073</v>
      </c>
      <c r="Y825" s="53" t="s">
        <v>2025</v>
      </c>
      <c r="Z825" s="46">
        <v>42787</v>
      </c>
      <c r="AA825" s="55">
        <v>12037</v>
      </c>
      <c r="AB825" s="53" t="s">
        <v>2024</v>
      </c>
      <c r="AC825" s="86">
        <v>42790</v>
      </c>
      <c r="AD825" s="86">
        <v>42909</v>
      </c>
      <c r="AE825" s="91"/>
      <c r="AF825" s="91"/>
      <c r="AG825" s="92"/>
      <c r="AH825" s="93"/>
      <c r="AI825" s="41"/>
      <c r="AJ825" s="56"/>
      <c r="AK825" s="41"/>
      <c r="AL825" s="64"/>
      <c r="AM825" s="64"/>
      <c r="AN825" s="64"/>
      <c r="AO825" s="64"/>
      <c r="AP825" s="94"/>
      <c r="AQ825" s="94"/>
      <c r="AR825" s="94"/>
      <c r="AS825" s="94"/>
      <c r="AT825" s="94"/>
      <c r="AU825" s="94"/>
      <c r="AV825" s="204"/>
      <c r="AW825" s="204"/>
      <c r="AX825" s="204"/>
      <c r="AY825" s="63"/>
      <c r="AZ825" s="204"/>
      <c r="BA825" s="204"/>
      <c r="BB825" s="204"/>
      <c r="BC825" s="204"/>
      <c r="BD825" s="95"/>
      <c r="BE825" s="95"/>
      <c r="BF825" s="96"/>
      <c r="BG825" s="96"/>
      <c r="BH825" s="95"/>
      <c r="BI825" s="96"/>
      <c r="BJ825" s="96"/>
      <c r="BK825" s="95"/>
      <c r="BL825" s="95"/>
      <c r="BM825" s="112"/>
    </row>
    <row r="826" spans="1:65" x14ac:dyDescent="0.25">
      <c r="A826" s="311"/>
      <c r="B826" s="284"/>
      <c r="C826" s="62"/>
      <c r="D826" s="62"/>
      <c r="E826" s="62"/>
      <c r="F826" s="349"/>
      <c r="G826" s="62"/>
      <c r="H826" s="62"/>
      <c r="I826" s="62"/>
      <c r="J826" s="62"/>
      <c r="K826" s="62"/>
      <c r="L826" s="380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44" t="s">
        <v>704</v>
      </c>
      <c r="Y826" s="53"/>
      <c r="Z826" s="86"/>
      <c r="AA826" s="90"/>
      <c r="AB826" s="112"/>
      <c r="AC826" s="86"/>
      <c r="AD826" s="86"/>
      <c r="AE826" s="91"/>
      <c r="AF826" s="91"/>
      <c r="AG826" s="92"/>
      <c r="AH826" s="93"/>
      <c r="AI826" s="70">
        <v>42790</v>
      </c>
      <c r="AJ826" s="56">
        <f>AK826/O823</f>
        <v>0.11693563752172237</v>
      </c>
      <c r="AK826" s="41">
        <v>57538.93</v>
      </c>
      <c r="AL826" s="64"/>
      <c r="AM826" s="64"/>
      <c r="AN826" s="64"/>
      <c r="AO826" s="64"/>
      <c r="AP826" s="94"/>
      <c r="AQ826" s="94"/>
      <c r="AR826" s="94"/>
      <c r="AS826" s="94"/>
      <c r="AT826" s="94"/>
      <c r="AU826" s="94"/>
      <c r="AV826" s="205"/>
      <c r="AW826" s="205"/>
      <c r="AX826" s="205"/>
      <c r="AY826" s="67"/>
      <c r="AZ826" s="205"/>
      <c r="BA826" s="205"/>
      <c r="BB826" s="205"/>
      <c r="BC826" s="205"/>
      <c r="BD826" s="95"/>
      <c r="BE826" s="95"/>
      <c r="BF826" s="96"/>
      <c r="BG826" s="96"/>
      <c r="BH826" s="95"/>
      <c r="BI826" s="96"/>
      <c r="BJ826" s="96"/>
      <c r="BK826" s="95"/>
      <c r="BL826" s="95"/>
      <c r="BM826" s="112"/>
    </row>
    <row r="827" spans="1:65" ht="25.5" x14ac:dyDescent="0.25">
      <c r="A827" s="311"/>
      <c r="B827" s="284"/>
      <c r="C827" s="62"/>
      <c r="D827" s="62"/>
      <c r="E827" s="62"/>
      <c r="F827" s="349"/>
      <c r="G827" s="62"/>
      <c r="H827" s="62"/>
      <c r="I827" s="62"/>
      <c r="J827" s="62"/>
      <c r="K827" s="62"/>
      <c r="L827" s="380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44" t="s">
        <v>1073</v>
      </c>
      <c r="Y827" s="53" t="s">
        <v>2026</v>
      </c>
      <c r="Z827" s="86">
        <v>42909</v>
      </c>
      <c r="AA827" s="90">
        <v>12115</v>
      </c>
      <c r="AB827" s="53" t="s">
        <v>2024</v>
      </c>
      <c r="AC827" s="86">
        <v>42910</v>
      </c>
      <c r="AD827" s="86">
        <v>43029</v>
      </c>
      <c r="AE827" s="91"/>
      <c r="AF827" s="91"/>
      <c r="AG827" s="92"/>
      <c r="AH827" s="93"/>
      <c r="AI827" s="70"/>
      <c r="AJ827" s="56"/>
      <c r="AK827" s="41"/>
      <c r="AL827" s="64"/>
      <c r="AM827" s="64"/>
      <c r="AN827" s="64"/>
      <c r="AO827" s="64"/>
      <c r="AP827" s="94"/>
      <c r="AQ827" s="94"/>
      <c r="AR827" s="94"/>
      <c r="AS827" s="94"/>
      <c r="AT827" s="94"/>
      <c r="AU827" s="94"/>
      <c r="AV827" s="206"/>
      <c r="AW827" s="206"/>
      <c r="AX827" s="206"/>
      <c r="AY827" s="89"/>
      <c r="AZ827" s="206"/>
      <c r="BA827" s="206"/>
      <c r="BB827" s="206"/>
      <c r="BC827" s="206"/>
      <c r="BD827" s="95">
        <v>42912</v>
      </c>
      <c r="BE827" s="95">
        <v>43001</v>
      </c>
      <c r="BF827" s="96"/>
      <c r="BG827" s="96"/>
      <c r="BH827" s="95"/>
      <c r="BI827" s="96"/>
      <c r="BJ827" s="96"/>
      <c r="BK827" s="95"/>
      <c r="BL827" s="95"/>
      <c r="BM827" s="112"/>
    </row>
    <row r="828" spans="1:65" ht="25.5" x14ac:dyDescent="0.25">
      <c r="A828" s="311"/>
      <c r="B828" s="284"/>
      <c r="C828" s="62"/>
      <c r="D828" s="62"/>
      <c r="E828" s="62"/>
      <c r="F828" s="349"/>
      <c r="G828" s="62"/>
      <c r="H828" s="62"/>
      <c r="I828" s="62"/>
      <c r="J828" s="62"/>
      <c r="K828" s="62"/>
      <c r="L828" s="380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44" t="s">
        <v>1075</v>
      </c>
      <c r="Y828" s="53" t="s">
        <v>2027</v>
      </c>
      <c r="Z828" s="86">
        <v>42956</v>
      </c>
      <c r="AA828" s="90">
        <v>12115</v>
      </c>
      <c r="AB828" s="53" t="s">
        <v>2028</v>
      </c>
      <c r="AC828" s="86"/>
      <c r="AD828" s="86"/>
      <c r="AE828" s="91"/>
      <c r="AF828" s="91"/>
      <c r="AG828" s="92">
        <v>31296.43</v>
      </c>
      <c r="AH828" s="93"/>
      <c r="AI828" s="70"/>
      <c r="AJ828" s="56"/>
      <c r="AK828" s="41"/>
      <c r="AL828" s="64"/>
      <c r="AM828" s="64"/>
      <c r="AN828" s="64"/>
      <c r="AO828" s="64"/>
      <c r="AP828" s="94"/>
      <c r="AQ828" s="94"/>
      <c r="AR828" s="94"/>
      <c r="AS828" s="94"/>
      <c r="AT828" s="94"/>
      <c r="AU828" s="94"/>
      <c r="AV828" s="206"/>
      <c r="AW828" s="206"/>
      <c r="AX828" s="206"/>
      <c r="AY828" s="89"/>
      <c r="AZ828" s="206"/>
      <c r="BA828" s="206"/>
      <c r="BB828" s="206"/>
      <c r="BC828" s="206"/>
      <c r="BD828" s="95"/>
      <c r="BE828" s="95"/>
      <c r="BF828" s="96"/>
      <c r="BG828" s="96"/>
      <c r="BH828" s="95"/>
      <c r="BI828" s="96"/>
      <c r="BJ828" s="96"/>
      <c r="BK828" s="95"/>
      <c r="BL828" s="95"/>
      <c r="BM828" s="112"/>
    </row>
    <row r="829" spans="1:65" ht="25.5" x14ac:dyDescent="0.25">
      <c r="A829" s="311"/>
      <c r="B829" s="284"/>
      <c r="C829" s="62"/>
      <c r="D829" s="62"/>
      <c r="E829" s="62"/>
      <c r="F829" s="349"/>
      <c r="G829" s="62"/>
      <c r="H829" s="62"/>
      <c r="I829" s="62"/>
      <c r="J829" s="62"/>
      <c r="K829" s="62"/>
      <c r="L829" s="380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44" t="s">
        <v>1075</v>
      </c>
      <c r="Y829" s="53" t="s">
        <v>2029</v>
      </c>
      <c r="Z829" s="86">
        <v>43000</v>
      </c>
      <c r="AA829" s="90"/>
      <c r="AB829" s="53" t="s">
        <v>2028</v>
      </c>
      <c r="AC829" s="86">
        <v>43030</v>
      </c>
      <c r="AD829" s="86">
        <v>43179</v>
      </c>
      <c r="AE829" s="91"/>
      <c r="AF829" s="91"/>
      <c r="AG829" s="92"/>
      <c r="AH829" s="93"/>
      <c r="AI829" s="70"/>
      <c r="AJ829" s="56"/>
      <c r="AK829" s="41"/>
      <c r="AL829" s="64"/>
      <c r="AM829" s="64"/>
      <c r="AN829" s="64"/>
      <c r="AO829" s="64"/>
      <c r="AP829" s="94"/>
      <c r="AQ829" s="94"/>
      <c r="AR829" s="94"/>
      <c r="AS829" s="94"/>
      <c r="AT829" s="94"/>
      <c r="AU829" s="94"/>
      <c r="AV829" s="206"/>
      <c r="AW829" s="206"/>
      <c r="AX829" s="206"/>
      <c r="AY829" s="89"/>
      <c r="AZ829" s="206"/>
      <c r="BA829" s="206"/>
      <c r="BB829" s="206"/>
      <c r="BC829" s="206"/>
      <c r="BD829" s="95">
        <v>43002</v>
      </c>
      <c r="BE829" s="95">
        <v>43180</v>
      </c>
      <c r="BF829" s="96"/>
      <c r="BG829" s="96"/>
      <c r="BH829" s="95"/>
      <c r="BI829" s="96"/>
      <c r="BJ829" s="96"/>
      <c r="BK829" s="95"/>
      <c r="BL829" s="95"/>
      <c r="BM829" s="112"/>
    </row>
    <row r="830" spans="1:65" ht="25.5" x14ac:dyDescent="0.25">
      <c r="A830" s="312"/>
      <c r="B830" s="285"/>
      <c r="C830" s="66"/>
      <c r="D830" s="66"/>
      <c r="E830" s="66"/>
      <c r="F830" s="350"/>
      <c r="G830" s="66"/>
      <c r="H830" s="66"/>
      <c r="I830" s="66"/>
      <c r="J830" s="66"/>
      <c r="K830" s="66"/>
      <c r="L830" s="381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44" t="s">
        <v>1073</v>
      </c>
      <c r="Y830" s="53" t="s">
        <v>2030</v>
      </c>
      <c r="Z830" s="86">
        <v>43178</v>
      </c>
      <c r="AA830" s="90"/>
      <c r="AB830" s="53" t="s">
        <v>2024</v>
      </c>
      <c r="AC830" s="86">
        <v>43180</v>
      </c>
      <c r="AD830" s="86">
        <v>43329</v>
      </c>
      <c r="AE830" s="91"/>
      <c r="AF830" s="91"/>
      <c r="AG830" s="92"/>
      <c r="AH830" s="93"/>
      <c r="AI830" s="70"/>
      <c r="AJ830" s="56"/>
      <c r="AK830" s="41"/>
      <c r="AL830" s="68"/>
      <c r="AM830" s="68"/>
      <c r="AN830" s="68"/>
      <c r="AO830" s="68"/>
      <c r="AP830" s="94"/>
      <c r="AQ830" s="94"/>
      <c r="AR830" s="94"/>
      <c r="AS830" s="94"/>
      <c r="AT830" s="94"/>
      <c r="AU830" s="94"/>
      <c r="AV830" s="206"/>
      <c r="AW830" s="206"/>
      <c r="AX830" s="206"/>
      <c r="AY830" s="89"/>
      <c r="AZ830" s="206"/>
      <c r="BA830" s="206"/>
      <c r="BB830" s="206"/>
      <c r="BC830" s="206"/>
      <c r="BD830" s="95"/>
      <c r="BE830" s="95"/>
      <c r="BF830" s="96"/>
      <c r="BG830" s="96"/>
      <c r="BH830" s="95"/>
      <c r="BI830" s="96"/>
      <c r="BJ830" s="96"/>
      <c r="BK830" s="95"/>
      <c r="BL830" s="95"/>
      <c r="BM830" s="112"/>
    </row>
    <row r="831" spans="1:65" ht="38.25" x14ac:dyDescent="0.25">
      <c r="A831" s="322">
        <v>173</v>
      </c>
      <c r="B831" s="304" t="s">
        <v>931</v>
      </c>
      <c r="C831" s="44" t="s">
        <v>534</v>
      </c>
      <c r="D831" s="85" t="s">
        <v>336</v>
      </c>
      <c r="E831" s="44"/>
      <c r="F831" s="100" t="s">
        <v>1045</v>
      </c>
      <c r="G831" s="44"/>
      <c r="H831" s="44"/>
      <c r="I831" s="46"/>
      <c r="J831" s="46"/>
      <c r="K831" s="54" t="s">
        <v>932</v>
      </c>
      <c r="L831" s="347" t="s">
        <v>556</v>
      </c>
      <c r="M831" s="43" t="s">
        <v>933</v>
      </c>
      <c r="N831" s="207">
        <v>42656</v>
      </c>
      <c r="O831" s="179">
        <v>5264169.8600000003</v>
      </c>
      <c r="P831" s="44" t="s">
        <v>934</v>
      </c>
      <c r="Q831" s="207">
        <v>42656</v>
      </c>
      <c r="R831" s="46">
        <v>43020</v>
      </c>
      <c r="S831" s="44" t="s">
        <v>295</v>
      </c>
      <c r="T831" s="44"/>
      <c r="U831" s="44"/>
      <c r="V831" s="41"/>
      <c r="W831" s="44" t="s">
        <v>927</v>
      </c>
      <c r="X831" s="44"/>
      <c r="Y831" s="53"/>
      <c r="Z831" s="46"/>
      <c r="AA831" s="55"/>
      <c r="AB831" s="53"/>
      <c r="AC831" s="46"/>
      <c r="AD831" s="46"/>
      <c r="AE831" s="56"/>
      <c r="AF831" s="56"/>
      <c r="AG831" s="41"/>
      <c r="AH831" s="60"/>
      <c r="AI831" s="41"/>
      <c r="AJ831" s="56"/>
      <c r="AK831" s="41"/>
      <c r="AL831" s="71">
        <f>O831-AH831+AG831</f>
        <v>5264169.8600000003</v>
      </c>
      <c r="AM831" s="41">
        <v>3600006.23</v>
      </c>
      <c r="AN831" s="41">
        <v>328230.64</v>
      </c>
      <c r="AO831" s="71">
        <f t="shared" ref="AO831:AO851" si="58">AM831+AN831</f>
        <v>3928236.87</v>
      </c>
      <c r="AP831" s="61"/>
      <c r="AQ831" s="61"/>
      <c r="AR831" s="61"/>
      <c r="AS831" s="61"/>
      <c r="AT831" s="61"/>
      <c r="AU831" s="61"/>
      <c r="AV831" s="43"/>
      <c r="AW831" s="43" t="s">
        <v>698</v>
      </c>
      <c r="AX831" s="43" t="s">
        <v>935</v>
      </c>
      <c r="AY831" s="42">
        <v>42468</v>
      </c>
      <c r="AZ831" s="43" t="s">
        <v>935</v>
      </c>
      <c r="BA831" s="42">
        <v>42468</v>
      </c>
      <c r="BB831" s="43"/>
      <c r="BC831" s="43"/>
      <c r="BD831" s="42">
        <v>42656</v>
      </c>
      <c r="BE831" s="42">
        <v>43020</v>
      </c>
      <c r="BF831" s="43"/>
      <c r="BG831" s="43"/>
      <c r="BH831" s="42">
        <v>42656</v>
      </c>
      <c r="BI831" s="43"/>
      <c r="BJ831" s="43"/>
      <c r="BK831" s="42"/>
      <c r="BL831" s="42"/>
      <c r="BM831" s="43"/>
    </row>
    <row r="832" spans="1:65" x14ac:dyDescent="0.25">
      <c r="A832" s="317">
        <v>174</v>
      </c>
      <c r="B832" s="290" t="s">
        <v>969</v>
      </c>
      <c r="C832" s="57" t="s">
        <v>535</v>
      </c>
      <c r="D832" s="57" t="s">
        <v>336</v>
      </c>
      <c r="E832" s="57"/>
      <c r="F832" s="351" t="s">
        <v>970</v>
      </c>
      <c r="G832" s="57"/>
      <c r="H832" s="57"/>
      <c r="I832" s="58"/>
      <c r="J832" s="58"/>
      <c r="K832" s="57" t="s">
        <v>971</v>
      </c>
      <c r="L832" s="385" t="s">
        <v>556</v>
      </c>
      <c r="M832" s="57" t="s">
        <v>933</v>
      </c>
      <c r="N832" s="58">
        <v>42656</v>
      </c>
      <c r="O832" s="59">
        <v>5478552.5999999996</v>
      </c>
      <c r="P832" s="57" t="s">
        <v>972</v>
      </c>
      <c r="Q832" s="58">
        <v>42656</v>
      </c>
      <c r="R832" s="58">
        <v>43020</v>
      </c>
      <c r="S832" s="57" t="s">
        <v>295</v>
      </c>
      <c r="T832" s="57"/>
      <c r="U832" s="57"/>
      <c r="V832" s="59"/>
      <c r="W832" s="57" t="s">
        <v>968</v>
      </c>
      <c r="X832" s="44"/>
      <c r="Y832" s="53"/>
      <c r="Z832" s="46"/>
      <c r="AA832" s="55"/>
      <c r="AB832" s="53"/>
      <c r="AC832" s="46"/>
      <c r="AD832" s="46"/>
      <c r="AE832" s="56">
        <f>AG832/O832</f>
        <v>5.2258594724453322E-2</v>
      </c>
      <c r="AF832" s="56">
        <f>AH832/O832</f>
        <v>0</v>
      </c>
      <c r="AG832" s="41">
        <f>SUM(AG833:AG835)</f>
        <v>286301.46000000002</v>
      </c>
      <c r="AH832" s="41">
        <f>SUM(AH833:AH835)</f>
        <v>0</v>
      </c>
      <c r="AI832" s="41"/>
      <c r="AJ832" s="56"/>
      <c r="AK832" s="41"/>
      <c r="AL832" s="59">
        <f>O832-AH832+AG832</f>
        <v>5764854.0599999996</v>
      </c>
      <c r="AM832" s="59">
        <v>3194527.16</v>
      </c>
      <c r="AN832" s="59">
        <v>1467449.59</v>
      </c>
      <c r="AO832" s="59">
        <f t="shared" si="58"/>
        <v>4661976.75</v>
      </c>
      <c r="AP832" s="61"/>
      <c r="AQ832" s="61"/>
      <c r="AR832" s="61"/>
      <c r="AS832" s="61"/>
      <c r="AT832" s="61"/>
      <c r="AU832" s="61"/>
      <c r="AV832" s="57"/>
      <c r="AW832" s="57" t="s">
        <v>698</v>
      </c>
      <c r="AX832" s="57" t="s">
        <v>935</v>
      </c>
      <c r="AY832" s="58">
        <v>42458</v>
      </c>
      <c r="AZ832" s="57" t="s">
        <v>935</v>
      </c>
      <c r="BA832" s="58">
        <v>42458</v>
      </c>
      <c r="BB832" s="57"/>
      <c r="BC832" s="57"/>
      <c r="BD832" s="95">
        <v>42656</v>
      </c>
      <c r="BE832" s="95">
        <v>43020</v>
      </c>
      <c r="BF832" s="43"/>
      <c r="BG832" s="57"/>
      <c r="BH832" s="58">
        <v>42656</v>
      </c>
      <c r="BI832" s="57"/>
      <c r="BJ832" s="57"/>
      <c r="BK832" s="42"/>
      <c r="BL832" s="42"/>
      <c r="BM832" s="57"/>
    </row>
    <row r="833" spans="1:65" ht="25.5" x14ac:dyDescent="0.25">
      <c r="A833" s="311"/>
      <c r="B833" s="284"/>
      <c r="C833" s="62"/>
      <c r="D833" s="62"/>
      <c r="E833" s="62"/>
      <c r="F833" s="349"/>
      <c r="G833" s="62"/>
      <c r="H833" s="62"/>
      <c r="I833" s="63"/>
      <c r="J833" s="63"/>
      <c r="K833" s="62"/>
      <c r="L833" s="380"/>
      <c r="M833" s="62"/>
      <c r="N833" s="63"/>
      <c r="O833" s="64"/>
      <c r="P833" s="62"/>
      <c r="Q833" s="63"/>
      <c r="R833" s="63"/>
      <c r="S833" s="62"/>
      <c r="T833" s="62"/>
      <c r="U833" s="62"/>
      <c r="V833" s="64"/>
      <c r="W833" s="62"/>
      <c r="X833" s="85" t="s">
        <v>1073</v>
      </c>
      <c r="Y833" s="112" t="s">
        <v>1666</v>
      </c>
      <c r="Z833" s="86">
        <v>43018</v>
      </c>
      <c r="AA833" s="90">
        <v>12172</v>
      </c>
      <c r="AB833" s="111" t="s">
        <v>648</v>
      </c>
      <c r="AC833" s="46">
        <v>43021</v>
      </c>
      <c r="AD833" s="46">
        <v>42835</v>
      </c>
      <c r="AE833" s="56"/>
      <c r="AF833" s="56"/>
      <c r="AG833" s="41"/>
      <c r="AH833" s="60"/>
      <c r="AI833" s="41"/>
      <c r="AJ833" s="56"/>
      <c r="AK833" s="41"/>
      <c r="AL833" s="64"/>
      <c r="AM833" s="64"/>
      <c r="AN833" s="64"/>
      <c r="AO833" s="64"/>
      <c r="AP833" s="61"/>
      <c r="AQ833" s="61"/>
      <c r="AR833" s="61"/>
      <c r="AS833" s="61"/>
      <c r="AT833" s="61"/>
      <c r="AU833" s="61"/>
      <c r="AV833" s="62"/>
      <c r="AW833" s="62"/>
      <c r="AX833" s="62"/>
      <c r="AY833" s="63"/>
      <c r="AZ833" s="62"/>
      <c r="BA833" s="63"/>
      <c r="BB833" s="62"/>
      <c r="BC833" s="62"/>
      <c r="BD833" s="42">
        <v>43021</v>
      </c>
      <c r="BE833" s="42">
        <v>43200</v>
      </c>
      <c r="BF833" s="43"/>
      <c r="BG833" s="62"/>
      <c r="BH833" s="63"/>
      <c r="BI833" s="62"/>
      <c r="BJ833" s="62"/>
      <c r="BK833" s="42"/>
      <c r="BL833" s="42"/>
      <c r="BM833" s="62"/>
    </row>
    <row r="834" spans="1:65" ht="38.25" x14ac:dyDescent="0.25">
      <c r="A834" s="311"/>
      <c r="B834" s="284"/>
      <c r="C834" s="62"/>
      <c r="D834" s="62"/>
      <c r="E834" s="62"/>
      <c r="F834" s="349"/>
      <c r="G834" s="62"/>
      <c r="H834" s="62"/>
      <c r="I834" s="63"/>
      <c r="J834" s="63"/>
      <c r="K834" s="62"/>
      <c r="L834" s="380"/>
      <c r="M834" s="62"/>
      <c r="N834" s="63"/>
      <c r="O834" s="64"/>
      <c r="P834" s="62"/>
      <c r="Q834" s="63"/>
      <c r="R834" s="63"/>
      <c r="S834" s="62"/>
      <c r="T834" s="62"/>
      <c r="U834" s="62"/>
      <c r="V834" s="64"/>
      <c r="W834" s="62"/>
      <c r="X834" s="85" t="s">
        <v>1873</v>
      </c>
      <c r="Y834" s="112" t="s">
        <v>1874</v>
      </c>
      <c r="Z834" s="46">
        <v>43160</v>
      </c>
      <c r="AA834" s="55">
        <v>12292</v>
      </c>
      <c r="AB834" s="81" t="s">
        <v>1560</v>
      </c>
      <c r="AC834" s="46"/>
      <c r="AD834" s="46"/>
      <c r="AE834" s="56"/>
      <c r="AF834" s="56"/>
      <c r="AG834" s="41">
        <v>286301.46000000002</v>
      </c>
      <c r="AH834" s="60"/>
      <c r="AI834" s="41"/>
      <c r="AJ834" s="56"/>
      <c r="AK834" s="41"/>
      <c r="AL834" s="64"/>
      <c r="AM834" s="64"/>
      <c r="AN834" s="64"/>
      <c r="AO834" s="64"/>
      <c r="AP834" s="61"/>
      <c r="AQ834" s="61"/>
      <c r="AR834" s="61"/>
      <c r="AS834" s="61"/>
      <c r="AT834" s="61"/>
      <c r="AU834" s="61"/>
      <c r="AV834" s="62"/>
      <c r="AW834" s="62"/>
      <c r="AX834" s="62"/>
      <c r="AY834" s="63"/>
      <c r="AZ834" s="62"/>
      <c r="BA834" s="63"/>
      <c r="BB834" s="62"/>
      <c r="BC834" s="62"/>
      <c r="BD834" s="208"/>
      <c r="BE834" s="208"/>
      <c r="BF834" s="43"/>
      <c r="BG834" s="62"/>
      <c r="BH834" s="63"/>
      <c r="BI834" s="62"/>
      <c r="BJ834" s="62"/>
      <c r="BK834" s="42"/>
      <c r="BL834" s="42"/>
      <c r="BM834" s="62"/>
    </row>
    <row r="835" spans="1:65" ht="25.5" x14ac:dyDescent="0.25">
      <c r="A835" s="312"/>
      <c r="B835" s="285"/>
      <c r="C835" s="66"/>
      <c r="D835" s="66"/>
      <c r="E835" s="66"/>
      <c r="F835" s="350"/>
      <c r="G835" s="66"/>
      <c r="H835" s="66"/>
      <c r="I835" s="67"/>
      <c r="J835" s="67"/>
      <c r="K835" s="66"/>
      <c r="L835" s="381"/>
      <c r="M835" s="66"/>
      <c r="N835" s="67"/>
      <c r="O835" s="68"/>
      <c r="P835" s="66"/>
      <c r="Q835" s="67"/>
      <c r="R835" s="67"/>
      <c r="S835" s="66"/>
      <c r="T835" s="66"/>
      <c r="U835" s="66"/>
      <c r="V835" s="68"/>
      <c r="W835" s="66"/>
      <c r="X835" s="85" t="s">
        <v>1073</v>
      </c>
      <c r="Y835" s="112" t="s">
        <v>1875</v>
      </c>
      <c r="Z835" s="46">
        <v>43200</v>
      </c>
      <c r="AA835" s="55">
        <v>12298</v>
      </c>
      <c r="AB835" s="111" t="s">
        <v>648</v>
      </c>
      <c r="AC835" s="46">
        <v>43201</v>
      </c>
      <c r="AD835" s="46">
        <v>43380</v>
      </c>
      <c r="AE835" s="56"/>
      <c r="AF835" s="56"/>
      <c r="AG835" s="41"/>
      <c r="AH835" s="60"/>
      <c r="AI835" s="41"/>
      <c r="AJ835" s="56"/>
      <c r="AK835" s="41"/>
      <c r="AL835" s="68"/>
      <c r="AM835" s="68"/>
      <c r="AN835" s="68"/>
      <c r="AO835" s="68"/>
      <c r="AP835" s="61"/>
      <c r="AQ835" s="61"/>
      <c r="AR835" s="61"/>
      <c r="AS835" s="61"/>
      <c r="AT835" s="61"/>
      <c r="AU835" s="61"/>
      <c r="AV835" s="66"/>
      <c r="AW835" s="66"/>
      <c r="AX835" s="66"/>
      <c r="AY835" s="67"/>
      <c r="AZ835" s="66"/>
      <c r="BA835" s="67"/>
      <c r="BB835" s="66"/>
      <c r="BC835" s="66"/>
      <c r="BD835" s="209">
        <v>43201</v>
      </c>
      <c r="BE835" s="209">
        <v>43290</v>
      </c>
      <c r="BF835" s="43"/>
      <c r="BG835" s="66"/>
      <c r="BH835" s="67"/>
      <c r="BI835" s="66"/>
      <c r="BJ835" s="66"/>
      <c r="BK835" s="42"/>
      <c r="BL835" s="42"/>
      <c r="BM835" s="66"/>
    </row>
    <row r="836" spans="1:65" x14ac:dyDescent="0.25">
      <c r="A836" s="317">
        <v>175</v>
      </c>
      <c r="B836" s="290" t="s">
        <v>1264</v>
      </c>
      <c r="C836" s="57" t="s">
        <v>1144</v>
      </c>
      <c r="D836" s="57" t="s">
        <v>336</v>
      </c>
      <c r="E836" s="57"/>
      <c r="F836" s="351" t="s">
        <v>1147</v>
      </c>
      <c r="G836" s="57"/>
      <c r="H836" s="57"/>
      <c r="I836" s="58"/>
      <c r="J836" s="58"/>
      <c r="K836" s="57" t="s">
        <v>1144</v>
      </c>
      <c r="L836" s="385" t="s">
        <v>1148</v>
      </c>
      <c r="M836" s="57" t="s">
        <v>1163</v>
      </c>
      <c r="N836" s="58">
        <v>42741</v>
      </c>
      <c r="O836" s="59">
        <v>1520150.77</v>
      </c>
      <c r="P836" s="57"/>
      <c r="Q836" s="58" t="s">
        <v>1151</v>
      </c>
      <c r="R836" s="58">
        <v>42920</v>
      </c>
      <c r="S836" s="57" t="s">
        <v>18</v>
      </c>
      <c r="T836" s="57" t="s">
        <v>1211</v>
      </c>
      <c r="U836" s="57" t="s">
        <v>1213</v>
      </c>
      <c r="V836" s="59">
        <v>0</v>
      </c>
      <c r="W836" s="57" t="s">
        <v>296</v>
      </c>
      <c r="X836" s="44"/>
      <c r="Y836" s="53"/>
      <c r="Z836" s="46"/>
      <c r="AA836" s="55"/>
      <c r="AB836" s="65"/>
      <c r="AC836" s="46"/>
      <c r="AD836" s="46"/>
      <c r="AE836" s="56">
        <f>AG836/O836</f>
        <v>0.23404751490538009</v>
      </c>
      <c r="AF836" s="56">
        <f>AH836/O836</f>
        <v>0</v>
      </c>
      <c r="AG836" s="41">
        <f>SUM(AG837:AG841)</f>
        <v>355787.51</v>
      </c>
      <c r="AH836" s="41">
        <f>SUM(AH837:AH840)</f>
        <v>0</v>
      </c>
      <c r="AI836" s="41"/>
      <c r="AJ836" s="56">
        <f>SUM(AJ837)</f>
        <v>0.318699999737526</v>
      </c>
      <c r="AK836" s="41">
        <f>SUM(AK837)</f>
        <v>484472.05</v>
      </c>
      <c r="AL836" s="59">
        <f>O836-AH836+AG836+AK836</f>
        <v>2360410.33</v>
      </c>
      <c r="AM836" s="59">
        <v>884390.92</v>
      </c>
      <c r="AN836" s="59">
        <v>699250.65</v>
      </c>
      <c r="AO836" s="59">
        <f t="shared" si="58"/>
        <v>1583641.57</v>
      </c>
      <c r="AP836" s="61"/>
      <c r="AQ836" s="61"/>
      <c r="AR836" s="61"/>
      <c r="AS836" s="61"/>
      <c r="AT836" s="61"/>
      <c r="AU836" s="61"/>
      <c r="AV836" s="57"/>
      <c r="AW836" s="57"/>
      <c r="AX836" s="57"/>
      <c r="AY836" s="58"/>
      <c r="AZ836" s="57"/>
      <c r="BA836" s="58"/>
      <c r="BB836" s="57"/>
      <c r="BC836" s="57"/>
      <c r="BD836" s="42">
        <v>42803</v>
      </c>
      <c r="BE836" s="42">
        <v>42952</v>
      </c>
      <c r="BF836" s="43"/>
      <c r="BG836" s="57"/>
      <c r="BH836" s="58">
        <v>42803</v>
      </c>
      <c r="BI836" s="57"/>
      <c r="BJ836" s="57"/>
      <c r="BK836" s="42"/>
      <c r="BL836" s="42"/>
      <c r="BM836" s="57"/>
    </row>
    <row r="837" spans="1:65" ht="38.25" x14ac:dyDescent="0.25">
      <c r="A837" s="311"/>
      <c r="B837" s="284"/>
      <c r="C837" s="62"/>
      <c r="D837" s="62"/>
      <c r="E837" s="62"/>
      <c r="F837" s="349"/>
      <c r="G837" s="62"/>
      <c r="H837" s="62"/>
      <c r="I837" s="63"/>
      <c r="J837" s="63"/>
      <c r="K837" s="62"/>
      <c r="L837" s="380"/>
      <c r="M837" s="62"/>
      <c r="N837" s="63"/>
      <c r="O837" s="64"/>
      <c r="P837" s="62"/>
      <c r="Q837" s="63"/>
      <c r="R837" s="63"/>
      <c r="S837" s="62"/>
      <c r="T837" s="62"/>
      <c r="U837" s="62"/>
      <c r="V837" s="64"/>
      <c r="W837" s="62"/>
      <c r="X837" s="44" t="s">
        <v>730</v>
      </c>
      <c r="Y837" s="53" t="s">
        <v>1286</v>
      </c>
      <c r="Z837" s="46"/>
      <c r="AA837" s="55"/>
      <c r="AB837" s="65"/>
      <c r="AC837" s="46"/>
      <c r="AD837" s="46"/>
      <c r="AE837" s="56"/>
      <c r="AF837" s="56"/>
      <c r="AG837" s="41"/>
      <c r="AH837" s="41">
        <v>0</v>
      </c>
      <c r="AI837" s="70">
        <v>42919</v>
      </c>
      <c r="AJ837" s="56">
        <f>AK837/O836</f>
        <v>0.318699999737526</v>
      </c>
      <c r="AK837" s="41">
        <v>484472.05</v>
      </c>
      <c r="AL837" s="64"/>
      <c r="AM837" s="64"/>
      <c r="AN837" s="64"/>
      <c r="AO837" s="64">
        <f t="shared" si="58"/>
        <v>0</v>
      </c>
      <c r="AP837" s="61"/>
      <c r="AQ837" s="61"/>
      <c r="AR837" s="61"/>
      <c r="AS837" s="61"/>
      <c r="AT837" s="61"/>
      <c r="AU837" s="61"/>
      <c r="AV837" s="62"/>
      <c r="AW837" s="62"/>
      <c r="AX837" s="62"/>
      <c r="AY837" s="63"/>
      <c r="AZ837" s="62"/>
      <c r="BA837" s="63"/>
      <c r="BB837" s="62"/>
      <c r="BC837" s="62"/>
      <c r="BD837" s="42"/>
      <c r="BE837" s="42"/>
      <c r="BF837" s="43"/>
      <c r="BG837" s="62"/>
      <c r="BH837" s="63"/>
      <c r="BI837" s="62"/>
      <c r="BJ837" s="62"/>
      <c r="BK837" s="42"/>
      <c r="BL837" s="42"/>
      <c r="BM837" s="62"/>
    </row>
    <row r="838" spans="1:65" ht="38.25" x14ac:dyDescent="0.25">
      <c r="A838" s="311"/>
      <c r="B838" s="284"/>
      <c r="C838" s="62"/>
      <c r="D838" s="62"/>
      <c r="E838" s="62"/>
      <c r="F838" s="349"/>
      <c r="G838" s="62"/>
      <c r="H838" s="62"/>
      <c r="I838" s="63"/>
      <c r="J838" s="63"/>
      <c r="K838" s="62"/>
      <c r="L838" s="380"/>
      <c r="M838" s="62"/>
      <c r="N838" s="63"/>
      <c r="O838" s="64"/>
      <c r="P838" s="62"/>
      <c r="Q838" s="63"/>
      <c r="R838" s="63"/>
      <c r="S838" s="62"/>
      <c r="T838" s="62"/>
      <c r="U838" s="62"/>
      <c r="V838" s="64"/>
      <c r="W838" s="62"/>
      <c r="X838" s="44" t="s">
        <v>1073</v>
      </c>
      <c r="Y838" s="53" t="s">
        <v>337</v>
      </c>
      <c r="Z838" s="46">
        <v>42921</v>
      </c>
      <c r="AA838" s="55">
        <v>12142</v>
      </c>
      <c r="AB838" s="111" t="s">
        <v>1572</v>
      </c>
      <c r="AC838" s="46">
        <v>42921</v>
      </c>
      <c r="AD838" s="46">
        <v>43100</v>
      </c>
      <c r="AE838" s="56"/>
      <c r="AF838" s="56"/>
      <c r="AG838" s="41"/>
      <c r="AH838" s="41"/>
      <c r="AI838" s="41"/>
      <c r="AJ838" s="56"/>
      <c r="AK838" s="41"/>
      <c r="AL838" s="64"/>
      <c r="AM838" s="64"/>
      <c r="AN838" s="64"/>
      <c r="AO838" s="64"/>
      <c r="AP838" s="61"/>
      <c r="AQ838" s="61"/>
      <c r="AR838" s="61"/>
      <c r="AS838" s="61"/>
      <c r="AT838" s="61"/>
      <c r="AU838" s="61"/>
      <c r="AV838" s="62"/>
      <c r="AW838" s="62"/>
      <c r="AX838" s="62"/>
      <c r="AY838" s="63"/>
      <c r="AZ838" s="62"/>
      <c r="BA838" s="63"/>
      <c r="BB838" s="62"/>
      <c r="BC838" s="62"/>
      <c r="BD838" s="42">
        <v>42953</v>
      </c>
      <c r="BE838" s="42">
        <v>43072</v>
      </c>
      <c r="BF838" s="43"/>
      <c r="BG838" s="62"/>
      <c r="BH838" s="63"/>
      <c r="BI838" s="62"/>
      <c r="BJ838" s="62"/>
      <c r="BK838" s="42"/>
      <c r="BL838" s="42"/>
      <c r="BM838" s="62"/>
    </row>
    <row r="839" spans="1:65" ht="38.25" x14ac:dyDescent="0.25">
      <c r="A839" s="311"/>
      <c r="B839" s="284"/>
      <c r="C839" s="62"/>
      <c r="D839" s="62"/>
      <c r="E839" s="62"/>
      <c r="F839" s="349"/>
      <c r="G839" s="62"/>
      <c r="H839" s="62"/>
      <c r="I839" s="63"/>
      <c r="J839" s="63"/>
      <c r="K839" s="62"/>
      <c r="L839" s="380"/>
      <c r="M839" s="62"/>
      <c r="N839" s="63"/>
      <c r="O839" s="64"/>
      <c r="P839" s="62"/>
      <c r="Q839" s="63"/>
      <c r="R839" s="63"/>
      <c r="S839" s="62"/>
      <c r="T839" s="62"/>
      <c r="U839" s="62"/>
      <c r="V839" s="64"/>
      <c r="W839" s="62"/>
      <c r="X839" s="44" t="s">
        <v>1075</v>
      </c>
      <c r="Y839" s="53" t="s">
        <v>338</v>
      </c>
      <c r="Z839" s="46">
        <v>42996</v>
      </c>
      <c r="AA839" s="55">
        <v>12143</v>
      </c>
      <c r="AB839" s="81" t="s">
        <v>1560</v>
      </c>
      <c r="AC839" s="46"/>
      <c r="AD839" s="46"/>
      <c r="AE839" s="56"/>
      <c r="AF839" s="56"/>
      <c r="AG839" s="41">
        <v>212181.42</v>
      </c>
      <c r="AH839" s="41"/>
      <c r="AI839" s="41"/>
      <c r="AJ839" s="56"/>
      <c r="AK839" s="41"/>
      <c r="AL839" s="64"/>
      <c r="AM839" s="64"/>
      <c r="AN839" s="64"/>
      <c r="AO839" s="64"/>
      <c r="AP839" s="61"/>
      <c r="AQ839" s="61"/>
      <c r="AR839" s="61"/>
      <c r="AS839" s="61"/>
      <c r="AT839" s="61"/>
      <c r="AU839" s="61"/>
      <c r="AV839" s="62"/>
      <c r="AW839" s="62"/>
      <c r="AX839" s="62"/>
      <c r="AY839" s="63"/>
      <c r="AZ839" s="62"/>
      <c r="BA839" s="63"/>
      <c r="BB839" s="62"/>
      <c r="BC839" s="62"/>
      <c r="BD839" s="42"/>
      <c r="BE839" s="42"/>
      <c r="BF839" s="43"/>
      <c r="BG839" s="62"/>
      <c r="BH839" s="63"/>
      <c r="BI839" s="62"/>
      <c r="BJ839" s="62"/>
      <c r="BK839" s="42"/>
      <c r="BL839" s="42"/>
      <c r="BM839" s="62"/>
    </row>
    <row r="840" spans="1:65" ht="38.25" x14ac:dyDescent="0.25">
      <c r="A840" s="311"/>
      <c r="B840" s="284"/>
      <c r="C840" s="62"/>
      <c r="D840" s="62"/>
      <c r="E840" s="62"/>
      <c r="F840" s="349"/>
      <c r="G840" s="62"/>
      <c r="H840" s="62"/>
      <c r="I840" s="63"/>
      <c r="J840" s="63"/>
      <c r="K840" s="62"/>
      <c r="L840" s="380"/>
      <c r="M840" s="62"/>
      <c r="N840" s="63"/>
      <c r="O840" s="64"/>
      <c r="P840" s="62"/>
      <c r="Q840" s="63"/>
      <c r="R840" s="63"/>
      <c r="S840" s="62"/>
      <c r="T840" s="62"/>
      <c r="U840" s="62"/>
      <c r="V840" s="64"/>
      <c r="W840" s="62"/>
      <c r="X840" s="44" t="s">
        <v>1075</v>
      </c>
      <c r="Y840" s="53" t="s">
        <v>1711</v>
      </c>
      <c r="Z840" s="46">
        <v>42996</v>
      </c>
      <c r="AA840" s="55">
        <v>12201</v>
      </c>
      <c r="AB840" s="81" t="s">
        <v>1560</v>
      </c>
      <c r="AC840" s="46"/>
      <c r="AD840" s="46"/>
      <c r="AE840" s="56"/>
      <c r="AF840" s="56"/>
      <c r="AG840" s="41"/>
      <c r="AH840" s="41"/>
      <c r="AI840" s="41"/>
      <c r="AJ840" s="56"/>
      <c r="AK840" s="41"/>
      <c r="AL840" s="64"/>
      <c r="AM840" s="64"/>
      <c r="AN840" s="64"/>
      <c r="AO840" s="64"/>
      <c r="AP840" s="61"/>
      <c r="AQ840" s="61"/>
      <c r="AR840" s="61"/>
      <c r="AS840" s="61"/>
      <c r="AT840" s="61"/>
      <c r="AU840" s="61"/>
      <c r="AV840" s="62"/>
      <c r="AW840" s="62"/>
      <c r="AX840" s="62"/>
      <c r="AY840" s="63"/>
      <c r="AZ840" s="62"/>
      <c r="BA840" s="63"/>
      <c r="BB840" s="62"/>
      <c r="BC840" s="62"/>
      <c r="BD840" s="42"/>
      <c r="BE840" s="42"/>
      <c r="BF840" s="43"/>
      <c r="BG840" s="62"/>
      <c r="BH840" s="63"/>
      <c r="BI840" s="62"/>
      <c r="BJ840" s="62"/>
      <c r="BK840" s="42"/>
      <c r="BL840" s="42"/>
      <c r="BM840" s="62"/>
    </row>
    <row r="841" spans="1:65" ht="38.25" x14ac:dyDescent="0.25">
      <c r="A841" s="312"/>
      <c r="B841" s="285"/>
      <c r="C841" s="66"/>
      <c r="D841" s="66"/>
      <c r="E841" s="66"/>
      <c r="F841" s="350"/>
      <c r="G841" s="66"/>
      <c r="H841" s="66"/>
      <c r="I841" s="67"/>
      <c r="J841" s="67"/>
      <c r="K841" s="66"/>
      <c r="L841" s="381"/>
      <c r="M841" s="66"/>
      <c r="N841" s="67"/>
      <c r="O841" s="68"/>
      <c r="P841" s="66"/>
      <c r="Q841" s="67"/>
      <c r="R841" s="67"/>
      <c r="S841" s="66"/>
      <c r="T841" s="66"/>
      <c r="U841" s="66"/>
      <c r="V841" s="68"/>
      <c r="W841" s="66"/>
      <c r="X841" s="44" t="s">
        <v>1075</v>
      </c>
      <c r="Y841" s="53" t="s">
        <v>1876</v>
      </c>
      <c r="Z841" s="46">
        <v>43152</v>
      </c>
      <c r="AA841" s="55">
        <v>12247</v>
      </c>
      <c r="AB841" s="81" t="s">
        <v>1560</v>
      </c>
      <c r="AC841" s="46"/>
      <c r="AD841" s="46"/>
      <c r="AE841" s="56"/>
      <c r="AF841" s="56"/>
      <c r="AG841" s="41">
        <v>143606.09</v>
      </c>
      <c r="AH841" s="41"/>
      <c r="AI841" s="41"/>
      <c r="AJ841" s="56"/>
      <c r="AK841" s="41"/>
      <c r="AL841" s="68"/>
      <c r="AM841" s="68"/>
      <c r="AN841" s="68"/>
      <c r="AO841" s="68"/>
      <c r="AP841" s="61"/>
      <c r="AQ841" s="61"/>
      <c r="AR841" s="61"/>
      <c r="AS841" s="61"/>
      <c r="AT841" s="61"/>
      <c r="AU841" s="61"/>
      <c r="AV841" s="66"/>
      <c r="AW841" s="66"/>
      <c r="AX841" s="66"/>
      <c r="AY841" s="67"/>
      <c r="AZ841" s="66"/>
      <c r="BA841" s="67"/>
      <c r="BB841" s="66"/>
      <c r="BC841" s="66"/>
      <c r="BD841" s="42"/>
      <c r="BE841" s="42"/>
      <c r="BF841" s="43"/>
      <c r="BG841" s="66"/>
      <c r="BH841" s="67"/>
      <c r="BI841" s="66"/>
      <c r="BJ841" s="66"/>
      <c r="BK841" s="42"/>
      <c r="BL841" s="42"/>
      <c r="BM841" s="66"/>
    </row>
    <row r="842" spans="1:65" x14ac:dyDescent="0.25">
      <c r="A842" s="317">
        <v>176</v>
      </c>
      <c r="B842" s="290" t="s">
        <v>1265</v>
      </c>
      <c r="C842" s="57" t="s">
        <v>1103</v>
      </c>
      <c r="D842" s="57" t="s">
        <v>336</v>
      </c>
      <c r="E842" s="57"/>
      <c r="F842" s="351" t="s">
        <v>1149</v>
      </c>
      <c r="G842" s="58"/>
      <c r="H842" s="58"/>
      <c r="I842" s="58"/>
      <c r="J842" s="58"/>
      <c r="K842" s="57" t="s">
        <v>1145</v>
      </c>
      <c r="L842" s="385" t="s">
        <v>1150</v>
      </c>
      <c r="M842" s="57" t="s">
        <v>263</v>
      </c>
      <c r="N842" s="58">
        <v>42741</v>
      </c>
      <c r="O842" s="59">
        <v>1514549.86</v>
      </c>
      <c r="P842" s="57" t="s">
        <v>1370</v>
      </c>
      <c r="Q842" s="58" t="s">
        <v>1151</v>
      </c>
      <c r="R842" s="58">
        <v>43070</v>
      </c>
      <c r="S842" s="57" t="s">
        <v>18</v>
      </c>
      <c r="T842" s="57" t="s">
        <v>1212</v>
      </c>
      <c r="U842" s="57" t="s">
        <v>1213</v>
      </c>
      <c r="V842" s="59">
        <v>0</v>
      </c>
      <c r="W842" s="57" t="s">
        <v>296</v>
      </c>
      <c r="X842" s="47"/>
      <c r="Y842" s="50"/>
      <c r="Z842" s="48"/>
      <c r="AA842" s="51"/>
      <c r="AB842" s="120"/>
      <c r="AC842" s="46"/>
      <c r="AD842" s="46"/>
      <c r="AE842" s="56">
        <f>AG842/O842</f>
        <v>0.16082485392722562</v>
      </c>
      <c r="AF842" s="56">
        <f>AH842/O842</f>
        <v>7.8138021814613601E-2</v>
      </c>
      <c r="AG842" s="41">
        <f>SUM(AG843:AG846)</f>
        <v>243577.26</v>
      </c>
      <c r="AH842" s="41">
        <f>SUM(AH843:AH846)</f>
        <v>118343.93</v>
      </c>
      <c r="AI842" s="41"/>
      <c r="AJ842" s="56"/>
      <c r="AK842" s="41"/>
      <c r="AL842" s="59">
        <f>O842-AH842+AG842</f>
        <v>1639783.1900000002</v>
      </c>
      <c r="AM842" s="59">
        <v>391086.01</v>
      </c>
      <c r="AN842" s="59">
        <v>715672.11</v>
      </c>
      <c r="AO842" s="59">
        <f t="shared" si="58"/>
        <v>1106758.1200000001</v>
      </c>
      <c r="AP842" s="61"/>
      <c r="AQ842" s="61"/>
      <c r="AR842" s="61"/>
      <c r="AS842" s="61"/>
      <c r="AT842" s="61"/>
      <c r="AU842" s="61"/>
      <c r="AV842" s="57"/>
      <c r="AW842" s="57"/>
      <c r="AX842" s="57"/>
      <c r="AY842" s="58"/>
      <c r="AZ842" s="57"/>
      <c r="BA842" s="58"/>
      <c r="BB842" s="57"/>
      <c r="BC842" s="57"/>
      <c r="BD842" s="42"/>
      <c r="BE842" s="42"/>
      <c r="BF842" s="43"/>
      <c r="BG842" s="57"/>
      <c r="BH842" s="58"/>
      <c r="BI842" s="57"/>
      <c r="BJ842" s="57"/>
      <c r="BK842" s="42"/>
      <c r="BL842" s="42"/>
      <c r="BM842" s="57"/>
    </row>
    <row r="843" spans="1:65" ht="38.25" x14ac:dyDescent="0.25">
      <c r="A843" s="311"/>
      <c r="B843" s="284"/>
      <c r="C843" s="62"/>
      <c r="D843" s="62"/>
      <c r="E843" s="62"/>
      <c r="F843" s="349"/>
      <c r="G843" s="63"/>
      <c r="H843" s="63"/>
      <c r="I843" s="63"/>
      <c r="J843" s="63"/>
      <c r="K843" s="62"/>
      <c r="L843" s="380"/>
      <c r="M843" s="62"/>
      <c r="N843" s="63"/>
      <c r="O843" s="64"/>
      <c r="P843" s="62"/>
      <c r="Q843" s="63"/>
      <c r="R843" s="63"/>
      <c r="S843" s="62"/>
      <c r="T843" s="62"/>
      <c r="U843" s="62"/>
      <c r="V843" s="64"/>
      <c r="W843" s="62"/>
      <c r="X843" s="44" t="s">
        <v>1075</v>
      </c>
      <c r="Y843" s="53" t="s">
        <v>1928</v>
      </c>
      <c r="Z843" s="46">
        <v>42919</v>
      </c>
      <c r="AA843" s="55">
        <v>12109</v>
      </c>
      <c r="AB843" s="81" t="s">
        <v>1878</v>
      </c>
      <c r="AC843" s="46"/>
      <c r="AD843" s="46"/>
      <c r="AE843" s="56"/>
      <c r="AF843" s="56"/>
      <c r="AG843" s="41"/>
      <c r="AH843" s="41">
        <v>118343.93</v>
      </c>
      <c r="AI843" s="41"/>
      <c r="AJ843" s="56"/>
      <c r="AK843" s="41"/>
      <c r="AL843" s="64"/>
      <c r="AM843" s="64"/>
      <c r="AN843" s="64"/>
      <c r="AO843" s="64"/>
      <c r="AP843" s="61"/>
      <c r="AQ843" s="61"/>
      <c r="AR843" s="61"/>
      <c r="AS843" s="61"/>
      <c r="AT843" s="61"/>
      <c r="AU843" s="61"/>
      <c r="AV843" s="62"/>
      <c r="AW843" s="62"/>
      <c r="AX843" s="62"/>
      <c r="AY843" s="63"/>
      <c r="AZ843" s="62"/>
      <c r="BA843" s="63"/>
      <c r="BB843" s="62"/>
      <c r="BC843" s="62"/>
      <c r="BD843" s="42"/>
      <c r="BE843" s="42"/>
      <c r="BF843" s="43"/>
      <c r="BG843" s="62"/>
      <c r="BH843" s="63"/>
      <c r="BI843" s="62"/>
      <c r="BJ843" s="62"/>
      <c r="BK843" s="42"/>
      <c r="BL843" s="42"/>
      <c r="BM843" s="62"/>
    </row>
    <row r="844" spans="1:65" ht="38.25" x14ac:dyDescent="0.25">
      <c r="A844" s="311"/>
      <c r="B844" s="284"/>
      <c r="C844" s="62"/>
      <c r="D844" s="62"/>
      <c r="E844" s="62"/>
      <c r="F844" s="349"/>
      <c r="G844" s="63"/>
      <c r="H844" s="63"/>
      <c r="I844" s="63"/>
      <c r="J844" s="63"/>
      <c r="K844" s="62"/>
      <c r="L844" s="380"/>
      <c r="M844" s="62"/>
      <c r="N844" s="63"/>
      <c r="O844" s="64"/>
      <c r="P844" s="62"/>
      <c r="Q844" s="63"/>
      <c r="R844" s="63"/>
      <c r="S844" s="62"/>
      <c r="T844" s="62"/>
      <c r="U844" s="62"/>
      <c r="V844" s="64"/>
      <c r="W844" s="62"/>
      <c r="X844" s="44" t="s">
        <v>1073</v>
      </c>
      <c r="Y844" s="53" t="s">
        <v>1929</v>
      </c>
      <c r="Z844" s="46">
        <v>43040</v>
      </c>
      <c r="AA844" s="55">
        <v>12206</v>
      </c>
      <c r="AB844" s="81" t="s">
        <v>1749</v>
      </c>
      <c r="AC844" s="46">
        <v>43071</v>
      </c>
      <c r="AD844" s="46">
        <v>43131</v>
      </c>
      <c r="AE844" s="56"/>
      <c r="AF844" s="56"/>
      <c r="AG844" s="41"/>
      <c r="AH844" s="41"/>
      <c r="AI844" s="41"/>
      <c r="AJ844" s="56"/>
      <c r="AK844" s="41"/>
      <c r="AL844" s="64"/>
      <c r="AM844" s="64"/>
      <c r="AN844" s="64"/>
      <c r="AO844" s="64"/>
      <c r="AP844" s="61"/>
      <c r="AQ844" s="61"/>
      <c r="AR844" s="61"/>
      <c r="AS844" s="61"/>
      <c r="AT844" s="61"/>
      <c r="AU844" s="61"/>
      <c r="AV844" s="62"/>
      <c r="AW844" s="62"/>
      <c r="AX844" s="62"/>
      <c r="AY844" s="63"/>
      <c r="AZ844" s="62"/>
      <c r="BA844" s="63"/>
      <c r="BB844" s="62"/>
      <c r="BC844" s="62"/>
      <c r="BD844" s="42">
        <v>43041</v>
      </c>
      <c r="BE844" s="42">
        <v>43131</v>
      </c>
      <c r="BF844" s="43"/>
      <c r="BG844" s="62"/>
      <c r="BH844" s="63"/>
      <c r="BI844" s="62"/>
      <c r="BJ844" s="62"/>
      <c r="BK844" s="42"/>
      <c r="BL844" s="42"/>
      <c r="BM844" s="62"/>
    </row>
    <row r="845" spans="1:65" ht="38.25" x14ac:dyDescent="0.25">
      <c r="A845" s="311"/>
      <c r="B845" s="284"/>
      <c r="C845" s="62"/>
      <c r="D845" s="62"/>
      <c r="E845" s="62"/>
      <c r="F845" s="349"/>
      <c r="G845" s="63"/>
      <c r="H845" s="63"/>
      <c r="I845" s="63"/>
      <c r="J845" s="63"/>
      <c r="K845" s="62"/>
      <c r="L845" s="380"/>
      <c r="M845" s="62"/>
      <c r="N845" s="63"/>
      <c r="O845" s="64"/>
      <c r="P845" s="62"/>
      <c r="Q845" s="63"/>
      <c r="R845" s="63"/>
      <c r="S845" s="62"/>
      <c r="T845" s="62"/>
      <c r="U845" s="62"/>
      <c r="V845" s="64"/>
      <c r="W845" s="62"/>
      <c r="X845" s="44" t="s">
        <v>1073</v>
      </c>
      <c r="Y845" s="53" t="s">
        <v>1930</v>
      </c>
      <c r="Z845" s="46">
        <v>43132</v>
      </c>
      <c r="AA845" s="55">
        <v>12250</v>
      </c>
      <c r="AB845" s="81" t="s">
        <v>1749</v>
      </c>
      <c r="AC845" s="46">
        <v>43132</v>
      </c>
      <c r="AD845" s="46">
        <v>43431</v>
      </c>
      <c r="AE845" s="56"/>
      <c r="AF845" s="56"/>
      <c r="AG845" s="41"/>
      <c r="AH845" s="41"/>
      <c r="AI845" s="41"/>
      <c r="AJ845" s="56"/>
      <c r="AK845" s="41"/>
      <c r="AL845" s="64"/>
      <c r="AM845" s="64"/>
      <c r="AN845" s="64"/>
      <c r="AO845" s="64"/>
      <c r="AP845" s="61"/>
      <c r="AQ845" s="61"/>
      <c r="AR845" s="61"/>
      <c r="AS845" s="61"/>
      <c r="AT845" s="61"/>
      <c r="AU845" s="61"/>
      <c r="AV845" s="62"/>
      <c r="AW845" s="62"/>
      <c r="AX845" s="62"/>
      <c r="AY845" s="63"/>
      <c r="AZ845" s="62"/>
      <c r="BA845" s="63"/>
      <c r="BB845" s="62"/>
      <c r="BC845" s="62"/>
      <c r="BD845" s="42">
        <v>43132</v>
      </c>
      <c r="BE845" s="42">
        <v>43431</v>
      </c>
      <c r="BF845" s="43"/>
      <c r="BG845" s="62"/>
      <c r="BH845" s="63"/>
      <c r="BI845" s="62"/>
      <c r="BJ845" s="62"/>
      <c r="BK845" s="42"/>
      <c r="BL845" s="42"/>
      <c r="BM845" s="62"/>
    </row>
    <row r="846" spans="1:65" ht="38.25" x14ac:dyDescent="0.25">
      <c r="A846" s="312"/>
      <c r="B846" s="285"/>
      <c r="C846" s="66"/>
      <c r="D846" s="66"/>
      <c r="E846" s="66"/>
      <c r="F846" s="350"/>
      <c r="G846" s="67"/>
      <c r="H846" s="67"/>
      <c r="I846" s="67"/>
      <c r="J846" s="67"/>
      <c r="K846" s="66"/>
      <c r="L846" s="381"/>
      <c r="M846" s="66"/>
      <c r="N846" s="67"/>
      <c r="O846" s="68"/>
      <c r="P846" s="66"/>
      <c r="Q846" s="67"/>
      <c r="R846" s="67"/>
      <c r="S846" s="66"/>
      <c r="T846" s="66"/>
      <c r="U846" s="66"/>
      <c r="V846" s="68"/>
      <c r="W846" s="66"/>
      <c r="X846" s="44" t="s">
        <v>1075</v>
      </c>
      <c r="Y846" s="53" t="s">
        <v>1931</v>
      </c>
      <c r="Z846" s="46">
        <v>43159</v>
      </c>
      <c r="AA846" s="55">
        <v>12256</v>
      </c>
      <c r="AB846" s="81" t="s">
        <v>1560</v>
      </c>
      <c r="AC846" s="46"/>
      <c r="AD846" s="46"/>
      <c r="AE846" s="56"/>
      <c r="AF846" s="56"/>
      <c r="AG846" s="41">
        <v>243577.26</v>
      </c>
      <c r="AH846" s="41">
        <v>0</v>
      </c>
      <c r="AI846" s="41"/>
      <c r="AJ846" s="56"/>
      <c r="AK846" s="41"/>
      <c r="AL846" s="68"/>
      <c r="AM846" s="68"/>
      <c r="AN846" s="68"/>
      <c r="AO846" s="68"/>
      <c r="AP846" s="61"/>
      <c r="AQ846" s="61"/>
      <c r="AR846" s="61"/>
      <c r="AS846" s="61"/>
      <c r="AT846" s="61"/>
      <c r="AU846" s="61"/>
      <c r="AV846" s="66"/>
      <c r="AW846" s="66"/>
      <c r="AX846" s="66"/>
      <c r="AY846" s="67"/>
      <c r="AZ846" s="66"/>
      <c r="BA846" s="67"/>
      <c r="BB846" s="66"/>
      <c r="BC846" s="66"/>
      <c r="BD846" s="42"/>
      <c r="BE846" s="42"/>
      <c r="BF846" s="43"/>
      <c r="BG846" s="66"/>
      <c r="BH846" s="67"/>
      <c r="BI846" s="66"/>
      <c r="BJ846" s="66"/>
      <c r="BK846" s="42"/>
      <c r="BL846" s="42"/>
      <c r="BM846" s="66"/>
    </row>
    <row r="847" spans="1:65" x14ac:dyDescent="0.25">
      <c r="A847" s="317">
        <v>177</v>
      </c>
      <c r="B847" s="290" t="s">
        <v>1319</v>
      </c>
      <c r="C847" s="57" t="s">
        <v>1145</v>
      </c>
      <c r="D847" s="57" t="s">
        <v>336</v>
      </c>
      <c r="E847" s="57"/>
      <c r="F847" s="351" t="s">
        <v>1320</v>
      </c>
      <c r="G847" s="58"/>
      <c r="H847" s="58"/>
      <c r="I847" s="58"/>
      <c r="J847" s="58"/>
      <c r="K847" s="57" t="s">
        <v>1321</v>
      </c>
      <c r="L847" s="385" t="s">
        <v>1322</v>
      </c>
      <c r="M847" s="57" t="s">
        <v>1323</v>
      </c>
      <c r="N847" s="58">
        <v>42881</v>
      </c>
      <c r="O847" s="59">
        <v>74750</v>
      </c>
      <c r="P847" s="57" t="s">
        <v>1369</v>
      </c>
      <c r="Q847" s="58">
        <v>42881</v>
      </c>
      <c r="R847" s="58">
        <v>43100</v>
      </c>
      <c r="S847" s="57" t="s">
        <v>295</v>
      </c>
      <c r="T847" s="57"/>
      <c r="U847" s="57"/>
      <c r="V847" s="59"/>
      <c r="W847" s="57" t="s">
        <v>1047</v>
      </c>
      <c r="X847" s="44"/>
      <c r="Y847" s="53"/>
      <c r="Z847" s="46"/>
      <c r="AA847" s="55"/>
      <c r="AB847" s="65"/>
      <c r="AC847" s="46"/>
      <c r="AD847" s="46"/>
      <c r="AE847" s="56">
        <f>AG847/O847</f>
        <v>0.24</v>
      </c>
      <c r="AF847" s="56">
        <f>AH847/P847</f>
        <v>0</v>
      </c>
      <c r="AG847" s="41">
        <f>SUM(AG848)</f>
        <v>17940</v>
      </c>
      <c r="AH847" s="41"/>
      <c r="AI847" s="41"/>
      <c r="AJ847" s="56"/>
      <c r="AK847" s="41"/>
      <c r="AL847" s="59">
        <f>O847-AH847+AG847</f>
        <v>92690</v>
      </c>
      <c r="AM847" s="59">
        <v>0</v>
      </c>
      <c r="AN847" s="59">
        <v>92690</v>
      </c>
      <c r="AO847" s="59">
        <f t="shared" si="58"/>
        <v>92690</v>
      </c>
      <c r="AP847" s="61"/>
      <c r="AQ847" s="61"/>
      <c r="AR847" s="61"/>
      <c r="AS847" s="61"/>
      <c r="AT847" s="61"/>
      <c r="AU847" s="61"/>
      <c r="AV847" s="57"/>
      <c r="AW847" s="57"/>
      <c r="AX847" s="57"/>
      <c r="AY847" s="58"/>
      <c r="AZ847" s="57"/>
      <c r="BA847" s="58"/>
      <c r="BB847" s="57"/>
      <c r="BC847" s="57"/>
      <c r="BD847" s="42"/>
      <c r="BE847" s="42"/>
      <c r="BF847" s="43"/>
      <c r="BG847" s="57"/>
      <c r="BH847" s="58"/>
      <c r="BI847" s="57"/>
      <c r="BJ847" s="57"/>
      <c r="BK847" s="42"/>
      <c r="BL847" s="42"/>
      <c r="BM847" s="57"/>
    </row>
    <row r="848" spans="1:65" ht="38.25" x14ac:dyDescent="0.25">
      <c r="A848" s="312"/>
      <c r="B848" s="285"/>
      <c r="C848" s="66"/>
      <c r="D848" s="66"/>
      <c r="E848" s="66"/>
      <c r="F848" s="350"/>
      <c r="G848" s="67"/>
      <c r="H848" s="67"/>
      <c r="I848" s="67"/>
      <c r="J848" s="67"/>
      <c r="K848" s="66"/>
      <c r="L848" s="381"/>
      <c r="M848" s="66"/>
      <c r="N848" s="67"/>
      <c r="O848" s="68"/>
      <c r="P848" s="66"/>
      <c r="Q848" s="67"/>
      <c r="R848" s="67"/>
      <c r="S848" s="66"/>
      <c r="T848" s="66"/>
      <c r="U848" s="66"/>
      <c r="V848" s="68"/>
      <c r="W848" s="66"/>
      <c r="X848" s="44" t="s">
        <v>1075</v>
      </c>
      <c r="Y848" s="53" t="s">
        <v>1750</v>
      </c>
      <c r="Z848" s="46">
        <v>42884</v>
      </c>
      <c r="AA848" s="55">
        <v>12202</v>
      </c>
      <c r="AB848" s="81" t="s">
        <v>1712</v>
      </c>
      <c r="AC848" s="46"/>
      <c r="AD848" s="46"/>
      <c r="AE848" s="56"/>
      <c r="AF848" s="56"/>
      <c r="AG848" s="41">
        <v>17940</v>
      </c>
      <c r="AH848" s="41"/>
      <c r="AI848" s="41"/>
      <c r="AJ848" s="56"/>
      <c r="AK848" s="41"/>
      <c r="AL848" s="68"/>
      <c r="AM848" s="68"/>
      <c r="AN848" s="68"/>
      <c r="AO848" s="68"/>
      <c r="AP848" s="61"/>
      <c r="AQ848" s="61"/>
      <c r="AR848" s="61"/>
      <c r="AS848" s="61"/>
      <c r="AT848" s="61"/>
      <c r="AU848" s="61"/>
      <c r="AV848" s="66"/>
      <c r="AW848" s="66"/>
      <c r="AX848" s="66"/>
      <c r="AY848" s="67"/>
      <c r="AZ848" s="66"/>
      <c r="BA848" s="67"/>
      <c r="BB848" s="66"/>
      <c r="BC848" s="66"/>
      <c r="BD848" s="42"/>
      <c r="BE848" s="42"/>
      <c r="BF848" s="43"/>
      <c r="BG848" s="66"/>
      <c r="BH848" s="67"/>
      <c r="BI848" s="66"/>
      <c r="BJ848" s="66"/>
      <c r="BK848" s="42"/>
      <c r="BL848" s="42"/>
      <c r="BM848" s="66"/>
    </row>
    <row r="849" spans="1:65" x14ac:dyDescent="0.25">
      <c r="A849" s="317">
        <v>178</v>
      </c>
      <c r="B849" s="290"/>
      <c r="C849" s="57"/>
      <c r="D849" s="57" t="s">
        <v>336</v>
      </c>
      <c r="E849" s="57"/>
      <c r="F849" s="351" t="s">
        <v>1595</v>
      </c>
      <c r="G849" s="57"/>
      <c r="H849" s="57"/>
      <c r="I849" s="58"/>
      <c r="J849" s="58"/>
      <c r="K849" s="57" t="s">
        <v>1594</v>
      </c>
      <c r="L849" s="385" t="s">
        <v>556</v>
      </c>
      <c r="M849" s="57" t="s">
        <v>277</v>
      </c>
      <c r="N849" s="58">
        <v>42989</v>
      </c>
      <c r="O849" s="59">
        <v>3000342.31</v>
      </c>
      <c r="P849" s="57"/>
      <c r="Q849" s="58">
        <v>42989</v>
      </c>
      <c r="R849" s="58">
        <v>43198</v>
      </c>
      <c r="S849" s="57" t="s">
        <v>295</v>
      </c>
      <c r="T849" s="57"/>
      <c r="U849" s="57"/>
      <c r="V849" s="59"/>
      <c r="W849" s="57" t="s">
        <v>297</v>
      </c>
      <c r="X849" s="44"/>
      <c r="Y849" s="53"/>
      <c r="Z849" s="46"/>
      <c r="AA849" s="55"/>
      <c r="AB849" s="55"/>
      <c r="AC849" s="55"/>
      <c r="AD849" s="46"/>
      <c r="AE849" s="56">
        <f>AG849/O849</f>
        <v>7.1633406389552928E-2</v>
      </c>
      <c r="AF849" s="56">
        <f>AH849/O849</f>
        <v>0</v>
      </c>
      <c r="AG849" s="41">
        <f>SUM(AG850)</f>
        <v>214924.74</v>
      </c>
      <c r="AH849" s="41"/>
      <c r="AI849" s="41"/>
      <c r="AJ849" s="56"/>
      <c r="AK849" s="41"/>
      <c r="AL849" s="59">
        <f>O849-AH849+AG849</f>
        <v>3215267.05</v>
      </c>
      <c r="AM849" s="59">
        <v>1629906.71</v>
      </c>
      <c r="AN849" s="59">
        <v>555853.18000000005</v>
      </c>
      <c r="AO849" s="59">
        <f t="shared" si="58"/>
        <v>2185759.89</v>
      </c>
      <c r="AP849" s="61"/>
      <c r="AQ849" s="61"/>
      <c r="AR849" s="61"/>
      <c r="AS849" s="61"/>
      <c r="AT849" s="61"/>
      <c r="AU849" s="61"/>
      <c r="AV849" s="57"/>
      <c r="AW849" s="57"/>
      <c r="AX849" s="57"/>
      <c r="AY849" s="58"/>
      <c r="AZ849" s="57"/>
      <c r="BA849" s="58"/>
      <c r="BB849" s="57"/>
      <c r="BC849" s="57"/>
      <c r="BD849" s="42"/>
      <c r="BE849" s="42"/>
      <c r="BF849" s="43"/>
      <c r="BG849" s="57"/>
      <c r="BH849" s="58"/>
      <c r="BI849" s="57"/>
      <c r="BJ849" s="57"/>
      <c r="BK849" s="42"/>
      <c r="BL849" s="42"/>
      <c r="BM849" s="57"/>
    </row>
    <row r="850" spans="1:65" ht="38.25" x14ac:dyDescent="0.25">
      <c r="A850" s="312"/>
      <c r="B850" s="285"/>
      <c r="C850" s="66"/>
      <c r="D850" s="66"/>
      <c r="E850" s="66"/>
      <c r="F850" s="350"/>
      <c r="G850" s="66"/>
      <c r="H850" s="66"/>
      <c r="I850" s="67"/>
      <c r="J850" s="67"/>
      <c r="K850" s="66"/>
      <c r="L850" s="381"/>
      <c r="M850" s="66"/>
      <c r="N850" s="67"/>
      <c r="O850" s="68"/>
      <c r="P850" s="66"/>
      <c r="Q850" s="67"/>
      <c r="R850" s="67"/>
      <c r="S850" s="66"/>
      <c r="T850" s="66"/>
      <c r="U850" s="66"/>
      <c r="V850" s="68"/>
      <c r="W850" s="66"/>
      <c r="X850" s="44" t="s">
        <v>1075</v>
      </c>
      <c r="Y850" s="53" t="s">
        <v>1751</v>
      </c>
      <c r="Z850" s="46">
        <v>43077</v>
      </c>
      <c r="AA850" s="55">
        <v>12212</v>
      </c>
      <c r="AB850" s="55" t="s">
        <v>1553</v>
      </c>
      <c r="AC850" s="55"/>
      <c r="AD850" s="46"/>
      <c r="AE850" s="56"/>
      <c r="AF850" s="56"/>
      <c r="AG850" s="41">
        <v>214924.74</v>
      </c>
      <c r="AH850" s="41"/>
      <c r="AI850" s="41"/>
      <c r="AJ850" s="56"/>
      <c r="AK850" s="41"/>
      <c r="AL850" s="68"/>
      <c r="AM850" s="68"/>
      <c r="AN850" s="68"/>
      <c r="AO850" s="68"/>
      <c r="AP850" s="61"/>
      <c r="AQ850" s="61"/>
      <c r="AR850" s="61"/>
      <c r="AS850" s="61"/>
      <c r="AT850" s="61"/>
      <c r="AU850" s="61"/>
      <c r="AV850" s="66"/>
      <c r="AW850" s="66"/>
      <c r="AX850" s="66"/>
      <c r="AY850" s="67"/>
      <c r="AZ850" s="66"/>
      <c r="BA850" s="67"/>
      <c r="BB850" s="66"/>
      <c r="BC850" s="66"/>
      <c r="BD850" s="42"/>
      <c r="BE850" s="42"/>
      <c r="BF850" s="43"/>
      <c r="BG850" s="66"/>
      <c r="BH850" s="67"/>
      <c r="BI850" s="66"/>
      <c r="BJ850" s="66"/>
      <c r="BK850" s="42"/>
      <c r="BL850" s="42"/>
      <c r="BM850" s="66"/>
    </row>
    <row r="851" spans="1:65" x14ac:dyDescent="0.25">
      <c r="A851" s="317">
        <v>179</v>
      </c>
      <c r="B851" s="290"/>
      <c r="C851" s="57"/>
      <c r="D851" s="57" t="s">
        <v>336</v>
      </c>
      <c r="E851" s="57"/>
      <c r="F851" s="351" t="s">
        <v>1769</v>
      </c>
      <c r="G851" s="57"/>
      <c r="H851" s="57"/>
      <c r="I851" s="58"/>
      <c r="J851" s="58"/>
      <c r="K851" s="57" t="s">
        <v>1770</v>
      </c>
      <c r="L851" s="385" t="s">
        <v>556</v>
      </c>
      <c r="M851" s="57" t="s">
        <v>277</v>
      </c>
      <c r="N851" s="58"/>
      <c r="O851" s="59">
        <v>8998415.7799999993</v>
      </c>
      <c r="P851" s="57"/>
      <c r="Q851" s="58"/>
      <c r="R851" s="58"/>
      <c r="S851" s="57" t="s">
        <v>295</v>
      </c>
      <c r="T851" s="57"/>
      <c r="U851" s="57"/>
      <c r="V851" s="59">
        <v>8837618.7799999993</v>
      </c>
      <c r="W851" s="57" t="s">
        <v>297</v>
      </c>
      <c r="X851" s="44"/>
      <c r="Y851" s="53"/>
      <c r="Z851" s="46"/>
      <c r="AA851" s="46"/>
      <c r="AB851" s="55"/>
      <c r="AC851" s="55"/>
      <c r="AD851" s="46"/>
      <c r="AE851" s="56">
        <f>AG851/O851</f>
        <v>0.22226052439643995</v>
      </c>
      <c r="AF851" s="56">
        <f>AH851/O851</f>
        <v>0</v>
      </c>
      <c r="AG851" s="41">
        <f>SUM(AG852)</f>
        <v>1999992.61</v>
      </c>
      <c r="AH851" s="41"/>
      <c r="AI851" s="41"/>
      <c r="AJ851" s="56"/>
      <c r="AK851" s="41"/>
      <c r="AL851" s="59">
        <f>O851-AH851+AG851</f>
        <v>10998408.389999999</v>
      </c>
      <c r="AM851" s="59">
        <v>0</v>
      </c>
      <c r="AN851" s="59">
        <v>8530495.1699999999</v>
      </c>
      <c r="AO851" s="59">
        <f t="shared" si="58"/>
        <v>8530495.1699999999</v>
      </c>
      <c r="AP851" s="61"/>
      <c r="AQ851" s="61"/>
      <c r="AR851" s="61"/>
      <c r="AS851" s="61"/>
      <c r="AT851" s="61"/>
      <c r="AU851" s="61"/>
      <c r="AV851" s="57"/>
      <c r="AW851" s="57"/>
      <c r="AX851" s="57"/>
      <c r="AY851" s="58"/>
      <c r="AZ851" s="57"/>
      <c r="BA851" s="58"/>
      <c r="BB851" s="57"/>
      <c r="BC851" s="57"/>
      <c r="BD851" s="42"/>
      <c r="BE851" s="42"/>
      <c r="BF851" s="43"/>
      <c r="BG851" s="57"/>
      <c r="BH851" s="58"/>
      <c r="BI851" s="57"/>
      <c r="BJ851" s="57"/>
      <c r="BK851" s="42"/>
      <c r="BL851" s="42"/>
      <c r="BM851" s="57"/>
    </row>
    <row r="852" spans="1:65" ht="38.25" x14ac:dyDescent="0.25">
      <c r="A852" s="311"/>
      <c r="B852" s="284"/>
      <c r="C852" s="62"/>
      <c r="D852" s="62"/>
      <c r="E852" s="62"/>
      <c r="F852" s="349"/>
      <c r="G852" s="62"/>
      <c r="H852" s="62"/>
      <c r="I852" s="63"/>
      <c r="J852" s="63"/>
      <c r="K852" s="62"/>
      <c r="L852" s="380"/>
      <c r="M852" s="62"/>
      <c r="N852" s="63"/>
      <c r="O852" s="64"/>
      <c r="P852" s="62"/>
      <c r="Q852" s="63"/>
      <c r="R852" s="63"/>
      <c r="S852" s="62"/>
      <c r="T852" s="62"/>
      <c r="U852" s="62"/>
      <c r="V852" s="64"/>
      <c r="W852" s="62"/>
      <c r="X852" s="44" t="s">
        <v>1075</v>
      </c>
      <c r="Y852" s="53" t="s">
        <v>1877</v>
      </c>
      <c r="Z852" s="46"/>
      <c r="AA852" s="55">
        <v>12324</v>
      </c>
      <c r="AB852" s="55" t="s">
        <v>1553</v>
      </c>
      <c r="AC852" s="55"/>
      <c r="AD852" s="46"/>
      <c r="AE852" s="56"/>
      <c r="AF852" s="56"/>
      <c r="AG852" s="41">
        <v>1999992.61</v>
      </c>
      <c r="AH852" s="41"/>
      <c r="AI852" s="41"/>
      <c r="AJ852" s="56"/>
      <c r="AK852" s="41"/>
      <c r="AL852" s="64"/>
      <c r="AM852" s="64"/>
      <c r="AN852" s="64"/>
      <c r="AO852" s="64"/>
      <c r="AP852" s="61"/>
      <c r="AQ852" s="61"/>
      <c r="AR852" s="61"/>
      <c r="AS852" s="61"/>
      <c r="AT852" s="61"/>
      <c r="AU852" s="61"/>
      <c r="AV852" s="62"/>
      <c r="AW852" s="62"/>
      <c r="AX852" s="62"/>
      <c r="AY852" s="63"/>
      <c r="AZ852" s="62"/>
      <c r="BA852" s="63"/>
      <c r="BB852" s="62"/>
      <c r="BC852" s="62"/>
      <c r="BD852" s="41"/>
      <c r="BE852" s="41"/>
      <c r="BF852" s="41"/>
      <c r="BG852" s="62"/>
      <c r="BH852" s="63"/>
      <c r="BI852" s="62"/>
      <c r="BJ852" s="62"/>
      <c r="BK852" s="42"/>
      <c r="BL852" s="42"/>
      <c r="BM852" s="62"/>
    </row>
    <row r="853" spans="1:65" ht="38.25" x14ac:dyDescent="0.25">
      <c r="A853" s="311"/>
      <c r="B853" s="284"/>
      <c r="C853" s="62"/>
      <c r="D853" s="62"/>
      <c r="E853" s="62"/>
      <c r="F853" s="349"/>
      <c r="G853" s="62"/>
      <c r="H853" s="62"/>
      <c r="I853" s="63"/>
      <c r="J853" s="63"/>
      <c r="K853" s="62"/>
      <c r="L853" s="380"/>
      <c r="M853" s="62"/>
      <c r="N853" s="63"/>
      <c r="O853" s="64"/>
      <c r="P853" s="62"/>
      <c r="Q853" s="63"/>
      <c r="R853" s="63"/>
      <c r="S853" s="62"/>
      <c r="T853" s="62"/>
      <c r="U853" s="62"/>
      <c r="V853" s="64"/>
      <c r="W853" s="62"/>
      <c r="X853" s="44" t="s">
        <v>1073</v>
      </c>
      <c r="Y853" s="53" t="s">
        <v>1971</v>
      </c>
      <c r="Z853" s="46">
        <v>43279</v>
      </c>
      <c r="AA853" s="55">
        <v>12351</v>
      </c>
      <c r="AB853" s="81" t="s">
        <v>1749</v>
      </c>
      <c r="AC853" s="70">
        <v>43283</v>
      </c>
      <c r="AD853" s="46">
        <v>43342</v>
      </c>
      <c r="AE853" s="56"/>
      <c r="AF853" s="56"/>
      <c r="AG853" s="41"/>
      <c r="AH853" s="41"/>
      <c r="AI853" s="41"/>
      <c r="AJ853" s="56"/>
      <c r="AK853" s="41"/>
      <c r="AL853" s="64"/>
      <c r="AM853" s="64"/>
      <c r="AN853" s="64"/>
      <c r="AO853" s="64"/>
      <c r="AP853" s="61"/>
      <c r="AQ853" s="210">
        <v>43283</v>
      </c>
      <c r="AR853" s="210">
        <v>43312</v>
      </c>
      <c r="AS853" s="61"/>
      <c r="AT853" s="61"/>
      <c r="AU853" s="61"/>
      <c r="AV853" s="62"/>
      <c r="AW853" s="62"/>
      <c r="AX853" s="62"/>
      <c r="AY853" s="63"/>
      <c r="AZ853" s="62"/>
      <c r="BA853" s="63"/>
      <c r="BB853" s="62"/>
      <c r="BC853" s="62"/>
      <c r="BD853" s="41"/>
      <c r="BE853" s="41"/>
      <c r="BF853" s="41"/>
      <c r="BG853" s="62"/>
      <c r="BH853" s="63"/>
      <c r="BI853" s="62"/>
      <c r="BJ853" s="62"/>
      <c r="BK853" s="42"/>
      <c r="BL853" s="42"/>
      <c r="BM853" s="62"/>
    </row>
    <row r="854" spans="1:65" ht="38.25" x14ac:dyDescent="0.25">
      <c r="A854" s="312"/>
      <c r="B854" s="285"/>
      <c r="C854" s="66"/>
      <c r="D854" s="66"/>
      <c r="E854" s="66"/>
      <c r="F854" s="350"/>
      <c r="G854" s="66"/>
      <c r="H854" s="66"/>
      <c r="I854" s="67"/>
      <c r="J854" s="67"/>
      <c r="K854" s="66"/>
      <c r="L854" s="381"/>
      <c r="M854" s="66"/>
      <c r="N854" s="67"/>
      <c r="O854" s="68"/>
      <c r="P854" s="66"/>
      <c r="Q854" s="67"/>
      <c r="R854" s="67"/>
      <c r="S854" s="66"/>
      <c r="T854" s="66"/>
      <c r="U854" s="66"/>
      <c r="V854" s="68"/>
      <c r="W854" s="66"/>
      <c r="X854" s="44" t="s">
        <v>1986</v>
      </c>
      <c r="Y854" s="53" t="s">
        <v>1988</v>
      </c>
      <c r="Z854" s="46">
        <v>43284</v>
      </c>
      <c r="AA854" s="55">
        <v>12353</v>
      </c>
      <c r="AB854" s="55" t="s">
        <v>1987</v>
      </c>
      <c r="AC854" s="70"/>
      <c r="AD854" s="46"/>
      <c r="AE854" s="56"/>
      <c r="AF854" s="56"/>
      <c r="AG854" s="211"/>
      <c r="AH854" s="41"/>
      <c r="AI854" s="41"/>
      <c r="AJ854" s="56"/>
      <c r="AK854" s="41"/>
      <c r="AL854" s="68"/>
      <c r="AM854" s="68"/>
      <c r="AN854" s="68"/>
      <c r="AO854" s="68"/>
      <c r="AP854" s="61"/>
      <c r="AQ854" s="210"/>
      <c r="AR854" s="210"/>
      <c r="AS854" s="61"/>
      <c r="AT854" s="61"/>
      <c r="AU854" s="61"/>
      <c r="AV854" s="66"/>
      <c r="AW854" s="66"/>
      <c r="AX854" s="66"/>
      <c r="AY854" s="67"/>
      <c r="AZ854" s="66"/>
      <c r="BA854" s="67"/>
      <c r="BB854" s="66"/>
      <c r="BC854" s="66"/>
      <c r="BD854" s="41"/>
      <c r="BE854" s="41"/>
      <c r="BF854" s="41"/>
      <c r="BG854" s="66"/>
      <c r="BH854" s="67"/>
      <c r="BI854" s="66"/>
      <c r="BJ854" s="66"/>
      <c r="BK854" s="42"/>
      <c r="BL854" s="42"/>
      <c r="BM854" s="66"/>
    </row>
    <row r="855" spans="1:65" ht="51" x14ac:dyDescent="0.25">
      <c r="A855" s="327">
        <v>180</v>
      </c>
      <c r="B855" s="309" t="s">
        <v>1906</v>
      </c>
      <c r="C855" s="47" t="s">
        <v>1761</v>
      </c>
      <c r="D855" s="47" t="s">
        <v>336</v>
      </c>
      <c r="E855" s="47"/>
      <c r="F855" s="368" t="s">
        <v>1907</v>
      </c>
      <c r="G855" s="47"/>
      <c r="H855" s="47"/>
      <c r="I855" s="48"/>
      <c r="J855" s="48"/>
      <c r="K855" s="47" t="s">
        <v>1897</v>
      </c>
      <c r="L855" s="371" t="s">
        <v>556</v>
      </c>
      <c r="M855" s="47" t="s">
        <v>277</v>
      </c>
      <c r="N855" s="48">
        <v>43199</v>
      </c>
      <c r="O855" s="49">
        <v>139223.35999999999</v>
      </c>
      <c r="P855" s="47"/>
      <c r="Q855" s="48"/>
      <c r="R855" s="48"/>
      <c r="S855" s="47" t="s">
        <v>295</v>
      </c>
      <c r="T855" s="47"/>
      <c r="U855" s="47"/>
      <c r="V855" s="49"/>
      <c r="W855" s="47" t="s">
        <v>296</v>
      </c>
      <c r="X855" s="44"/>
      <c r="Y855" s="53"/>
      <c r="Z855" s="46"/>
      <c r="AA855" s="46"/>
      <c r="AB855" s="55"/>
      <c r="AC855" s="55"/>
      <c r="AD855" s="46"/>
      <c r="AE855" s="56"/>
      <c r="AF855" s="56"/>
      <c r="AG855" s="41"/>
      <c r="AH855" s="41"/>
      <c r="AI855" s="41"/>
      <c r="AJ855" s="56"/>
      <c r="AK855" s="41"/>
      <c r="AL855" s="49">
        <f>O855-AH855+AG855</f>
        <v>139223.35999999999</v>
      </c>
      <c r="AM855" s="49">
        <v>0</v>
      </c>
      <c r="AN855" s="49">
        <v>0</v>
      </c>
      <c r="AO855" s="49">
        <f t="shared" ref="AO855:AO858" si="59">AM855+AN855</f>
        <v>0</v>
      </c>
      <c r="AP855" s="61"/>
      <c r="AQ855" s="61"/>
      <c r="AR855" s="61"/>
      <c r="AS855" s="61"/>
      <c r="AT855" s="61"/>
      <c r="AU855" s="61"/>
      <c r="AV855" s="47"/>
      <c r="AW855" s="47"/>
      <c r="AX855" s="47"/>
      <c r="AY855" s="48"/>
      <c r="AZ855" s="47"/>
      <c r="BA855" s="48"/>
      <c r="BB855" s="47"/>
      <c r="BC855" s="47"/>
      <c r="BD855" s="41"/>
      <c r="BE855" s="41"/>
      <c r="BF855" s="41"/>
      <c r="BG855" s="47"/>
      <c r="BH855" s="48"/>
      <c r="BI855" s="47"/>
      <c r="BJ855" s="47"/>
      <c r="BK855" s="42"/>
      <c r="BL855" s="42"/>
      <c r="BM855" s="47"/>
    </row>
    <row r="856" spans="1:65" ht="38.25" x14ac:dyDescent="0.25">
      <c r="A856" s="327">
        <v>181</v>
      </c>
      <c r="B856" s="309"/>
      <c r="C856" s="47"/>
      <c r="D856" s="47" t="s">
        <v>336</v>
      </c>
      <c r="E856" s="47"/>
      <c r="F856" s="368" t="s">
        <v>2085</v>
      </c>
      <c r="G856" s="47"/>
      <c r="H856" s="47"/>
      <c r="I856" s="48"/>
      <c r="J856" s="48"/>
      <c r="K856" s="47" t="s">
        <v>2014</v>
      </c>
      <c r="L856" s="371" t="s">
        <v>2002</v>
      </c>
      <c r="M856" s="47"/>
      <c r="N856" s="48"/>
      <c r="O856" s="49"/>
      <c r="P856" s="47"/>
      <c r="Q856" s="48"/>
      <c r="R856" s="48"/>
      <c r="S856" s="47"/>
      <c r="T856" s="47"/>
      <c r="U856" s="47"/>
      <c r="V856" s="49"/>
      <c r="W856" s="47" t="s">
        <v>297</v>
      </c>
      <c r="X856" s="44"/>
      <c r="Y856" s="53"/>
      <c r="Z856" s="46"/>
      <c r="AA856" s="46"/>
      <c r="AB856" s="55"/>
      <c r="AC856" s="55"/>
      <c r="AD856" s="46"/>
      <c r="AE856" s="56"/>
      <c r="AF856" s="56"/>
      <c r="AG856" s="41"/>
      <c r="AH856" s="41"/>
      <c r="AI856" s="41"/>
      <c r="AJ856" s="56"/>
      <c r="AK856" s="41"/>
      <c r="AL856" s="49">
        <f t="shared" ref="AL856:AL858" si="60">O856-AH856+AG856</f>
        <v>0</v>
      </c>
      <c r="AM856" s="49">
        <v>0</v>
      </c>
      <c r="AN856" s="49">
        <v>25378.29</v>
      </c>
      <c r="AO856" s="49">
        <f t="shared" si="59"/>
        <v>25378.29</v>
      </c>
      <c r="AP856" s="61"/>
      <c r="AQ856" s="61"/>
      <c r="AR856" s="61"/>
      <c r="AS856" s="61"/>
      <c r="AT856" s="61"/>
      <c r="AU856" s="61"/>
      <c r="AV856" s="47"/>
      <c r="AW856" s="47"/>
      <c r="AX856" s="47"/>
      <c r="AY856" s="48"/>
      <c r="AZ856" s="47"/>
      <c r="BA856" s="48"/>
      <c r="BB856" s="47"/>
      <c r="BC856" s="47"/>
      <c r="BD856" s="41"/>
      <c r="BE856" s="41"/>
      <c r="BF856" s="41"/>
      <c r="BG856" s="47"/>
      <c r="BH856" s="48"/>
      <c r="BI856" s="47"/>
      <c r="BJ856" s="47"/>
      <c r="BK856" s="42"/>
      <c r="BL856" s="42"/>
      <c r="BM856" s="47"/>
    </row>
    <row r="857" spans="1:65" ht="38.25" x14ac:dyDescent="0.25">
      <c r="A857" s="327">
        <v>182</v>
      </c>
      <c r="B857" s="309"/>
      <c r="C857" s="47"/>
      <c r="D857" s="47" t="s">
        <v>336</v>
      </c>
      <c r="E857" s="47"/>
      <c r="F857" s="368" t="s">
        <v>2086</v>
      </c>
      <c r="G857" s="47"/>
      <c r="H857" s="47"/>
      <c r="I857" s="48"/>
      <c r="J857" s="48"/>
      <c r="K857" s="47" t="s">
        <v>2015</v>
      </c>
      <c r="L857" s="371" t="s">
        <v>2017</v>
      </c>
      <c r="M857" s="47"/>
      <c r="N857" s="48"/>
      <c r="O857" s="49"/>
      <c r="P857" s="47"/>
      <c r="Q857" s="48"/>
      <c r="R857" s="48"/>
      <c r="S857" s="47"/>
      <c r="T857" s="47"/>
      <c r="U857" s="47"/>
      <c r="V857" s="49"/>
      <c r="W857" s="47" t="s">
        <v>297</v>
      </c>
      <c r="X857" s="44"/>
      <c r="Y857" s="53"/>
      <c r="Z857" s="46"/>
      <c r="AA857" s="46"/>
      <c r="AB857" s="55"/>
      <c r="AC857" s="55"/>
      <c r="AD857" s="46"/>
      <c r="AE857" s="56"/>
      <c r="AF857" s="56"/>
      <c r="AG857" s="41"/>
      <c r="AH857" s="41"/>
      <c r="AI857" s="41"/>
      <c r="AJ857" s="56"/>
      <c r="AK857" s="41"/>
      <c r="AL857" s="49">
        <f t="shared" si="60"/>
        <v>0</v>
      </c>
      <c r="AM857" s="49">
        <v>0</v>
      </c>
      <c r="AN857" s="49">
        <v>9984.2000000000007</v>
      </c>
      <c r="AO857" s="49">
        <f t="shared" si="59"/>
        <v>9984.2000000000007</v>
      </c>
      <c r="AP857" s="61"/>
      <c r="AQ857" s="61"/>
      <c r="AR857" s="61"/>
      <c r="AS857" s="61"/>
      <c r="AT857" s="61"/>
      <c r="AU857" s="61"/>
      <c r="AV857" s="47"/>
      <c r="AW857" s="47"/>
      <c r="AX857" s="47"/>
      <c r="AY857" s="48"/>
      <c r="AZ857" s="47"/>
      <c r="BA857" s="48"/>
      <c r="BB857" s="47"/>
      <c r="BC857" s="47"/>
      <c r="BD857" s="41"/>
      <c r="BE857" s="41"/>
      <c r="BF857" s="41"/>
      <c r="BG857" s="47"/>
      <c r="BH857" s="48"/>
      <c r="BI857" s="47"/>
      <c r="BJ857" s="47"/>
      <c r="BK857" s="42"/>
      <c r="BL857" s="42"/>
      <c r="BM857" s="47"/>
    </row>
    <row r="858" spans="1:65" ht="39" thickBot="1" x14ac:dyDescent="0.3">
      <c r="A858" s="328">
        <v>183</v>
      </c>
      <c r="B858" s="329"/>
      <c r="C858" s="88"/>
      <c r="D858" s="88" t="s">
        <v>336</v>
      </c>
      <c r="E858" s="88"/>
      <c r="F858" s="369" t="s">
        <v>2087</v>
      </c>
      <c r="G858" s="88"/>
      <c r="H858" s="88"/>
      <c r="I858" s="89"/>
      <c r="J858" s="89"/>
      <c r="K858" s="88" t="s">
        <v>2016</v>
      </c>
      <c r="L858" s="407" t="s">
        <v>114</v>
      </c>
      <c r="M858" s="88"/>
      <c r="N858" s="89"/>
      <c r="O858" s="139"/>
      <c r="P858" s="88"/>
      <c r="Q858" s="89"/>
      <c r="R858" s="89"/>
      <c r="S858" s="88"/>
      <c r="T858" s="88"/>
      <c r="U858" s="88"/>
      <c r="V858" s="139"/>
      <c r="W858" s="88" t="s">
        <v>297</v>
      </c>
      <c r="X858" s="85"/>
      <c r="Y858" s="112"/>
      <c r="Z858" s="86"/>
      <c r="AA858" s="86"/>
      <c r="AB858" s="90"/>
      <c r="AC858" s="90"/>
      <c r="AD858" s="86"/>
      <c r="AE858" s="91"/>
      <c r="AF858" s="91"/>
      <c r="AG858" s="92"/>
      <c r="AH858" s="92"/>
      <c r="AI858" s="92"/>
      <c r="AJ858" s="91"/>
      <c r="AK858" s="92"/>
      <c r="AL858" s="139">
        <f t="shared" si="60"/>
        <v>0</v>
      </c>
      <c r="AM858" s="139">
        <v>0</v>
      </c>
      <c r="AN858" s="139">
        <v>10162.719999999999</v>
      </c>
      <c r="AO858" s="139">
        <f t="shared" si="59"/>
        <v>10162.719999999999</v>
      </c>
      <c r="AP858" s="94"/>
      <c r="AQ858" s="94"/>
      <c r="AR858" s="94"/>
      <c r="AS858" s="94"/>
      <c r="AT858" s="94"/>
      <c r="AU858" s="94"/>
      <c r="AV858" s="88"/>
      <c r="AW858" s="88"/>
      <c r="AX858" s="88"/>
      <c r="AY858" s="89"/>
      <c r="AZ858" s="88"/>
      <c r="BA858" s="89"/>
      <c r="BB858" s="88"/>
      <c r="BC858" s="88"/>
      <c r="BD858" s="92"/>
      <c r="BE858" s="92"/>
      <c r="BF858" s="92"/>
      <c r="BG858" s="88"/>
      <c r="BH858" s="89"/>
      <c r="BI858" s="88"/>
      <c r="BJ858" s="88"/>
      <c r="BK858" s="95"/>
      <c r="BL858" s="95"/>
      <c r="BM858" s="88"/>
    </row>
    <row r="859" spans="1:65" s="229" customFormat="1" ht="15.75" thickBot="1" x14ac:dyDescent="0.3">
      <c r="A859" s="330" t="s">
        <v>2094</v>
      </c>
      <c r="B859" s="331"/>
      <c r="C859" s="331"/>
      <c r="D859" s="331"/>
      <c r="E859" s="331"/>
      <c r="F859" s="331"/>
      <c r="G859" s="331"/>
      <c r="H859" s="331"/>
      <c r="I859" s="331"/>
      <c r="J859" s="331"/>
      <c r="K859" s="332"/>
      <c r="L859" s="372"/>
      <c r="M859" s="334"/>
      <c r="N859" s="335"/>
      <c r="O859" s="336">
        <f>SUM(O20:O858)</f>
        <v>246986517.71000004</v>
      </c>
      <c r="P859" s="337"/>
      <c r="Q859" s="335"/>
      <c r="R859" s="335"/>
      <c r="S859" s="337"/>
      <c r="T859" s="337"/>
      <c r="U859" s="337"/>
      <c r="V859" s="336">
        <f>SUM(V20:V858)</f>
        <v>27302047.689999998</v>
      </c>
      <c r="W859" s="333"/>
      <c r="X859" s="333"/>
      <c r="Y859" s="338"/>
      <c r="Z859" s="335"/>
      <c r="AA859" s="339"/>
      <c r="AB859" s="338"/>
      <c r="AC859" s="335"/>
      <c r="AD859" s="335"/>
      <c r="AE859" s="340"/>
      <c r="AF859" s="340"/>
      <c r="AG859" s="336">
        <f>SUM(AG20:AG858)</f>
        <v>44574966.239999995</v>
      </c>
      <c r="AH859" s="336">
        <f>SUM(AH20:AH858)</f>
        <v>19721364.719999999</v>
      </c>
      <c r="AI859" s="336">
        <f>SUM(AI20:AI858)</f>
        <v>1622310</v>
      </c>
      <c r="AJ859" s="336">
        <f>SUM(AJ20:AJ858)</f>
        <v>4.8855986556775939</v>
      </c>
      <c r="AK859" s="336">
        <f>SUM(AK20:AK858)</f>
        <v>20225024.520000011</v>
      </c>
      <c r="AL859" s="336">
        <f>SUM(AL20:AL858)</f>
        <v>275811854.34000009</v>
      </c>
      <c r="AM859" s="336">
        <f>SUM(AM20:AM858)</f>
        <v>186083014.24999997</v>
      </c>
      <c r="AN859" s="336">
        <f>SUM(AN20:AN858)</f>
        <v>36560638.189999998</v>
      </c>
      <c r="AO859" s="336">
        <f>SUM(AO20:AO858)</f>
        <v>222643652.43999997</v>
      </c>
      <c r="AP859" s="338"/>
      <c r="AQ859" s="338"/>
      <c r="AR859" s="338"/>
      <c r="AS859" s="338"/>
      <c r="AT859" s="338"/>
      <c r="AU859" s="338"/>
      <c r="AV859" s="338"/>
      <c r="AW859" s="338"/>
      <c r="AX859" s="341"/>
      <c r="AY859" s="341"/>
      <c r="AZ859" s="333"/>
      <c r="BA859" s="335"/>
      <c r="BB859" s="338"/>
      <c r="BC859" s="342"/>
      <c r="BD859" s="335"/>
      <c r="BE859" s="335"/>
      <c r="BF859" s="338"/>
      <c r="BG859" s="338"/>
      <c r="BH859" s="335"/>
      <c r="BI859" s="338"/>
      <c r="BJ859" s="338"/>
      <c r="BK859" s="341"/>
      <c r="BL859" s="341"/>
      <c r="BM859" s="343"/>
    </row>
    <row r="860" spans="1:65" x14ac:dyDescent="0.25">
      <c r="A860" s="1"/>
      <c r="B860" s="220"/>
      <c r="C860" s="221"/>
      <c r="D860" s="221"/>
      <c r="E860" s="221"/>
      <c r="F860" s="221"/>
      <c r="G860" s="221"/>
    </row>
    <row r="862" spans="1:65" s="409" customFormat="1" x14ac:dyDescent="0.25">
      <c r="A862" s="409" t="s">
        <v>2095</v>
      </c>
      <c r="B862" s="410"/>
      <c r="C862" s="410"/>
      <c r="D862" s="410"/>
      <c r="E862" s="410"/>
      <c r="F862" s="410"/>
      <c r="I862" s="411"/>
      <c r="J862" s="411"/>
      <c r="L862" s="410"/>
      <c r="M862" s="412"/>
      <c r="N862" s="411"/>
      <c r="O862" s="413"/>
      <c r="P862" s="412"/>
      <c r="Q862" s="411"/>
      <c r="R862" s="411"/>
      <c r="S862" s="412"/>
      <c r="T862" s="414"/>
      <c r="U862" s="412"/>
      <c r="V862" s="415"/>
      <c r="W862" s="416"/>
      <c r="X862" s="416"/>
      <c r="Z862" s="411"/>
      <c r="AA862" s="417"/>
      <c r="AC862" s="411"/>
      <c r="AD862" s="411"/>
      <c r="AE862" s="418"/>
      <c r="AF862" s="418"/>
      <c r="AG862" s="415"/>
      <c r="AH862" s="415"/>
      <c r="AI862" s="415"/>
      <c r="AJ862" s="418"/>
      <c r="AK862" s="415"/>
      <c r="AL862" s="415"/>
      <c r="AM862" s="415"/>
      <c r="AN862" s="415"/>
      <c r="AO862" s="415"/>
      <c r="AX862" s="419"/>
      <c r="AY862" s="419"/>
      <c r="AZ862" s="416"/>
      <c r="BA862" s="411"/>
      <c r="BC862" s="420"/>
      <c r="BD862" s="411"/>
      <c r="BE862" s="411"/>
      <c r="BH862" s="411"/>
      <c r="BK862" s="419"/>
      <c r="BL862" s="419"/>
      <c r="BM862" s="420"/>
    </row>
    <row r="863" spans="1:65" s="409" customFormat="1" x14ac:dyDescent="0.25">
      <c r="A863" s="421"/>
      <c r="B863" s="422"/>
      <c r="C863" s="422"/>
      <c r="D863" s="422"/>
      <c r="E863" s="422"/>
      <c r="F863" s="421"/>
      <c r="G863" s="422"/>
      <c r="H863" s="422"/>
      <c r="I863" s="423"/>
      <c r="J863" s="423"/>
      <c r="K863" s="424"/>
      <c r="L863" s="421"/>
      <c r="M863" s="412"/>
      <c r="N863" s="411"/>
      <c r="O863" s="413"/>
      <c r="P863" s="412"/>
      <c r="Q863" s="411"/>
      <c r="R863" s="411"/>
      <c r="S863" s="412"/>
      <c r="T863" s="414"/>
      <c r="U863" s="412"/>
      <c r="V863" s="415"/>
      <c r="W863" s="416"/>
      <c r="X863" s="416"/>
      <c r="Z863" s="411"/>
      <c r="AA863" s="417"/>
      <c r="AC863" s="411"/>
      <c r="AD863" s="411"/>
      <c r="AE863" s="418"/>
      <c r="AF863" s="418"/>
      <c r="AG863" s="415"/>
      <c r="AH863" s="415"/>
      <c r="AI863" s="415"/>
      <c r="AJ863" s="418"/>
      <c r="AK863" s="415"/>
      <c r="AL863" s="415"/>
      <c r="AM863" s="415"/>
      <c r="AN863" s="415"/>
      <c r="AO863" s="415"/>
      <c r="AX863" s="419"/>
      <c r="AY863" s="419"/>
      <c r="AZ863" s="416"/>
      <c r="BA863" s="411"/>
      <c r="BC863" s="420"/>
      <c r="BD863" s="411"/>
      <c r="BE863" s="411"/>
      <c r="BH863" s="411"/>
      <c r="BK863" s="419"/>
      <c r="BL863" s="419"/>
      <c r="BM863" s="420"/>
    </row>
    <row r="864" spans="1:65" s="409" customFormat="1" x14ac:dyDescent="0.25">
      <c r="A864" s="409" t="s">
        <v>2096</v>
      </c>
      <c r="G864" s="410"/>
      <c r="H864" s="410"/>
      <c r="I864" s="425"/>
      <c r="J864" s="425"/>
      <c r="K864" s="410"/>
      <c r="L864" s="410"/>
      <c r="M864" s="412"/>
      <c r="N864" s="411"/>
      <c r="O864" s="413"/>
      <c r="P864" s="412"/>
      <c r="Q864" s="411"/>
      <c r="R864" s="411"/>
      <c r="S864" s="412"/>
      <c r="T864" s="414"/>
      <c r="U864" s="412"/>
      <c r="V864" s="415"/>
      <c r="W864" s="416"/>
      <c r="X864" s="416"/>
      <c r="Z864" s="411"/>
      <c r="AA864" s="417"/>
      <c r="AC864" s="411"/>
      <c r="AD864" s="411"/>
      <c r="AE864" s="418"/>
      <c r="AF864" s="418"/>
      <c r="AG864" s="415"/>
      <c r="AH864" s="415"/>
      <c r="AI864" s="415"/>
      <c r="AJ864" s="418"/>
      <c r="AK864" s="415"/>
      <c r="AL864" s="415"/>
      <c r="AM864" s="415"/>
      <c r="AN864" s="415"/>
      <c r="AO864" s="415"/>
      <c r="AX864" s="419"/>
      <c r="AY864" s="419"/>
      <c r="AZ864" s="416"/>
      <c r="BA864" s="411"/>
      <c r="BC864" s="420"/>
      <c r="BD864" s="411"/>
      <c r="BE864" s="411"/>
      <c r="BH864" s="411"/>
      <c r="BK864" s="419"/>
      <c r="BL864" s="419"/>
      <c r="BM864" s="420"/>
    </row>
  </sheetData>
  <mergeCells count="5654">
    <mergeCell ref="WJO12:WKT12"/>
    <mergeCell ref="WKU12:WLZ12"/>
    <mergeCell ref="WMA12:WNF12"/>
    <mergeCell ref="WNG12:WOL12"/>
    <mergeCell ref="WOM12:WPR12"/>
    <mergeCell ref="WPS12:WQX12"/>
    <mergeCell ref="WQY12:WSD12"/>
    <mergeCell ref="WSE12:WTJ12"/>
    <mergeCell ref="WTK12:WUP12"/>
    <mergeCell ref="WUQ12:WVV12"/>
    <mergeCell ref="WVW12:WXB12"/>
    <mergeCell ref="WXC12:WYH12"/>
    <mergeCell ref="A859:K859"/>
    <mergeCell ref="H15:J16"/>
    <mergeCell ref="K16:W17"/>
    <mergeCell ref="K15:AO15"/>
    <mergeCell ref="VOQ12:VPV12"/>
    <mergeCell ref="VPW12:VRB12"/>
    <mergeCell ref="VRC12:VSH12"/>
    <mergeCell ref="VSI12:VTN12"/>
    <mergeCell ref="VTO12:VUT12"/>
    <mergeCell ref="VUU12:VVZ12"/>
    <mergeCell ref="VWA12:VXF12"/>
    <mergeCell ref="VXG12:VYL12"/>
    <mergeCell ref="VYM12:VZR12"/>
    <mergeCell ref="VZS12:WAX12"/>
    <mergeCell ref="WAY12:WCD12"/>
    <mergeCell ref="WCE12:WDJ12"/>
    <mergeCell ref="WDK12:WEP12"/>
    <mergeCell ref="WEQ12:WFV12"/>
    <mergeCell ref="WFW12:WHB12"/>
    <mergeCell ref="WHC12:WIH12"/>
    <mergeCell ref="WII12:WJN12"/>
    <mergeCell ref="UTS12:UUX12"/>
    <mergeCell ref="UUY12:UWD12"/>
    <mergeCell ref="UWE12:UXJ12"/>
    <mergeCell ref="UXK12:UYP12"/>
    <mergeCell ref="UYQ12:UZV12"/>
    <mergeCell ref="UZW12:VBB12"/>
    <mergeCell ref="VBC12:VCH12"/>
    <mergeCell ref="VCI12:VDN12"/>
    <mergeCell ref="VDO12:VET12"/>
    <mergeCell ref="VEU12:VFZ12"/>
    <mergeCell ref="VGA12:VHF12"/>
    <mergeCell ref="VHG12:VIL12"/>
    <mergeCell ref="VIM12:VJR12"/>
    <mergeCell ref="VJS12:VKX12"/>
    <mergeCell ref="VKY12:VMD12"/>
    <mergeCell ref="VME12:VNJ12"/>
    <mergeCell ref="VNK12:VOP12"/>
    <mergeCell ref="TYU12:TZZ12"/>
    <mergeCell ref="UAA12:UBF12"/>
    <mergeCell ref="UBG12:UCL12"/>
    <mergeCell ref="UCM12:UDR12"/>
    <mergeCell ref="UDS12:UEX12"/>
    <mergeCell ref="UEY12:UGD12"/>
    <mergeCell ref="UGE12:UHJ12"/>
    <mergeCell ref="UHK12:UIP12"/>
    <mergeCell ref="UIQ12:UJV12"/>
    <mergeCell ref="UJW12:ULB12"/>
    <mergeCell ref="ULC12:UMH12"/>
    <mergeCell ref="UMI12:UNN12"/>
    <mergeCell ref="UNO12:UOT12"/>
    <mergeCell ref="UOU12:UPZ12"/>
    <mergeCell ref="UQA12:URF12"/>
    <mergeCell ref="URG12:USL12"/>
    <mergeCell ref="USM12:UTR12"/>
    <mergeCell ref="TDW12:TFB12"/>
    <mergeCell ref="TFC12:TGH12"/>
    <mergeCell ref="TGI12:THN12"/>
    <mergeCell ref="THO12:TIT12"/>
    <mergeCell ref="TIU12:TJZ12"/>
    <mergeCell ref="TKA12:TLF12"/>
    <mergeCell ref="TLG12:TML12"/>
    <mergeCell ref="TMM12:TNR12"/>
    <mergeCell ref="TNS12:TOX12"/>
    <mergeCell ref="TOY12:TQD12"/>
    <mergeCell ref="TQE12:TRJ12"/>
    <mergeCell ref="TRK12:TSP12"/>
    <mergeCell ref="TSQ12:TTV12"/>
    <mergeCell ref="TTW12:TVB12"/>
    <mergeCell ref="TVC12:TWH12"/>
    <mergeCell ref="TWI12:TXN12"/>
    <mergeCell ref="TXO12:TYT12"/>
    <mergeCell ref="SIY12:SKD12"/>
    <mergeCell ref="SKE12:SLJ12"/>
    <mergeCell ref="SLK12:SMP12"/>
    <mergeCell ref="SMQ12:SNV12"/>
    <mergeCell ref="SNW12:SPB12"/>
    <mergeCell ref="SPC12:SQH12"/>
    <mergeCell ref="SQI12:SRN12"/>
    <mergeCell ref="SRO12:SST12"/>
    <mergeCell ref="SSU12:STZ12"/>
    <mergeCell ref="SUA12:SVF12"/>
    <mergeCell ref="SVG12:SWL12"/>
    <mergeCell ref="SWM12:SXR12"/>
    <mergeCell ref="SXS12:SYX12"/>
    <mergeCell ref="SYY12:TAD12"/>
    <mergeCell ref="TAE12:TBJ12"/>
    <mergeCell ref="TBK12:TCP12"/>
    <mergeCell ref="TCQ12:TDV12"/>
    <mergeCell ref="ROA12:RPF12"/>
    <mergeCell ref="RPG12:RQL12"/>
    <mergeCell ref="RQM12:RRR12"/>
    <mergeCell ref="RRS12:RSX12"/>
    <mergeCell ref="RSY12:RUD12"/>
    <mergeCell ref="RUE12:RVJ12"/>
    <mergeCell ref="RVK12:RWP12"/>
    <mergeCell ref="RWQ12:RXV12"/>
    <mergeCell ref="RXW12:RZB12"/>
    <mergeCell ref="RZC12:SAH12"/>
    <mergeCell ref="SAI12:SBN12"/>
    <mergeCell ref="SBO12:SCT12"/>
    <mergeCell ref="SCU12:SDZ12"/>
    <mergeCell ref="SEA12:SFF12"/>
    <mergeCell ref="SFG12:SGL12"/>
    <mergeCell ref="SGM12:SHR12"/>
    <mergeCell ref="SHS12:SIX12"/>
    <mergeCell ref="QTC12:QUH12"/>
    <mergeCell ref="QUI12:QVN12"/>
    <mergeCell ref="QVO12:QWT12"/>
    <mergeCell ref="QWU12:QXZ12"/>
    <mergeCell ref="QYA12:QZF12"/>
    <mergeCell ref="QZG12:RAL12"/>
    <mergeCell ref="RAM12:RBR12"/>
    <mergeCell ref="RBS12:RCX12"/>
    <mergeCell ref="RCY12:RED12"/>
    <mergeCell ref="REE12:RFJ12"/>
    <mergeCell ref="RFK12:RGP12"/>
    <mergeCell ref="RGQ12:RHV12"/>
    <mergeCell ref="RHW12:RJB12"/>
    <mergeCell ref="RJC12:RKH12"/>
    <mergeCell ref="RKI12:RLN12"/>
    <mergeCell ref="RLO12:RMT12"/>
    <mergeCell ref="RMU12:RNZ12"/>
    <mergeCell ref="PYE12:PZJ12"/>
    <mergeCell ref="PZK12:QAP12"/>
    <mergeCell ref="QAQ12:QBV12"/>
    <mergeCell ref="QBW12:QDB12"/>
    <mergeCell ref="QDC12:QEH12"/>
    <mergeCell ref="QEI12:QFN12"/>
    <mergeCell ref="QFO12:QGT12"/>
    <mergeCell ref="QGU12:QHZ12"/>
    <mergeCell ref="QIA12:QJF12"/>
    <mergeCell ref="QJG12:QKL12"/>
    <mergeCell ref="QKM12:QLR12"/>
    <mergeCell ref="QLS12:QMX12"/>
    <mergeCell ref="QMY12:QOD12"/>
    <mergeCell ref="QOE12:QPJ12"/>
    <mergeCell ref="QPK12:QQP12"/>
    <mergeCell ref="QQQ12:QRV12"/>
    <mergeCell ref="QRW12:QTB12"/>
    <mergeCell ref="PDG12:PEL12"/>
    <mergeCell ref="PEM12:PFR12"/>
    <mergeCell ref="PFS12:PGX12"/>
    <mergeCell ref="PGY12:PID12"/>
    <mergeCell ref="PIE12:PJJ12"/>
    <mergeCell ref="PJK12:PKP12"/>
    <mergeCell ref="PKQ12:PLV12"/>
    <mergeCell ref="PLW12:PNB12"/>
    <mergeCell ref="PNC12:POH12"/>
    <mergeCell ref="POI12:PPN12"/>
    <mergeCell ref="PPO12:PQT12"/>
    <mergeCell ref="PQU12:PRZ12"/>
    <mergeCell ref="PSA12:PTF12"/>
    <mergeCell ref="PTG12:PUL12"/>
    <mergeCell ref="PUM12:PVR12"/>
    <mergeCell ref="PVS12:PWX12"/>
    <mergeCell ref="PWY12:PYD12"/>
    <mergeCell ref="OII12:OJN12"/>
    <mergeCell ref="OJO12:OKT12"/>
    <mergeCell ref="OKU12:OLZ12"/>
    <mergeCell ref="OMA12:ONF12"/>
    <mergeCell ref="ONG12:OOL12"/>
    <mergeCell ref="OOM12:OPR12"/>
    <mergeCell ref="OPS12:OQX12"/>
    <mergeCell ref="OQY12:OSD12"/>
    <mergeCell ref="OSE12:OTJ12"/>
    <mergeCell ref="OTK12:OUP12"/>
    <mergeCell ref="OUQ12:OVV12"/>
    <mergeCell ref="OVW12:OXB12"/>
    <mergeCell ref="OXC12:OYH12"/>
    <mergeCell ref="OYI12:OZN12"/>
    <mergeCell ref="OZO12:PAT12"/>
    <mergeCell ref="PAU12:PBZ12"/>
    <mergeCell ref="PCA12:PDF12"/>
    <mergeCell ref="NNK12:NOP12"/>
    <mergeCell ref="NOQ12:NPV12"/>
    <mergeCell ref="NPW12:NRB12"/>
    <mergeCell ref="NRC12:NSH12"/>
    <mergeCell ref="NSI12:NTN12"/>
    <mergeCell ref="NTO12:NUT12"/>
    <mergeCell ref="NUU12:NVZ12"/>
    <mergeCell ref="NWA12:NXF12"/>
    <mergeCell ref="NXG12:NYL12"/>
    <mergeCell ref="NYM12:NZR12"/>
    <mergeCell ref="NZS12:OAX12"/>
    <mergeCell ref="OAY12:OCD12"/>
    <mergeCell ref="OCE12:ODJ12"/>
    <mergeCell ref="ODK12:OEP12"/>
    <mergeCell ref="OEQ12:OFV12"/>
    <mergeCell ref="OFW12:OHB12"/>
    <mergeCell ref="OHC12:OIH12"/>
    <mergeCell ref="MSM12:MTR12"/>
    <mergeCell ref="MTS12:MUX12"/>
    <mergeCell ref="MUY12:MWD12"/>
    <mergeCell ref="MWE12:MXJ12"/>
    <mergeCell ref="MXK12:MYP12"/>
    <mergeCell ref="MYQ12:MZV12"/>
    <mergeCell ref="MZW12:NBB12"/>
    <mergeCell ref="NBC12:NCH12"/>
    <mergeCell ref="NCI12:NDN12"/>
    <mergeCell ref="NDO12:NET12"/>
    <mergeCell ref="NEU12:NFZ12"/>
    <mergeCell ref="NGA12:NHF12"/>
    <mergeCell ref="NHG12:NIL12"/>
    <mergeCell ref="NIM12:NJR12"/>
    <mergeCell ref="NJS12:NKX12"/>
    <mergeCell ref="NKY12:NMD12"/>
    <mergeCell ref="NME12:NNJ12"/>
    <mergeCell ref="LXO12:LYT12"/>
    <mergeCell ref="LYU12:LZZ12"/>
    <mergeCell ref="MAA12:MBF12"/>
    <mergeCell ref="MBG12:MCL12"/>
    <mergeCell ref="MCM12:MDR12"/>
    <mergeCell ref="MDS12:MEX12"/>
    <mergeCell ref="MEY12:MGD12"/>
    <mergeCell ref="MGE12:MHJ12"/>
    <mergeCell ref="MHK12:MIP12"/>
    <mergeCell ref="MIQ12:MJV12"/>
    <mergeCell ref="MJW12:MLB12"/>
    <mergeCell ref="MLC12:MMH12"/>
    <mergeCell ref="MMI12:MNN12"/>
    <mergeCell ref="MNO12:MOT12"/>
    <mergeCell ref="MOU12:MPZ12"/>
    <mergeCell ref="MQA12:MRF12"/>
    <mergeCell ref="MRG12:MSL12"/>
    <mergeCell ref="LCQ12:LDV12"/>
    <mergeCell ref="LDW12:LFB12"/>
    <mergeCell ref="LFC12:LGH12"/>
    <mergeCell ref="LGI12:LHN12"/>
    <mergeCell ref="LHO12:LIT12"/>
    <mergeCell ref="LIU12:LJZ12"/>
    <mergeCell ref="LKA12:LLF12"/>
    <mergeCell ref="LLG12:LML12"/>
    <mergeCell ref="LMM12:LNR12"/>
    <mergeCell ref="LNS12:LOX12"/>
    <mergeCell ref="LOY12:LQD12"/>
    <mergeCell ref="LQE12:LRJ12"/>
    <mergeCell ref="LRK12:LSP12"/>
    <mergeCell ref="LSQ12:LTV12"/>
    <mergeCell ref="LTW12:LVB12"/>
    <mergeCell ref="LVC12:LWH12"/>
    <mergeCell ref="LWI12:LXN12"/>
    <mergeCell ref="KHS12:KIX12"/>
    <mergeCell ref="KIY12:KKD12"/>
    <mergeCell ref="KKE12:KLJ12"/>
    <mergeCell ref="KLK12:KMP12"/>
    <mergeCell ref="KMQ12:KNV12"/>
    <mergeCell ref="KNW12:KPB12"/>
    <mergeCell ref="KPC12:KQH12"/>
    <mergeCell ref="KQI12:KRN12"/>
    <mergeCell ref="KRO12:KST12"/>
    <mergeCell ref="KSU12:KTZ12"/>
    <mergeCell ref="KUA12:KVF12"/>
    <mergeCell ref="KVG12:KWL12"/>
    <mergeCell ref="KWM12:KXR12"/>
    <mergeCell ref="KXS12:KYX12"/>
    <mergeCell ref="KYY12:LAD12"/>
    <mergeCell ref="LAE12:LBJ12"/>
    <mergeCell ref="LBK12:LCP12"/>
    <mergeCell ref="JMU12:JNZ12"/>
    <mergeCell ref="JOA12:JPF12"/>
    <mergeCell ref="JPG12:JQL12"/>
    <mergeCell ref="JQM12:JRR12"/>
    <mergeCell ref="JRS12:JSX12"/>
    <mergeCell ref="JSY12:JUD12"/>
    <mergeCell ref="JUE12:JVJ12"/>
    <mergeCell ref="JVK12:JWP12"/>
    <mergeCell ref="JWQ12:JXV12"/>
    <mergeCell ref="JXW12:JZB12"/>
    <mergeCell ref="JZC12:KAH12"/>
    <mergeCell ref="KAI12:KBN12"/>
    <mergeCell ref="KBO12:KCT12"/>
    <mergeCell ref="KCU12:KDZ12"/>
    <mergeCell ref="KEA12:KFF12"/>
    <mergeCell ref="KFG12:KGL12"/>
    <mergeCell ref="KGM12:KHR12"/>
    <mergeCell ref="IRW12:ITB12"/>
    <mergeCell ref="ITC12:IUH12"/>
    <mergeCell ref="IUI12:IVN12"/>
    <mergeCell ref="IVO12:IWT12"/>
    <mergeCell ref="IWU12:IXZ12"/>
    <mergeCell ref="IYA12:IZF12"/>
    <mergeCell ref="IZG12:JAL12"/>
    <mergeCell ref="JAM12:JBR12"/>
    <mergeCell ref="JBS12:JCX12"/>
    <mergeCell ref="JCY12:JED12"/>
    <mergeCell ref="JEE12:JFJ12"/>
    <mergeCell ref="JFK12:JGP12"/>
    <mergeCell ref="JGQ12:JHV12"/>
    <mergeCell ref="JHW12:JJB12"/>
    <mergeCell ref="JJC12:JKH12"/>
    <mergeCell ref="JKI12:JLN12"/>
    <mergeCell ref="JLO12:JMT12"/>
    <mergeCell ref="HWY12:HYD12"/>
    <mergeCell ref="HYE12:HZJ12"/>
    <mergeCell ref="HZK12:IAP12"/>
    <mergeCell ref="IAQ12:IBV12"/>
    <mergeCell ref="IBW12:IDB12"/>
    <mergeCell ref="IDC12:IEH12"/>
    <mergeCell ref="IEI12:IFN12"/>
    <mergeCell ref="IFO12:IGT12"/>
    <mergeCell ref="IGU12:IHZ12"/>
    <mergeCell ref="IIA12:IJF12"/>
    <mergeCell ref="IJG12:IKL12"/>
    <mergeCell ref="IKM12:ILR12"/>
    <mergeCell ref="ILS12:IMX12"/>
    <mergeCell ref="IMY12:IOD12"/>
    <mergeCell ref="IOE12:IPJ12"/>
    <mergeCell ref="IPK12:IQP12"/>
    <mergeCell ref="IQQ12:IRV12"/>
    <mergeCell ref="HCA12:HDF12"/>
    <mergeCell ref="HDG12:HEL12"/>
    <mergeCell ref="HEM12:HFR12"/>
    <mergeCell ref="HFS12:HGX12"/>
    <mergeCell ref="HGY12:HID12"/>
    <mergeCell ref="HIE12:HJJ12"/>
    <mergeCell ref="HJK12:HKP12"/>
    <mergeCell ref="HKQ12:HLV12"/>
    <mergeCell ref="HLW12:HNB12"/>
    <mergeCell ref="HNC12:HOH12"/>
    <mergeCell ref="HOI12:HPN12"/>
    <mergeCell ref="HPO12:HQT12"/>
    <mergeCell ref="HQU12:HRZ12"/>
    <mergeCell ref="HSA12:HTF12"/>
    <mergeCell ref="HTG12:HUL12"/>
    <mergeCell ref="HUM12:HVR12"/>
    <mergeCell ref="HVS12:HWX12"/>
    <mergeCell ref="GHC12:GIH12"/>
    <mergeCell ref="GII12:GJN12"/>
    <mergeCell ref="GJO12:GKT12"/>
    <mergeCell ref="GKU12:GLZ12"/>
    <mergeCell ref="GMA12:GNF12"/>
    <mergeCell ref="GNG12:GOL12"/>
    <mergeCell ref="GOM12:GPR12"/>
    <mergeCell ref="GPS12:GQX12"/>
    <mergeCell ref="GQY12:GSD12"/>
    <mergeCell ref="GSE12:GTJ12"/>
    <mergeCell ref="GTK12:GUP12"/>
    <mergeCell ref="GUQ12:GVV12"/>
    <mergeCell ref="GVW12:GXB12"/>
    <mergeCell ref="GXC12:GYH12"/>
    <mergeCell ref="GYI12:GZN12"/>
    <mergeCell ref="GZO12:HAT12"/>
    <mergeCell ref="HAU12:HBZ12"/>
    <mergeCell ref="FME12:FNJ12"/>
    <mergeCell ref="FNK12:FOP12"/>
    <mergeCell ref="FOQ12:FPV12"/>
    <mergeCell ref="FPW12:FRB12"/>
    <mergeCell ref="FRC12:FSH12"/>
    <mergeCell ref="FSI12:FTN12"/>
    <mergeCell ref="FTO12:FUT12"/>
    <mergeCell ref="FUU12:FVZ12"/>
    <mergeCell ref="FWA12:FXF12"/>
    <mergeCell ref="FXG12:FYL12"/>
    <mergeCell ref="FYM12:FZR12"/>
    <mergeCell ref="FZS12:GAX12"/>
    <mergeCell ref="GAY12:GCD12"/>
    <mergeCell ref="GCE12:GDJ12"/>
    <mergeCell ref="GDK12:GEP12"/>
    <mergeCell ref="GEQ12:GFV12"/>
    <mergeCell ref="GFW12:GHB12"/>
    <mergeCell ref="ERG12:ESL12"/>
    <mergeCell ref="ESM12:ETR12"/>
    <mergeCell ref="ETS12:EUX12"/>
    <mergeCell ref="EUY12:EWD12"/>
    <mergeCell ref="EWE12:EXJ12"/>
    <mergeCell ref="EXK12:EYP12"/>
    <mergeCell ref="EYQ12:EZV12"/>
    <mergeCell ref="EZW12:FBB12"/>
    <mergeCell ref="FBC12:FCH12"/>
    <mergeCell ref="FCI12:FDN12"/>
    <mergeCell ref="FDO12:FET12"/>
    <mergeCell ref="FEU12:FFZ12"/>
    <mergeCell ref="FGA12:FHF12"/>
    <mergeCell ref="FHG12:FIL12"/>
    <mergeCell ref="FIM12:FJR12"/>
    <mergeCell ref="FJS12:FKX12"/>
    <mergeCell ref="FKY12:FMD12"/>
    <mergeCell ref="DWI12:DXN12"/>
    <mergeCell ref="DXO12:DYT12"/>
    <mergeCell ref="DYU12:DZZ12"/>
    <mergeCell ref="EAA12:EBF12"/>
    <mergeCell ref="EBG12:ECL12"/>
    <mergeCell ref="ECM12:EDR12"/>
    <mergeCell ref="EDS12:EEX12"/>
    <mergeCell ref="EEY12:EGD12"/>
    <mergeCell ref="EGE12:EHJ12"/>
    <mergeCell ref="EHK12:EIP12"/>
    <mergeCell ref="EIQ12:EJV12"/>
    <mergeCell ref="EJW12:ELB12"/>
    <mergeCell ref="ELC12:EMH12"/>
    <mergeCell ref="EMI12:ENN12"/>
    <mergeCell ref="ENO12:EOT12"/>
    <mergeCell ref="EOU12:EPZ12"/>
    <mergeCell ref="EQA12:ERF12"/>
    <mergeCell ref="DBK12:DCP12"/>
    <mergeCell ref="DCQ12:DDV12"/>
    <mergeCell ref="DDW12:DFB12"/>
    <mergeCell ref="DFC12:DGH12"/>
    <mergeCell ref="DGI12:DHN12"/>
    <mergeCell ref="DHO12:DIT12"/>
    <mergeCell ref="DIU12:DJZ12"/>
    <mergeCell ref="DKA12:DLF12"/>
    <mergeCell ref="DLG12:DML12"/>
    <mergeCell ref="DMM12:DNR12"/>
    <mergeCell ref="DNS12:DOX12"/>
    <mergeCell ref="DOY12:DQD12"/>
    <mergeCell ref="DQE12:DRJ12"/>
    <mergeCell ref="DRK12:DSP12"/>
    <mergeCell ref="DSQ12:DTV12"/>
    <mergeCell ref="DTW12:DVB12"/>
    <mergeCell ref="DVC12:DWH12"/>
    <mergeCell ref="CGM12:CHR12"/>
    <mergeCell ref="CHS12:CIX12"/>
    <mergeCell ref="CIY12:CKD12"/>
    <mergeCell ref="CKE12:CLJ12"/>
    <mergeCell ref="CLK12:CMP12"/>
    <mergeCell ref="CMQ12:CNV12"/>
    <mergeCell ref="CNW12:CPB12"/>
    <mergeCell ref="CPC12:CQH12"/>
    <mergeCell ref="CQI12:CRN12"/>
    <mergeCell ref="CRO12:CST12"/>
    <mergeCell ref="CSU12:CTZ12"/>
    <mergeCell ref="CUA12:CVF12"/>
    <mergeCell ref="CVG12:CWL12"/>
    <mergeCell ref="CWM12:CXR12"/>
    <mergeCell ref="CXS12:CYX12"/>
    <mergeCell ref="CYY12:DAD12"/>
    <mergeCell ref="DAE12:DBJ12"/>
    <mergeCell ref="BLO12:BMT12"/>
    <mergeCell ref="BMU12:BNZ12"/>
    <mergeCell ref="BOA12:BPF12"/>
    <mergeCell ref="BPG12:BQL12"/>
    <mergeCell ref="BQM12:BRR12"/>
    <mergeCell ref="BRS12:BSX12"/>
    <mergeCell ref="BSY12:BUD12"/>
    <mergeCell ref="BUE12:BVJ12"/>
    <mergeCell ref="BVK12:BWP12"/>
    <mergeCell ref="BWQ12:BXV12"/>
    <mergeCell ref="BXW12:BZB12"/>
    <mergeCell ref="BZC12:CAH12"/>
    <mergeCell ref="CAI12:CBN12"/>
    <mergeCell ref="CBO12:CCT12"/>
    <mergeCell ref="CCU12:CDZ12"/>
    <mergeCell ref="CEA12:CFF12"/>
    <mergeCell ref="CFG12:CGL12"/>
    <mergeCell ref="AQQ12:ARV12"/>
    <mergeCell ref="ARW12:ATB12"/>
    <mergeCell ref="ATC12:AUH12"/>
    <mergeCell ref="AUI12:AVN12"/>
    <mergeCell ref="AVO12:AWT12"/>
    <mergeCell ref="AWU12:AXZ12"/>
    <mergeCell ref="AYA12:AZF12"/>
    <mergeCell ref="AZG12:BAL12"/>
    <mergeCell ref="BAM12:BBR12"/>
    <mergeCell ref="BBS12:BCX12"/>
    <mergeCell ref="BCY12:BED12"/>
    <mergeCell ref="BEE12:BFJ12"/>
    <mergeCell ref="BFK12:BGP12"/>
    <mergeCell ref="BGQ12:BHV12"/>
    <mergeCell ref="BHW12:BJB12"/>
    <mergeCell ref="BJC12:BKH12"/>
    <mergeCell ref="BKI12:BLN12"/>
    <mergeCell ref="VS12:WX12"/>
    <mergeCell ref="WY12:YD12"/>
    <mergeCell ref="YE12:ZJ12"/>
    <mergeCell ref="ZK12:AAP12"/>
    <mergeCell ref="AAQ12:ABV12"/>
    <mergeCell ref="ABW12:ADB12"/>
    <mergeCell ref="ADC12:AEH12"/>
    <mergeCell ref="AEI12:AFN12"/>
    <mergeCell ref="AFO12:AGT12"/>
    <mergeCell ref="AGU12:AHZ12"/>
    <mergeCell ref="AIA12:AJF12"/>
    <mergeCell ref="AJG12:AKL12"/>
    <mergeCell ref="AKM12:ALR12"/>
    <mergeCell ref="ALS12:AMX12"/>
    <mergeCell ref="AMY12:AOD12"/>
    <mergeCell ref="AOE12:APJ12"/>
    <mergeCell ref="APK12:AQP12"/>
    <mergeCell ref="BL12:BZ12"/>
    <mergeCell ref="CA12:DF12"/>
    <mergeCell ref="DG12:EL12"/>
    <mergeCell ref="EM12:FR12"/>
    <mergeCell ref="FS12:GX12"/>
    <mergeCell ref="GY12:ID12"/>
    <mergeCell ref="IE12:JJ12"/>
    <mergeCell ref="JK12:KP12"/>
    <mergeCell ref="KQ12:LV12"/>
    <mergeCell ref="LW12:NB12"/>
    <mergeCell ref="NC12:OH12"/>
    <mergeCell ref="OI12:PN12"/>
    <mergeCell ref="PO12:QT12"/>
    <mergeCell ref="QU12:RZ12"/>
    <mergeCell ref="SA12:TF12"/>
    <mergeCell ref="TG12:UL12"/>
    <mergeCell ref="UM12:VR12"/>
    <mergeCell ref="AZ823:AZ826"/>
    <mergeCell ref="BA823:BA826"/>
    <mergeCell ref="BB823:BB826"/>
    <mergeCell ref="BC823:BC826"/>
    <mergeCell ref="W823:W830"/>
    <mergeCell ref="S823:S830"/>
    <mergeCell ref="T823:T830"/>
    <mergeCell ref="U823:U830"/>
    <mergeCell ref="V823:V830"/>
    <mergeCell ref="AL823:AL830"/>
    <mergeCell ref="AM823:AM830"/>
    <mergeCell ref="AN823:AN830"/>
    <mergeCell ref="AO823:AO830"/>
    <mergeCell ref="A7:J7"/>
    <mergeCell ref="A8:E8"/>
    <mergeCell ref="A12:AJ12"/>
    <mergeCell ref="AK12:BK12"/>
    <mergeCell ref="M823:M830"/>
    <mergeCell ref="N823:N830"/>
    <mergeCell ref="O823:O830"/>
    <mergeCell ref="P823:P830"/>
    <mergeCell ref="Q823:Q830"/>
    <mergeCell ref="A823:A830"/>
    <mergeCell ref="B823:B830"/>
    <mergeCell ref="C823:C830"/>
    <mergeCell ref="D823:D830"/>
    <mergeCell ref="E823:E830"/>
    <mergeCell ref="F823:F830"/>
    <mergeCell ref="G823:G830"/>
    <mergeCell ref="H823:H830"/>
    <mergeCell ref="P232:P240"/>
    <mergeCell ref="O232:O240"/>
    <mergeCell ref="N232:N240"/>
    <mergeCell ref="M232:M240"/>
    <mergeCell ref="L232:L240"/>
    <mergeCell ref="K232:K240"/>
    <mergeCell ref="J232:J240"/>
    <mergeCell ref="I232:I240"/>
    <mergeCell ref="H232:H240"/>
    <mergeCell ref="G232:G240"/>
    <mergeCell ref="C362:C369"/>
    <mergeCell ref="F232:F240"/>
    <mergeCell ref="E232:E240"/>
    <mergeCell ref="D232:D240"/>
    <mergeCell ref="C232:C240"/>
    <mergeCell ref="B232:B240"/>
    <mergeCell ref="A232:A240"/>
    <mergeCell ref="AV232:AV240"/>
    <mergeCell ref="AW232:AW240"/>
    <mergeCell ref="AX232:AX240"/>
    <mergeCell ref="BI836:BI841"/>
    <mergeCell ref="BJ836:BJ841"/>
    <mergeCell ref="BI842:BI846"/>
    <mergeCell ref="BJ842:BJ846"/>
    <mergeCell ref="BI849:BI850"/>
    <mergeCell ref="BJ849:BJ850"/>
    <mergeCell ref="BI847:BI848"/>
    <mergeCell ref="BJ847:BJ848"/>
    <mergeCell ref="BI801:BI822"/>
    <mergeCell ref="BJ801:BJ822"/>
    <mergeCell ref="AV767:AV770"/>
    <mergeCell ref="AW767:AW770"/>
    <mergeCell ref="AX767:AX770"/>
    <mergeCell ref="AY767:AY770"/>
    <mergeCell ref="AZ767:AZ770"/>
    <mergeCell ref="BA767:BA770"/>
    <mergeCell ref="BB767:BB770"/>
    <mergeCell ref="BC767:BC770"/>
    <mergeCell ref="BJ775:BJ776"/>
    <mergeCell ref="BI777:BI779"/>
    <mergeCell ref="BJ777:BJ779"/>
    <mergeCell ref="BI780:BI781"/>
    <mergeCell ref="BJ780:BJ781"/>
    <mergeCell ref="BI832:BI835"/>
    <mergeCell ref="BJ832:BJ835"/>
    <mergeCell ref="AV823:AV826"/>
    <mergeCell ref="AW823:AW826"/>
    <mergeCell ref="AX823:AX826"/>
    <mergeCell ref="AY823:AY826"/>
    <mergeCell ref="V232:V240"/>
    <mergeCell ref="U232:U240"/>
    <mergeCell ref="T232:T240"/>
    <mergeCell ref="S232:S240"/>
    <mergeCell ref="R232:R240"/>
    <mergeCell ref="Q232:Q240"/>
    <mergeCell ref="AY232:AY240"/>
    <mergeCell ref="AZ232:AZ240"/>
    <mergeCell ref="BA232:BA240"/>
    <mergeCell ref="BB232:BB240"/>
    <mergeCell ref="BC232:BC240"/>
    <mergeCell ref="BG232:BG240"/>
    <mergeCell ref="BH232:BH240"/>
    <mergeCell ref="BI232:BI240"/>
    <mergeCell ref="BJ232:BJ240"/>
    <mergeCell ref="BI757:BI766"/>
    <mergeCell ref="BJ757:BJ766"/>
    <mergeCell ref="BI666:BI673"/>
    <mergeCell ref="BJ666:BJ673"/>
    <mergeCell ref="BI674:BI678"/>
    <mergeCell ref="BJ674:BJ678"/>
    <mergeCell ref="BI679:BI680"/>
    <mergeCell ref="BJ679:BJ680"/>
    <mergeCell ref="BI681:BI686"/>
    <mergeCell ref="BJ681:BJ686"/>
    <mergeCell ref="BI687:BI692"/>
    <mergeCell ref="BJ687:BJ692"/>
    <mergeCell ref="AW725:AW728"/>
    <mergeCell ref="AX725:AX728"/>
    <mergeCell ref="AY725:AY728"/>
    <mergeCell ref="AZ725:AZ728"/>
    <mergeCell ref="AL232:AL240"/>
    <mergeCell ref="BJ767:BJ770"/>
    <mergeCell ref="BI771:BI774"/>
    <mergeCell ref="BJ771:BJ774"/>
    <mergeCell ref="BI744:BI745"/>
    <mergeCell ref="BJ744:BJ745"/>
    <mergeCell ref="BJ693:BJ699"/>
    <mergeCell ref="BI700:BI704"/>
    <mergeCell ref="BJ700:BJ704"/>
    <mergeCell ref="BI705:BI708"/>
    <mergeCell ref="BJ705:BJ708"/>
    <mergeCell ref="BI709:BI712"/>
    <mergeCell ref="N716:N719"/>
    <mergeCell ref="O716:O719"/>
    <mergeCell ref="P716:P719"/>
    <mergeCell ref="Q716:Q719"/>
    <mergeCell ref="R716:R719"/>
    <mergeCell ref="S716:S719"/>
    <mergeCell ref="T716:T719"/>
    <mergeCell ref="U716:U719"/>
    <mergeCell ref="W716:W719"/>
    <mergeCell ref="BJ736:BJ741"/>
    <mergeCell ref="BI742:BI743"/>
    <mergeCell ref="BJ742:BJ743"/>
    <mergeCell ref="AV721:AV724"/>
    <mergeCell ref="AW721:AW724"/>
    <mergeCell ref="AX721:AX724"/>
    <mergeCell ref="AY721:AY724"/>
    <mergeCell ref="AZ721:AZ724"/>
    <mergeCell ref="BA721:BA724"/>
    <mergeCell ref="BB721:BB724"/>
    <mergeCell ref="BC721:BC724"/>
    <mergeCell ref="AV725:AV728"/>
    <mergeCell ref="BA725:BA728"/>
    <mergeCell ref="BB725:BB728"/>
    <mergeCell ref="BJ709:BJ712"/>
    <mergeCell ref="BJ603:BJ614"/>
    <mergeCell ref="BI615:BI622"/>
    <mergeCell ref="BJ615:BJ622"/>
    <mergeCell ref="BI623:BI632"/>
    <mergeCell ref="BJ623:BJ632"/>
    <mergeCell ref="BJ731:BJ732"/>
    <mergeCell ref="BI733:BI735"/>
    <mergeCell ref="BJ733:BJ735"/>
    <mergeCell ref="BI713:BI715"/>
    <mergeCell ref="BJ713:BJ715"/>
    <mergeCell ref="BI716:BI717"/>
    <mergeCell ref="BJ716:BJ717"/>
    <mergeCell ref="BI721:BI724"/>
    <mergeCell ref="BJ721:BJ724"/>
    <mergeCell ref="BI725:BI728"/>
    <mergeCell ref="BJ725:BJ728"/>
    <mergeCell ref="BI729:BI730"/>
    <mergeCell ref="BJ729:BJ730"/>
    <mergeCell ref="BJ633:BJ642"/>
    <mergeCell ref="BI643:BI649"/>
    <mergeCell ref="BJ643:BJ649"/>
    <mergeCell ref="BI650:BI658"/>
    <mergeCell ref="BJ650:BJ658"/>
    <mergeCell ref="BI659:BI665"/>
    <mergeCell ref="BJ659:BJ665"/>
    <mergeCell ref="BC725:BC728"/>
    <mergeCell ref="BG733:BG735"/>
    <mergeCell ref="BH733:BH735"/>
    <mergeCell ref="BG731:BG732"/>
    <mergeCell ref="BJ537:BJ540"/>
    <mergeCell ref="BI541:BI543"/>
    <mergeCell ref="BJ541:BJ543"/>
    <mergeCell ref="BI544:BI547"/>
    <mergeCell ref="BJ544:BJ547"/>
    <mergeCell ref="BI550:BI551"/>
    <mergeCell ref="BJ550:BJ551"/>
    <mergeCell ref="BJ552:BJ553"/>
    <mergeCell ref="BI555:BI557"/>
    <mergeCell ref="BJ555:BJ557"/>
    <mergeCell ref="BI558:BI572"/>
    <mergeCell ref="BJ558:BJ572"/>
    <mergeCell ref="BI573:BI579"/>
    <mergeCell ref="BJ573:BJ579"/>
    <mergeCell ref="BI580:BI591"/>
    <mergeCell ref="BJ580:BJ591"/>
    <mergeCell ref="BI592:BI602"/>
    <mergeCell ref="BJ592:BJ602"/>
    <mergeCell ref="BJ498:BJ501"/>
    <mergeCell ref="BI504:BI507"/>
    <mergeCell ref="BJ504:BJ507"/>
    <mergeCell ref="BI508:BI511"/>
    <mergeCell ref="BJ508:BJ511"/>
    <mergeCell ref="BI512:BI515"/>
    <mergeCell ref="BJ512:BJ515"/>
    <mergeCell ref="BI516:BI518"/>
    <mergeCell ref="BJ516:BJ518"/>
    <mergeCell ref="BJ519:BJ522"/>
    <mergeCell ref="BI523:BI525"/>
    <mergeCell ref="BJ523:BJ525"/>
    <mergeCell ref="BI526:BI529"/>
    <mergeCell ref="BJ526:BJ529"/>
    <mergeCell ref="BI530:BI532"/>
    <mergeCell ref="BJ530:BJ532"/>
    <mergeCell ref="BI533:BI536"/>
    <mergeCell ref="BJ533:BJ536"/>
    <mergeCell ref="BJ441:BJ447"/>
    <mergeCell ref="BI448:BI453"/>
    <mergeCell ref="BJ448:BJ453"/>
    <mergeCell ref="BI454:BI457"/>
    <mergeCell ref="BJ454:BJ457"/>
    <mergeCell ref="BI468:BI472"/>
    <mergeCell ref="BJ468:BJ472"/>
    <mergeCell ref="BI473:BI476"/>
    <mergeCell ref="BJ473:BJ476"/>
    <mergeCell ref="BJ478:BJ480"/>
    <mergeCell ref="BI458:BI467"/>
    <mergeCell ref="BJ458:BJ467"/>
    <mergeCell ref="BI481:BI485"/>
    <mergeCell ref="BJ481:BJ485"/>
    <mergeCell ref="BI486:BI487"/>
    <mergeCell ref="BJ486:BJ487"/>
    <mergeCell ref="BI490:BI497"/>
    <mergeCell ref="BJ490:BJ497"/>
    <mergeCell ref="BJ308:BJ310"/>
    <mergeCell ref="BI352:BI360"/>
    <mergeCell ref="BJ352:BJ360"/>
    <mergeCell ref="BI362:BI369"/>
    <mergeCell ref="BJ362:BJ369"/>
    <mergeCell ref="BI385:BI393"/>
    <mergeCell ref="BJ385:BJ393"/>
    <mergeCell ref="BI394:BI403"/>
    <mergeCell ref="BJ394:BJ403"/>
    <mergeCell ref="BI404:BI414"/>
    <mergeCell ref="BJ404:BJ414"/>
    <mergeCell ref="BI415:BI417"/>
    <mergeCell ref="BJ415:BJ417"/>
    <mergeCell ref="BJ418:BJ425"/>
    <mergeCell ref="BI426:BI430"/>
    <mergeCell ref="BJ426:BJ430"/>
    <mergeCell ref="BI431:BI440"/>
    <mergeCell ref="BJ431:BJ440"/>
    <mergeCell ref="BJ269:BJ271"/>
    <mergeCell ref="BI272:BI276"/>
    <mergeCell ref="BJ272:BJ276"/>
    <mergeCell ref="BI277:BI280"/>
    <mergeCell ref="BJ277:BJ280"/>
    <mergeCell ref="BI281:BI286"/>
    <mergeCell ref="BJ281:BJ286"/>
    <mergeCell ref="BI287:BI291"/>
    <mergeCell ref="BJ287:BJ291"/>
    <mergeCell ref="BI292:BI293"/>
    <mergeCell ref="BJ292:BJ293"/>
    <mergeCell ref="BI294:BI297"/>
    <mergeCell ref="BJ294:BJ297"/>
    <mergeCell ref="BI298:BI301"/>
    <mergeCell ref="BJ298:BJ301"/>
    <mergeCell ref="BI302:BI304"/>
    <mergeCell ref="BJ302:BJ304"/>
    <mergeCell ref="BJ215:BJ220"/>
    <mergeCell ref="BI221:BI226"/>
    <mergeCell ref="BJ221:BJ226"/>
    <mergeCell ref="BI227:BI231"/>
    <mergeCell ref="BJ227:BJ231"/>
    <mergeCell ref="BI241:BI245"/>
    <mergeCell ref="BJ241:BJ245"/>
    <mergeCell ref="BI247:BI252"/>
    <mergeCell ref="BJ247:BJ252"/>
    <mergeCell ref="BI253:BI257"/>
    <mergeCell ref="BJ253:BJ257"/>
    <mergeCell ref="BI258:BI262"/>
    <mergeCell ref="BJ258:BJ262"/>
    <mergeCell ref="BI263:BI268"/>
    <mergeCell ref="BJ263:BJ268"/>
    <mergeCell ref="BJ166:BJ170"/>
    <mergeCell ref="BI171:BI174"/>
    <mergeCell ref="BJ171:BJ174"/>
    <mergeCell ref="BI175:BI180"/>
    <mergeCell ref="BJ175:BJ180"/>
    <mergeCell ref="BI181:BI188"/>
    <mergeCell ref="BJ181:BJ188"/>
    <mergeCell ref="BI189:BI194"/>
    <mergeCell ref="BJ189:BJ194"/>
    <mergeCell ref="BI195:BI201"/>
    <mergeCell ref="BJ195:BJ201"/>
    <mergeCell ref="BI202:BI206"/>
    <mergeCell ref="BJ202:BJ206"/>
    <mergeCell ref="BI207:BI209"/>
    <mergeCell ref="BJ207:BJ209"/>
    <mergeCell ref="BI211:BI213"/>
    <mergeCell ref="BJ211:BJ213"/>
    <mergeCell ref="BJ101:BJ106"/>
    <mergeCell ref="BI107:BI120"/>
    <mergeCell ref="BJ107:BJ120"/>
    <mergeCell ref="BI121:BI128"/>
    <mergeCell ref="BJ121:BJ128"/>
    <mergeCell ref="BI129:BI135"/>
    <mergeCell ref="BJ129:BJ135"/>
    <mergeCell ref="BI136:BI146"/>
    <mergeCell ref="BJ136:BJ146"/>
    <mergeCell ref="BI147:BI148"/>
    <mergeCell ref="BJ147:BJ148"/>
    <mergeCell ref="BI149:BI156"/>
    <mergeCell ref="BJ149:BJ156"/>
    <mergeCell ref="BI157:BI161"/>
    <mergeCell ref="BJ157:BJ161"/>
    <mergeCell ref="BI162:BI165"/>
    <mergeCell ref="BJ162:BJ165"/>
    <mergeCell ref="BJ20:BJ24"/>
    <mergeCell ref="BI26:BI31"/>
    <mergeCell ref="BJ26:BJ31"/>
    <mergeCell ref="BI32:BI37"/>
    <mergeCell ref="BJ32:BJ37"/>
    <mergeCell ref="BI38:BI52"/>
    <mergeCell ref="BJ38:BJ52"/>
    <mergeCell ref="BI53:BI60"/>
    <mergeCell ref="BJ53:BJ60"/>
    <mergeCell ref="BI61:BI71"/>
    <mergeCell ref="BJ61:BJ71"/>
    <mergeCell ref="BI72:BI76"/>
    <mergeCell ref="BJ72:BJ76"/>
    <mergeCell ref="BI77:BI89"/>
    <mergeCell ref="BJ77:BJ89"/>
    <mergeCell ref="BI90:BI100"/>
    <mergeCell ref="BJ90:BJ100"/>
    <mergeCell ref="AV849:AV850"/>
    <mergeCell ref="AW849:AW850"/>
    <mergeCell ref="AX849:AX850"/>
    <mergeCell ref="AY849:AY850"/>
    <mergeCell ref="AZ849:AZ850"/>
    <mergeCell ref="BA849:BA850"/>
    <mergeCell ref="BB849:BB850"/>
    <mergeCell ref="BC849:BC850"/>
    <mergeCell ref="BI20:BI24"/>
    <mergeCell ref="BI101:BI106"/>
    <mergeCell ref="BI166:BI170"/>
    <mergeCell ref="BI215:BI220"/>
    <mergeCell ref="BI269:BI271"/>
    <mergeCell ref="BI308:BI310"/>
    <mergeCell ref="BI418:BI425"/>
    <mergeCell ref="BI478:BI480"/>
    <mergeCell ref="BI519:BI522"/>
    <mergeCell ref="BI552:BI553"/>
    <mergeCell ref="BI633:BI642"/>
    <mergeCell ref="BI693:BI699"/>
    <mergeCell ref="BI731:BI732"/>
    <mergeCell ref="AV836:AV841"/>
    <mergeCell ref="AW836:AW841"/>
    <mergeCell ref="BI441:BI447"/>
    <mergeCell ref="BI498:BI501"/>
    <mergeCell ref="BI537:BI540"/>
    <mergeCell ref="BI603:BI614"/>
    <mergeCell ref="BI736:BI741"/>
    <mergeCell ref="BI767:BI770"/>
    <mergeCell ref="BI775:BI776"/>
    <mergeCell ref="AX836:AX841"/>
    <mergeCell ref="AY836:AY841"/>
    <mergeCell ref="AZ836:AZ841"/>
    <mergeCell ref="BA836:BA841"/>
    <mergeCell ref="BB836:BB841"/>
    <mergeCell ref="BC836:BC841"/>
    <mergeCell ref="AV842:AV846"/>
    <mergeCell ref="AW842:AW846"/>
    <mergeCell ref="AX842:AX846"/>
    <mergeCell ref="AY842:AY846"/>
    <mergeCell ref="AZ842:AZ846"/>
    <mergeCell ref="BA842:BA846"/>
    <mergeCell ref="BB842:BB846"/>
    <mergeCell ref="BC842:BC846"/>
    <mergeCell ref="AV847:AV848"/>
    <mergeCell ref="AW847:AW848"/>
    <mergeCell ref="AX847:AX848"/>
    <mergeCell ref="AY847:AY848"/>
    <mergeCell ref="AZ847:AZ848"/>
    <mergeCell ref="BA847:BA848"/>
    <mergeCell ref="BB847:BB848"/>
    <mergeCell ref="BC847:BC848"/>
    <mergeCell ref="AV777:AV779"/>
    <mergeCell ref="AW777:AW779"/>
    <mergeCell ref="AX777:AX779"/>
    <mergeCell ref="AY777:AY779"/>
    <mergeCell ref="AZ777:AZ779"/>
    <mergeCell ref="BA777:BA779"/>
    <mergeCell ref="BB777:BB779"/>
    <mergeCell ref="BC777:BC779"/>
    <mergeCell ref="AV780:AV781"/>
    <mergeCell ref="AW780:AW781"/>
    <mergeCell ref="AX780:AX781"/>
    <mergeCell ref="AY780:AY781"/>
    <mergeCell ref="AZ780:AZ781"/>
    <mergeCell ref="BA780:BA781"/>
    <mergeCell ref="BB780:BB781"/>
    <mergeCell ref="BC780:BC781"/>
    <mergeCell ref="AV832:AV835"/>
    <mergeCell ref="AW832:AW835"/>
    <mergeCell ref="AX832:AX835"/>
    <mergeCell ref="AY832:AY835"/>
    <mergeCell ref="AZ832:AZ835"/>
    <mergeCell ref="BA832:BA835"/>
    <mergeCell ref="BB832:BB835"/>
    <mergeCell ref="BC832:BC835"/>
    <mergeCell ref="BC801:BC822"/>
    <mergeCell ref="AW788:AW800"/>
    <mergeCell ref="AX788:AX800"/>
    <mergeCell ref="AY788:AY800"/>
    <mergeCell ref="AZ788:AZ800"/>
    <mergeCell ref="BA788:BA800"/>
    <mergeCell ref="BB788:BB800"/>
    <mergeCell ref="BC788:BC800"/>
    <mergeCell ref="AV771:AV774"/>
    <mergeCell ref="AW771:AW774"/>
    <mergeCell ref="AX771:AX774"/>
    <mergeCell ref="AY771:AY774"/>
    <mergeCell ref="AZ771:AZ774"/>
    <mergeCell ref="BA771:BA774"/>
    <mergeCell ref="BB771:BB774"/>
    <mergeCell ref="BC771:BC774"/>
    <mergeCell ref="AV775:AV776"/>
    <mergeCell ref="AW775:AW776"/>
    <mergeCell ref="AX775:AX776"/>
    <mergeCell ref="AY775:AY776"/>
    <mergeCell ref="AZ775:AZ776"/>
    <mergeCell ref="BA775:BA776"/>
    <mergeCell ref="BB775:BB776"/>
    <mergeCell ref="BC775:BC776"/>
    <mergeCell ref="AV742:AV743"/>
    <mergeCell ref="AW742:AW743"/>
    <mergeCell ref="AX742:AX743"/>
    <mergeCell ref="AY742:AY743"/>
    <mergeCell ref="AZ742:AZ743"/>
    <mergeCell ref="BA742:BA743"/>
    <mergeCell ref="BB742:BB743"/>
    <mergeCell ref="BC742:BC743"/>
    <mergeCell ref="AV744:AV745"/>
    <mergeCell ref="AW744:AW745"/>
    <mergeCell ref="AX744:AX745"/>
    <mergeCell ref="AY744:AY745"/>
    <mergeCell ref="AZ744:AZ745"/>
    <mergeCell ref="BA744:BA745"/>
    <mergeCell ref="BB744:BB745"/>
    <mergeCell ref="BC744:BC745"/>
    <mergeCell ref="AV757:AV766"/>
    <mergeCell ref="AW757:AW766"/>
    <mergeCell ref="AX757:AX766"/>
    <mergeCell ref="AY757:AY766"/>
    <mergeCell ref="AZ757:AZ766"/>
    <mergeCell ref="BA757:BA766"/>
    <mergeCell ref="BB757:BB766"/>
    <mergeCell ref="BC757:BC766"/>
    <mergeCell ref="AV731:AV732"/>
    <mergeCell ref="AW731:AW732"/>
    <mergeCell ref="AX731:AX732"/>
    <mergeCell ref="AY731:AY732"/>
    <mergeCell ref="AZ731:AZ732"/>
    <mergeCell ref="BA731:BA732"/>
    <mergeCell ref="BB731:BB732"/>
    <mergeCell ref="BC731:BC732"/>
    <mergeCell ref="AV733:AV735"/>
    <mergeCell ref="AW733:AW735"/>
    <mergeCell ref="AX733:AX735"/>
    <mergeCell ref="AY733:AY735"/>
    <mergeCell ref="AZ733:AZ735"/>
    <mergeCell ref="BA733:BA735"/>
    <mergeCell ref="BB733:BB735"/>
    <mergeCell ref="BC733:BC735"/>
    <mergeCell ref="AV736:AV741"/>
    <mergeCell ref="AW736:AW741"/>
    <mergeCell ref="AX736:AX741"/>
    <mergeCell ref="AY736:AY741"/>
    <mergeCell ref="AZ736:AZ741"/>
    <mergeCell ref="BA736:BA741"/>
    <mergeCell ref="BB736:BB741"/>
    <mergeCell ref="BC736:BC741"/>
    <mergeCell ref="AV729:AV730"/>
    <mergeCell ref="AW729:AW730"/>
    <mergeCell ref="AX729:AX730"/>
    <mergeCell ref="AY729:AY730"/>
    <mergeCell ref="AZ729:AZ730"/>
    <mergeCell ref="BA729:BA730"/>
    <mergeCell ref="BB729:BB730"/>
    <mergeCell ref="BC729:BC730"/>
    <mergeCell ref="AV709:AV712"/>
    <mergeCell ref="AW709:AW712"/>
    <mergeCell ref="AX709:AX712"/>
    <mergeCell ref="AY709:AY712"/>
    <mergeCell ref="AZ709:AZ712"/>
    <mergeCell ref="BA709:BA712"/>
    <mergeCell ref="BB709:BB712"/>
    <mergeCell ref="BC709:BC712"/>
    <mergeCell ref="AV713:AV715"/>
    <mergeCell ref="AW713:AW715"/>
    <mergeCell ref="AX713:AX715"/>
    <mergeCell ref="AY713:AY715"/>
    <mergeCell ref="AZ713:AZ715"/>
    <mergeCell ref="BA713:BA715"/>
    <mergeCell ref="BB713:BB715"/>
    <mergeCell ref="BC713:BC715"/>
    <mergeCell ref="AV716:AV717"/>
    <mergeCell ref="AW716:AW717"/>
    <mergeCell ref="AX716:AX717"/>
    <mergeCell ref="AY716:AY717"/>
    <mergeCell ref="AZ716:AZ717"/>
    <mergeCell ref="BA716:BA717"/>
    <mergeCell ref="BB716:BB717"/>
    <mergeCell ref="BC716:BC717"/>
    <mergeCell ref="AV693:AV699"/>
    <mergeCell ref="AW693:AW699"/>
    <mergeCell ref="AX693:AX699"/>
    <mergeCell ref="AY693:AY699"/>
    <mergeCell ref="AZ693:AZ699"/>
    <mergeCell ref="BA693:BA699"/>
    <mergeCell ref="BB693:BB699"/>
    <mergeCell ref="BC693:BC699"/>
    <mergeCell ref="AV700:AV704"/>
    <mergeCell ref="AW700:AW704"/>
    <mergeCell ref="AX700:AX704"/>
    <mergeCell ref="AY700:AY704"/>
    <mergeCell ref="AZ700:AZ704"/>
    <mergeCell ref="BA700:BA704"/>
    <mergeCell ref="BB700:BB704"/>
    <mergeCell ref="BC700:BC704"/>
    <mergeCell ref="AV705:AV708"/>
    <mergeCell ref="AW705:AW708"/>
    <mergeCell ref="AX705:AX708"/>
    <mergeCell ref="AY705:AY708"/>
    <mergeCell ref="AZ705:AZ708"/>
    <mergeCell ref="BA705:BA708"/>
    <mergeCell ref="BB705:BB708"/>
    <mergeCell ref="BC705:BC708"/>
    <mergeCell ref="AV679:AV680"/>
    <mergeCell ref="AW679:AW680"/>
    <mergeCell ref="AX679:AX680"/>
    <mergeCell ref="AY679:AY680"/>
    <mergeCell ref="AZ679:AZ680"/>
    <mergeCell ref="BA679:BA680"/>
    <mergeCell ref="BB679:BB680"/>
    <mergeCell ref="BC679:BC680"/>
    <mergeCell ref="AV681:AV686"/>
    <mergeCell ref="AW681:AW686"/>
    <mergeCell ref="AX681:AX686"/>
    <mergeCell ref="AY681:AY686"/>
    <mergeCell ref="AZ681:AZ686"/>
    <mergeCell ref="BA681:BA686"/>
    <mergeCell ref="BB681:BB686"/>
    <mergeCell ref="BC681:BC686"/>
    <mergeCell ref="AV687:AV692"/>
    <mergeCell ref="AW687:AW692"/>
    <mergeCell ref="AX687:AX692"/>
    <mergeCell ref="AY687:AY692"/>
    <mergeCell ref="AZ687:AZ692"/>
    <mergeCell ref="BA687:BA692"/>
    <mergeCell ref="BB687:BB692"/>
    <mergeCell ref="BC687:BC692"/>
    <mergeCell ref="AV659:AV665"/>
    <mergeCell ref="AW659:AW665"/>
    <mergeCell ref="AX659:AX665"/>
    <mergeCell ref="AY659:AY665"/>
    <mergeCell ref="AZ659:AZ665"/>
    <mergeCell ref="BA659:BA665"/>
    <mergeCell ref="BB659:BB665"/>
    <mergeCell ref="BC659:BC665"/>
    <mergeCell ref="AV666:AV673"/>
    <mergeCell ref="AW666:AW673"/>
    <mergeCell ref="AX666:AX673"/>
    <mergeCell ref="AY666:AY673"/>
    <mergeCell ref="AZ666:AZ673"/>
    <mergeCell ref="BA666:BA673"/>
    <mergeCell ref="BB666:BB673"/>
    <mergeCell ref="BC666:BC673"/>
    <mergeCell ref="AV674:AV678"/>
    <mergeCell ref="AW674:AW678"/>
    <mergeCell ref="AX674:AX678"/>
    <mergeCell ref="AY674:AY678"/>
    <mergeCell ref="AZ674:AZ678"/>
    <mergeCell ref="BA674:BA678"/>
    <mergeCell ref="BB674:BB678"/>
    <mergeCell ref="BC674:BC678"/>
    <mergeCell ref="AV633:AV642"/>
    <mergeCell ref="AW633:AW642"/>
    <mergeCell ref="AX633:AX642"/>
    <mergeCell ref="AY633:AY642"/>
    <mergeCell ref="AZ633:AZ642"/>
    <mergeCell ref="BA633:BA642"/>
    <mergeCell ref="BB633:BB642"/>
    <mergeCell ref="BC633:BC642"/>
    <mergeCell ref="AV643:AV649"/>
    <mergeCell ref="AW643:AW649"/>
    <mergeCell ref="AX643:AX649"/>
    <mergeCell ref="AY643:AY649"/>
    <mergeCell ref="AZ643:AZ649"/>
    <mergeCell ref="BA643:BA649"/>
    <mergeCell ref="BB643:BB649"/>
    <mergeCell ref="BC643:BC649"/>
    <mergeCell ref="AV650:AV658"/>
    <mergeCell ref="AW650:AW658"/>
    <mergeCell ref="AX650:AX658"/>
    <mergeCell ref="AY650:AY658"/>
    <mergeCell ref="AZ650:AZ658"/>
    <mergeCell ref="BA650:BA658"/>
    <mergeCell ref="BB650:BB658"/>
    <mergeCell ref="BC650:BC658"/>
    <mergeCell ref="AV603:AV614"/>
    <mergeCell ref="AW603:AW614"/>
    <mergeCell ref="AX603:AX614"/>
    <mergeCell ref="AY603:AY614"/>
    <mergeCell ref="AZ603:AZ614"/>
    <mergeCell ref="BA603:BA614"/>
    <mergeCell ref="BB603:BB614"/>
    <mergeCell ref="BC603:BC614"/>
    <mergeCell ref="AV615:AV622"/>
    <mergeCell ref="AW615:AW622"/>
    <mergeCell ref="AX615:AX622"/>
    <mergeCell ref="AY615:AY622"/>
    <mergeCell ref="AZ615:AZ622"/>
    <mergeCell ref="BA615:BA622"/>
    <mergeCell ref="BB615:BB622"/>
    <mergeCell ref="BC615:BC622"/>
    <mergeCell ref="AV623:AV632"/>
    <mergeCell ref="AW623:AW632"/>
    <mergeCell ref="AX623:AX632"/>
    <mergeCell ref="AY623:AY632"/>
    <mergeCell ref="AZ623:AZ632"/>
    <mergeCell ref="BA623:BA632"/>
    <mergeCell ref="BB623:BB632"/>
    <mergeCell ref="BC623:BC632"/>
    <mergeCell ref="AV573:AV579"/>
    <mergeCell ref="AW573:AW579"/>
    <mergeCell ref="AX573:AX579"/>
    <mergeCell ref="AY573:AY579"/>
    <mergeCell ref="AZ573:AZ579"/>
    <mergeCell ref="BA573:BA579"/>
    <mergeCell ref="BB573:BB579"/>
    <mergeCell ref="BC573:BC579"/>
    <mergeCell ref="AV580:AV591"/>
    <mergeCell ref="AW580:AW591"/>
    <mergeCell ref="AX580:AX591"/>
    <mergeCell ref="AY580:AY591"/>
    <mergeCell ref="AZ580:AZ591"/>
    <mergeCell ref="BA580:BA591"/>
    <mergeCell ref="BB580:BB591"/>
    <mergeCell ref="BC580:BC591"/>
    <mergeCell ref="AV592:AV602"/>
    <mergeCell ref="AW592:AW602"/>
    <mergeCell ref="AX592:AX602"/>
    <mergeCell ref="AY592:AY602"/>
    <mergeCell ref="AZ592:AZ602"/>
    <mergeCell ref="BA592:BA602"/>
    <mergeCell ref="BB592:BB602"/>
    <mergeCell ref="BC592:BC602"/>
    <mergeCell ref="AV552:AV553"/>
    <mergeCell ref="AW552:AW553"/>
    <mergeCell ref="AX552:AX553"/>
    <mergeCell ref="AY552:AY553"/>
    <mergeCell ref="AZ552:AZ553"/>
    <mergeCell ref="BA552:BA553"/>
    <mergeCell ref="BB552:BB553"/>
    <mergeCell ref="BC552:BC553"/>
    <mergeCell ref="AV555:AV557"/>
    <mergeCell ref="AW555:AW557"/>
    <mergeCell ref="AX555:AX557"/>
    <mergeCell ref="AY555:AY557"/>
    <mergeCell ref="AZ555:AZ557"/>
    <mergeCell ref="BA555:BA557"/>
    <mergeCell ref="BB555:BB557"/>
    <mergeCell ref="BC555:BC557"/>
    <mergeCell ref="AV558:AV572"/>
    <mergeCell ref="AW558:AW572"/>
    <mergeCell ref="AX558:AX572"/>
    <mergeCell ref="AY558:AY572"/>
    <mergeCell ref="AZ558:AZ572"/>
    <mergeCell ref="BA558:BA572"/>
    <mergeCell ref="BB558:BB572"/>
    <mergeCell ref="BC558:BC572"/>
    <mergeCell ref="AV541:AV543"/>
    <mergeCell ref="AW541:AW543"/>
    <mergeCell ref="AX541:AX543"/>
    <mergeCell ref="AY541:AY543"/>
    <mergeCell ref="AZ541:AZ543"/>
    <mergeCell ref="BA541:BA543"/>
    <mergeCell ref="BB541:BB543"/>
    <mergeCell ref="BC541:BC543"/>
    <mergeCell ref="AV544:AV547"/>
    <mergeCell ref="AW544:AW547"/>
    <mergeCell ref="AX544:AX547"/>
    <mergeCell ref="AY544:AY547"/>
    <mergeCell ref="AZ544:AZ547"/>
    <mergeCell ref="BA544:BA547"/>
    <mergeCell ref="BB544:BB547"/>
    <mergeCell ref="BC544:BC547"/>
    <mergeCell ref="AV550:AV551"/>
    <mergeCell ref="AW550:AW551"/>
    <mergeCell ref="AX550:AX551"/>
    <mergeCell ref="AY550:AY551"/>
    <mergeCell ref="AZ550:AZ551"/>
    <mergeCell ref="BA550:BA551"/>
    <mergeCell ref="BB550:BB551"/>
    <mergeCell ref="BC550:BC551"/>
    <mergeCell ref="AV530:AV532"/>
    <mergeCell ref="AW530:AW532"/>
    <mergeCell ref="AX530:AX532"/>
    <mergeCell ref="AY530:AY532"/>
    <mergeCell ref="AZ530:AZ532"/>
    <mergeCell ref="BA530:BA532"/>
    <mergeCell ref="BB530:BB532"/>
    <mergeCell ref="BC530:BC532"/>
    <mergeCell ref="AV533:AV536"/>
    <mergeCell ref="AW533:AW536"/>
    <mergeCell ref="AX533:AX536"/>
    <mergeCell ref="AY533:AY536"/>
    <mergeCell ref="AZ533:AZ536"/>
    <mergeCell ref="BA533:BA536"/>
    <mergeCell ref="BB533:BB536"/>
    <mergeCell ref="BC533:BC536"/>
    <mergeCell ref="AV537:AV540"/>
    <mergeCell ref="AW537:AW540"/>
    <mergeCell ref="AX537:AX540"/>
    <mergeCell ref="AY537:AY540"/>
    <mergeCell ref="AZ537:AZ540"/>
    <mergeCell ref="BA537:BA540"/>
    <mergeCell ref="BB537:BB540"/>
    <mergeCell ref="BC537:BC540"/>
    <mergeCell ref="AV519:AV522"/>
    <mergeCell ref="AW519:AW522"/>
    <mergeCell ref="AX519:AX522"/>
    <mergeCell ref="AY519:AY522"/>
    <mergeCell ref="AZ519:AZ522"/>
    <mergeCell ref="BA519:BA522"/>
    <mergeCell ref="BB519:BB522"/>
    <mergeCell ref="BC519:BC522"/>
    <mergeCell ref="AV523:AV525"/>
    <mergeCell ref="AW523:AW525"/>
    <mergeCell ref="AX523:AX525"/>
    <mergeCell ref="AY523:AY525"/>
    <mergeCell ref="AZ523:AZ525"/>
    <mergeCell ref="BA523:BA525"/>
    <mergeCell ref="BB523:BB525"/>
    <mergeCell ref="BC523:BC525"/>
    <mergeCell ref="AV526:AV529"/>
    <mergeCell ref="AW526:AW529"/>
    <mergeCell ref="AX526:AX529"/>
    <mergeCell ref="AY526:AY529"/>
    <mergeCell ref="AZ526:AZ529"/>
    <mergeCell ref="BA526:BA529"/>
    <mergeCell ref="BB526:BB529"/>
    <mergeCell ref="BC526:BC529"/>
    <mergeCell ref="AV508:AV511"/>
    <mergeCell ref="AW508:AW511"/>
    <mergeCell ref="AX508:AX511"/>
    <mergeCell ref="AY508:AY511"/>
    <mergeCell ref="AZ508:AZ511"/>
    <mergeCell ref="BA508:BA511"/>
    <mergeCell ref="BB508:BB511"/>
    <mergeCell ref="BC508:BC511"/>
    <mergeCell ref="AV512:AV515"/>
    <mergeCell ref="AW512:AW515"/>
    <mergeCell ref="AX512:AX515"/>
    <mergeCell ref="AY512:AY515"/>
    <mergeCell ref="AZ512:AZ515"/>
    <mergeCell ref="BA512:BA515"/>
    <mergeCell ref="BB512:BB515"/>
    <mergeCell ref="BC512:BC515"/>
    <mergeCell ref="AV516:AV518"/>
    <mergeCell ref="AW516:AW518"/>
    <mergeCell ref="AX516:AX518"/>
    <mergeCell ref="AY516:AY518"/>
    <mergeCell ref="AZ516:AZ518"/>
    <mergeCell ref="BA516:BA518"/>
    <mergeCell ref="BB516:BB518"/>
    <mergeCell ref="BC516:BC518"/>
    <mergeCell ref="AV490:AV497"/>
    <mergeCell ref="AW490:AW497"/>
    <mergeCell ref="AX490:AX497"/>
    <mergeCell ref="AY490:AY497"/>
    <mergeCell ref="AZ490:AZ497"/>
    <mergeCell ref="BA490:BA497"/>
    <mergeCell ref="BB490:BB497"/>
    <mergeCell ref="BC490:BC497"/>
    <mergeCell ref="AV498:AV501"/>
    <mergeCell ref="AW498:AW501"/>
    <mergeCell ref="AX498:AX501"/>
    <mergeCell ref="AY498:AY501"/>
    <mergeCell ref="AZ498:AZ501"/>
    <mergeCell ref="BA498:BA501"/>
    <mergeCell ref="BB498:BB501"/>
    <mergeCell ref="BC498:BC501"/>
    <mergeCell ref="AV504:AV507"/>
    <mergeCell ref="AW504:AW507"/>
    <mergeCell ref="AX504:AX507"/>
    <mergeCell ref="AY504:AY507"/>
    <mergeCell ref="AZ504:AZ507"/>
    <mergeCell ref="BA504:BA507"/>
    <mergeCell ref="BB504:BB507"/>
    <mergeCell ref="BC504:BC507"/>
    <mergeCell ref="AV478:AV480"/>
    <mergeCell ref="AW478:AW480"/>
    <mergeCell ref="AX478:AX480"/>
    <mergeCell ref="AY478:AY480"/>
    <mergeCell ref="AZ478:AZ480"/>
    <mergeCell ref="BA478:BA480"/>
    <mergeCell ref="BB478:BB480"/>
    <mergeCell ref="BC478:BC480"/>
    <mergeCell ref="AV486:AV487"/>
    <mergeCell ref="AW486:AW487"/>
    <mergeCell ref="AX486:AX487"/>
    <mergeCell ref="AY486:AY487"/>
    <mergeCell ref="AZ486:AZ487"/>
    <mergeCell ref="BA486:BA487"/>
    <mergeCell ref="BB486:BB487"/>
    <mergeCell ref="BC486:BC487"/>
    <mergeCell ref="AV481:AV485"/>
    <mergeCell ref="AW481:AW485"/>
    <mergeCell ref="AX481:AX485"/>
    <mergeCell ref="AY481:AY485"/>
    <mergeCell ref="AZ481:AZ485"/>
    <mergeCell ref="BA481:BA485"/>
    <mergeCell ref="BB481:BB485"/>
    <mergeCell ref="BC481:BC485"/>
    <mergeCell ref="AV468:AV472"/>
    <mergeCell ref="AW468:AW472"/>
    <mergeCell ref="AX468:AX472"/>
    <mergeCell ref="AY468:AY472"/>
    <mergeCell ref="AZ468:AZ472"/>
    <mergeCell ref="BA468:BA472"/>
    <mergeCell ref="BB468:BB472"/>
    <mergeCell ref="BC468:BC472"/>
    <mergeCell ref="AV473:AV476"/>
    <mergeCell ref="AW473:AW476"/>
    <mergeCell ref="AX473:AX476"/>
    <mergeCell ref="AY473:AY476"/>
    <mergeCell ref="AZ473:AZ476"/>
    <mergeCell ref="BA473:BA476"/>
    <mergeCell ref="BB473:BB476"/>
    <mergeCell ref="BC473:BC476"/>
    <mergeCell ref="AV458:AV467"/>
    <mergeCell ref="AW458:AW467"/>
    <mergeCell ref="AX458:AX467"/>
    <mergeCell ref="AY458:AY467"/>
    <mergeCell ref="AZ458:AZ467"/>
    <mergeCell ref="BA458:BA467"/>
    <mergeCell ref="BB458:BB467"/>
    <mergeCell ref="BC458:BC467"/>
    <mergeCell ref="AV441:AV447"/>
    <mergeCell ref="AW441:AW447"/>
    <mergeCell ref="AX441:AX447"/>
    <mergeCell ref="AY441:AY447"/>
    <mergeCell ref="AZ441:AZ447"/>
    <mergeCell ref="BA441:BA447"/>
    <mergeCell ref="BB441:BB447"/>
    <mergeCell ref="BC441:BC447"/>
    <mergeCell ref="AV448:AV453"/>
    <mergeCell ref="AW448:AW453"/>
    <mergeCell ref="AX448:AX453"/>
    <mergeCell ref="AY448:AY453"/>
    <mergeCell ref="AZ448:AZ453"/>
    <mergeCell ref="BA448:BA453"/>
    <mergeCell ref="BB448:BB453"/>
    <mergeCell ref="BC448:BC453"/>
    <mergeCell ref="AV454:AV457"/>
    <mergeCell ref="AW454:AW457"/>
    <mergeCell ref="AX454:AX457"/>
    <mergeCell ref="AY454:AY457"/>
    <mergeCell ref="AZ454:AZ457"/>
    <mergeCell ref="BA454:BA457"/>
    <mergeCell ref="BB454:BB457"/>
    <mergeCell ref="BC454:BC457"/>
    <mergeCell ref="AV418:AV425"/>
    <mergeCell ref="AW418:AW425"/>
    <mergeCell ref="AX418:AX425"/>
    <mergeCell ref="AY418:AY425"/>
    <mergeCell ref="AZ418:AZ425"/>
    <mergeCell ref="BA418:BA425"/>
    <mergeCell ref="BB418:BB425"/>
    <mergeCell ref="BC418:BC425"/>
    <mergeCell ref="AV426:AV430"/>
    <mergeCell ref="AW426:AW430"/>
    <mergeCell ref="AX426:AX430"/>
    <mergeCell ref="AY426:AY430"/>
    <mergeCell ref="AZ426:AZ430"/>
    <mergeCell ref="BA426:BA430"/>
    <mergeCell ref="BB426:BB430"/>
    <mergeCell ref="BC426:BC430"/>
    <mergeCell ref="AV431:AV440"/>
    <mergeCell ref="AW431:AW440"/>
    <mergeCell ref="AX431:AX440"/>
    <mergeCell ref="AY431:AY440"/>
    <mergeCell ref="AZ431:AZ440"/>
    <mergeCell ref="BA431:BA440"/>
    <mergeCell ref="BB431:BB440"/>
    <mergeCell ref="BC431:BC440"/>
    <mergeCell ref="AV394:AV403"/>
    <mergeCell ref="AW394:AW403"/>
    <mergeCell ref="AX394:AX403"/>
    <mergeCell ref="AY394:AY403"/>
    <mergeCell ref="AZ394:AZ403"/>
    <mergeCell ref="BA394:BA403"/>
    <mergeCell ref="BB394:BB403"/>
    <mergeCell ref="BC394:BC403"/>
    <mergeCell ref="AV404:AV414"/>
    <mergeCell ref="AW404:AW414"/>
    <mergeCell ref="AX404:AX414"/>
    <mergeCell ref="AY404:AY414"/>
    <mergeCell ref="AZ404:AZ414"/>
    <mergeCell ref="BA404:BA414"/>
    <mergeCell ref="BB404:BB414"/>
    <mergeCell ref="BC404:BC414"/>
    <mergeCell ref="AV415:AV417"/>
    <mergeCell ref="AW415:AW417"/>
    <mergeCell ref="AX415:AX417"/>
    <mergeCell ref="AY415:AY417"/>
    <mergeCell ref="AZ415:AZ417"/>
    <mergeCell ref="BA415:BA417"/>
    <mergeCell ref="BB415:BB417"/>
    <mergeCell ref="BC415:BC417"/>
    <mergeCell ref="AV352:AV360"/>
    <mergeCell ref="AW352:AW360"/>
    <mergeCell ref="AX352:AX360"/>
    <mergeCell ref="AY352:AY360"/>
    <mergeCell ref="AZ352:AZ360"/>
    <mergeCell ref="BA352:BA360"/>
    <mergeCell ref="BB352:BB360"/>
    <mergeCell ref="BC352:BC360"/>
    <mergeCell ref="AV362:AV369"/>
    <mergeCell ref="AW362:AW369"/>
    <mergeCell ref="AX362:AX369"/>
    <mergeCell ref="AY362:AY369"/>
    <mergeCell ref="AZ362:AZ369"/>
    <mergeCell ref="BA362:BA369"/>
    <mergeCell ref="BB362:BB369"/>
    <mergeCell ref="BC362:BC369"/>
    <mergeCell ref="AV385:AV393"/>
    <mergeCell ref="AW385:AW393"/>
    <mergeCell ref="AX385:AX393"/>
    <mergeCell ref="AY385:AY393"/>
    <mergeCell ref="AZ385:AZ393"/>
    <mergeCell ref="BA385:BA393"/>
    <mergeCell ref="BB385:BB393"/>
    <mergeCell ref="BC385:BC393"/>
    <mergeCell ref="AV298:AV301"/>
    <mergeCell ref="AW298:AW301"/>
    <mergeCell ref="AX298:AX301"/>
    <mergeCell ref="AY298:AY301"/>
    <mergeCell ref="AZ298:AZ301"/>
    <mergeCell ref="BA298:BA301"/>
    <mergeCell ref="BB298:BB301"/>
    <mergeCell ref="BC298:BC301"/>
    <mergeCell ref="AV302:AV304"/>
    <mergeCell ref="AW302:AW304"/>
    <mergeCell ref="AX302:AX304"/>
    <mergeCell ref="AY302:AY304"/>
    <mergeCell ref="AZ302:AZ304"/>
    <mergeCell ref="BA302:BA304"/>
    <mergeCell ref="BB302:BB304"/>
    <mergeCell ref="BC302:BC304"/>
    <mergeCell ref="BC308:BC311"/>
    <mergeCell ref="BB308:BB311"/>
    <mergeCell ref="BA308:BA311"/>
    <mergeCell ref="AZ308:AZ311"/>
    <mergeCell ref="AY308:AY311"/>
    <mergeCell ref="AX308:AX311"/>
    <mergeCell ref="AW308:AW311"/>
    <mergeCell ref="AV308:AV311"/>
    <mergeCell ref="AX287:AX291"/>
    <mergeCell ref="AY287:AY291"/>
    <mergeCell ref="AZ287:AZ291"/>
    <mergeCell ref="BA287:BA291"/>
    <mergeCell ref="BB287:BB291"/>
    <mergeCell ref="BC287:BC291"/>
    <mergeCell ref="AV292:AV293"/>
    <mergeCell ref="AW292:AW293"/>
    <mergeCell ref="AX292:AX293"/>
    <mergeCell ref="AY292:AY293"/>
    <mergeCell ref="AZ292:AZ293"/>
    <mergeCell ref="BA292:BA293"/>
    <mergeCell ref="BB292:BB293"/>
    <mergeCell ref="BC292:BC293"/>
    <mergeCell ref="AV294:AV297"/>
    <mergeCell ref="AW294:AW297"/>
    <mergeCell ref="AX294:AX297"/>
    <mergeCell ref="AY294:AY297"/>
    <mergeCell ref="AZ294:AZ297"/>
    <mergeCell ref="BA294:BA297"/>
    <mergeCell ref="BB294:BB297"/>
    <mergeCell ref="BC294:BC297"/>
    <mergeCell ref="AV272:AV276"/>
    <mergeCell ref="AW272:AW276"/>
    <mergeCell ref="AX272:AX276"/>
    <mergeCell ref="AY272:AY276"/>
    <mergeCell ref="AZ272:AZ276"/>
    <mergeCell ref="BA272:BA276"/>
    <mergeCell ref="BB272:BB276"/>
    <mergeCell ref="BC272:BC276"/>
    <mergeCell ref="AV277:AV280"/>
    <mergeCell ref="AW277:AW280"/>
    <mergeCell ref="AX277:AX280"/>
    <mergeCell ref="AY277:AY280"/>
    <mergeCell ref="AZ277:AZ280"/>
    <mergeCell ref="BA277:BA280"/>
    <mergeCell ref="BB277:BB280"/>
    <mergeCell ref="BC277:BC280"/>
    <mergeCell ref="AV281:AV286"/>
    <mergeCell ref="AW281:AW286"/>
    <mergeCell ref="AX281:AX286"/>
    <mergeCell ref="AY281:AY286"/>
    <mergeCell ref="AZ281:AZ286"/>
    <mergeCell ref="BA281:BA286"/>
    <mergeCell ref="BB281:BB286"/>
    <mergeCell ref="BC281:BC286"/>
    <mergeCell ref="AV258:AV262"/>
    <mergeCell ref="AW258:AW262"/>
    <mergeCell ref="AX258:AX262"/>
    <mergeCell ref="AY258:AY262"/>
    <mergeCell ref="AZ258:AZ262"/>
    <mergeCell ref="BA258:BA262"/>
    <mergeCell ref="BB258:BB262"/>
    <mergeCell ref="BC258:BC262"/>
    <mergeCell ref="AV263:AV268"/>
    <mergeCell ref="AW263:AW268"/>
    <mergeCell ref="AX263:AX268"/>
    <mergeCell ref="AY263:AY268"/>
    <mergeCell ref="AZ263:AZ268"/>
    <mergeCell ref="BA263:BA268"/>
    <mergeCell ref="BB263:BB268"/>
    <mergeCell ref="BC263:BC268"/>
    <mergeCell ref="AV269:AV271"/>
    <mergeCell ref="AW269:AW271"/>
    <mergeCell ref="AX269:AX271"/>
    <mergeCell ref="AY269:AY271"/>
    <mergeCell ref="AZ269:AZ271"/>
    <mergeCell ref="BA269:BA271"/>
    <mergeCell ref="BB269:BB271"/>
    <mergeCell ref="BC269:BC271"/>
    <mergeCell ref="BC241:BC246"/>
    <mergeCell ref="BB241:BB246"/>
    <mergeCell ref="BA241:BA246"/>
    <mergeCell ref="AZ241:AZ246"/>
    <mergeCell ref="AY241:AY246"/>
    <mergeCell ref="AX241:AX246"/>
    <mergeCell ref="AW241:AW246"/>
    <mergeCell ref="AV241:AV246"/>
    <mergeCell ref="AV247:AV252"/>
    <mergeCell ref="AW247:AW252"/>
    <mergeCell ref="AX247:AX252"/>
    <mergeCell ref="AY247:AY252"/>
    <mergeCell ref="AZ247:AZ252"/>
    <mergeCell ref="BA247:BA252"/>
    <mergeCell ref="BB247:BB252"/>
    <mergeCell ref="BC247:BC252"/>
    <mergeCell ref="AV253:AV257"/>
    <mergeCell ref="AW253:AW257"/>
    <mergeCell ref="AX253:AX257"/>
    <mergeCell ref="AY253:AY257"/>
    <mergeCell ref="AZ253:AZ257"/>
    <mergeCell ref="BA253:BA257"/>
    <mergeCell ref="BB253:BB257"/>
    <mergeCell ref="BC253:BC257"/>
    <mergeCell ref="AV221:AV226"/>
    <mergeCell ref="AW221:AW226"/>
    <mergeCell ref="AX221:AX226"/>
    <mergeCell ref="AY221:AY226"/>
    <mergeCell ref="AZ221:AZ226"/>
    <mergeCell ref="BA221:BA226"/>
    <mergeCell ref="BB221:BB226"/>
    <mergeCell ref="BC221:BC226"/>
    <mergeCell ref="AV227:AV231"/>
    <mergeCell ref="AW227:AW231"/>
    <mergeCell ref="AX227:AX231"/>
    <mergeCell ref="AY227:AY231"/>
    <mergeCell ref="AZ227:AZ231"/>
    <mergeCell ref="BA227:BA231"/>
    <mergeCell ref="BB227:BB231"/>
    <mergeCell ref="BC227:BC231"/>
    <mergeCell ref="AV195:AV201"/>
    <mergeCell ref="AW195:AW201"/>
    <mergeCell ref="AX195:AX201"/>
    <mergeCell ref="AY195:AY201"/>
    <mergeCell ref="AZ195:AZ201"/>
    <mergeCell ref="BA195:BA201"/>
    <mergeCell ref="BB195:BB201"/>
    <mergeCell ref="BC195:BC201"/>
    <mergeCell ref="AV202:AV206"/>
    <mergeCell ref="AW202:AW206"/>
    <mergeCell ref="AX202:AX206"/>
    <mergeCell ref="AY202:AY206"/>
    <mergeCell ref="AZ202:AZ206"/>
    <mergeCell ref="BA202:BA206"/>
    <mergeCell ref="BB202:BB206"/>
    <mergeCell ref="BC202:BC206"/>
    <mergeCell ref="AV215:AV220"/>
    <mergeCell ref="AW215:AW220"/>
    <mergeCell ref="AX215:AX220"/>
    <mergeCell ref="AY215:AY220"/>
    <mergeCell ref="AZ215:AZ220"/>
    <mergeCell ref="BA215:BA220"/>
    <mergeCell ref="BB215:BB220"/>
    <mergeCell ref="BC215:BC220"/>
    <mergeCell ref="BC207:BC210"/>
    <mergeCell ref="BB207:BB210"/>
    <mergeCell ref="BA207:BA210"/>
    <mergeCell ref="AZ207:AZ210"/>
    <mergeCell ref="AY207:AY210"/>
    <mergeCell ref="AX207:AX210"/>
    <mergeCell ref="AW207:AW210"/>
    <mergeCell ref="AV207:AV210"/>
    <mergeCell ref="AV175:AV180"/>
    <mergeCell ref="AW175:AW180"/>
    <mergeCell ref="AX175:AX180"/>
    <mergeCell ref="AY175:AY180"/>
    <mergeCell ref="AZ175:AZ180"/>
    <mergeCell ref="BA175:BA180"/>
    <mergeCell ref="BB175:BB180"/>
    <mergeCell ref="BC175:BC180"/>
    <mergeCell ref="AV181:AV188"/>
    <mergeCell ref="AW181:AW188"/>
    <mergeCell ref="AX181:AX188"/>
    <mergeCell ref="AY181:AY188"/>
    <mergeCell ref="AZ181:AZ188"/>
    <mergeCell ref="BA181:BA188"/>
    <mergeCell ref="BB181:BB188"/>
    <mergeCell ref="BC181:BC188"/>
    <mergeCell ref="AV189:AV194"/>
    <mergeCell ref="AW189:AW194"/>
    <mergeCell ref="AX189:AX194"/>
    <mergeCell ref="AY189:AY194"/>
    <mergeCell ref="AZ189:AZ194"/>
    <mergeCell ref="BA189:BA194"/>
    <mergeCell ref="BB189:BB194"/>
    <mergeCell ref="BC189:BC194"/>
    <mergeCell ref="AV162:AV165"/>
    <mergeCell ref="AW162:AW165"/>
    <mergeCell ref="AX162:AX165"/>
    <mergeCell ref="AY162:AY165"/>
    <mergeCell ref="AZ162:AZ165"/>
    <mergeCell ref="BA162:BA165"/>
    <mergeCell ref="BB162:BB165"/>
    <mergeCell ref="BC162:BC165"/>
    <mergeCell ref="AV166:AV170"/>
    <mergeCell ref="AW166:AW170"/>
    <mergeCell ref="AX166:AX170"/>
    <mergeCell ref="AY166:AY170"/>
    <mergeCell ref="AZ166:AZ170"/>
    <mergeCell ref="BA166:BA170"/>
    <mergeCell ref="BB166:BB170"/>
    <mergeCell ref="BC166:BC170"/>
    <mergeCell ref="AV171:AV174"/>
    <mergeCell ref="AW171:AW174"/>
    <mergeCell ref="AX171:AX174"/>
    <mergeCell ref="AY171:AY174"/>
    <mergeCell ref="AZ171:AZ174"/>
    <mergeCell ref="BA171:BA174"/>
    <mergeCell ref="BB171:BB174"/>
    <mergeCell ref="BC171:BC174"/>
    <mergeCell ref="AV147:AV148"/>
    <mergeCell ref="AW147:AW148"/>
    <mergeCell ref="AX147:AX148"/>
    <mergeCell ref="AY147:AY148"/>
    <mergeCell ref="AZ147:AZ148"/>
    <mergeCell ref="BA147:BA148"/>
    <mergeCell ref="BB147:BB148"/>
    <mergeCell ref="BC147:BC148"/>
    <mergeCell ref="AV149:AV156"/>
    <mergeCell ref="AW149:AW156"/>
    <mergeCell ref="AX149:AX156"/>
    <mergeCell ref="AY149:AY156"/>
    <mergeCell ref="AZ149:AZ156"/>
    <mergeCell ref="BA149:BA156"/>
    <mergeCell ref="BB149:BB156"/>
    <mergeCell ref="BC149:BC156"/>
    <mergeCell ref="AV157:AV161"/>
    <mergeCell ref="AW157:AW161"/>
    <mergeCell ref="AX157:AX161"/>
    <mergeCell ref="AY157:AY161"/>
    <mergeCell ref="AZ157:AZ161"/>
    <mergeCell ref="BA157:BA161"/>
    <mergeCell ref="BB157:BB161"/>
    <mergeCell ref="BC157:BC161"/>
    <mergeCell ref="AV121:AV128"/>
    <mergeCell ref="AW121:AW128"/>
    <mergeCell ref="AX121:AX128"/>
    <mergeCell ref="AY121:AY128"/>
    <mergeCell ref="AZ121:AZ128"/>
    <mergeCell ref="BA121:BA128"/>
    <mergeCell ref="BB121:BB128"/>
    <mergeCell ref="BC121:BC128"/>
    <mergeCell ref="AV129:AV135"/>
    <mergeCell ref="AW129:AW135"/>
    <mergeCell ref="AX129:AX135"/>
    <mergeCell ref="AY129:AY135"/>
    <mergeCell ref="AZ129:AZ135"/>
    <mergeCell ref="BA129:BA135"/>
    <mergeCell ref="BB129:BB135"/>
    <mergeCell ref="BC129:BC135"/>
    <mergeCell ref="AV136:AV146"/>
    <mergeCell ref="AW136:AW146"/>
    <mergeCell ref="AX136:AX146"/>
    <mergeCell ref="AY136:AY146"/>
    <mergeCell ref="AZ136:AZ146"/>
    <mergeCell ref="BA136:BA146"/>
    <mergeCell ref="BB136:BB146"/>
    <mergeCell ref="BC136:BC146"/>
    <mergeCell ref="AV90:AV100"/>
    <mergeCell ref="AW90:AW100"/>
    <mergeCell ref="AX90:AX100"/>
    <mergeCell ref="AY90:AY100"/>
    <mergeCell ref="AZ90:AZ100"/>
    <mergeCell ref="BA90:BA100"/>
    <mergeCell ref="BB90:BB100"/>
    <mergeCell ref="BC90:BC100"/>
    <mergeCell ref="AV101:AV106"/>
    <mergeCell ref="AW101:AW106"/>
    <mergeCell ref="AX101:AX106"/>
    <mergeCell ref="AY101:AY106"/>
    <mergeCell ref="AZ101:AZ106"/>
    <mergeCell ref="BA101:BA106"/>
    <mergeCell ref="BB101:BB106"/>
    <mergeCell ref="BC101:BC106"/>
    <mergeCell ref="AV107:AV120"/>
    <mergeCell ref="AW107:AW120"/>
    <mergeCell ref="AX107:AX120"/>
    <mergeCell ref="AY107:AY120"/>
    <mergeCell ref="AZ107:AZ120"/>
    <mergeCell ref="BA107:BA120"/>
    <mergeCell ref="BB107:BB120"/>
    <mergeCell ref="BC107:BC120"/>
    <mergeCell ref="AV61:AV71"/>
    <mergeCell ref="AW61:AW71"/>
    <mergeCell ref="AX61:AX71"/>
    <mergeCell ref="AY61:AY71"/>
    <mergeCell ref="AZ61:AZ71"/>
    <mergeCell ref="BA61:BA71"/>
    <mergeCell ref="BB61:BB71"/>
    <mergeCell ref="BC61:BC71"/>
    <mergeCell ref="AV72:AV76"/>
    <mergeCell ref="AW72:AW76"/>
    <mergeCell ref="AX72:AX76"/>
    <mergeCell ref="AY72:AY76"/>
    <mergeCell ref="AZ72:AZ76"/>
    <mergeCell ref="BA72:BA76"/>
    <mergeCell ref="BB72:BB76"/>
    <mergeCell ref="BC72:BC76"/>
    <mergeCell ref="AV77:AV89"/>
    <mergeCell ref="AW77:AW89"/>
    <mergeCell ref="AX77:AX89"/>
    <mergeCell ref="AY77:AY89"/>
    <mergeCell ref="AZ77:AZ89"/>
    <mergeCell ref="BA77:BA89"/>
    <mergeCell ref="BB77:BB89"/>
    <mergeCell ref="BC77:BC89"/>
    <mergeCell ref="AX32:AX37"/>
    <mergeCell ref="AY32:AY37"/>
    <mergeCell ref="AZ32:AZ37"/>
    <mergeCell ref="BA32:BA37"/>
    <mergeCell ref="BB32:BB37"/>
    <mergeCell ref="BC32:BC37"/>
    <mergeCell ref="AV38:AV52"/>
    <mergeCell ref="AW38:AW52"/>
    <mergeCell ref="AX38:AX52"/>
    <mergeCell ref="AY38:AY52"/>
    <mergeCell ref="AZ38:AZ52"/>
    <mergeCell ref="BA38:BA52"/>
    <mergeCell ref="BB38:BB52"/>
    <mergeCell ref="BC38:BC52"/>
    <mergeCell ref="AV53:AV60"/>
    <mergeCell ref="AW53:AW60"/>
    <mergeCell ref="AX53:AX60"/>
    <mergeCell ref="AY53:AY60"/>
    <mergeCell ref="AZ53:AZ60"/>
    <mergeCell ref="BA53:BA60"/>
    <mergeCell ref="BB53:BB60"/>
    <mergeCell ref="BC53:BC60"/>
    <mergeCell ref="BG780:BG781"/>
    <mergeCell ref="BH780:BH781"/>
    <mergeCell ref="BG832:BG835"/>
    <mergeCell ref="BH832:BH835"/>
    <mergeCell ref="BG801:BG822"/>
    <mergeCell ref="BH801:BH822"/>
    <mergeCell ref="BG836:BG841"/>
    <mergeCell ref="BH836:BH841"/>
    <mergeCell ref="BG842:BG846"/>
    <mergeCell ref="BH842:BH846"/>
    <mergeCell ref="BG847:BG848"/>
    <mergeCell ref="BH847:BH848"/>
    <mergeCell ref="BG849:BG850"/>
    <mergeCell ref="BH849:BH850"/>
    <mergeCell ref="AV20:AV24"/>
    <mergeCell ref="AW20:AW24"/>
    <mergeCell ref="AX20:AX24"/>
    <mergeCell ref="AY20:AY24"/>
    <mergeCell ref="AZ20:AZ24"/>
    <mergeCell ref="BA20:BA24"/>
    <mergeCell ref="BB20:BB24"/>
    <mergeCell ref="BC20:BC24"/>
    <mergeCell ref="AV26:AV31"/>
    <mergeCell ref="AW26:AW31"/>
    <mergeCell ref="AX26:AX31"/>
    <mergeCell ref="AY26:AY31"/>
    <mergeCell ref="AZ26:AZ31"/>
    <mergeCell ref="BA26:BA31"/>
    <mergeCell ref="BB26:BB31"/>
    <mergeCell ref="BC26:BC31"/>
    <mergeCell ref="AV32:AV37"/>
    <mergeCell ref="AW32:AW37"/>
    <mergeCell ref="BG777:BG779"/>
    <mergeCell ref="BH777:BH779"/>
    <mergeCell ref="BG700:BG704"/>
    <mergeCell ref="BH700:BH704"/>
    <mergeCell ref="BG705:BG708"/>
    <mergeCell ref="BH705:BH708"/>
    <mergeCell ref="BG709:BG712"/>
    <mergeCell ref="BH709:BH712"/>
    <mergeCell ref="BG713:BG715"/>
    <mergeCell ref="BH713:BH715"/>
    <mergeCell ref="BG716:BG717"/>
    <mergeCell ref="BH716:BH717"/>
    <mergeCell ref="BG721:BG724"/>
    <mergeCell ref="BH721:BH724"/>
    <mergeCell ref="BG725:BG728"/>
    <mergeCell ref="BH725:BH728"/>
    <mergeCell ref="BG729:BG730"/>
    <mergeCell ref="BH729:BH730"/>
    <mergeCell ref="BH687:BH692"/>
    <mergeCell ref="BG693:BG699"/>
    <mergeCell ref="BH693:BH699"/>
    <mergeCell ref="BG736:BG741"/>
    <mergeCell ref="BH736:BH741"/>
    <mergeCell ref="BG742:BG743"/>
    <mergeCell ref="BH742:BH743"/>
    <mergeCell ref="BG744:BG745"/>
    <mergeCell ref="BH744:BH745"/>
    <mergeCell ref="BG757:BG766"/>
    <mergeCell ref="BH757:BH766"/>
    <mergeCell ref="BG767:BG770"/>
    <mergeCell ref="BH767:BH770"/>
    <mergeCell ref="BG771:BG774"/>
    <mergeCell ref="BH771:BH774"/>
    <mergeCell ref="BG775:BG776"/>
    <mergeCell ref="BH775:BH776"/>
    <mergeCell ref="BG558:BG572"/>
    <mergeCell ref="BH558:BH572"/>
    <mergeCell ref="BG573:BG579"/>
    <mergeCell ref="BH573:BH579"/>
    <mergeCell ref="BG580:BG591"/>
    <mergeCell ref="BH580:BH591"/>
    <mergeCell ref="BG592:BG602"/>
    <mergeCell ref="BH592:BH602"/>
    <mergeCell ref="BG603:BG614"/>
    <mergeCell ref="BH603:BH614"/>
    <mergeCell ref="BG615:BG622"/>
    <mergeCell ref="BH615:BH622"/>
    <mergeCell ref="BG623:BG632"/>
    <mergeCell ref="BH623:BH632"/>
    <mergeCell ref="BG633:BG642"/>
    <mergeCell ref="BH633:BH642"/>
    <mergeCell ref="BH731:BH732"/>
    <mergeCell ref="BG643:BG649"/>
    <mergeCell ref="BH643:BH649"/>
    <mergeCell ref="BG650:BG658"/>
    <mergeCell ref="BH650:BH658"/>
    <mergeCell ref="BG659:BG665"/>
    <mergeCell ref="BH659:BH665"/>
    <mergeCell ref="BG666:BG673"/>
    <mergeCell ref="BH666:BH673"/>
    <mergeCell ref="BG674:BG678"/>
    <mergeCell ref="BH674:BH678"/>
    <mergeCell ref="BG679:BG680"/>
    <mergeCell ref="BH679:BH680"/>
    <mergeCell ref="BG681:BG686"/>
    <mergeCell ref="BH681:BH686"/>
    <mergeCell ref="BG687:BG692"/>
    <mergeCell ref="BG526:BG529"/>
    <mergeCell ref="BH526:BH529"/>
    <mergeCell ref="BG530:BG532"/>
    <mergeCell ref="BH530:BH532"/>
    <mergeCell ref="BG533:BG536"/>
    <mergeCell ref="BH533:BH536"/>
    <mergeCell ref="BG537:BG540"/>
    <mergeCell ref="BH537:BH540"/>
    <mergeCell ref="BG541:BG543"/>
    <mergeCell ref="BH541:BH543"/>
    <mergeCell ref="BG544:BG547"/>
    <mergeCell ref="BH544:BH547"/>
    <mergeCell ref="BG550:BG551"/>
    <mergeCell ref="BH550:BH551"/>
    <mergeCell ref="BG552:BG553"/>
    <mergeCell ref="BH552:BH553"/>
    <mergeCell ref="BG555:BG557"/>
    <mergeCell ref="BH555:BH557"/>
    <mergeCell ref="BG498:BG501"/>
    <mergeCell ref="BH498:BH501"/>
    <mergeCell ref="BG458:BG467"/>
    <mergeCell ref="BH458:BH467"/>
    <mergeCell ref="BG481:BG485"/>
    <mergeCell ref="BH481:BH485"/>
    <mergeCell ref="BG504:BG507"/>
    <mergeCell ref="BH504:BH507"/>
    <mergeCell ref="BG508:BG511"/>
    <mergeCell ref="BH508:BH511"/>
    <mergeCell ref="BG512:BG515"/>
    <mergeCell ref="BH512:BH515"/>
    <mergeCell ref="BG516:BG518"/>
    <mergeCell ref="BH516:BH518"/>
    <mergeCell ref="BG519:BG522"/>
    <mergeCell ref="BH519:BH522"/>
    <mergeCell ref="BG523:BG525"/>
    <mergeCell ref="BH523:BH525"/>
    <mergeCell ref="BG418:BG425"/>
    <mergeCell ref="BH418:BH425"/>
    <mergeCell ref="BG426:BG430"/>
    <mergeCell ref="BH426:BH430"/>
    <mergeCell ref="BG431:BG440"/>
    <mergeCell ref="BH431:BH440"/>
    <mergeCell ref="BG441:BG447"/>
    <mergeCell ref="BH441:BH447"/>
    <mergeCell ref="BG448:BG453"/>
    <mergeCell ref="BH448:BH453"/>
    <mergeCell ref="BG454:BG457"/>
    <mergeCell ref="BH454:BH457"/>
    <mergeCell ref="BG468:BG472"/>
    <mergeCell ref="BH468:BH472"/>
    <mergeCell ref="BG473:BG476"/>
    <mergeCell ref="BH473:BH476"/>
    <mergeCell ref="BH490:BH497"/>
    <mergeCell ref="BG263:BG268"/>
    <mergeCell ref="BH263:BH268"/>
    <mergeCell ref="BG269:BG271"/>
    <mergeCell ref="BH269:BH271"/>
    <mergeCell ref="BG272:BG276"/>
    <mergeCell ref="BH272:BH276"/>
    <mergeCell ref="BG277:BG280"/>
    <mergeCell ref="BH277:BH280"/>
    <mergeCell ref="BG281:BG286"/>
    <mergeCell ref="BH281:BH286"/>
    <mergeCell ref="BG287:BG291"/>
    <mergeCell ref="BH287:BH291"/>
    <mergeCell ref="BG292:BG293"/>
    <mergeCell ref="BH292:BH293"/>
    <mergeCell ref="BG294:BG297"/>
    <mergeCell ref="BH294:BH297"/>
    <mergeCell ref="BG298:BG301"/>
    <mergeCell ref="BH298:BH301"/>
    <mergeCell ref="BG221:BG226"/>
    <mergeCell ref="BH221:BH226"/>
    <mergeCell ref="BG227:BG231"/>
    <mergeCell ref="BH227:BH231"/>
    <mergeCell ref="BG241:BG245"/>
    <mergeCell ref="BH241:BH245"/>
    <mergeCell ref="BG247:BG252"/>
    <mergeCell ref="BH247:BH252"/>
    <mergeCell ref="BG253:BG257"/>
    <mergeCell ref="BH253:BH257"/>
    <mergeCell ref="BG258:BG262"/>
    <mergeCell ref="BH258:BH262"/>
    <mergeCell ref="BG162:BG165"/>
    <mergeCell ref="BH162:BH165"/>
    <mergeCell ref="BG166:BG170"/>
    <mergeCell ref="BH166:BH170"/>
    <mergeCell ref="BG171:BG174"/>
    <mergeCell ref="BH171:BH174"/>
    <mergeCell ref="BG175:BG180"/>
    <mergeCell ref="BH175:BH180"/>
    <mergeCell ref="BG181:BG188"/>
    <mergeCell ref="BH181:BH188"/>
    <mergeCell ref="BG189:BG194"/>
    <mergeCell ref="BH189:BH194"/>
    <mergeCell ref="BG195:BG201"/>
    <mergeCell ref="BH195:BH201"/>
    <mergeCell ref="BG202:BG206"/>
    <mergeCell ref="BH202:BH206"/>
    <mergeCell ref="BG107:BG120"/>
    <mergeCell ref="BH107:BH120"/>
    <mergeCell ref="BG121:BG128"/>
    <mergeCell ref="BH121:BH128"/>
    <mergeCell ref="BG129:BG135"/>
    <mergeCell ref="BH129:BH135"/>
    <mergeCell ref="BG136:BG146"/>
    <mergeCell ref="BH136:BH146"/>
    <mergeCell ref="BG147:BG148"/>
    <mergeCell ref="BH147:BH148"/>
    <mergeCell ref="BG149:BG156"/>
    <mergeCell ref="BH149:BH156"/>
    <mergeCell ref="BG157:BG161"/>
    <mergeCell ref="BH157:BH161"/>
    <mergeCell ref="BG211:BG213"/>
    <mergeCell ref="BH211:BH213"/>
    <mergeCell ref="BG215:BG220"/>
    <mergeCell ref="BH215:BH220"/>
    <mergeCell ref="BM771:BM774"/>
    <mergeCell ref="BM775:BM776"/>
    <mergeCell ref="BM777:BM779"/>
    <mergeCell ref="BM780:BM781"/>
    <mergeCell ref="BM801:BM822"/>
    <mergeCell ref="BM832:BM835"/>
    <mergeCell ref="BM836:BM841"/>
    <mergeCell ref="BM842:BM846"/>
    <mergeCell ref="BM847:BM848"/>
    <mergeCell ref="BM849:BM850"/>
    <mergeCell ref="BG20:BG24"/>
    <mergeCell ref="BH20:BH24"/>
    <mergeCell ref="BG26:BG31"/>
    <mergeCell ref="BH26:BH31"/>
    <mergeCell ref="BG32:BG37"/>
    <mergeCell ref="BH32:BH37"/>
    <mergeCell ref="BG38:BG52"/>
    <mergeCell ref="BH38:BH52"/>
    <mergeCell ref="BG53:BG60"/>
    <mergeCell ref="BH53:BH60"/>
    <mergeCell ref="BG61:BG71"/>
    <mergeCell ref="BH61:BH71"/>
    <mergeCell ref="BG72:BG76"/>
    <mergeCell ref="BH72:BH76"/>
    <mergeCell ref="BG77:BG89"/>
    <mergeCell ref="BH77:BH89"/>
    <mergeCell ref="BG207:BG209"/>
    <mergeCell ref="BH207:BH209"/>
    <mergeCell ref="BG90:BG100"/>
    <mergeCell ref="BH90:BH100"/>
    <mergeCell ref="BG101:BG106"/>
    <mergeCell ref="BH101:BH106"/>
    <mergeCell ref="BM687:BM692"/>
    <mergeCell ref="BM693:BM699"/>
    <mergeCell ref="BM700:BM704"/>
    <mergeCell ref="BM705:BM708"/>
    <mergeCell ref="BM709:BM712"/>
    <mergeCell ref="BM713:BM715"/>
    <mergeCell ref="BM721:BM724"/>
    <mergeCell ref="BM725:BM728"/>
    <mergeCell ref="BM729:BM730"/>
    <mergeCell ref="BM731:BM732"/>
    <mergeCell ref="BM733:BM735"/>
    <mergeCell ref="BM736:BM741"/>
    <mergeCell ref="BM742:BM743"/>
    <mergeCell ref="BM744:BM745"/>
    <mergeCell ref="BM757:BM766"/>
    <mergeCell ref="BM767:BM770"/>
    <mergeCell ref="BM716:BM719"/>
    <mergeCell ref="BM552:BM553"/>
    <mergeCell ref="BM555:BM557"/>
    <mergeCell ref="BM558:BM572"/>
    <mergeCell ref="BM573:BM579"/>
    <mergeCell ref="BM580:BM591"/>
    <mergeCell ref="BM592:BM602"/>
    <mergeCell ref="BM603:BM614"/>
    <mergeCell ref="BM615:BM622"/>
    <mergeCell ref="BM623:BM632"/>
    <mergeCell ref="BM633:BM642"/>
    <mergeCell ref="BM643:BM649"/>
    <mergeCell ref="BM650:BM658"/>
    <mergeCell ref="BM659:BM665"/>
    <mergeCell ref="BM666:BM673"/>
    <mergeCell ref="BM674:BM678"/>
    <mergeCell ref="BM679:BM680"/>
    <mergeCell ref="BM681:BM686"/>
    <mergeCell ref="V331:V351"/>
    <mergeCell ref="BM281:BM286"/>
    <mergeCell ref="BM287:BM291"/>
    <mergeCell ref="BM292:BM293"/>
    <mergeCell ref="BM294:BM297"/>
    <mergeCell ref="BM298:BM301"/>
    <mergeCell ref="BM302:BM304"/>
    <mergeCell ref="BM308:BM310"/>
    <mergeCell ref="BM352:BM360"/>
    <mergeCell ref="BM362:BM369"/>
    <mergeCell ref="BM385:BM393"/>
    <mergeCell ref="BM394:BM403"/>
    <mergeCell ref="BM404:BM414"/>
    <mergeCell ref="BM415:BM417"/>
    <mergeCell ref="BG302:BG304"/>
    <mergeCell ref="BH302:BH304"/>
    <mergeCell ref="BG308:BG310"/>
    <mergeCell ref="BH308:BH310"/>
    <mergeCell ref="BG352:BG360"/>
    <mergeCell ref="BH352:BH360"/>
    <mergeCell ref="BG362:BG369"/>
    <mergeCell ref="BH362:BH369"/>
    <mergeCell ref="BG385:BG393"/>
    <mergeCell ref="BH385:BH393"/>
    <mergeCell ref="BG394:BG403"/>
    <mergeCell ref="BH394:BH403"/>
    <mergeCell ref="BG404:BG414"/>
    <mergeCell ref="BH404:BH414"/>
    <mergeCell ref="BG415:BG417"/>
    <mergeCell ref="BH415:BH417"/>
    <mergeCell ref="AV287:AV291"/>
    <mergeCell ref="AW287:AW291"/>
    <mergeCell ref="BM454:BM457"/>
    <mergeCell ref="BM468:BM472"/>
    <mergeCell ref="BM473:BM476"/>
    <mergeCell ref="BM478:BM480"/>
    <mergeCell ref="BM481:BM483"/>
    <mergeCell ref="BM486:BM487"/>
    <mergeCell ref="BM490:BM497"/>
    <mergeCell ref="BM498:BM501"/>
    <mergeCell ref="BM504:BM507"/>
    <mergeCell ref="BM508:BM511"/>
    <mergeCell ref="BM458:BM467"/>
    <mergeCell ref="BM512:BM515"/>
    <mergeCell ref="BM516:BM518"/>
    <mergeCell ref="V550:V551"/>
    <mergeCell ref="AL544:AL547"/>
    <mergeCell ref="W508:W511"/>
    <mergeCell ref="V508:V511"/>
    <mergeCell ref="W486:W487"/>
    <mergeCell ref="BM519:BM522"/>
    <mergeCell ref="BM523:BM525"/>
    <mergeCell ref="BM526:BM529"/>
    <mergeCell ref="BM530:BM532"/>
    <mergeCell ref="BM533:BM536"/>
    <mergeCell ref="BM537:BM540"/>
    <mergeCell ref="BM541:BM543"/>
    <mergeCell ref="BM544:BM547"/>
    <mergeCell ref="BM550:BM551"/>
    <mergeCell ref="BG478:BG480"/>
    <mergeCell ref="BH478:BH480"/>
    <mergeCell ref="BG486:BG487"/>
    <mergeCell ref="BH486:BH487"/>
    <mergeCell ref="BG490:BG497"/>
    <mergeCell ref="BM195:BM201"/>
    <mergeCell ref="BM202:BM206"/>
    <mergeCell ref="BM207:BM209"/>
    <mergeCell ref="BM211:BM213"/>
    <mergeCell ref="BM215:BM220"/>
    <mergeCell ref="BM221:BM226"/>
    <mergeCell ref="BM227:BM231"/>
    <mergeCell ref="BM241:BM245"/>
    <mergeCell ref="BM247:BM252"/>
    <mergeCell ref="BM253:BM257"/>
    <mergeCell ref="BM258:BM262"/>
    <mergeCell ref="BM263:BM268"/>
    <mergeCell ref="BM269:BM271"/>
    <mergeCell ref="BM272:BM276"/>
    <mergeCell ref="BM277:BM280"/>
    <mergeCell ref="BM448:BM453"/>
    <mergeCell ref="BM418:BM425"/>
    <mergeCell ref="BM426:BM430"/>
    <mergeCell ref="BM431:BM440"/>
    <mergeCell ref="BM441:BM447"/>
    <mergeCell ref="BM232:BM240"/>
    <mergeCell ref="V552:V553"/>
    <mergeCell ref="W552:W553"/>
    <mergeCell ref="Q552:Q553"/>
    <mergeCell ref="U544:U547"/>
    <mergeCell ref="V544:V547"/>
    <mergeCell ref="W544:W547"/>
    <mergeCell ref="V533:V536"/>
    <mergeCell ref="W533:W536"/>
    <mergeCell ref="BM20:BM24"/>
    <mergeCell ref="BM26:BM31"/>
    <mergeCell ref="BM38:BM52"/>
    <mergeCell ref="BM53:BM60"/>
    <mergeCell ref="BM61:BM71"/>
    <mergeCell ref="BM72:BM76"/>
    <mergeCell ref="BM77:BM89"/>
    <mergeCell ref="BM90:BM100"/>
    <mergeCell ref="BM101:BM106"/>
    <mergeCell ref="BM107:BM120"/>
    <mergeCell ref="BM121:BM128"/>
    <mergeCell ref="BM129:BM135"/>
    <mergeCell ref="BM136:BM146"/>
    <mergeCell ref="BM147:BM148"/>
    <mergeCell ref="BM149:BM156"/>
    <mergeCell ref="BM157:BM161"/>
    <mergeCell ref="BM162:BM165"/>
    <mergeCell ref="BM32:BM37"/>
    <mergeCell ref="BM166:BM170"/>
    <mergeCell ref="BM171:BM174"/>
    <mergeCell ref="BM175:BM180"/>
    <mergeCell ref="BM181:BM188"/>
    <mergeCell ref="W298:W301"/>
    <mergeCell ref="BM189:BM194"/>
    <mergeCell ref="U308:U311"/>
    <mergeCell ref="T362:T369"/>
    <mergeCell ref="J302:J304"/>
    <mergeCell ref="G302:G304"/>
    <mergeCell ref="H331:H351"/>
    <mergeCell ref="G331:G351"/>
    <mergeCell ref="B281:B286"/>
    <mergeCell ref="C281:C286"/>
    <mergeCell ref="D281:D286"/>
    <mergeCell ref="E281:E286"/>
    <mergeCell ref="F281:F286"/>
    <mergeCell ref="T308:T311"/>
    <mergeCell ref="S308:S311"/>
    <mergeCell ref="R308:R311"/>
    <mergeCell ref="Q308:Q311"/>
    <mergeCell ref="P308:P311"/>
    <mergeCell ref="T352:T360"/>
    <mergeCell ref="S362:S369"/>
    <mergeCell ref="Q352:Q360"/>
    <mergeCell ref="S352:S360"/>
    <mergeCell ref="U331:U351"/>
    <mergeCell ref="A247:A252"/>
    <mergeCell ref="B247:B252"/>
    <mergeCell ref="C247:C252"/>
    <mergeCell ref="D247:D252"/>
    <mergeCell ref="A287:A291"/>
    <mergeCell ref="B287:B291"/>
    <mergeCell ref="A272:A276"/>
    <mergeCell ref="B272:B276"/>
    <mergeCell ref="C272:C276"/>
    <mergeCell ref="D272:D276"/>
    <mergeCell ref="E272:E276"/>
    <mergeCell ref="F272:F276"/>
    <mergeCell ref="G272:G276"/>
    <mergeCell ref="H272:H276"/>
    <mergeCell ref="D308:D311"/>
    <mergeCell ref="C308:C311"/>
    <mergeCell ref="F331:F351"/>
    <mergeCell ref="E331:E351"/>
    <mergeCell ref="D331:D351"/>
    <mergeCell ref="C331:C351"/>
    <mergeCell ref="G298:G301"/>
    <mergeCell ref="H298:H301"/>
    <mergeCell ref="D650:D658"/>
    <mergeCell ref="E650:E658"/>
    <mergeCell ref="T558:T572"/>
    <mergeCell ref="U558:U572"/>
    <mergeCell ref="F650:F658"/>
    <mergeCell ref="G650:G658"/>
    <mergeCell ref="V558:V572"/>
    <mergeCell ref="R552:R553"/>
    <mergeCell ref="S552:S553"/>
    <mergeCell ref="T552:T553"/>
    <mergeCell ref="U552:U553"/>
    <mergeCell ref="W558:W572"/>
    <mergeCell ref="R550:R551"/>
    <mergeCell ref="S550:S551"/>
    <mergeCell ref="F277:F280"/>
    <mergeCell ref="G277:G280"/>
    <mergeCell ref="A253:A257"/>
    <mergeCell ref="A263:A268"/>
    <mergeCell ref="B263:B268"/>
    <mergeCell ref="C263:C268"/>
    <mergeCell ref="D263:D268"/>
    <mergeCell ref="E263:E268"/>
    <mergeCell ref="F263:F268"/>
    <mergeCell ref="H263:H268"/>
    <mergeCell ref="A281:A286"/>
    <mergeCell ref="E352:E360"/>
    <mergeCell ref="G352:G360"/>
    <mergeCell ref="I298:I301"/>
    <mergeCell ref="J298:J301"/>
    <mergeCell ref="K298:K301"/>
    <mergeCell ref="L298:L301"/>
    <mergeCell ref="M298:M301"/>
    <mergeCell ref="AL700:AL704"/>
    <mergeCell ref="AN736:AN741"/>
    <mergeCell ref="AO736:AO741"/>
    <mergeCell ref="AM742:AM743"/>
    <mergeCell ref="AM733:AM735"/>
    <mergeCell ref="W733:W735"/>
    <mergeCell ref="AN744:AN745"/>
    <mergeCell ref="AO744:AO745"/>
    <mergeCell ref="AL733:AL735"/>
    <mergeCell ref="V842:V846"/>
    <mergeCell ref="W842:W846"/>
    <mergeCell ref="AL842:AL846"/>
    <mergeCell ref="AM842:AM846"/>
    <mergeCell ref="AN733:AN735"/>
    <mergeCell ref="A241:A246"/>
    <mergeCell ref="R659:R665"/>
    <mergeCell ref="S659:S665"/>
    <mergeCell ref="T659:T665"/>
    <mergeCell ref="U659:U665"/>
    <mergeCell ref="V659:V665"/>
    <mergeCell ref="AM700:AM704"/>
    <mergeCell ref="W721:W724"/>
    <mergeCell ref="AL721:AL724"/>
    <mergeCell ref="AM721:AM724"/>
    <mergeCell ref="AM729:AM730"/>
    <mergeCell ref="AL729:AL730"/>
    <mergeCell ref="S700:S704"/>
    <mergeCell ref="T700:T704"/>
    <mergeCell ref="U700:U704"/>
    <mergeCell ref="P362:P369"/>
    <mergeCell ref="B650:B658"/>
    <mergeCell ref="C650:C658"/>
    <mergeCell ref="A650:A658"/>
    <mergeCell ref="AN842:AN846"/>
    <mergeCell ref="AO842:AO846"/>
    <mergeCell ref="A700:A704"/>
    <mergeCell ref="B700:B704"/>
    <mergeCell ref="C700:C704"/>
    <mergeCell ref="D700:D704"/>
    <mergeCell ref="E700:E704"/>
    <mergeCell ref="F700:F704"/>
    <mergeCell ref="G700:G704"/>
    <mergeCell ref="W836:W841"/>
    <mergeCell ref="AL836:AL841"/>
    <mergeCell ref="AM836:AM841"/>
    <mergeCell ref="AN836:AN841"/>
    <mergeCell ref="AO836:AO841"/>
    <mergeCell ref="A836:A841"/>
    <mergeCell ref="B836:B841"/>
    <mergeCell ref="C836:C841"/>
    <mergeCell ref="AN780:AN781"/>
    <mergeCell ref="AO780:AO781"/>
    <mergeCell ref="AN832:AN835"/>
    <mergeCell ref="AO832:AO835"/>
    <mergeCell ref="AL744:AL745"/>
    <mergeCell ref="AM744:AM745"/>
    <mergeCell ref="W659:W665"/>
    <mergeCell ref="AL659:AL665"/>
    <mergeCell ref="AM659:AM665"/>
    <mergeCell ref="AN659:AN665"/>
    <mergeCell ref="AO659:AO665"/>
    <mergeCell ref="U721:U724"/>
    <mergeCell ref="V721:V724"/>
    <mergeCell ref="V700:V704"/>
    <mergeCell ref="B842:B846"/>
    <mergeCell ref="C842:C846"/>
    <mergeCell ref="D842:D846"/>
    <mergeCell ref="E842:E846"/>
    <mergeCell ref="F842:F846"/>
    <mergeCell ref="G842:G846"/>
    <mergeCell ref="H842:H846"/>
    <mergeCell ref="I842:I846"/>
    <mergeCell ref="J842:J846"/>
    <mergeCell ref="K842:K846"/>
    <mergeCell ref="L842:L846"/>
    <mergeCell ref="M842:M846"/>
    <mergeCell ref="N842:N846"/>
    <mergeCell ref="O842:O846"/>
    <mergeCell ref="P842:P846"/>
    <mergeCell ref="AO733:AO735"/>
    <mergeCell ref="T849:T850"/>
    <mergeCell ref="U849:U850"/>
    <mergeCell ref="AL847:AL848"/>
    <mergeCell ref="R832:R835"/>
    <mergeCell ref="S832:S835"/>
    <mergeCell ref="T832:T835"/>
    <mergeCell ref="U832:U835"/>
    <mergeCell ref="V832:V835"/>
    <mergeCell ref="W832:W835"/>
    <mergeCell ref="AL832:AL835"/>
    <mergeCell ref="AM832:AM835"/>
    <mergeCell ref="AL780:AL781"/>
    <mergeCell ref="AM780:AM781"/>
    <mergeCell ref="AM847:AM848"/>
    <mergeCell ref="AN847:AN848"/>
    <mergeCell ref="K823:K830"/>
    <mergeCell ref="S847:S848"/>
    <mergeCell ref="T847:T848"/>
    <mergeCell ref="U847:U848"/>
    <mergeCell ref="R842:R846"/>
    <mergeCell ref="S842:S846"/>
    <mergeCell ref="T842:T846"/>
    <mergeCell ref="U842:U846"/>
    <mergeCell ref="K832:K835"/>
    <mergeCell ref="H836:H841"/>
    <mergeCell ref="I836:I841"/>
    <mergeCell ref="J836:J841"/>
    <mergeCell ref="K836:K841"/>
    <mergeCell ref="L836:L841"/>
    <mergeCell ref="M836:M841"/>
    <mergeCell ref="N836:N841"/>
    <mergeCell ref="O836:O841"/>
    <mergeCell ref="P836:P841"/>
    <mergeCell ref="Q836:Q841"/>
    <mergeCell ref="K847:K848"/>
    <mergeCell ref="I832:I835"/>
    <mergeCell ref="J832:J835"/>
    <mergeCell ref="J847:J848"/>
    <mergeCell ref="Q771:Q774"/>
    <mergeCell ref="R771:R774"/>
    <mergeCell ref="L847:L848"/>
    <mergeCell ref="M847:M848"/>
    <mergeCell ref="N847:N848"/>
    <mergeCell ref="O847:O848"/>
    <mergeCell ref="P847:P848"/>
    <mergeCell ref="Q847:Q848"/>
    <mergeCell ref="R847:R848"/>
    <mergeCell ref="E847:E848"/>
    <mergeCell ref="F847:F848"/>
    <mergeCell ref="E836:E841"/>
    <mergeCell ref="F836:F841"/>
    <mergeCell ref="G836:G841"/>
    <mergeCell ref="H777:H779"/>
    <mergeCell ref="I777:I779"/>
    <mergeCell ref="E775:E776"/>
    <mergeCell ref="L775:L776"/>
    <mergeCell ref="R788:R800"/>
    <mergeCell ref="R823:R830"/>
    <mergeCell ref="I823:I830"/>
    <mergeCell ref="J823:J830"/>
    <mergeCell ref="K780:K781"/>
    <mergeCell ref="I775:I776"/>
    <mergeCell ref="J777:J779"/>
    <mergeCell ref="R780:R781"/>
    <mergeCell ref="E832:E835"/>
    <mergeCell ref="F832:F835"/>
    <mergeCell ref="G832:G835"/>
    <mergeCell ref="H832:H835"/>
    <mergeCell ref="Q842:Q846"/>
    <mergeCell ref="L823:L830"/>
    <mergeCell ref="A731:A732"/>
    <mergeCell ref="L733:L735"/>
    <mergeCell ref="M733:M735"/>
    <mergeCell ref="N733:N735"/>
    <mergeCell ref="L731:L732"/>
    <mergeCell ref="A733:A735"/>
    <mergeCell ref="B733:B735"/>
    <mergeCell ref="C733:C735"/>
    <mergeCell ref="D733:D735"/>
    <mergeCell ref="E733:E735"/>
    <mergeCell ref="F733:F735"/>
    <mergeCell ref="D771:D774"/>
    <mergeCell ref="E771:E774"/>
    <mergeCell ref="F771:F774"/>
    <mergeCell ref="G771:G774"/>
    <mergeCell ref="H771:H774"/>
    <mergeCell ref="I771:I774"/>
    <mergeCell ref="J771:J774"/>
    <mergeCell ref="K771:K774"/>
    <mergeCell ref="L771:L774"/>
    <mergeCell ref="M771:M774"/>
    <mergeCell ref="N771:N774"/>
    <mergeCell ref="A744:A745"/>
    <mergeCell ref="B744:B745"/>
    <mergeCell ref="C744:C745"/>
    <mergeCell ref="D744:D745"/>
    <mergeCell ref="E744:E745"/>
    <mergeCell ref="F744:F745"/>
    <mergeCell ref="G744:G745"/>
    <mergeCell ref="H744:H745"/>
    <mergeCell ref="I744:I745"/>
    <mergeCell ref="J744:J745"/>
    <mergeCell ref="K744:K745"/>
    <mergeCell ref="L744:L745"/>
    <mergeCell ref="M744:M745"/>
    <mergeCell ref="N744:N745"/>
    <mergeCell ref="L742:L743"/>
    <mergeCell ref="B742:B743"/>
    <mergeCell ref="C742:C743"/>
    <mergeCell ref="R742:R743"/>
    <mergeCell ref="P725:P728"/>
    <mergeCell ref="Q725:Q728"/>
    <mergeCell ref="AL736:AL741"/>
    <mergeCell ref="H729:H730"/>
    <mergeCell ref="P721:P724"/>
    <mergeCell ref="A767:A770"/>
    <mergeCell ref="C767:C770"/>
    <mergeCell ref="A775:A776"/>
    <mergeCell ref="L780:L781"/>
    <mergeCell ref="M780:M781"/>
    <mergeCell ref="K775:K776"/>
    <mergeCell ref="H767:H770"/>
    <mergeCell ref="H775:H776"/>
    <mergeCell ref="A780:A781"/>
    <mergeCell ref="B780:B781"/>
    <mergeCell ref="C780:C781"/>
    <mergeCell ref="D780:D781"/>
    <mergeCell ref="E780:E781"/>
    <mergeCell ref="F780:F781"/>
    <mergeCell ref="G780:G781"/>
    <mergeCell ref="H780:H781"/>
    <mergeCell ref="I780:I781"/>
    <mergeCell ref="J780:J781"/>
    <mergeCell ref="A771:A774"/>
    <mergeCell ref="F721:F724"/>
    <mergeCell ref="O777:O779"/>
    <mergeCell ref="P777:P779"/>
    <mergeCell ref="Q777:Q779"/>
    <mergeCell ref="A721:A724"/>
    <mergeCell ref="B721:B724"/>
    <mergeCell ref="C721:C724"/>
    <mergeCell ref="B771:B774"/>
    <mergeCell ref="C771:C774"/>
    <mergeCell ref="O666:O673"/>
    <mergeCell ref="P666:P673"/>
    <mergeCell ref="C666:C673"/>
    <mergeCell ref="Q679:Q680"/>
    <mergeCell ref="AM736:AM741"/>
    <mergeCell ref="P705:P708"/>
    <mergeCell ref="Q705:Q708"/>
    <mergeCell ref="A736:A741"/>
    <mergeCell ref="B736:B741"/>
    <mergeCell ref="C736:C741"/>
    <mergeCell ref="D736:D741"/>
    <mergeCell ref="E736:E741"/>
    <mergeCell ref="F736:F741"/>
    <mergeCell ref="G736:G741"/>
    <mergeCell ref="H736:H741"/>
    <mergeCell ref="I736:I741"/>
    <mergeCell ref="J736:J741"/>
    <mergeCell ref="K736:K741"/>
    <mergeCell ref="L736:L741"/>
    <mergeCell ref="M736:M741"/>
    <mergeCell ref="N736:N741"/>
    <mergeCell ref="O736:O741"/>
    <mergeCell ref="P736:P741"/>
    <mergeCell ref="A716:A719"/>
    <mergeCell ref="B716:B719"/>
    <mergeCell ref="C716:C719"/>
    <mergeCell ref="D716:D719"/>
    <mergeCell ref="E716:E719"/>
    <mergeCell ref="L681:L686"/>
    <mergeCell ref="M681:M686"/>
    <mergeCell ref="B666:B673"/>
    <mergeCell ref="M674:M678"/>
    <mergeCell ref="F666:F673"/>
    <mergeCell ref="G666:G673"/>
    <mergeCell ref="H666:H673"/>
    <mergeCell ref="L674:L678"/>
    <mergeCell ref="H679:H680"/>
    <mergeCell ref="K666:K673"/>
    <mergeCell ref="L666:L673"/>
    <mergeCell ref="M666:M673"/>
    <mergeCell ref="J674:J678"/>
    <mergeCell ref="K674:K678"/>
    <mergeCell ref="I666:I673"/>
    <mergeCell ref="J666:J673"/>
    <mergeCell ref="K681:K686"/>
    <mergeCell ref="M700:M704"/>
    <mergeCell ref="I716:I719"/>
    <mergeCell ref="J716:J719"/>
    <mergeCell ref="K716:K719"/>
    <mergeCell ref="L716:L719"/>
    <mergeCell ref="M716:M719"/>
    <mergeCell ref="N666:N673"/>
    <mergeCell ref="J679:J680"/>
    <mergeCell ref="K679:K680"/>
    <mergeCell ref="L679:L680"/>
    <mergeCell ref="R705:R708"/>
    <mergeCell ref="S705:S708"/>
    <mergeCell ref="K721:K724"/>
    <mergeCell ref="L721:L724"/>
    <mergeCell ref="M721:M724"/>
    <mergeCell ref="A705:A708"/>
    <mergeCell ref="B705:B708"/>
    <mergeCell ref="C705:C708"/>
    <mergeCell ref="D705:D708"/>
    <mergeCell ref="E705:E708"/>
    <mergeCell ref="F705:F708"/>
    <mergeCell ref="H705:H708"/>
    <mergeCell ref="I705:I708"/>
    <mergeCell ref="J705:J708"/>
    <mergeCell ref="K705:K708"/>
    <mergeCell ref="L705:L708"/>
    <mergeCell ref="M705:M708"/>
    <mergeCell ref="R693:R699"/>
    <mergeCell ref="S693:S699"/>
    <mergeCell ref="M679:M680"/>
    <mergeCell ref="N681:N686"/>
    <mergeCell ref="O681:O686"/>
    <mergeCell ref="P681:P686"/>
    <mergeCell ref="Q681:Q686"/>
    <mergeCell ref="R681:R686"/>
    <mergeCell ref="R679:R680"/>
    <mergeCell ref="O679:O680"/>
    <mergeCell ref="C679:C680"/>
    <mergeCell ref="A659:A665"/>
    <mergeCell ref="B659:B665"/>
    <mergeCell ref="C659:C665"/>
    <mergeCell ref="D659:D665"/>
    <mergeCell ref="E659:E665"/>
    <mergeCell ref="F659:F665"/>
    <mergeCell ref="G659:G665"/>
    <mergeCell ref="H659:H665"/>
    <mergeCell ref="I659:I665"/>
    <mergeCell ref="J659:J665"/>
    <mergeCell ref="K659:K665"/>
    <mergeCell ref="L659:L665"/>
    <mergeCell ref="M659:M665"/>
    <mergeCell ref="N659:N665"/>
    <mergeCell ref="O659:O665"/>
    <mergeCell ref="P659:P665"/>
    <mergeCell ref="Q659:Q665"/>
    <mergeCell ref="V650:V658"/>
    <mergeCell ref="W650:W658"/>
    <mergeCell ref="AL650:AL658"/>
    <mergeCell ref="AM650:AM658"/>
    <mergeCell ref="AN650:AN658"/>
    <mergeCell ref="AO633:AO642"/>
    <mergeCell ref="R643:R649"/>
    <mergeCell ref="S643:S649"/>
    <mergeCell ref="T643:T649"/>
    <mergeCell ref="U643:U649"/>
    <mergeCell ref="V643:V649"/>
    <mergeCell ref="W643:W649"/>
    <mergeCell ref="AL643:AL649"/>
    <mergeCell ref="AM643:AM649"/>
    <mergeCell ref="AN643:AN649"/>
    <mergeCell ref="AO643:AO649"/>
    <mergeCell ref="R633:R642"/>
    <mergeCell ref="S633:S642"/>
    <mergeCell ref="T633:T642"/>
    <mergeCell ref="U633:U642"/>
    <mergeCell ref="V633:V642"/>
    <mergeCell ref="W633:W642"/>
    <mergeCell ref="AL633:AL642"/>
    <mergeCell ref="AO650:AO658"/>
    <mergeCell ref="N643:N649"/>
    <mergeCell ref="O643:O649"/>
    <mergeCell ref="P643:P649"/>
    <mergeCell ref="Q643:Q649"/>
    <mergeCell ref="R650:R658"/>
    <mergeCell ref="S650:S658"/>
    <mergeCell ref="T650:T658"/>
    <mergeCell ref="U650:U658"/>
    <mergeCell ref="H650:H658"/>
    <mergeCell ref="I650:I658"/>
    <mergeCell ref="J650:J658"/>
    <mergeCell ref="K650:K658"/>
    <mergeCell ref="L650:L658"/>
    <mergeCell ref="M650:M658"/>
    <mergeCell ref="N650:N658"/>
    <mergeCell ref="O650:O658"/>
    <mergeCell ref="P650:P658"/>
    <mergeCell ref="Q650:Q658"/>
    <mergeCell ref="R592:R602"/>
    <mergeCell ref="A615:A622"/>
    <mergeCell ref="B592:B602"/>
    <mergeCell ref="I633:I642"/>
    <mergeCell ref="J633:J642"/>
    <mergeCell ref="K633:K642"/>
    <mergeCell ref="L633:L642"/>
    <mergeCell ref="M633:M642"/>
    <mergeCell ref="N633:N642"/>
    <mergeCell ref="O633:O642"/>
    <mergeCell ref="P633:P642"/>
    <mergeCell ref="Q633:Q642"/>
    <mergeCell ref="D623:D632"/>
    <mergeCell ref="E623:E632"/>
    <mergeCell ref="F623:F632"/>
    <mergeCell ref="G623:G632"/>
    <mergeCell ref="H623:H632"/>
    <mergeCell ref="I623:I632"/>
    <mergeCell ref="J623:J632"/>
    <mergeCell ref="K623:K632"/>
    <mergeCell ref="L623:L632"/>
    <mergeCell ref="M623:M632"/>
    <mergeCell ref="Q623:Q632"/>
    <mergeCell ref="A592:A602"/>
    <mergeCell ref="C633:C642"/>
    <mergeCell ref="K592:K602"/>
    <mergeCell ref="L592:L602"/>
    <mergeCell ref="M592:M602"/>
    <mergeCell ref="N592:N602"/>
    <mergeCell ref="O592:O602"/>
    <mergeCell ref="V615:V622"/>
    <mergeCell ref="W615:W622"/>
    <mergeCell ref="B603:B614"/>
    <mergeCell ref="N623:N632"/>
    <mergeCell ref="O623:O632"/>
    <mergeCell ref="P623:P632"/>
    <mergeCell ref="T623:T632"/>
    <mergeCell ref="U623:U632"/>
    <mergeCell ref="V623:V632"/>
    <mergeCell ref="A603:A614"/>
    <mergeCell ref="R623:R632"/>
    <mergeCell ref="S623:S632"/>
    <mergeCell ref="S603:S614"/>
    <mergeCell ref="C603:C614"/>
    <mergeCell ref="N603:N614"/>
    <mergeCell ref="T603:T614"/>
    <mergeCell ref="V603:V614"/>
    <mergeCell ref="U603:U614"/>
    <mergeCell ref="R603:R614"/>
    <mergeCell ref="K603:K614"/>
    <mergeCell ref="L603:L614"/>
    <mergeCell ref="M603:M614"/>
    <mergeCell ref="O603:O614"/>
    <mergeCell ref="J603:J614"/>
    <mergeCell ref="F603:F614"/>
    <mergeCell ref="V580:V591"/>
    <mergeCell ref="G558:G572"/>
    <mergeCell ref="U573:U579"/>
    <mergeCell ref="S558:S572"/>
    <mergeCell ref="O558:O572"/>
    <mergeCell ref="A558:A572"/>
    <mergeCell ref="B558:B572"/>
    <mergeCell ref="C558:C572"/>
    <mergeCell ref="AL580:AL591"/>
    <mergeCell ref="AN623:AN632"/>
    <mergeCell ref="AO623:AO632"/>
    <mergeCell ref="S592:S602"/>
    <mergeCell ref="T592:T602"/>
    <mergeCell ref="U592:U602"/>
    <mergeCell ref="V592:V602"/>
    <mergeCell ref="W592:W602"/>
    <mergeCell ref="I615:I622"/>
    <mergeCell ref="J615:J622"/>
    <mergeCell ref="K615:K622"/>
    <mergeCell ref="L615:L622"/>
    <mergeCell ref="M615:M622"/>
    <mergeCell ref="N615:N622"/>
    <mergeCell ref="O615:O622"/>
    <mergeCell ref="A623:A632"/>
    <mergeCell ref="B623:B632"/>
    <mergeCell ref="C623:C632"/>
    <mergeCell ref="P615:P622"/>
    <mergeCell ref="Q615:Q622"/>
    <mergeCell ref="R615:R622"/>
    <mergeCell ref="S615:S622"/>
    <mergeCell ref="T615:T622"/>
    <mergeCell ref="U615:U622"/>
    <mergeCell ref="K544:K547"/>
    <mergeCell ref="L544:L547"/>
    <mergeCell ref="M544:M547"/>
    <mergeCell ref="C541:C543"/>
    <mergeCell ref="H580:H591"/>
    <mergeCell ref="M555:M557"/>
    <mergeCell ref="O555:O557"/>
    <mergeCell ref="P555:P557"/>
    <mergeCell ref="H541:H543"/>
    <mergeCell ref="C573:C579"/>
    <mergeCell ref="I550:I551"/>
    <mergeCell ref="S544:S547"/>
    <mergeCell ref="T544:T547"/>
    <mergeCell ref="M550:M551"/>
    <mergeCell ref="N550:N551"/>
    <mergeCell ref="U580:U591"/>
    <mergeCell ref="U541:U543"/>
    <mergeCell ref="T573:T579"/>
    <mergeCell ref="U550:U551"/>
    <mergeCell ref="K573:K579"/>
    <mergeCell ref="T550:T551"/>
    <mergeCell ref="O541:O543"/>
    <mergeCell ref="M541:M543"/>
    <mergeCell ref="O523:O525"/>
    <mergeCell ref="Q523:Q525"/>
    <mergeCell ref="F533:F536"/>
    <mergeCell ref="G533:G536"/>
    <mergeCell ref="H533:H536"/>
    <mergeCell ref="I533:I536"/>
    <mergeCell ref="J533:J536"/>
    <mergeCell ref="K533:K536"/>
    <mergeCell ref="L533:L536"/>
    <mergeCell ref="M533:M536"/>
    <mergeCell ref="N533:N536"/>
    <mergeCell ref="O533:O536"/>
    <mergeCell ref="D537:D540"/>
    <mergeCell ref="E537:E540"/>
    <mergeCell ref="F537:F540"/>
    <mergeCell ref="G537:G540"/>
    <mergeCell ref="H537:H540"/>
    <mergeCell ref="I537:I540"/>
    <mergeCell ref="J537:J540"/>
    <mergeCell ref="K537:K540"/>
    <mergeCell ref="L537:L540"/>
    <mergeCell ref="L486:L487"/>
    <mergeCell ref="M486:M487"/>
    <mergeCell ref="S490:S497"/>
    <mergeCell ref="P533:P536"/>
    <mergeCell ref="Q533:Q536"/>
    <mergeCell ref="S537:S540"/>
    <mergeCell ref="T537:T540"/>
    <mergeCell ref="U537:U540"/>
    <mergeCell ref="V537:V540"/>
    <mergeCell ref="Q537:Q540"/>
    <mergeCell ref="B523:B525"/>
    <mergeCell ref="M530:M532"/>
    <mergeCell ref="U523:U525"/>
    <mergeCell ref="AL519:AL522"/>
    <mergeCell ref="V481:V485"/>
    <mergeCell ref="U512:U515"/>
    <mergeCell ref="V512:V515"/>
    <mergeCell ref="W512:W515"/>
    <mergeCell ref="G519:G522"/>
    <mergeCell ref="H519:H522"/>
    <mergeCell ref="I519:I522"/>
    <mergeCell ref="J519:J522"/>
    <mergeCell ref="K519:K522"/>
    <mergeCell ref="L519:L522"/>
    <mergeCell ref="M519:M522"/>
    <mergeCell ref="N519:N522"/>
    <mergeCell ref="O519:O522"/>
    <mergeCell ref="P519:P522"/>
    <mergeCell ref="Q519:Q522"/>
    <mergeCell ref="R519:R522"/>
    <mergeCell ref="S519:S522"/>
    <mergeCell ref="T519:T522"/>
    <mergeCell ref="R454:R457"/>
    <mergeCell ref="S454:S457"/>
    <mergeCell ref="T454:T457"/>
    <mergeCell ref="R468:R472"/>
    <mergeCell ref="S468:S472"/>
    <mergeCell ref="V516:V518"/>
    <mergeCell ref="W519:W522"/>
    <mergeCell ref="R516:R518"/>
    <mergeCell ref="R512:R515"/>
    <mergeCell ref="S512:S515"/>
    <mergeCell ref="T512:T515"/>
    <mergeCell ref="Q516:Q518"/>
    <mergeCell ref="R508:R511"/>
    <mergeCell ref="S508:S511"/>
    <mergeCell ref="T508:T511"/>
    <mergeCell ref="U508:U511"/>
    <mergeCell ref="Q508:Q511"/>
    <mergeCell ref="R504:R507"/>
    <mergeCell ref="S504:S507"/>
    <mergeCell ref="T504:T507"/>
    <mergeCell ref="S486:S487"/>
    <mergeCell ref="Q486:Q487"/>
    <mergeCell ref="T486:T487"/>
    <mergeCell ref="U490:U497"/>
    <mergeCell ref="U486:U487"/>
    <mergeCell ref="U519:U522"/>
    <mergeCell ref="V519:V522"/>
    <mergeCell ref="S516:S518"/>
    <mergeCell ref="U454:U457"/>
    <mergeCell ref="Q448:Q453"/>
    <mergeCell ref="S448:S453"/>
    <mergeCell ref="D458:D467"/>
    <mergeCell ref="C458:C467"/>
    <mergeCell ref="L454:L457"/>
    <mergeCell ref="M454:M457"/>
    <mergeCell ref="N454:N457"/>
    <mergeCell ref="O454:O457"/>
    <mergeCell ref="P454:P457"/>
    <mergeCell ref="Q454:Q457"/>
    <mergeCell ref="AL468:AL472"/>
    <mergeCell ref="AM468:AM472"/>
    <mergeCell ref="AN468:AN472"/>
    <mergeCell ref="AO468:AO472"/>
    <mergeCell ref="A468:A472"/>
    <mergeCell ref="B468:B472"/>
    <mergeCell ref="C468:C472"/>
    <mergeCell ref="D468:D472"/>
    <mergeCell ref="E468:E472"/>
    <mergeCell ref="F468:F472"/>
    <mergeCell ref="G468:G472"/>
    <mergeCell ref="H468:H472"/>
    <mergeCell ref="I468:I472"/>
    <mergeCell ref="J468:J472"/>
    <mergeCell ref="O468:O472"/>
    <mergeCell ref="P468:P472"/>
    <mergeCell ref="Q468:Q472"/>
    <mergeCell ref="B458:B467"/>
    <mergeCell ref="A458:A467"/>
    <mergeCell ref="AL458:AL467"/>
    <mergeCell ref="AM458:AM467"/>
    <mergeCell ref="AN458:AN467"/>
    <mergeCell ref="A448:A453"/>
    <mergeCell ref="B448:B453"/>
    <mergeCell ref="C448:C453"/>
    <mergeCell ref="D448:D453"/>
    <mergeCell ref="E448:E453"/>
    <mergeCell ref="F448:F453"/>
    <mergeCell ref="G448:G453"/>
    <mergeCell ref="H448:H453"/>
    <mergeCell ref="I448:I453"/>
    <mergeCell ref="J448:J453"/>
    <mergeCell ref="K448:K453"/>
    <mergeCell ref="L448:L453"/>
    <mergeCell ref="M448:M453"/>
    <mergeCell ref="N448:N453"/>
    <mergeCell ref="O448:O453"/>
    <mergeCell ref="P448:P453"/>
    <mergeCell ref="A454:A457"/>
    <mergeCell ref="B454:B457"/>
    <mergeCell ref="C454:C457"/>
    <mergeCell ref="D454:D457"/>
    <mergeCell ref="E454:E457"/>
    <mergeCell ref="F454:F457"/>
    <mergeCell ref="G454:G457"/>
    <mergeCell ref="H454:H457"/>
    <mergeCell ref="I454:I457"/>
    <mergeCell ref="J431:J440"/>
    <mergeCell ref="H431:H440"/>
    <mergeCell ref="I431:I440"/>
    <mergeCell ref="A441:A447"/>
    <mergeCell ref="B441:B447"/>
    <mergeCell ref="C441:C447"/>
    <mergeCell ref="D441:D447"/>
    <mergeCell ref="E441:E447"/>
    <mergeCell ref="F441:F447"/>
    <mergeCell ref="G441:G447"/>
    <mergeCell ref="K441:K447"/>
    <mergeCell ref="L441:L447"/>
    <mergeCell ref="M441:M447"/>
    <mergeCell ref="N441:N447"/>
    <mergeCell ref="O441:O447"/>
    <mergeCell ref="P441:P447"/>
    <mergeCell ref="Q441:Q447"/>
    <mergeCell ref="H441:H447"/>
    <mergeCell ref="I441:I447"/>
    <mergeCell ref="J441:J447"/>
    <mergeCell ref="Q431:Q440"/>
    <mergeCell ref="O431:O440"/>
    <mergeCell ref="P431:P440"/>
    <mergeCell ref="A431:A440"/>
    <mergeCell ref="B431:B440"/>
    <mergeCell ref="C431:C440"/>
    <mergeCell ref="D431:D440"/>
    <mergeCell ref="E431:E440"/>
    <mergeCell ref="K418:K425"/>
    <mergeCell ref="L418:L425"/>
    <mergeCell ref="M418:M425"/>
    <mergeCell ref="N418:N425"/>
    <mergeCell ref="O418:O425"/>
    <mergeCell ref="P418:P425"/>
    <mergeCell ref="Q418:Q425"/>
    <mergeCell ref="R418:R425"/>
    <mergeCell ref="L426:L430"/>
    <mergeCell ref="O352:O360"/>
    <mergeCell ref="P352:P360"/>
    <mergeCell ref="A385:A393"/>
    <mergeCell ref="G415:G417"/>
    <mergeCell ref="D415:D417"/>
    <mergeCell ref="E415:E417"/>
    <mergeCell ref="O415:O417"/>
    <mergeCell ref="Q362:Q369"/>
    <mergeCell ref="K362:K369"/>
    <mergeCell ref="N426:N430"/>
    <mergeCell ref="M352:M360"/>
    <mergeCell ref="J362:J369"/>
    <mergeCell ref="E362:E369"/>
    <mergeCell ref="I362:I369"/>
    <mergeCell ref="M362:M369"/>
    <mergeCell ref="N362:N369"/>
    <mergeCell ref="Q426:Q430"/>
    <mergeCell ref="H370:H384"/>
    <mergeCell ref="G370:G384"/>
    <mergeCell ref="F370:F384"/>
    <mergeCell ref="E370:E384"/>
    <mergeCell ref="D370:D384"/>
    <mergeCell ref="N404:N414"/>
    <mergeCell ref="O404:O414"/>
    <mergeCell ref="P404:P414"/>
    <mergeCell ref="Q404:Q414"/>
    <mergeCell ref="R404:R414"/>
    <mergeCell ref="S404:S414"/>
    <mergeCell ref="T404:T414"/>
    <mergeCell ref="T394:T403"/>
    <mergeCell ref="H385:H393"/>
    <mergeCell ref="I385:I393"/>
    <mergeCell ref="J385:J393"/>
    <mergeCell ref="K385:K393"/>
    <mergeCell ref="K394:K403"/>
    <mergeCell ref="L394:L403"/>
    <mergeCell ref="T385:T393"/>
    <mergeCell ref="Q415:Q417"/>
    <mergeCell ref="L415:L417"/>
    <mergeCell ref="H404:H414"/>
    <mergeCell ref="I404:I414"/>
    <mergeCell ref="J404:J414"/>
    <mergeCell ref="K404:K414"/>
    <mergeCell ref="H415:H417"/>
    <mergeCell ref="I415:I417"/>
    <mergeCell ref="J415:J417"/>
    <mergeCell ref="T331:T351"/>
    <mergeCell ref="S331:S351"/>
    <mergeCell ref="R331:R351"/>
    <mergeCell ref="Q331:Q351"/>
    <mergeCell ref="P331:P351"/>
    <mergeCell ref="B298:B301"/>
    <mergeCell ref="C298:C301"/>
    <mergeCell ref="D298:D301"/>
    <mergeCell ref="E298:E301"/>
    <mergeCell ref="F298:F301"/>
    <mergeCell ref="F302:F304"/>
    <mergeCell ref="A302:A304"/>
    <mergeCell ref="P298:P301"/>
    <mergeCell ref="Q298:Q301"/>
    <mergeCell ref="R298:R301"/>
    <mergeCell ref="S298:S301"/>
    <mergeCell ref="T298:T301"/>
    <mergeCell ref="J331:J351"/>
    <mergeCell ref="I331:I351"/>
    <mergeCell ref="B308:B311"/>
    <mergeCell ref="A308:A311"/>
    <mergeCell ref="B331:B351"/>
    <mergeCell ref="A331:A351"/>
    <mergeCell ref="M308:M311"/>
    <mergeCell ref="L308:L311"/>
    <mergeCell ref="K308:K311"/>
    <mergeCell ref="J308:J311"/>
    <mergeCell ref="I308:I311"/>
    <mergeCell ref="H308:H311"/>
    <mergeCell ref="G308:G311"/>
    <mergeCell ref="F308:F311"/>
    <mergeCell ref="E308:E311"/>
    <mergeCell ref="U298:U301"/>
    <mergeCell ref="V298:V301"/>
    <mergeCell ref="A298:A301"/>
    <mergeCell ref="N302:N304"/>
    <mergeCell ref="O302:O304"/>
    <mergeCell ref="P302:P304"/>
    <mergeCell ref="Q302:Q304"/>
    <mergeCell ref="R302:R304"/>
    <mergeCell ref="S302:S304"/>
    <mergeCell ref="C294:C297"/>
    <mergeCell ref="D294:D297"/>
    <mergeCell ref="E294:E297"/>
    <mergeCell ref="F294:F297"/>
    <mergeCell ref="G294:G297"/>
    <mergeCell ref="K294:K297"/>
    <mergeCell ref="L294:L297"/>
    <mergeCell ref="M294:M297"/>
    <mergeCell ref="N294:N297"/>
    <mergeCell ref="O294:O297"/>
    <mergeCell ref="P294:P297"/>
    <mergeCell ref="Q294:Q297"/>
    <mergeCell ref="R294:R297"/>
    <mergeCell ref="S294:S297"/>
    <mergeCell ref="T294:T297"/>
    <mergeCell ref="V302:V304"/>
    <mergeCell ref="N298:N301"/>
    <mergeCell ref="O298:O301"/>
    <mergeCell ref="K292:K293"/>
    <mergeCell ref="L292:L293"/>
    <mergeCell ref="M292:M293"/>
    <mergeCell ref="N292:N293"/>
    <mergeCell ref="O292:O293"/>
    <mergeCell ref="P292:P293"/>
    <mergeCell ref="Q292:Q293"/>
    <mergeCell ref="R292:R293"/>
    <mergeCell ref="S292:S293"/>
    <mergeCell ref="T292:T293"/>
    <mergeCell ref="U292:U293"/>
    <mergeCell ref="V292:V293"/>
    <mergeCell ref="W292:W293"/>
    <mergeCell ref="C287:C291"/>
    <mergeCell ref="D287:D291"/>
    <mergeCell ref="U287:U291"/>
    <mergeCell ref="V287:V291"/>
    <mergeCell ref="P287:P291"/>
    <mergeCell ref="Q287:Q291"/>
    <mergeCell ref="R287:R291"/>
    <mergeCell ref="S287:S291"/>
    <mergeCell ref="W287:W291"/>
    <mergeCell ref="U277:U280"/>
    <mergeCell ref="AL281:AL286"/>
    <mergeCell ref="AM281:AM286"/>
    <mergeCell ref="AN281:AN286"/>
    <mergeCell ref="AO281:AO286"/>
    <mergeCell ref="K281:K286"/>
    <mergeCell ref="L281:L286"/>
    <mergeCell ref="M281:M286"/>
    <mergeCell ref="N281:N286"/>
    <mergeCell ref="O281:O286"/>
    <mergeCell ref="P281:P286"/>
    <mergeCell ref="Q281:Q286"/>
    <mergeCell ref="R281:R286"/>
    <mergeCell ref="S281:S286"/>
    <mergeCell ref="T281:T286"/>
    <mergeCell ref="U281:U286"/>
    <mergeCell ref="A277:A280"/>
    <mergeCell ref="B277:B280"/>
    <mergeCell ref="C277:C280"/>
    <mergeCell ref="D277:D280"/>
    <mergeCell ref="E277:E280"/>
    <mergeCell ref="R277:R280"/>
    <mergeCell ref="S277:S280"/>
    <mergeCell ref="T277:T280"/>
    <mergeCell ref="H277:H280"/>
    <mergeCell ref="U269:U271"/>
    <mergeCell ref="V269:V271"/>
    <mergeCell ref="W269:W271"/>
    <mergeCell ref="H269:H271"/>
    <mergeCell ref="I269:I271"/>
    <mergeCell ref="J269:J271"/>
    <mergeCell ref="V277:V280"/>
    <mergeCell ref="W277:W280"/>
    <mergeCell ref="AO287:AO291"/>
    <mergeCell ref="AN287:AN291"/>
    <mergeCell ref="AM287:AM291"/>
    <mergeCell ref="U294:U297"/>
    <mergeCell ref="V294:V297"/>
    <mergeCell ref="W294:W297"/>
    <mergeCell ref="AL294:AL297"/>
    <mergeCell ref="AM294:AM297"/>
    <mergeCell ref="AN294:AN297"/>
    <mergeCell ref="AO294:AO297"/>
    <mergeCell ref="AL287:AL291"/>
    <mergeCell ref="T272:T276"/>
    <mergeCell ref="U272:U276"/>
    <mergeCell ref="V272:V276"/>
    <mergeCell ref="W272:W276"/>
    <mergeCell ref="AL272:AL276"/>
    <mergeCell ref="AO272:AO276"/>
    <mergeCell ref="K277:K280"/>
    <mergeCell ref="L277:L280"/>
    <mergeCell ref="M277:M280"/>
    <mergeCell ref="N277:N280"/>
    <mergeCell ref="O277:O280"/>
    <mergeCell ref="P277:P280"/>
    <mergeCell ref="Q277:Q280"/>
    <mergeCell ref="I272:I276"/>
    <mergeCell ref="J272:J276"/>
    <mergeCell ref="M272:M276"/>
    <mergeCell ref="N272:N276"/>
    <mergeCell ref="O272:O276"/>
    <mergeCell ref="P272:P276"/>
    <mergeCell ref="Q272:Q276"/>
    <mergeCell ref="R272:R276"/>
    <mergeCell ref="S272:S276"/>
    <mergeCell ref="G269:G271"/>
    <mergeCell ref="T263:T268"/>
    <mergeCell ref="U263:U268"/>
    <mergeCell ref="V263:V268"/>
    <mergeCell ref="A258:A262"/>
    <mergeCell ref="T258:T262"/>
    <mergeCell ref="B253:B257"/>
    <mergeCell ref="C253:C257"/>
    <mergeCell ref="D253:D257"/>
    <mergeCell ref="E253:E257"/>
    <mergeCell ref="F253:F257"/>
    <mergeCell ref="G253:G257"/>
    <mergeCell ref="K253:K257"/>
    <mergeCell ref="L253:L257"/>
    <mergeCell ref="M253:M257"/>
    <mergeCell ref="A269:A271"/>
    <mergeCell ref="B269:B271"/>
    <mergeCell ref="C269:C271"/>
    <mergeCell ref="D269:D271"/>
    <mergeCell ref="E269:E271"/>
    <mergeCell ref="F269:F271"/>
    <mergeCell ref="K269:K271"/>
    <mergeCell ref="L269:L271"/>
    <mergeCell ref="M269:M271"/>
    <mergeCell ref="N269:N271"/>
    <mergeCell ref="O269:O271"/>
    <mergeCell ref="P269:P271"/>
    <mergeCell ref="Q269:Q271"/>
    <mergeCell ref="R269:R271"/>
    <mergeCell ref="S269:S271"/>
    <mergeCell ref="T269:T271"/>
    <mergeCell ref="U258:U262"/>
    <mergeCell ref="B258:B262"/>
    <mergeCell ref="M263:M268"/>
    <mergeCell ref="N263:N268"/>
    <mergeCell ref="O263:O268"/>
    <mergeCell ref="P263:P268"/>
    <mergeCell ref="Q263:Q268"/>
    <mergeCell ref="R263:R268"/>
    <mergeCell ref="S263:S268"/>
    <mergeCell ref="C258:C262"/>
    <mergeCell ref="D258:D262"/>
    <mergeCell ref="E258:E262"/>
    <mergeCell ref="F258:F262"/>
    <mergeCell ref="G258:G262"/>
    <mergeCell ref="K258:K262"/>
    <mergeCell ref="L258:L262"/>
    <mergeCell ref="M258:M262"/>
    <mergeCell ref="N258:N262"/>
    <mergeCell ref="O258:O262"/>
    <mergeCell ref="P258:P262"/>
    <mergeCell ref="Q258:Q262"/>
    <mergeCell ref="R258:R262"/>
    <mergeCell ref="S258:S262"/>
    <mergeCell ref="I263:I268"/>
    <mergeCell ref="U247:U252"/>
    <mergeCell ref="V247:V252"/>
    <mergeCell ref="W247:W252"/>
    <mergeCell ref="O227:O231"/>
    <mergeCell ref="AM227:AM231"/>
    <mergeCell ref="AL227:AL231"/>
    <mergeCell ref="Q215:Q220"/>
    <mergeCell ref="R215:R220"/>
    <mergeCell ref="S215:S220"/>
    <mergeCell ref="H215:H220"/>
    <mergeCell ref="I215:I220"/>
    <mergeCell ref="Q221:Q226"/>
    <mergeCell ref="R221:R226"/>
    <mergeCell ref="S221:S226"/>
    <mergeCell ref="T221:T226"/>
    <mergeCell ref="U221:U226"/>
    <mergeCell ref="V221:V226"/>
    <mergeCell ref="W221:W226"/>
    <mergeCell ref="W241:W246"/>
    <mergeCell ref="U241:U246"/>
    <mergeCell ref="T241:T246"/>
    <mergeCell ref="V241:V246"/>
    <mergeCell ref="S241:S246"/>
    <mergeCell ref="R241:R246"/>
    <mergeCell ref="L215:L220"/>
    <mergeCell ref="M215:M220"/>
    <mergeCell ref="N215:N220"/>
    <mergeCell ref="O215:O220"/>
    <mergeCell ref="P215:P220"/>
    <mergeCell ref="R247:R252"/>
    <mergeCell ref="S247:S252"/>
    <mergeCell ref="T247:T252"/>
    <mergeCell ref="A211:A214"/>
    <mergeCell ref="E215:E220"/>
    <mergeCell ref="F215:F220"/>
    <mergeCell ref="G215:G220"/>
    <mergeCell ref="A207:A210"/>
    <mergeCell ref="I211:I214"/>
    <mergeCell ref="H211:H214"/>
    <mergeCell ref="G211:G214"/>
    <mergeCell ref="F211:F214"/>
    <mergeCell ref="E211:E214"/>
    <mergeCell ref="D211:D214"/>
    <mergeCell ref="AO136:AO146"/>
    <mergeCell ref="F136:F146"/>
    <mergeCell ref="G136:G146"/>
    <mergeCell ref="H136:H146"/>
    <mergeCell ref="L181:L188"/>
    <mergeCell ref="M181:M188"/>
    <mergeCell ref="N181:N188"/>
    <mergeCell ref="O181:O188"/>
    <mergeCell ref="P181:P188"/>
    <mergeCell ref="Q181:Q188"/>
    <mergeCell ref="R181:R188"/>
    <mergeCell ref="S181:S188"/>
    <mergeCell ref="T181:T188"/>
    <mergeCell ref="U181:U188"/>
    <mergeCell ref="V181:V188"/>
    <mergeCell ref="W181:W188"/>
    <mergeCell ref="AL181:AL188"/>
    <mergeCell ref="AM181:AM188"/>
    <mergeCell ref="B162:B165"/>
    <mergeCell ref="C162:C165"/>
    <mergeCell ref="AO166:AO170"/>
    <mergeCell ref="AO171:AO174"/>
    <mergeCell ref="O166:O170"/>
    <mergeCell ref="K181:K188"/>
    <mergeCell ref="AN171:AN174"/>
    <mergeCell ref="AM171:AM174"/>
    <mergeCell ref="W162:W165"/>
    <mergeCell ref="W166:W170"/>
    <mergeCell ref="AO147:AO148"/>
    <mergeCell ref="W175:W180"/>
    <mergeCell ref="K147:K148"/>
    <mergeCell ref="A129:A135"/>
    <mergeCell ref="B129:B135"/>
    <mergeCell ref="C129:C135"/>
    <mergeCell ref="D129:D135"/>
    <mergeCell ref="E129:E135"/>
    <mergeCell ref="F129:F135"/>
    <mergeCell ref="G129:G135"/>
    <mergeCell ref="K129:K135"/>
    <mergeCell ref="L129:L135"/>
    <mergeCell ref="M129:M135"/>
    <mergeCell ref="N129:N135"/>
    <mergeCell ref="O129:O135"/>
    <mergeCell ref="K136:K146"/>
    <mergeCell ref="L136:L146"/>
    <mergeCell ref="M136:M146"/>
    <mergeCell ref="N136:N146"/>
    <mergeCell ref="O136:O146"/>
    <mergeCell ref="H129:H135"/>
    <mergeCell ref="I129:I135"/>
    <mergeCell ref="A136:A146"/>
    <mergeCell ref="B136:B146"/>
    <mergeCell ref="U90:U100"/>
    <mergeCell ref="V90:V100"/>
    <mergeCell ref="T121:T128"/>
    <mergeCell ref="R121:R128"/>
    <mergeCell ref="P129:P135"/>
    <mergeCell ref="Q129:Q135"/>
    <mergeCell ref="I101:I106"/>
    <mergeCell ref="O101:O106"/>
    <mergeCell ref="N101:N106"/>
    <mergeCell ref="H107:H120"/>
    <mergeCell ref="I107:I120"/>
    <mergeCell ref="J107:J120"/>
    <mergeCell ref="S136:S146"/>
    <mergeCell ref="T136:T146"/>
    <mergeCell ref="F121:F128"/>
    <mergeCell ref="R129:R135"/>
    <mergeCell ref="S129:S135"/>
    <mergeCell ref="J129:J135"/>
    <mergeCell ref="K101:K106"/>
    <mergeCell ref="J101:J106"/>
    <mergeCell ref="P136:P146"/>
    <mergeCell ref="Q136:Q146"/>
    <mergeCell ref="I77:I89"/>
    <mergeCell ref="J77:J89"/>
    <mergeCell ref="P121:P128"/>
    <mergeCell ref="T107:T120"/>
    <mergeCell ref="N90:N100"/>
    <mergeCell ref="O90:O100"/>
    <mergeCell ref="Q26:Q31"/>
    <mergeCell ref="R26:R31"/>
    <mergeCell ref="S26:S31"/>
    <mergeCell ref="T26:T31"/>
    <mergeCell ref="I26:I31"/>
    <mergeCell ref="J26:J31"/>
    <mergeCell ref="K53:K60"/>
    <mergeCell ref="L53:L60"/>
    <mergeCell ref="M53:M60"/>
    <mergeCell ref="A90:A100"/>
    <mergeCell ref="B90:B100"/>
    <mergeCell ref="C90:C100"/>
    <mergeCell ref="D90:D100"/>
    <mergeCell ref="E90:E100"/>
    <mergeCell ref="F90:F100"/>
    <mergeCell ref="G90:G100"/>
    <mergeCell ref="H90:H100"/>
    <mergeCell ref="I90:I100"/>
    <mergeCell ref="J90:J100"/>
    <mergeCell ref="K72:K76"/>
    <mergeCell ref="L72:L76"/>
    <mergeCell ref="M72:M76"/>
    <mergeCell ref="N72:N76"/>
    <mergeCell ref="O72:O76"/>
    <mergeCell ref="P72:P76"/>
    <mergeCell ref="Q72:Q76"/>
    <mergeCell ref="U26:U31"/>
    <mergeCell ref="V26:V31"/>
    <mergeCell ref="W26:W31"/>
    <mergeCell ref="P90:P100"/>
    <mergeCell ref="Q90:Q100"/>
    <mergeCell ref="R90:R100"/>
    <mergeCell ref="S90:S100"/>
    <mergeCell ref="T90:T100"/>
    <mergeCell ref="W101:W106"/>
    <mergeCell ref="N77:N89"/>
    <mergeCell ref="O77:O89"/>
    <mergeCell ref="U101:U106"/>
    <mergeCell ref="S121:S128"/>
    <mergeCell ref="V101:V106"/>
    <mergeCell ref="V72:V76"/>
    <mergeCell ref="S32:S37"/>
    <mergeCell ref="O38:O52"/>
    <mergeCell ref="T32:T37"/>
    <mergeCell ref="R32:R37"/>
    <mergeCell ref="W32:W37"/>
    <mergeCell ref="N53:N60"/>
    <mergeCell ref="R72:R76"/>
    <mergeCell ref="S72:S76"/>
    <mergeCell ref="R77:R89"/>
    <mergeCell ref="S77:S89"/>
    <mergeCell ref="P61:P71"/>
    <mergeCell ref="U61:U71"/>
    <mergeCell ref="R61:R71"/>
    <mergeCell ref="O121:O128"/>
    <mergeCell ref="Q61:Q71"/>
    <mergeCell ref="V61:V71"/>
    <mergeCell ref="U32:U37"/>
    <mergeCell ref="AL26:AL31"/>
    <mergeCell ref="AM26:AM31"/>
    <mergeCell ref="L26:L31"/>
    <mergeCell ref="AM77:AM89"/>
    <mergeCell ref="U107:U120"/>
    <mergeCell ref="U504:U507"/>
    <mergeCell ref="V504:V507"/>
    <mergeCell ref="W504:W507"/>
    <mergeCell ref="AL504:AL507"/>
    <mergeCell ref="AM504:AM507"/>
    <mergeCell ref="AN504:AN507"/>
    <mergeCell ref="AO504:AO507"/>
    <mergeCell ref="K473:K476"/>
    <mergeCell ref="L473:L476"/>
    <mergeCell ref="M473:M476"/>
    <mergeCell ref="N473:N476"/>
    <mergeCell ref="O473:O476"/>
    <mergeCell ref="O385:O393"/>
    <mergeCell ref="P385:P393"/>
    <mergeCell ref="Q385:Q393"/>
    <mergeCell ref="Q504:Q507"/>
    <mergeCell ref="R166:R170"/>
    <mergeCell ref="P171:P174"/>
    <mergeCell ref="R473:R476"/>
    <mergeCell ref="S473:S476"/>
    <mergeCell ref="P473:P476"/>
    <mergeCell ref="M426:M430"/>
    <mergeCell ref="K415:K417"/>
    <mergeCell ref="K426:K430"/>
    <mergeCell ref="AM394:AM403"/>
    <mergeCell ref="V415:V417"/>
    <mergeCell ref="U418:U425"/>
    <mergeCell ref="A777:A779"/>
    <mergeCell ref="B777:B779"/>
    <mergeCell ref="U555:U557"/>
    <mergeCell ref="V555:V557"/>
    <mergeCell ref="G555:G557"/>
    <mergeCell ref="AM498:AM501"/>
    <mergeCell ref="W498:W501"/>
    <mergeCell ref="K498:K501"/>
    <mergeCell ref="L498:L501"/>
    <mergeCell ref="M498:M501"/>
    <mergeCell ref="N498:N501"/>
    <mergeCell ref="O498:O501"/>
    <mergeCell ref="P498:P501"/>
    <mergeCell ref="Q498:Q501"/>
    <mergeCell ref="V541:V543"/>
    <mergeCell ref="V530:V532"/>
    <mergeCell ref="W523:W525"/>
    <mergeCell ref="W530:W532"/>
    <mergeCell ref="Q555:Q557"/>
    <mergeCell ref="H757:H766"/>
    <mergeCell ref="I757:I766"/>
    <mergeCell ref="J757:J766"/>
    <mergeCell ref="AL498:AL501"/>
    <mergeCell ref="U498:U501"/>
    <mergeCell ref="V498:V501"/>
    <mergeCell ref="U526:U529"/>
    <mergeCell ref="V526:V529"/>
    <mergeCell ref="W526:W529"/>
    <mergeCell ref="AL526:AL529"/>
    <mergeCell ref="AM526:AM529"/>
    <mergeCell ref="F519:F522"/>
    <mergeCell ref="T533:T536"/>
    <mergeCell ref="P512:P515"/>
    <mergeCell ref="I486:I487"/>
    <mergeCell ref="D486:D487"/>
    <mergeCell ref="J490:J497"/>
    <mergeCell ref="P486:P487"/>
    <mergeCell ref="O490:O497"/>
    <mergeCell ref="C775:C776"/>
    <mergeCell ref="C729:C730"/>
    <mergeCell ref="AL508:AL511"/>
    <mergeCell ref="H550:H551"/>
    <mergeCell ref="K530:K532"/>
    <mergeCell ref="O504:O507"/>
    <mergeCell ref="P504:P507"/>
    <mergeCell ref="N516:N518"/>
    <mergeCell ref="N490:N497"/>
    <mergeCell ref="O544:O547"/>
    <mergeCell ref="P544:P547"/>
    <mergeCell ref="O775:O776"/>
    <mergeCell ref="D775:D776"/>
    <mergeCell ref="F775:F776"/>
    <mergeCell ref="N693:N699"/>
    <mergeCell ref="O693:O699"/>
    <mergeCell ref="P693:P699"/>
    <mergeCell ref="N679:N680"/>
    <mergeCell ref="J687:J692"/>
    <mergeCell ref="K693:K699"/>
    <mergeCell ref="K700:K704"/>
    <mergeCell ref="L700:L704"/>
    <mergeCell ref="D550:D551"/>
    <mergeCell ref="E550:E551"/>
    <mergeCell ref="D580:D591"/>
    <mergeCell ref="E580:E591"/>
    <mergeCell ref="O552:O553"/>
    <mergeCell ref="P552:P553"/>
    <mergeCell ref="D633:D642"/>
    <mergeCell ref="E633:E642"/>
    <mergeCell ref="F633:F642"/>
    <mergeCell ref="G633:G642"/>
    <mergeCell ref="H633:H642"/>
    <mergeCell ref="C592:C602"/>
    <mergeCell ref="D592:D602"/>
    <mergeCell ref="E592:E602"/>
    <mergeCell ref="F592:F602"/>
    <mergeCell ref="G592:G602"/>
    <mergeCell ref="H592:H602"/>
    <mergeCell ref="I592:I602"/>
    <mergeCell ref="J592:J602"/>
    <mergeCell ref="C519:C522"/>
    <mergeCell ref="I526:I529"/>
    <mergeCell ref="J526:J529"/>
    <mergeCell ref="I558:I572"/>
    <mergeCell ref="I555:I557"/>
    <mergeCell ref="J555:J557"/>
    <mergeCell ref="L523:L525"/>
    <mergeCell ref="N523:N525"/>
    <mergeCell ref="N530:N532"/>
    <mergeCell ref="F580:F591"/>
    <mergeCell ref="G580:G591"/>
    <mergeCell ref="L526:L529"/>
    <mergeCell ref="M526:M529"/>
    <mergeCell ref="D544:D547"/>
    <mergeCell ref="H526:H529"/>
    <mergeCell ref="P523:P525"/>
    <mergeCell ref="P530:P532"/>
    <mergeCell ref="M537:M540"/>
    <mergeCell ref="K486:K487"/>
    <mergeCell ref="C681:C686"/>
    <mergeCell ref="E681:E686"/>
    <mergeCell ref="D681:D686"/>
    <mergeCell ref="A693:A699"/>
    <mergeCell ref="B693:B699"/>
    <mergeCell ref="C693:C699"/>
    <mergeCell ref="D693:D699"/>
    <mergeCell ref="E693:E699"/>
    <mergeCell ref="A725:A728"/>
    <mergeCell ref="B725:B728"/>
    <mergeCell ref="C725:C728"/>
    <mergeCell ref="D725:D728"/>
    <mergeCell ref="E725:E728"/>
    <mergeCell ref="D530:D532"/>
    <mergeCell ref="A550:A551"/>
    <mergeCell ref="B550:B551"/>
    <mergeCell ref="C550:C551"/>
    <mergeCell ref="A580:A591"/>
    <mergeCell ref="B580:B591"/>
    <mergeCell ref="C580:C591"/>
    <mergeCell ref="A643:A649"/>
    <mergeCell ref="B643:B649"/>
    <mergeCell ref="C643:C649"/>
    <mergeCell ref="D643:D649"/>
    <mergeCell ref="E558:E572"/>
    <mergeCell ref="B573:B579"/>
    <mergeCell ref="A633:A642"/>
    <mergeCell ref="B633:B642"/>
    <mergeCell ref="A533:A536"/>
    <mergeCell ref="B533:B536"/>
    <mergeCell ref="A541:A543"/>
    <mergeCell ref="A523:A525"/>
    <mergeCell ref="A573:A579"/>
    <mergeCell ref="A544:A547"/>
    <mergeCell ref="B544:B547"/>
    <mergeCell ref="E544:E547"/>
    <mergeCell ref="F544:F547"/>
    <mergeCell ref="G544:G547"/>
    <mergeCell ref="E541:E543"/>
    <mergeCell ref="F541:F543"/>
    <mergeCell ref="G541:G543"/>
    <mergeCell ref="E526:E529"/>
    <mergeCell ref="F526:F529"/>
    <mergeCell ref="G526:G529"/>
    <mergeCell ref="D533:D536"/>
    <mergeCell ref="E533:E536"/>
    <mergeCell ref="A504:A507"/>
    <mergeCell ref="B504:B507"/>
    <mergeCell ref="B537:B540"/>
    <mergeCell ref="C537:C540"/>
    <mergeCell ref="D526:D529"/>
    <mergeCell ref="E666:E673"/>
    <mergeCell ref="J544:J547"/>
    <mergeCell ref="C533:C536"/>
    <mergeCell ref="A537:A540"/>
    <mergeCell ref="G729:G730"/>
    <mergeCell ref="L693:L699"/>
    <mergeCell ref="M693:M699"/>
    <mergeCell ref="D504:D507"/>
    <mergeCell ref="E504:E507"/>
    <mergeCell ref="F504:F507"/>
    <mergeCell ref="G504:G507"/>
    <mergeCell ref="H504:H507"/>
    <mergeCell ref="G498:G501"/>
    <mergeCell ref="E643:E649"/>
    <mergeCell ref="F643:F649"/>
    <mergeCell ref="G643:G649"/>
    <mergeCell ref="H643:H649"/>
    <mergeCell ref="I643:I649"/>
    <mergeCell ref="J643:J649"/>
    <mergeCell ref="K643:K649"/>
    <mergeCell ref="L643:L649"/>
    <mergeCell ref="M643:M649"/>
    <mergeCell ref="J729:J730"/>
    <mergeCell ref="D516:D518"/>
    <mergeCell ref="I504:I507"/>
    <mergeCell ref="J504:J507"/>
    <mergeCell ref="K504:K507"/>
    <mergeCell ref="L504:L507"/>
    <mergeCell ref="M504:M507"/>
    <mergeCell ref="A519:A522"/>
    <mergeCell ref="B519:B522"/>
    <mergeCell ref="A516:A518"/>
    <mergeCell ref="G615:G622"/>
    <mergeCell ref="H615:H622"/>
    <mergeCell ref="K526:K529"/>
    <mergeCell ref="N486:N487"/>
    <mergeCell ref="N555:N557"/>
    <mergeCell ref="M523:M525"/>
    <mergeCell ref="R478:R480"/>
    <mergeCell ref="S478:S480"/>
    <mergeCell ref="N504:N507"/>
    <mergeCell ref="N573:N579"/>
    <mergeCell ref="I580:I591"/>
    <mergeCell ref="J580:J591"/>
    <mergeCell ref="K580:K591"/>
    <mergeCell ref="L580:L591"/>
    <mergeCell ref="M580:M591"/>
    <mergeCell ref="N580:N591"/>
    <mergeCell ref="O580:O591"/>
    <mergeCell ref="P580:P591"/>
    <mergeCell ref="Q580:Q591"/>
    <mergeCell ref="R580:R591"/>
    <mergeCell ref="S580:S591"/>
    <mergeCell ref="Q558:Q572"/>
    <mergeCell ref="R558:R572"/>
    <mergeCell ref="R498:R501"/>
    <mergeCell ref="N512:N515"/>
    <mergeCell ref="O512:O515"/>
    <mergeCell ref="J486:J487"/>
    <mergeCell ref="R486:R487"/>
    <mergeCell ref="O486:O487"/>
    <mergeCell ref="L555:L557"/>
    <mergeCell ref="L508:L511"/>
    <mergeCell ref="M508:M511"/>
    <mergeCell ref="R573:R579"/>
    <mergeCell ref="D404:D414"/>
    <mergeCell ref="B385:B393"/>
    <mergeCell ref="R394:R403"/>
    <mergeCell ref="S394:S403"/>
    <mergeCell ref="B394:B403"/>
    <mergeCell ref="C394:C403"/>
    <mergeCell ref="D394:D403"/>
    <mergeCell ref="E394:E403"/>
    <mergeCell ref="F394:F403"/>
    <mergeCell ref="M394:M403"/>
    <mergeCell ref="N394:N403"/>
    <mergeCell ref="O394:O403"/>
    <mergeCell ref="P394:P403"/>
    <mergeCell ref="Q394:Q403"/>
    <mergeCell ref="D385:D393"/>
    <mergeCell ref="E385:E393"/>
    <mergeCell ref="F385:F393"/>
    <mergeCell ref="R385:R393"/>
    <mergeCell ref="S385:S393"/>
    <mergeCell ref="L404:L414"/>
    <mergeCell ref="M404:M414"/>
    <mergeCell ref="K512:K515"/>
    <mergeCell ref="M512:M515"/>
    <mergeCell ref="D498:D501"/>
    <mergeCell ref="D519:D522"/>
    <mergeCell ref="E519:E522"/>
    <mergeCell ref="H530:H532"/>
    <mergeCell ref="E516:E518"/>
    <mergeCell ref="I530:I532"/>
    <mergeCell ref="J530:J532"/>
    <mergeCell ref="G530:G532"/>
    <mergeCell ref="U780:U781"/>
    <mergeCell ref="V780:V781"/>
    <mergeCell ref="W780:W781"/>
    <mergeCell ref="U775:U776"/>
    <mergeCell ref="V767:V770"/>
    <mergeCell ref="R530:R532"/>
    <mergeCell ref="R523:R525"/>
    <mergeCell ref="M516:M518"/>
    <mergeCell ref="L530:L532"/>
    <mergeCell ref="R775:R776"/>
    <mergeCell ref="P541:P543"/>
    <mergeCell ref="L832:L835"/>
    <mergeCell ref="M832:M835"/>
    <mergeCell ref="N832:N835"/>
    <mergeCell ref="O832:O835"/>
    <mergeCell ref="P832:P835"/>
    <mergeCell ref="Q832:Q835"/>
    <mergeCell ref="O530:O532"/>
    <mergeCell ref="U530:U532"/>
    <mergeCell ref="N780:N781"/>
    <mergeCell ref="V666:V673"/>
    <mergeCell ref="S555:S557"/>
    <mergeCell ref="Q530:Q532"/>
    <mergeCell ref="R533:R536"/>
    <mergeCell ref="T775:T776"/>
    <mergeCell ref="P526:P529"/>
    <mergeCell ref="Q526:Q529"/>
    <mergeCell ref="R526:R529"/>
    <mergeCell ref="S526:S529"/>
    <mergeCell ref="T526:T529"/>
    <mergeCell ref="O767:O770"/>
    <mergeCell ref="S780:S781"/>
    <mergeCell ref="D767:D770"/>
    <mergeCell ref="E767:E770"/>
    <mergeCell ref="D729:D730"/>
    <mergeCell ref="E729:E730"/>
    <mergeCell ref="A498:A501"/>
    <mergeCell ref="B498:B501"/>
    <mergeCell ref="C498:C501"/>
    <mergeCell ref="F767:F770"/>
    <mergeCell ref="G767:G770"/>
    <mergeCell ref="M742:M743"/>
    <mergeCell ref="D552:D553"/>
    <mergeCell ref="E552:E553"/>
    <mergeCell ref="F552:F553"/>
    <mergeCell ref="G552:G553"/>
    <mergeCell ref="H552:H553"/>
    <mergeCell ref="D742:D743"/>
    <mergeCell ref="E742:E743"/>
    <mergeCell ref="H558:H572"/>
    <mergeCell ref="D679:D680"/>
    <mergeCell ref="G687:G692"/>
    <mergeCell ref="F558:F572"/>
    <mergeCell ref="B729:B730"/>
    <mergeCell ref="A681:A686"/>
    <mergeCell ref="B681:B686"/>
    <mergeCell ref="A757:A766"/>
    <mergeCell ref="B757:B766"/>
    <mergeCell ref="C757:C766"/>
    <mergeCell ref="E757:E766"/>
    <mergeCell ref="A742:A743"/>
    <mergeCell ref="D674:D678"/>
    <mergeCell ref="E674:E678"/>
    <mergeCell ref="F615:F622"/>
    <mergeCell ref="R448:R453"/>
    <mergeCell ref="R441:R447"/>
    <mergeCell ref="R431:R440"/>
    <mergeCell ref="A486:A487"/>
    <mergeCell ref="B490:B497"/>
    <mergeCell ref="C490:C497"/>
    <mergeCell ref="B516:B518"/>
    <mergeCell ref="C516:C518"/>
    <mergeCell ref="F498:F501"/>
    <mergeCell ref="F530:F532"/>
    <mergeCell ref="F729:F730"/>
    <mergeCell ref="E530:E532"/>
    <mergeCell ref="J558:J572"/>
    <mergeCell ref="H555:H557"/>
    <mergeCell ref="C523:C525"/>
    <mergeCell ref="D523:D525"/>
    <mergeCell ref="B541:B543"/>
    <mergeCell ref="F486:F487"/>
    <mergeCell ref="B615:B622"/>
    <mergeCell ref="C615:C622"/>
    <mergeCell ref="D615:D622"/>
    <mergeCell ref="G486:G487"/>
    <mergeCell ref="D666:D673"/>
    <mergeCell ref="A530:A532"/>
    <mergeCell ref="E615:E622"/>
    <mergeCell ref="A508:A511"/>
    <mergeCell ref="C504:C507"/>
    <mergeCell ref="A666:A673"/>
    <mergeCell ref="I674:I678"/>
    <mergeCell ref="I679:I680"/>
    <mergeCell ref="H687:H692"/>
    <mergeCell ref="I687:I692"/>
    <mergeCell ref="A490:A497"/>
    <mergeCell ref="A473:A476"/>
    <mergeCell ref="B473:B476"/>
    <mergeCell ref="B508:B511"/>
    <mergeCell ref="C508:C511"/>
    <mergeCell ref="D508:D511"/>
    <mergeCell ref="E508:E511"/>
    <mergeCell ref="F508:F511"/>
    <mergeCell ref="E498:E501"/>
    <mergeCell ref="A418:A425"/>
    <mergeCell ref="B418:B425"/>
    <mergeCell ref="C418:C425"/>
    <mergeCell ref="D418:D425"/>
    <mergeCell ref="E418:E425"/>
    <mergeCell ref="M490:M497"/>
    <mergeCell ref="L490:L497"/>
    <mergeCell ref="G473:G476"/>
    <mergeCell ref="H473:H476"/>
    <mergeCell ref="I473:I476"/>
    <mergeCell ref="J473:J476"/>
    <mergeCell ref="F426:F430"/>
    <mergeCell ref="G426:G430"/>
    <mergeCell ref="C486:C487"/>
    <mergeCell ref="H486:H487"/>
    <mergeCell ref="E490:E497"/>
    <mergeCell ref="D490:D497"/>
    <mergeCell ref="H490:H497"/>
    <mergeCell ref="I490:I497"/>
    <mergeCell ref="H418:H425"/>
    <mergeCell ref="I418:I425"/>
    <mergeCell ref="J418:J425"/>
    <mergeCell ref="G418:G425"/>
    <mergeCell ref="B404:B414"/>
    <mergeCell ref="AM523:AM525"/>
    <mergeCell ref="AL385:AL393"/>
    <mergeCell ref="AN385:AN393"/>
    <mergeCell ref="V573:V579"/>
    <mergeCell ref="W490:W497"/>
    <mergeCell ref="AN573:AN579"/>
    <mergeCell ref="AL523:AL525"/>
    <mergeCell ref="AO415:AO417"/>
    <mergeCell ref="W415:W417"/>
    <mergeCell ref="AL415:AL417"/>
    <mergeCell ref="AN516:AN518"/>
    <mergeCell ref="AN473:AN476"/>
    <mergeCell ref="AO473:AO476"/>
    <mergeCell ref="U394:U403"/>
    <mergeCell ref="V394:V403"/>
    <mergeCell ref="W394:W403"/>
    <mergeCell ref="U426:U430"/>
    <mergeCell ref="AM508:AM511"/>
    <mergeCell ref="AN508:AN511"/>
    <mergeCell ref="AO508:AO511"/>
    <mergeCell ref="AO519:AO522"/>
    <mergeCell ref="AN512:AN515"/>
    <mergeCell ref="AN498:AN501"/>
    <mergeCell ref="U431:U440"/>
    <mergeCell ref="AM473:AM476"/>
    <mergeCell ref="V473:V476"/>
    <mergeCell ref="AM415:AM417"/>
    <mergeCell ref="AN415:AN417"/>
    <mergeCell ref="F431:F440"/>
    <mergeCell ref="G431:G440"/>
    <mergeCell ref="K431:K440"/>
    <mergeCell ref="AO729:AO730"/>
    <mergeCell ref="AM603:AM614"/>
    <mergeCell ref="W573:W579"/>
    <mergeCell ref="AM709:AM712"/>
    <mergeCell ref="AL679:AL680"/>
    <mergeCell ref="T498:T501"/>
    <mergeCell ref="U385:U393"/>
    <mergeCell ref="T530:T532"/>
    <mergeCell ref="T523:T525"/>
    <mergeCell ref="W468:W472"/>
    <mergeCell ref="AL555:AL557"/>
    <mergeCell ref="AM555:AM557"/>
    <mergeCell ref="W555:W557"/>
    <mergeCell ref="AN523:AN525"/>
    <mergeCell ref="V486:V487"/>
    <mergeCell ref="AM426:AM430"/>
    <mergeCell ref="U473:U476"/>
    <mergeCell ref="V454:V457"/>
    <mergeCell ref="W454:W457"/>
    <mergeCell ref="AL454:AL457"/>
    <mergeCell ref="AM454:AM457"/>
    <mergeCell ref="AM486:AM487"/>
    <mergeCell ref="V385:V393"/>
    <mergeCell ref="V418:V425"/>
    <mergeCell ref="T473:T476"/>
    <mergeCell ref="T516:T518"/>
    <mergeCell ref="AN555:AN557"/>
    <mergeCell ref="T468:T472"/>
    <mergeCell ref="U533:U536"/>
    <mergeCell ref="AL533:AL536"/>
    <mergeCell ref="V523:V525"/>
    <mergeCell ref="T580:T591"/>
    <mergeCell ref="AO181:AO188"/>
    <mergeCell ref="AM253:AM257"/>
    <mergeCell ref="AM272:AM276"/>
    <mergeCell ref="AN272:AN276"/>
    <mergeCell ref="AN394:AN403"/>
    <mergeCell ref="AO394:AO403"/>
    <mergeCell ref="AL269:AL271"/>
    <mergeCell ref="AM269:AM271"/>
    <mergeCell ref="AN269:AN271"/>
    <mergeCell ref="AO269:AO271"/>
    <mergeCell ref="W352:W360"/>
    <mergeCell ref="AN362:AN369"/>
    <mergeCell ref="AO352:AO360"/>
    <mergeCell ref="AL352:AL360"/>
    <mergeCell ref="AM352:AM360"/>
    <mergeCell ref="AN302:AN304"/>
    <mergeCell ref="AL394:AL403"/>
    <mergeCell ref="AN352:AN360"/>
    <mergeCell ref="AL362:AL369"/>
    <mergeCell ref="W331:W351"/>
    <mergeCell ref="W232:W240"/>
    <mergeCell ref="AM232:AM240"/>
    <mergeCell ref="AN232:AN240"/>
    <mergeCell ref="AO232:AO240"/>
    <mergeCell ref="AL247:AL252"/>
    <mergeCell ref="W302:W304"/>
    <mergeCell ref="AN207:AN210"/>
    <mergeCell ref="AN418:AN425"/>
    <mergeCell ref="AO418:AO425"/>
    <mergeCell ref="W431:W440"/>
    <mergeCell ref="AL431:AL440"/>
    <mergeCell ref="AM431:AM440"/>
    <mergeCell ref="AN431:AN440"/>
    <mergeCell ref="AL221:AL226"/>
    <mergeCell ref="AM221:AM226"/>
    <mergeCell ref="AN221:AN226"/>
    <mergeCell ref="AO221:AO226"/>
    <mergeCell ref="AL404:AL414"/>
    <mergeCell ref="AM404:AM414"/>
    <mergeCell ref="AM385:AM393"/>
    <mergeCell ref="W385:W393"/>
    <mergeCell ref="W404:W414"/>
    <mergeCell ref="AN298:AN301"/>
    <mergeCell ref="AO298:AO301"/>
    <mergeCell ref="D362:D369"/>
    <mergeCell ref="D352:D360"/>
    <mergeCell ref="K166:K170"/>
    <mergeCell ref="W157:W161"/>
    <mergeCell ref="AL121:AL128"/>
    <mergeCell ref="V352:V360"/>
    <mergeCell ref="V362:V369"/>
    <mergeCell ref="T302:T304"/>
    <mergeCell ref="R157:R161"/>
    <mergeCell ref="O147:O148"/>
    <mergeCell ref="K121:K128"/>
    <mergeCell ref="P147:P148"/>
    <mergeCell ref="Q147:Q148"/>
    <mergeCell ref="W418:W425"/>
    <mergeCell ref="AL418:AL425"/>
    <mergeCell ref="AM418:AM425"/>
    <mergeCell ref="AO385:AO393"/>
    <mergeCell ref="AL195:AL201"/>
    <mergeCell ref="V258:V262"/>
    <mergeCell ref="S147:S148"/>
    <mergeCell ref="R136:R146"/>
    <mergeCell ref="L385:L393"/>
    <mergeCell ref="M385:M393"/>
    <mergeCell ref="N385:N393"/>
    <mergeCell ref="L331:L351"/>
    <mergeCell ref="K331:K351"/>
    <mergeCell ref="K370:K384"/>
    <mergeCell ref="Q189:Q194"/>
    <mergeCell ref="S175:S180"/>
    <mergeCell ref="AM175:AM180"/>
    <mergeCell ref="V253:V257"/>
    <mergeCell ref="W253:W257"/>
    <mergeCell ref="AM302:AM304"/>
    <mergeCell ref="U352:U360"/>
    <mergeCell ref="H362:H369"/>
    <mergeCell ref="B362:B369"/>
    <mergeCell ref="AL302:AL304"/>
    <mergeCell ref="W362:W369"/>
    <mergeCell ref="L362:L369"/>
    <mergeCell ref="K302:K304"/>
    <mergeCell ref="L352:L360"/>
    <mergeCell ref="G362:G369"/>
    <mergeCell ref="J277:J280"/>
    <mergeCell ref="N253:N257"/>
    <mergeCell ref="I281:I286"/>
    <mergeCell ref="J281:J286"/>
    <mergeCell ref="L302:L304"/>
    <mergeCell ref="M302:M304"/>
    <mergeCell ref="O331:O351"/>
    <mergeCell ref="N331:N351"/>
    <mergeCell ref="M331:M351"/>
    <mergeCell ref="AL298:AL301"/>
    <mergeCell ref="AM298:AM301"/>
    <mergeCell ref="R352:R360"/>
    <mergeCell ref="J263:J268"/>
    <mergeCell ref="O253:O257"/>
    <mergeCell ref="P253:P257"/>
    <mergeCell ref="Q253:Q257"/>
    <mergeCell ref="R253:R257"/>
    <mergeCell ref="S253:S257"/>
    <mergeCell ref="T253:T257"/>
    <mergeCell ref="H253:H257"/>
    <mergeCell ref="AO77:AO89"/>
    <mergeCell ref="V107:V120"/>
    <mergeCell ref="T72:T76"/>
    <mergeCell ref="H72:H76"/>
    <mergeCell ref="I72:I76"/>
    <mergeCell ref="J72:J76"/>
    <mergeCell ref="G166:G170"/>
    <mergeCell ref="M171:M174"/>
    <mergeCell ref="J171:J174"/>
    <mergeCell ref="N221:N226"/>
    <mergeCell ref="M227:M231"/>
    <mergeCell ref="N227:N231"/>
    <mergeCell ref="Q101:Q106"/>
    <mergeCell ref="P101:P106"/>
    <mergeCell ref="H171:H174"/>
    <mergeCell ref="K162:K165"/>
    <mergeCell ref="I166:I170"/>
    <mergeCell ref="J166:J170"/>
    <mergeCell ref="W227:W231"/>
    <mergeCell ref="AO215:AO220"/>
    <mergeCell ref="I171:I174"/>
    <mergeCell ref="K227:K231"/>
    <mergeCell ref="U72:U76"/>
    <mergeCell ref="T77:T89"/>
    <mergeCell ref="U77:U89"/>
    <mergeCell ref="V77:V89"/>
    <mergeCell ref="W77:W89"/>
    <mergeCell ref="K77:K89"/>
    <mergeCell ref="L77:L89"/>
    <mergeCell ref="M77:M89"/>
    <mergeCell ref="H77:H89"/>
    <mergeCell ref="W189:W194"/>
    <mergeCell ref="A166:A170"/>
    <mergeCell ref="B166:B170"/>
    <mergeCell ref="C195:C201"/>
    <mergeCell ref="AM162:AM165"/>
    <mergeCell ref="AN162:AN165"/>
    <mergeCell ref="AM157:AM161"/>
    <mergeCell ref="AO162:AO165"/>
    <mergeCell ref="G171:G174"/>
    <mergeCell ref="B157:B161"/>
    <mergeCell ref="C157:C161"/>
    <mergeCell ref="K171:K174"/>
    <mergeCell ref="I149:I151"/>
    <mergeCell ref="K90:K100"/>
    <mergeCell ref="L90:L100"/>
    <mergeCell ref="M90:M100"/>
    <mergeCell ref="A72:A76"/>
    <mergeCell ref="AN38:AN52"/>
    <mergeCell ref="AN129:AN135"/>
    <mergeCell ref="W72:W76"/>
    <mergeCell ref="AL72:AL76"/>
    <mergeCell ref="AM72:AM76"/>
    <mergeCell ref="AL90:AL100"/>
    <mergeCell ref="AM90:AM100"/>
    <mergeCell ref="Q77:Q89"/>
    <mergeCell ref="S101:S106"/>
    <mergeCell ref="H149:H151"/>
    <mergeCell ref="R53:R60"/>
    <mergeCell ref="W38:W52"/>
    <mergeCell ref="U38:U52"/>
    <mergeCell ref="V38:V52"/>
    <mergeCell ref="W53:W60"/>
    <mergeCell ref="AL38:AL52"/>
    <mergeCell ref="AM32:AM37"/>
    <mergeCell ref="AN90:AN100"/>
    <mergeCell ref="AO90:AO100"/>
    <mergeCell ref="S107:S120"/>
    <mergeCell ref="AO107:AO120"/>
    <mergeCell ref="W90:W100"/>
    <mergeCell ref="AL101:AL106"/>
    <mergeCell ref="AN101:AN106"/>
    <mergeCell ref="AO101:AO106"/>
    <mergeCell ref="AM101:AM106"/>
    <mergeCell ref="AM129:AM135"/>
    <mergeCell ref="AN32:AN37"/>
    <mergeCell ref="T101:T106"/>
    <mergeCell ref="AL77:AL89"/>
    <mergeCell ref="W129:W135"/>
    <mergeCell ref="AL129:AL135"/>
    <mergeCell ref="H17:H18"/>
    <mergeCell ref="AI17:AK17"/>
    <mergeCell ref="I17:J17"/>
    <mergeCell ref="AC17:AD17"/>
    <mergeCell ref="AE17:AH17"/>
    <mergeCell ref="AL32:AL37"/>
    <mergeCell ref="V32:V37"/>
    <mergeCell ref="P38:P52"/>
    <mergeCell ref="Q38:Q52"/>
    <mergeCell ref="P32:P37"/>
    <mergeCell ref="AL53:AL60"/>
    <mergeCell ref="AL61:AL71"/>
    <mergeCell ref="AM61:AM71"/>
    <mergeCell ref="S61:S71"/>
    <mergeCell ref="T61:T71"/>
    <mergeCell ref="Q53:Q60"/>
    <mergeCell ref="AI16:AK16"/>
    <mergeCell ref="X16:AH16"/>
    <mergeCell ref="V53:V60"/>
    <mergeCell ref="R38:R52"/>
    <mergeCell ref="S38:S52"/>
    <mergeCell ref="F38:F52"/>
    <mergeCell ref="AN26:AN31"/>
    <mergeCell ref="AO26:AO31"/>
    <mergeCell ref="AN72:AN76"/>
    <mergeCell ref="AO72:AO76"/>
    <mergeCell ref="H26:H31"/>
    <mergeCell ref="I61:I71"/>
    <mergeCell ref="Q32:Q37"/>
    <mergeCell ref="S53:S60"/>
    <mergeCell ref="T53:T60"/>
    <mergeCell ref="U53:U60"/>
    <mergeCell ref="AO32:AO37"/>
    <mergeCell ref="T38:T52"/>
    <mergeCell ref="L32:L37"/>
    <mergeCell ref="N32:N37"/>
    <mergeCell ref="O32:O37"/>
    <mergeCell ref="O53:O60"/>
    <mergeCell ref="K61:K71"/>
    <mergeCell ref="L61:L71"/>
    <mergeCell ref="M61:M71"/>
    <mergeCell ref="N61:N71"/>
    <mergeCell ref="AO38:AO52"/>
    <mergeCell ref="P53:P60"/>
    <mergeCell ref="K38:K52"/>
    <mergeCell ref="L38:L52"/>
    <mergeCell ref="M38:M52"/>
    <mergeCell ref="N38:N52"/>
    <mergeCell ref="BB15:BM15"/>
    <mergeCell ref="AL16:AO16"/>
    <mergeCell ref="BG16:BH16"/>
    <mergeCell ref="BI16:BI18"/>
    <mergeCell ref="BJ16:BJ18"/>
    <mergeCell ref="BK16:BM16"/>
    <mergeCell ref="AX16:AX18"/>
    <mergeCell ref="AY16:AY18"/>
    <mergeCell ref="AZ16:AZ18"/>
    <mergeCell ref="BA16:BA18"/>
    <mergeCell ref="BB16:BB18"/>
    <mergeCell ref="AU16:AU18"/>
    <mergeCell ref="AV16:AV18"/>
    <mergeCell ref="AW16:AW18"/>
    <mergeCell ref="AP15:AU15"/>
    <mergeCell ref="AV15:BA15"/>
    <mergeCell ref="BC16:BC18"/>
    <mergeCell ref="AP16:AP18"/>
    <mergeCell ref="AS16:AS18"/>
    <mergeCell ref="AT16:AT18"/>
    <mergeCell ref="BD16:BF16"/>
    <mergeCell ref="AQ16:AR16"/>
    <mergeCell ref="D166:D170"/>
    <mergeCell ref="D181:D188"/>
    <mergeCell ref="D227:D231"/>
    <mergeCell ref="J215:J220"/>
    <mergeCell ref="G221:G226"/>
    <mergeCell ref="E171:E174"/>
    <mergeCell ref="N147:N148"/>
    <mergeCell ref="F418:F425"/>
    <mergeCell ref="H195:H201"/>
    <mergeCell ref="I195:I201"/>
    <mergeCell ref="K189:K194"/>
    <mergeCell ref="L189:L194"/>
    <mergeCell ref="M189:M194"/>
    <mergeCell ref="F157:F161"/>
    <mergeCell ref="D195:D201"/>
    <mergeCell ref="G157:G161"/>
    <mergeCell ref="N189:N194"/>
    <mergeCell ref="N149:N156"/>
    <mergeCell ref="G287:G291"/>
    <mergeCell ref="H287:H291"/>
    <mergeCell ref="I287:I291"/>
    <mergeCell ref="J287:J291"/>
    <mergeCell ref="G263:G268"/>
    <mergeCell ref="E227:E231"/>
    <mergeCell ref="I253:I257"/>
    <mergeCell ref="J253:J257"/>
    <mergeCell ref="H258:H262"/>
    <mergeCell ref="I258:I262"/>
    <mergeCell ref="J258:J262"/>
    <mergeCell ref="J247:J252"/>
    <mergeCell ref="K247:K252"/>
    <mergeCell ref="L247:L252"/>
    <mergeCell ref="O61:O71"/>
    <mergeCell ref="F162:F165"/>
    <mergeCell ref="D32:D37"/>
    <mergeCell ref="G101:G106"/>
    <mergeCell ref="P77:P89"/>
    <mergeCell ref="E302:E304"/>
    <mergeCell ref="E166:E170"/>
    <mergeCell ref="A181:A188"/>
    <mergeCell ref="B181:B188"/>
    <mergeCell ref="F101:F106"/>
    <mergeCell ref="M101:M106"/>
    <mergeCell ref="E147:E148"/>
    <mergeCell ref="F147:F148"/>
    <mergeCell ref="E181:E188"/>
    <mergeCell ref="F181:F188"/>
    <mergeCell ref="G181:G188"/>
    <mergeCell ref="H181:H188"/>
    <mergeCell ref="L166:L170"/>
    <mergeCell ref="H162:H165"/>
    <mergeCell ref="H166:H170"/>
    <mergeCell ref="M32:M37"/>
    <mergeCell ref="M121:M128"/>
    <mergeCell ref="J157:J161"/>
    <mergeCell ref="D147:D148"/>
    <mergeCell ref="L101:L106"/>
    <mergeCell ref="D101:D106"/>
    <mergeCell ref="E101:E106"/>
    <mergeCell ref="B302:B304"/>
    <mergeCell ref="A171:A174"/>
    <mergeCell ref="H157:H161"/>
    <mergeCell ref="F166:F170"/>
    <mergeCell ref="H294:H295"/>
    <mergeCell ref="C166:C170"/>
    <mergeCell ref="C181:C188"/>
    <mergeCell ref="K32:K37"/>
    <mergeCell ref="B15:G16"/>
    <mergeCell ref="A32:A37"/>
    <mergeCell ref="C32:C37"/>
    <mergeCell ref="C121:C128"/>
    <mergeCell ref="B101:B106"/>
    <mergeCell ref="K26:K31"/>
    <mergeCell ref="A121:A128"/>
    <mergeCell ref="E107:E120"/>
    <mergeCell ref="F107:F120"/>
    <mergeCell ref="G107:G120"/>
    <mergeCell ref="B121:B128"/>
    <mergeCell ref="D72:D76"/>
    <mergeCell ref="E72:E76"/>
    <mergeCell ref="F72:F76"/>
    <mergeCell ref="G72:G76"/>
    <mergeCell ref="A15:A19"/>
    <mergeCell ref="A61:A71"/>
    <mergeCell ref="B61:B71"/>
    <mergeCell ref="C61:C71"/>
    <mergeCell ref="D61:D71"/>
    <mergeCell ref="E61:E71"/>
    <mergeCell ref="F61:F71"/>
    <mergeCell ref="G61:G71"/>
    <mergeCell ref="H61:H71"/>
    <mergeCell ref="A101:A106"/>
    <mergeCell ref="H101:H106"/>
    <mergeCell ref="D162:D165"/>
    <mergeCell ref="G162:G165"/>
    <mergeCell ref="J61:J71"/>
    <mergeCell ref="C101:C106"/>
    <mergeCell ref="D121:D128"/>
    <mergeCell ref="E121:E128"/>
    <mergeCell ref="AO731:AO732"/>
    <mergeCell ref="AN721:AN724"/>
    <mergeCell ref="AO721:AO724"/>
    <mergeCell ref="W705:W708"/>
    <mergeCell ref="AL705:AL708"/>
    <mergeCell ref="AM705:AM708"/>
    <mergeCell ref="AN705:AN708"/>
    <mergeCell ref="AL687:AL692"/>
    <mergeCell ref="AN729:AN730"/>
    <mergeCell ref="AO705:AO708"/>
    <mergeCell ref="AN700:AN704"/>
    <mergeCell ref="AO700:AO704"/>
    <mergeCell ref="AM687:AM692"/>
    <mergeCell ref="W687:W692"/>
    <mergeCell ref="AO580:AO591"/>
    <mergeCell ref="W580:W591"/>
    <mergeCell ref="AL558:AL572"/>
    <mergeCell ref="AM558:AM572"/>
    <mergeCell ref="AN558:AN572"/>
    <mergeCell ref="AO558:AO572"/>
    <mergeCell ref="AN541:AN543"/>
    <mergeCell ref="AN633:AN642"/>
    <mergeCell ref="AM573:AM579"/>
    <mergeCell ref="AO592:AO602"/>
    <mergeCell ref="AL615:AL622"/>
    <mergeCell ref="AM615:AM622"/>
    <mergeCell ref="AM679:AM680"/>
    <mergeCell ref="AO523:AO525"/>
    <mergeCell ref="M26:M31"/>
    <mergeCell ref="N26:N31"/>
    <mergeCell ref="O26:O31"/>
    <mergeCell ref="P26:P31"/>
    <mergeCell ref="AM731:AM732"/>
    <mergeCell ref="AN731:AN732"/>
    <mergeCell ref="AO725:AO728"/>
    <mergeCell ref="AO709:AO712"/>
    <mergeCell ref="AN716:AN717"/>
    <mergeCell ref="AO716:AO717"/>
    <mergeCell ref="AN709:AN712"/>
    <mergeCell ref="AL713:AL715"/>
    <mergeCell ref="AM713:AM715"/>
    <mergeCell ref="W713:W715"/>
    <mergeCell ref="AN687:AN692"/>
    <mergeCell ref="AO687:AO692"/>
    <mergeCell ref="AM693:AM699"/>
    <mergeCell ref="W693:W699"/>
    <mergeCell ref="AN713:AN715"/>
    <mergeCell ref="AO713:AO715"/>
    <mergeCell ref="AN681:AN686"/>
    <mergeCell ref="AO681:AO686"/>
    <mergeCell ref="AO533:AO536"/>
    <mergeCell ref="AL537:AL540"/>
    <mergeCell ref="AM537:AM540"/>
    <mergeCell ref="AN537:AN540"/>
    <mergeCell ref="AO537:AO540"/>
    <mergeCell ref="AN533:AN536"/>
    <mergeCell ref="AM544:AM547"/>
    <mergeCell ref="AN544:AN547"/>
    <mergeCell ref="AO544:AO547"/>
    <mergeCell ref="AN580:AN591"/>
    <mergeCell ref="AO555:AO557"/>
    <mergeCell ref="AO603:AO614"/>
    <mergeCell ref="AO490:AO497"/>
    <mergeCell ref="AO426:AO430"/>
    <mergeCell ref="AM516:AM518"/>
    <mergeCell ref="AL486:AL487"/>
    <mergeCell ref="AO573:AO579"/>
    <mergeCell ref="AN674:AN678"/>
    <mergeCell ref="AO674:AO678"/>
    <mergeCell ref="AL573:AL579"/>
    <mergeCell ref="AN454:AN457"/>
    <mergeCell ref="AO454:AO457"/>
    <mergeCell ref="AN526:AN529"/>
    <mergeCell ref="AO526:AO529"/>
    <mergeCell ref="T215:T220"/>
    <mergeCell ref="AO129:AO135"/>
    <mergeCell ref="U136:U146"/>
    <mergeCell ref="AL175:AL180"/>
    <mergeCell ref="AL171:AL174"/>
    <mergeCell ref="V175:V180"/>
    <mergeCell ref="AN253:AN257"/>
    <mergeCell ref="AO253:AO257"/>
    <mergeCell ref="T129:T135"/>
    <mergeCell ref="V136:V146"/>
    <mergeCell ref="AN166:AN170"/>
    <mergeCell ref="W441:W447"/>
    <mergeCell ref="AO516:AO518"/>
    <mergeCell ref="AO530:AO532"/>
    <mergeCell ref="AL162:AL165"/>
    <mergeCell ref="V166:V170"/>
    <mergeCell ref="T175:T180"/>
    <mergeCell ref="AN227:AN231"/>
    <mergeCell ref="AO227:AO231"/>
    <mergeCell ref="T287:T291"/>
    <mergeCell ref="W516:W518"/>
    <mergeCell ref="W448:W453"/>
    <mergeCell ref="AL277:AL280"/>
    <mergeCell ref="AM277:AM280"/>
    <mergeCell ref="AN277:AN280"/>
    <mergeCell ref="AO277:AO280"/>
    <mergeCell ref="W258:W262"/>
    <mergeCell ref="AL258:AL262"/>
    <mergeCell ref="AM258:AM262"/>
    <mergeCell ref="AN258:AN262"/>
    <mergeCell ref="AO258:AO262"/>
    <mergeCell ref="AL253:AL257"/>
    <mergeCell ref="T415:T417"/>
    <mergeCell ref="V431:V440"/>
    <mergeCell ref="U441:U447"/>
    <mergeCell ref="V441:V447"/>
    <mergeCell ref="AO431:AO440"/>
    <mergeCell ref="AN404:AN414"/>
    <mergeCell ref="AO404:AO414"/>
    <mergeCell ref="AL490:AL497"/>
    <mergeCell ref="AO263:AO268"/>
    <mergeCell ref="AL263:AL268"/>
    <mergeCell ref="V281:V286"/>
    <mergeCell ref="W281:W286"/>
    <mergeCell ref="U415:U417"/>
    <mergeCell ref="AO302:AO304"/>
    <mergeCell ref="AM247:AM252"/>
    <mergeCell ref="AN247:AN252"/>
    <mergeCell ref="AO247:AO252"/>
    <mergeCell ref="U253:U257"/>
    <mergeCell ref="AM530:AM532"/>
    <mergeCell ref="AN530:AN532"/>
    <mergeCell ref="AL441:AL447"/>
    <mergeCell ref="AM441:AM447"/>
    <mergeCell ref="AN441:AN447"/>
    <mergeCell ref="AM490:AM497"/>
    <mergeCell ref="W537:W540"/>
    <mergeCell ref="W541:W543"/>
    <mergeCell ref="S426:S430"/>
    <mergeCell ref="V426:V430"/>
    <mergeCell ref="U468:U472"/>
    <mergeCell ref="V468:V472"/>
    <mergeCell ref="U404:U414"/>
    <mergeCell ref="V404:V414"/>
    <mergeCell ref="S418:S425"/>
    <mergeCell ref="T418:T425"/>
    <mergeCell ref="T431:T440"/>
    <mergeCell ref="S441:S447"/>
    <mergeCell ref="T441:T447"/>
    <mergeCell ref="AN448:AN453"/>
    <mergeCell ref="U516:U518"/>
    <mergeCell ref="S533:S536"/>
    <mergeCell ref="S415:S417"/>
    <mergeCell ref="S431:S440"/>
    <mergeCell ref="AM38:AM52"/>
    <mergeCell ref="O426:O430"/>
    <mergeCell ref="Q573:Q579"/>
    <mergeCell ref="P573:P579"/>
    <mergeCell ref="S541:S543"/>
    <mergeCell ref="O171:O174"/>
    <mergeCell ref="R426:R430"/>
    <mergeCell ref="P490:P497"/>
    <mergeCell ref="Q490:Q497"/>
    <mergeCell ref="S162:S165"/>
    <mergeCell ref="T171:T174"/>
    <mergeCell ref="V195:V201"/>
    <mergeCell ref="T448:T453"/>
    <mergeCell ref="U448:U453"/>
    <mergeCell ref="V448:V453"/>
    <mergeCell ref="P426:P430"/>
    <mergeCell ref="P415:P417"/>
    <mergeCell ref="V490:V497"/>
    <mergeCell ref="P227:P231"/>
    <mergeCell ref="Q227:Q231"/>
    <mergeCell ref="R227:R231"/>
    <mergeCell ref="R189:R194"/>
    <mergeCell ref="R195:R201"/>
    <mergeCell ref="S195:S201"/>
    <mergeCell ref="T195:T201"/>
    <mergeCell ref="U195:U201"/>
    <mergeCell ref="R147:R148"/>
    <mergeCell ref="AM166:AM170"/>
    <mergeCell ref="AL189:AL194"/>
    <mergeCell ref="AM189:AM194"/>
    <mergeCell ref="AL157:AL161"/>
    <mergeCell ref="AL166:AL170"/>
    <mergeCell ref="C860:G860"/>
    <mergeCell ref="J370:J384"/>
    <mergeCell ref="I370:I384"/>
    <mergeCell ref="J454:J457"/>
    <mergeCell ref="K454:K457"/>
    <mergeCell ref="E195:E201"/>
    <mergeCell ref="F195:F201"/>
    <mergeCell ref="I162:I165"/>
    <mergeCell ref="O573:O579"/>
    <mergeCell ref="M415:M417"/>
    <mergeCell ref="N415:N417"/>
    <mergeCell ref="F693:F699"/>
    <mergeCell ref="G681:G686"/>
    <mergeCell ref="H674:H678"/>
    <mergeCell ref="N552:N553"/>
    <mergeCell ref="K352:K360"/>
    <mergeCell ref="L468:L472"/>
    <mergeCell ref="M468:M472"/>
    <mergeCell ref="N468:N472"/>
    <mergeCell ref="N544:N547"/>
    <mergeCell ref="J767:J770"/>
    <mergeCell ref="K767:K770"/>
    <mergeCell ref="N171:N174"/>
    <mergeCell ref="H742:H743"/>
    <mergeCell ref="M573:M579"/>
    <mergeCell ref="N541:N543"/>
    <mergeCell ref="D757:D766"/>
    <mergeCell ref="G757:G766"/>
    <mergeCell ref="D721:D724"/>
    <mergeCell ref="E721:E724"/>
    <mergeCell ref="C731:C732"/>
    <mergeCell ref="K468:K472"/>
    <mergeCell ref="C526:C529"/>
    <mergeCell ref="N526:N529"/>
    <mergeCell ref="C544:C547"/>
    <mergeCell ref="F171:F174"/>
    <mergeCell ref="C847:C848"/>
    <mergeCell ref="D847:D848"/>
    <mergeCell ref="N558:N572"/>
    <mergeCell ref="K541:K543"/>
    <mergeCell ref="K555:K557"/>
    <mergeCell ref="N352:N360"/>
    <mergeCell ref="I181:I188"/>
    <mergeCell ref="J181:J188"/>
    <mergeCell ref="K202:K206"/>
    <mergeCell ref="L202:L206"/>
    <mergeCell ref="M202:M206"/>
    <mergeCell ref="K490:K497"/>
    <mergeCell ref="L431:L440"/>
    <mergeCell ref="M431:M440"/>
    <mergeCell ref="N431:N440"/>
    <mergeCell ref="C832:C835"/>
    <mergeCell ref="D832:D835"/>
    <mergeCell ref="C171:C174"/>
    <mergeCell ref="I294:I295"/>
    <mergeCell ref="J294:J295"/>
    <mergeCell ref="D171:D174"/>
    <mergeCell ref="E473:E476"/>
    <mergeCell ref="A38:A52"/>
    <mergeCell ref="B38:B52"/>
    <mergeCell ref="C38:C52"/>
    <mergeCell ref="D38:D52"/>
    <mergeCell ref="E38:E52"/>
    <mergeCell ref="E486:E487"/>
    <mergeCell ref="F362:F369"/>
    <mergeCell ref="G385:G393"/>
    <mergeCell ref="E679:E680"/>
    <mergeCell ref="G121:G128"/>
    <mergeCell ref="C352:C360"/>
    <mergeCell ref="C385:C393"/>
    <mergeCell ref="A832:A835"/>
    <mergeCell ref="B832:B835"/>
    <mergeCell ref="B486:B487"/>
    <mergeCell ref="C777:C779"/>
    <mergeCell ref="D777:D779"/>
    <mergeCell ref="E777:E779"/>
    <mergeCell ref="F777:F779"/>
    <mergeCell ref="G777:G779"/>
    <mergeCell ref="D603:D614"/>
    <mergeCell ref="C687:C692"/>
    <mergeCell ref="D687:D692"/>
    <mergeCell ref="E687:E692"/>
    <mergeCell ref="F687:F692"/>
    <mergeCell ref="F742:F743"/>
    <mergeCell ref="F674:F678"/>
    <mergeCell ref="G674:G678"/>
    <mergeCell ref="B731:B732"/>
    <mergeCell ref="I742:I743"/>
    <mergeCell ref="A709:A712"/>
    <mergeCell ref="B709:B712"/>
    <mergeCell ref="A729:A730"/>
    <mergeCell ref="A687:A692"/>
    <mergeCell ref="F716:F719"/>
    <mergeCell ref="G716:G719"/>
    <mergeCell ref="H716:H719"/>
    <mergeCell ref="G705:G708"/>
    <mergeCell ref="F731:F732"/>
    <mergeCell ref="G731:G732"/>
    <mergeCell ref="D731:D732"/>
    <mergeCell ref="D709:D712"/>
    <mergeCell ref="E709:E712"/>
    <mergeCell ref="A713:A715"/>
    <mergeCell ref="B713:B715"/>
    <mergeCell ref="C713:C715"/>
    <mergeCell ref="D713:D715"/>
    <mergeCell ref="E713:E715"/>
    <mergeCell ref="F679:F680"/>
    <mergeCell ref="C709:C712"/>
    <mergeCell ref="G679:G680"/>
    <mergeCell ref="A674:A678"/>
    <mergeCell ref="B674:B678"/>
    <mergeCell ref="C674:C678"/>
    <mergeCell ref="F681:F686"/>
    <mergeCell ref="I729:I730"/>
    <mergeCell ref="E731:E732"/>
    <mergeCell ref="G721:G724"/>
    <mergeCell ref="AO777:AO779"/>
    <mergeCell ref="S775:S776"/>
    <mergeCell ref="AM775:AM776"/>
    <mergeCell ref="AN775:AN776"/>
    <mergeCell ref="B767:B770"/>
    <mergeCell ref="E603:E614"/>
    <mergeCell ref="G603:G614"/>
    <mergeCell ref="H603:H614"/>
    <mergeCell ref="AO121:AO128"/>
    <mergeCell ref="AN147:AN148"/>
    <mergeCell ref="AN61:AN71"/>
    <mergeCell ref="AO61:AO71"/>
    <mergeCell ref="W61:W71"/>
    <mergeCell ref="AL147:AL148"/>
    <mergeCell ref="AM147:AM148"/>
    <mergeCell ref="W147:W148"/>
    <mergeCell ref="V147:V148"/>
    <mergeCell ref="AN121:AN128"/>
    <mergeCell ref="W121:W128"/>
    <mergeCell ref="AO157:AO161"/>
    <mergeCell ref="V121:V128"/>
    <mergeCell ref="U121:U128"/>
    <mergeCell ref="U171:U174"/>
    <mergeCell ref="AL202:AL206"/>
    <mergeCell ref="AM202:AM206"/>
    <mergeCell ref="U129:U135"/>
    <mergeCell ref="V129:V135"/>
    <mergeCell ref="AO175:AO180"/>
    <mergeCell ref="U162:U165"/>
    <mergeCell ref="AN189:AN194"/>
    <mergeCell ref="AO189:AO194"/>
    <mergeCell ref="AN195:AN201"/>
    <mergeCell ref="AL777:AL779"/>
    <mergeCell ref="AL767:AL770"/>
    <mergeCell ref="V775:V776"/>
    <mergeCell ref="S767:S770"/>
    <mergeCell ref="U767:U770"/>
    <mergeCell ref="AN777:AN779"/>
    <mergeCell ref="AN202:AN206"/>
    <mergeCell ref="AM149:AM156"/>
    <mergeCell ref="T693:T699"/>
    <mergeCell ref="U693:U699"/>
    <mergeCell ref="V693:V699"/>
    <mergeCell ref="T555:T557"/>
    <mergeCell ref="S498:S501"/>
    <mergeCell ref="AL473:AL476"/>
    <mergeCell ref="AM519:AM522"/>
    <mergeCell ref="AL666:AL673"/>
    <mergeCell ref="W666:W673"/>
    <mergeCell ref="AN550:AN551"/>
    <mergeCell ref="AL426:AL430"/>
    <mergeCell ref="W426:W430"/>
    <mergeCell ref="W725:W728"/>
    <mergeCell ref="AL516:AL518"/>
    <mergeCell ref="W729:W730"/>
    <mergeCell ref="AL775:AL776"/>
    <mergeCell ref="T490:T497"/>
    <mergeCell ref="S681:S686"/>
    <mergeCell ref="T681:T686"/>
    <mergeCell ref="U681:U686"/>
    <mergeCell ref="AL512:AL515"/>
    <mergeCell ref="AM512:AM515"/>
    <mergeCell ref="AM533:AM536"/>
    <mergeCell ref="AN426:AN430"/>
    <mergeCell ref="AS771:AS773"/>
    <mergeCell ref="AS757:AS766"/>
    <mergeCell ref="AR771:AR773"/>
    <mergeCell ref="W771:W774"/>
    <mergeCell ref="AR767:AR770"/>
    <mergeCell ref="AP767:AP770"/>
    <mergeCell ref="AL771:AL774"/>
    <mergeCell ref="AM771:AM774"/>
    <mergeCell ref="AN771:AN774"/>
    <mergeCell ref="AO771:AO774"/>
    <mergeCell ref="W767:W770"/>
    <mergeCell ref="AN149:AN156"/>
    <mergeCell ref="AO149:AO156"/>
    <mergeCell ref="AO195:AO201"/>
    <mergeCell ref="AO202:AO206"/>
    <mergeCell ref="AO512:AO515"/>
    <mergeCell ref="AO498:AO501"/>
    <mergeCell ref="AO550:AO551"/>
    <mergeCell ref="AN615:AN622"/>
    <mergeCell ref="AO615:AO622"/>
    <mergeCell ref="W603:W614"/>
    <mergeCell ref="AM580:AM591"/>
    <mergeCell ref="W623:W632"/>
    <mergeCell ref="AL623:AL632"/>
    <mergeCell ref="AM623:AM632"/>
    <mergeCell ref="AN519:AN522"/>
    <mergeCell ref="AO448:AO453"/>
    <mergeCell ref="AL757:AL766"/>
    <mergeCell ref="AM757:AM766"/>
    <mergeCell ref="AN757:AN766"/>
    <mergeCell ref="AL592:AL602"/>
    <mergeCell ref="AM592:AM602"/>
    <mergeCell ref="AQ771:AQ773"/>
    <mergeCell ref="W473:W476"/>
    <mergeCell ref="AN679:AN680"/>
    <mergeCell ref="W744:W745"/>
    <mergeCell ref="AL742:AL743"/>
    <mergeCell ref="AN486:AN487"/>
    <mergeCell ref="AQ757:AQ766"/>
    <mergeCell ref="AO775:AO776"/>
    <mergeCell ref="S771:S774"/>
    <mergeCell ref="T771:T774"/>
    <mergeCell ref="AT767:AT770"/>
    <mergeCell ref="AU767:AU770"/>
    <mergeCell ref="AU771:AU773"/>
    <mergeCell ref="AS767:AS770"/>
    <mergeCell ref="AQ767:AQ770"/>
    <mergeCell ref="AN767:AN770"/>
    <mergeCell ref="AO767:AO770"/>
    <mergeCell ref="AM767:AM770"/>
    <mergeCell ref="AT771:AT773"/>
    <mergeCell ref="AU757:AU766"/>
    <mergeCell ref="AO757:AO766"/>
    <mergeCell ref="AP757:AP766"/>
    <mergeCell ref="AL681:AL686"/>
    <mergeCell ref="AM681:AM686"/>
    <mergeCell ref="W681:W686"/>
    <mergeCell ref="AL709:AL712"/>
    <mergeCell ref="W709:W712"/>
    <mergeCell ref="AL716:AL717"/>
    <mergeCell ref="AM716:AM717"/>
    <mergeCell ref="AO742:AO743"/>
    <mergeCell ref="AL603:AL614"/>
    <mergeCell ref="AM666:AM673"/>
    <mergeCell ref="AN725:AN728"/>
    <mergeCell ref="AL478:AL480"/>
    <mergeCell ref="AM478:AM480"/>
    <mergeCell ref="AN478:AN480"/>
    <mergeCell ref="AO478:AO480"/>
    <mergeCell ref="W481:W485"/>
    <mergeCell ref="AL481:AL485"/>
    <mergeCell ref="AM481:AM485"/>
    <mergeCell ref="AN481:AN485"/>
    <mergeCell ref="AO481:AO485"/>
    <mergeCell ref="AL731:AL732"/>
    <mergeCell ref="AL674:AL678"/>
    <mergeCell ref="AM674:AM678"/>
    <mergeCell ref="W674:W678"/>
    <mergeCell ref="AN592:AN602"/>
    <mergeCell ref="AN603:AN614"/>
    <mergeCell ref="AN666:AN673"/>
    <mergeCell ref="AO666:AO673"/>
    <mergeCell ref="AN693:AN699"/>
    <mergeCell ref="AO693:AO699"/>
    <mergeCell ref="AL693:AL699"/>
    <mergeCell ref="AO679:AO680"/>
    <mergeCell ref="W550:W551"/>
    <mergeCell ref="AL550:AL551"/>
    <mergeCell ref="AM550:AM551"/>
    <mergeCell ref="AL552:AL553"/>
    <mergeCell ref="AM552:AM553"/>
    <mergeCell ref="AN552:AN553"/>
    <mergeCell ref="AO552:AO553"/>
    <mergeCell ref="AM633:AM642"/>
    <mergeCell ref="AL541:AL543"/>
    <mergeCell ref="AM541:AM543"/>
    <mergeCell ref="V681:V686"/>
    <mergeCell ref="T674:T678"/>
    <mergeCell ref="U674:U678"/>
    <mergeCell ref="V674:V678"/>
    <mergeCell ref="T679:T680"/>
    <mergeCell ref="U679:U680"/>
    <mergeCell ref="V705:V708"/>
    <mergeCell ref="T705:T708"/>
    <mergeCell ref="U687:U692"/>
    <mergeCell ref="V687:V692"/>
    <mergeCell ref="S674:S678"/>
    <mergeCell ref="V757:V766"/>
    <mergeCell ref="V709:V712"/>
    <mergeCell ref="V713:V715"/>
    <mergeCell ref="V716:V719"/>
    <mergeCell ref="V742:V743"/>
    <mergeCell ref="W736:W741"/>
    <mergeCell ref="S713:S715"/>
    <mergeCell ref="S709:S712"/>
    <mergeCell ref="T709:T712"/>
    <mergeCell ref="U709:U712"/>
    <mergeCell ref="W742:W743"/>
    <mergeCell ref="U731:U732"/>
    <mergeCell ref="U705:U708"/>
    <mergeCell ref="T729:T730"/>
    <mergeCell ref="T731:T732"/>
    <mergeCell ref="W731:W732"/>
    <mergeCell ref="W679:W680"/>
    <mergeCell ref="W757:W766"/>
    <mergeCell ref="W700:W704"/>
    <mergeCell ref="A53:A60"/>
    <mergeCell ref="B53:B60"/>
    <mergeCell ref="C53:C60"/>
    <mergeCell ref="D53:D60"/>
    <mergeCell ref="E53:E60"/>
    <mergeCell ref="F53:F60"/>
    <mergeCell ref="G53:G60"/>
    <mergeCell ref="H53:H60"/>
    <mergeCell ref="I53:I60"/>
    <mergeCell ref="J53:J60"/>
    <mergeCell ref="U362:U369"/>
    <mergeCell ref="AO362:AO369"/>
    <mergeCell ref="T426:T430"/>
    <mergeCell ref="U302:U304"/>
    <mergeCell ref="R362:R369"/>
    <mergeCell ref="V227:V231"/>
    <mergeCell ref="AN175:AN180"/>
    <mergeCell ref="V171:V174"/>
    <mergeCell ref="AO53:AO60"/>
    <mergeCell ref="AM121:AM128"/>
    <mergeCell ref="V157:V161"/>
    <mergeCell ref="W107:W120"/>
    <mergeCell ref="AM195:AM201"/>
    <mergeCell ref="U157:U161"/>
    <mergeCell ref="U166:U170"/>
    <mergeCell ref="Q121:Q128"/>
    <mergeCell ref="G195:G201"/>
    <mergeCell ref="C147:C148"/>
    <mergeCell ref="E162:E165"/>
    <mergeCell ref="AM362:AM369"/>
    <mergeCell ref="Q166:Q170"/>
    <mergeCell ref="O362:O369"/>
    <mergeCell ref="U227:U231"/>
    <mergeCell ref="AM53:AM60"/>
    <mergeCell ref="AN53:AN60"/>
    <mergeCell ref="R107:R120"/>
    <mergeCell ref="W202:W206"/>
    <mergeCell ref="AL107:AL120"/>
    <mergeCell ref="AM107:AM120"/>
    <mergeCell ref="AN107:AN120"/>
    <mergeCell ref="W136:W146"/>
    <mergeCell ref="AL136:AL146"/>
    <mergeCell ref="AM136:AM146"/>
    <mergeCell ref="AN136:AN146"/>
    <mergeCell ref="U215:U220"/>
    <mergeCell ref="V215:V220"/>
    <mergeCell ref="W215:W220"/>
    <mergeCell ref="AL215:AL220"/>
    <mergeCell ref="T147:T148"/>
    <mergeCell ref="V162:V165"/>
    <mergeCell ref="U147:U148"/>
    <mergeCell ref="W171:W174"/>
    <mergeCell ref="AN157:AN161"/>
    <mergeCell ref="R101:R106"/>
    <mergeCell ref="S189:S194"/>
    <mergeCell ref="T189:T194"/>
    <mergeCell ref="S157:S161"/>
    <mergeCell ref="U175:U180"/>
    <mergeCell ref="T166:T170"/>
    <mergeCell ref="U189:U194"/>
    <mergeCell ref="V189:V194"/>
    <mergeCell ref="AN77:AN89"/>
    <mergeCell ref="W195:W201"/>
    <mergeCell ref="AN181:AN188"/>
    <mergeCell ref="G38:G52"/>
    <mergeCell ref="A26:A31"/>
    <mergeCell ref="B26:B31"/>
    <mergeCell ref="C26:C31"/>
    <mergeCell ref="D26:D31"/>
    <mergeCell ref="E26:E31"/>
    <mergeCell ref="F26:F31"/>
    <mergeCell ref="G26:G31"/>
    <mergeCell ref="E32:E37"/>
    <mergeCell ref="F32:F37"/>
    <mergeCell ref="G32:G37"/>
    <mergeCell ref="B32:B37"/>
    <mergeCell ref="G147:G148"/>
    <mergeCell ref="A157:A161"/>
    <mergeCell ref="A107:A120"/>
    <mergeCell ref="B107:B120"/>
    <mergeCell ref="C107:C120"/>
    <mergeCell ref="D107:D120"/>
    <mergeCell ref="E157:E161"/>
    <mergeCell ref="A77:A89"/>
    <mergeCell ref="B77:B89"/>
    <mergeCell ref="C77:C89"/>
    <mergeCell ref="D77:D89"/>
    <mergeCell ref="E77:E89"/>
    <mergeCell ref="F77:F89"/>
    <mergeCell ref="G77:G89"/>
    <mergeCell ref="B149:B156"/>
    <mergeCell ref="A149:A156"/>
    <mergeCell ref="A147:A148"/>
    <mergeCell ref="B147:B148"/>
    <mergeCell ref="B72:B76"/>
    <mergeCell ref="C72:C76"/>
    <mergeCell ref="N121:N128"/>
    <mergeCell ref="K107:K120"/>
    <mergeCell ref="L107:L120"/>
    <mergeCell ref="M107:M120"/>
    <mergeCell ref="N107:N120"/>
    <mergeCell ref="O107:O120"/>
    <mergeCell ref="P107:P120"/>
    <mergeCell ref="Q107:Q120"/>
    <mergeCell ref="A162:A165"/>
    <mergeCell ref="D157:D161"/>
    <mergeCell ref="K157:K161"/>
    <mergeCell ref="J162:J165"/>
    <mergeCell ref="L121:L128"/>
    <mergeCell ref="G149:G156"/>
    <mergeCell ref="F149:F156"/>
    <mergeCell ref="E149:E156"/>
    <mergeCell ref="D149:D156"/>
    <mergeCell ref="C149:C156"/>
    <mergeCell ref="J149:J151"/>
    <mergeCell ref="P149:P156"/>
    <mergeCell ref="O162:O165"/>
    <mergeCell ref="N157:N161"/>
    <mergeCell ref="K149:K156"/>
    <mergeCell ref="I157:I161"/>
    <mergeCell ref="C136:C146"/>
    <mergeCell ref="D136:D146"/>
    <mergeCell ref="E136:E146"/>
    <mergeCell ref="I136:I146"/>
    <mergeCell ref="J136:J146"/>
    <mergeCell ref="G247:G252"/>
    <mergeCell ref="H426:H430"/>
    <mergeCell ref="I426:I430"/>
    <mergeCell ref="J426:J430"/>
    <mergeCell ref="E426:E430"/>
    <mergeCell ref="N508:N511"/>
    <mergeCell ref="O508:O511"/>
    <mergeCell ref="P508:P511"/>
    <mergeCell ref="L195:L201"/>
    <mergeCell ref="L263:L268"/>
    <mergeCell ref="L272:L276"/>
    <mergeCell ref="O287:O291"/>
    <mergeCell ref="E247:E252"/>
    <mergeCell ref="F247:F252"/>
    <mergeCell ref="H247:H252"/>
    <mergeCell ref="I247:I252"/>
    <mergeCell ref="G281:G286"/>
    <mergeCell ref="F490:F497"/>
    <mergeCell ref="O207:O210"/>
    <mergeCell ref="N207:N210"/>
    <mergeCell ref="M207:M210"/>
    <mergeCell ref="L207:L210"/>
    <mergeCell ref="L227:L231"/>
    <mergeCell ref="J221:J226"/>
    <mergeCell ref="K221:K226"/>
    <mergeCell ref="L221:L226"/>
    <mergeCell ref="K508:K511"/>
    <mergeCell ref="F473:F476"/>
    <mergeCell ref="M247:M252"/>
    <mergeCell ref="N247:N252"/>
    <mergeCell ref="O247:O252"/>
    <mergeCell ref="P247:P252"/>
    <mergeCell ref="A512:A515"/>
    <mergeCell ref="B512:B515"/>
    <mergeCell ref="C512:C515"/>
    <mergeCell ref="D512:D515"/>
    <mergeCell ref="E512:E515"/>
    <mergeCell ref="F512:F515"/>
    <mergeCell ref="G512:G515"/>
    <mergeCell ref="C530:C532"/>
    <mergeCell ref="F573:F579"/>
    <mergeCell ref="D573:D579"/>
    <mergeCell ref="D541:D543"/>
    <mergeCell ref="A555:A557"/>
    <mergeCell ref="B555:B557"/>
    <mergeCell ref="C555:C557"/>
    <mergeCell ref="D555:D557"/>
    <mergeCell ref="E555:E557"/>
    <mergeCell ref="F555:F557"/>
    <mergeCell ref="A526:A529"/>
    <mergeCell ref="B526:B529"/>
    <mergeCell ref="B530:B532"/>
    <mergeCell ref="D558:D572"/>
    <mergeCell ref="E523:E525"/>
    <mergeCell ref="G523:G525"/>
    <mergeCell ref="G516:G518"/>
    <mergeCell ref="E573:E579"/>
    <mergeCell ref="A552:A553"/>
    <mergeCell ref="B552:B553"/>
    <mergeCell ref="C552:C553"/>
    <mergeCell ref="G573:G579"/>
    <mergeCell ref="F523:F525"/>
    <mergeCell ref="F550:F551"/>
    <mergeCell ref="G550:G551"/>
    <mergeCell ref="K516:K518"/>
    <mergeCell ref="K550:K551"/>
    <mergeCell ref="L550:L551"/>
    <mergeCell ref="K552:K553"/>
    <mergeCell ref="L552:L553"/>
    <mergeCell ref="K175:K180"/>
    <mergeCell ref="L175:L180"/>
    <mergeCell ref="M175:M180"/>
    <mergeCell ref="N175:N180"/>
    <mergeCell ref="O157:O161"/>
    <mergeCell ref="P162:P165"/>
    <mergeCell ref="M166:M170"/>
    <mergeCell ref="S166:S170"/>
    <mergeCell ref="R162:R165"/>
    <mergeCell ref="T162:T165"/>
    <mergeCell ref="P558:P572"/>
    <mergeCell ref="Q544:Q547"/>
    <mergeCell ref="R544:R547"/>
    <mergeCell ref="S171:S174"/>
    <mergeCell ref="K195:K201"/>
    <mergeCell ref="L478:L480"/>
    <mergeCell ref="M478:M480"/>
    <mergeCell ref="N478:N480"/>
    <mergeCell ref="O189:O194"/>
    <mergeCell ref="P189:P194"/>
    <mergeCell ref="N202:N206"/>
    <mergeCell ref="O202:O206"/>
    <mergeCell ref="O175:O180"/>
    <mergeCell ref="S227:S231"/>
    <mergeCell ref="T227:T231"/>
    <mergeCell ref="R415:R417"/>
    <mergeCell ref="Q473:Q476"/>
    <mergeCell ref="O149:O156"/>
    <mergeCell ref="T149:T156"/>
    <mergeCell ref="M162:M165"/>
    <mergeCell ref="T157:T161"/>
    <mergeCell ref="R171:R174"/>
    <mergeCell ref="Q171:Q174"/>
    <mergeCell ref="Q149:Q156"/>
    <mergeCell ref="R149:R156"/>
    <mergeCell ref="S149:S156"/>
    <mergeCell ref="Q157:Q161"/>
    <mergeCell ref="P166:P170"/>
    <mergeCell ref="M147:M148"/>
    <mergeCell ref="M157:M161"/>
    <mergeCell ref="Q162:Q165"/>
    <mergeCell ref="A189:A194"/>
    <mergeCell ref="B189:B194"/>
    <mergeCell ref="F189:F194"/>
    <mergeCell ref="D189:D194"/>
    <mergeCell ref="E189:E194"/>
    <mergeCell ref="C189:C194"/>
    <mergeCell ref="H175:H180"/>
    <mergeCell ref="H189:H194"/>
    <mergeCell ref="G189:G194"/>
    <mergeCell ref="A175:A180"/>
    <mergeCell ref="B175:B180"/>
    <mergeCell ref="C175:C180"/>
    <mergeCell ref="D175:D180"/>
    <mergeCell ref="E175:E180"/>
    <mergeCell ref="F175:F180"/>
    <mergeCell ref="G175:G180"/>
    <mergeCell ref="L147:L148"/>
    <mergeCell ref="B171:B174"/>
    <mergeCell ref="A195:A201"/>
    <mergeCell ref="B195:B201"/>
    <mergeCell ref="F202:F206"/>
    <mergeCell ref="G202:G206"/>
    <mergeCell ref="F227:F231"/>
    <mergeCell ref="G227:G231"/>
    <mergeCell ref="H227:H231"/>
    <mergeCell ref="I227:I231"/>
    <mergeCell ref="J227:J231"/>
    <mergeCell ref="A221:A226"/>
    <mergeCell ref="B221:B226"/>
    <mergeCell ref="C221:C226"/>
    <mergeCell ref="D221:D226"/>
    <mergeCell ref="E221:E226"/>
    <mergeCell ref="F221:F226"/>
    <mergeCell ref="K207:K210"/>
    <mergeCell ref="J207:J210"/>
    <mergeCell ref="I207:I210"/>
    <mergeCell ref="A202:A206"/>
    <mergeCell ref="B202:B206"/>
    <mergeCell ref="C202:C206"/>
    <mergeCell ref="D202:D206"/>
    <mergeCell ref="E202:E206"/>
    <mergeCell ref="H221:H226"/>
    <mergeCell ref="I221:I226"/>
    <mergeCell ref="B215:B220"/>
    <mergeCell ref="C215:C220"/>
    <mergeCell ref="D215:D220"/>
    <mergeCell ref="G207:G210"/>
    <mergeCell ref="F207:F210"/>
    <mergeCell ref="E207:E210"/>
    <mergeCell ref="D207:D210"/>
    <mergeCell ref="B415:B417"/>
    <mergeCell ref="C415:C417"/>
    <mergeCell ref="B426:B430"/>
    <mergeCell ref="H394:H403"/>
    <mergeCell ref="I394:I403"/>
    <mergeCell ref="J394:J403"/>
    <mergeCell ref="A404:A414"/>
    <mergeCell ref="C302:C304"/>
    <mergeCell ref="D302:D304"/>
    <mergeCell ref="A352:A360"/>
    <mergeCell ref="A415:A417"/>
    <mergeCell ref="B352:B360"/>
    <mergeCell ref="A362:A369"/>
    <mergeCell ref="A394:A403"/>
    <mergeCell ref="H281:H286"/>
    <mergeCell ref="H302:H304"/>
    <mergeCell ref="I302:I304"/>
    <mergeCell ref="A292:A293"/>
    <mergeCell ref="B292:B293"/>
    <mergeCell ref="C292:C293"/>
    <mergeCell ref="D292:D293"/>
    <mergeCell ref="E292:E293"/>
    <mergeCell ref="F292:F293"/>
    <mergeCell ref="G292:G293"/>
    <mergeCell ref="A294:A297"/>
    <mergeCell ref="B294:B297"/>
    <mergeCell ref="C404:C414"/>
    <mergeCell ref="F404:F414"/>
    <mergeCell ref="G404:G414"/>
    <mergeCell ref="G394:G403"/>
    <mergeCell ref="D426:D430"/>
    <mergeCell ref="A426:A430"/>
    <mergeCell ref="G490:G497"/>
    <mergeCell ref="G508:G511"/>
    <mergeCell ref="H508:H511"/>
    <mergeCell ref="I508:I511"/>
    <mergeCell ref="J508:J511"/>
    <mergeCell ref="I603:I614"/>
    <mergeCell ref="H512:H515"/>
    <mergeCell ref="K687:K692"/>
    <mergeCell ref="L687:L692"/>
    <mergeCell ref="M687:M692"/>
    <mergeCell ref="N687:N692"/>
    <mergeCell ref="O687:O692"/>
    <mergeCell ref="P687:P692"/>
    <mergeCell ref="Q687:Q692"/>
    <mergeCell ref="Q693:Q699"/>
    <mergeCell ref="Q666:Q673"/>
    <mergeCell ref="R666:R673"/>
    <mergeCell ref="P516:P518"/>
    <mergeCell ref="O526:O529"/>
    <mergeCell ref="L516:L518"/>
    <mergeCell ref="L541:L543"/>
    <mergeCell ref="K558:K572"/>
    <mergeCell ref="L558:L572"/>
    <mergeCell ref="M558:M572"/>
    <mergeCell ref="K523:K525"/>
    <mergeCell ref="Q512:Q515"/>
    <mergeCell ref="N537:N540"/>
    <mergeCell ref="O537:O540"/>
    <mergeCell ref="P537:P540"/>
    <mergeCell ref="R537:R540"/>
    <mergeCell ref="P592:P602"/>
    <mergeCell ref="Q592:Q602"/>
    <mergeCell ref="T666:T673"/>
    <mergeCell ref="U666:U673"/>
    <mergeCell ref="J498:J501"/>
    <mergeCell ref="H498:H501"/>
    <mergeCell ref="I498:I501"/>
    <mergeCell ref="F516:F518"/>
    <mergeCell ref="O516:O518"/>
    <mergeCell ref="I512:I515"/>
    <mergeCell ref="J512:J515"/>
    <mergeCell ref="I541:I543"/>
    <mergeCell ref="J541:J543"/>
    <mergeCell ref="L573:L579"/>
    <mergeCell ref="L512:L515"/>
    <mergeCell ref="H544:H547"/>
    <mergeCell ref="J550:J551"/>
    <mergeCell ref="I552:I553"/>
    <mergeCell ref="J552:J553"/>
    <mergeCell ref="P603:P614"/>
    <mergeCell ref="Q603:Q614"/>
    <mergeCell ref="I544:I547"/>
    <mergeCell ref="R555:R557"/>
    <mergeCell ref="O550:O551"/>
    <mergeCell ref="P550:P551"/>
    <mergeCell ref="Q550:Q551"/>
    <mergeCell ref="M552:M553"/>
    <mergeCell ref="T541:T543"/>
    <mergeCell ref="Q541:Q543"/>
    <mergeCell ref="S573:S579"/>
    <mergeCell ref="R541:R543"/>
    <mergeCell ref="S530:S532"/>
    <mergeCell ref="S666:S673"/>
    <mergeCell ref="S523:S525"/>
    <mergeCell ref="B687:B692"/>
    <mergeCell ref="A679:A680"/>
    <mergeCell ref="B679:B680"/>
    <mergeCell ref="F713:F715"/>
    <mergeCell ref="G713:G715"/>
    <mergeCell ref="H713:H715"/>
    <mergeCell ref="I713:I715"/>
    <mergeCell ref="J713:J715"/>
    <mergeCell ref="K713:K715"/>
    <mergeCell ref="L713:L715"/>
    <mergeCell ref="M713:M715"/>
    <mergeCell ref="F709:F712"/>
    <mergeCell ref="G709:G712"/>
    <mergeCell ref="R709:R712"/>
    <mergeCell ref="I709:I712"/>
    <mergeCell ref="J709:J712"/>
    <mergeCell ref="K709:K712"/>
    <mergeCell ref="G693:G699"/>
    <mergeCell ref="H693:H699"/>
    <mergeCell ref="I693:I699"/>
    <mergeCell ref="J693:J699"/>
    <mergeCell ref="P679:P680"/>
    <mergeCell ref="N700:N704"/>
    <mergeCell ref="O700:O704"/>
    <mergeCell ref="G742:G743"/>
    <mergeCell ref="H731:H732"/>
    <mergeCell ref="O742:O743"/>
    <mergeCell ref="J742:J743"/>
    <mergeCell ref="K742:K743"/>
    <mergeCell ref="M731:M732"/>
    <mergeCell ref="N731:N732"/>
    <mergeCell ref="Q742:Q743"/>
    <mergeCell ref="Q731:Q732"/>
    <mergeCell ref="N705:N708"/>
    <mergeCell ref="O705:O708"/>
    <mergeCell ref="K725:K728"/>
    <mergeCell ref="L725:L728"/>
    <mergeCell ref="M725:M728"/>
    <mergeCell ref="N725:N728"/>
    <mergeCell ref="O725:O728"/>
    <mergeCell ref="P742:P743"/>
    <mergeCell ref="G733:G735"/>
    <mergeCell ref="H733:H735"/>
    <mergeCell ref="I733:I735"/>
    <mergeCell ref="J733:J735"/>
    <mergeCell ref="K733:K735"/>
    <mergeCell ref="N721:N724"/>
    <mergeCell ref="Q713:Q715"/>
    <mergeCell ref="J725:J728"/>
    <mergeCell ref="O721:O724"/>
    <mergeCell ref="H721:H724"/>
    <mergeCell ref="I721:I724"/>
    <mergeCell ref="J721:J724"/>
    <mergeCell ref="F757:F766"/>
    <mergeCell ref="K757:K766"/>
    <mergeCell ref="S757:S766"/>
    <mergeCell ref="N742:N743"/>
    <mergeCell ref="N709:N712"/>
    <mergeCell ref="O709:O712"/>
    <mergeCell ref="P709:P712"/>
    <mergeCell ref="Q709:Q712"/>
    <mergeCell ref="O744:O745"/>
    <mergeCell ref="P744:P745"/>
    <mergeCell ref="Q744:Q745"/>
    <mergeCell ref="R744:R745"/>
    <mergeCell ref="S744:S745"/>
    <mergeCell ref="S742:S743"/>
    <mergeCell ref="S731:S732"/>
    <mergeCell ref="H709:H712"/>
    <mergeCell ref="Q721:Q724"/>
    <mergeCell ref="R721:R724"/>
    <mergeCell ref="S721:S724"/>
    <mergeCell ref="Q729:Q730"/>
    <mergeCell ref="I725:I728"/>
    <mergeCell ref="Q736:Q741"/>
    <mergeCell ref="I731:I732"/>
    <mergeCell ref="J731:J732"/>
    <mergeCell ref="K731:K732"/>
    <mergeCell ref="R731:R732"/>
    <mergeCell ref="S725:S728"/>
    <mergeCell ref="M729:M730"/>
    <mergeCell ref="L729:L730"/>
    <mergeCell ref="P729:P730"/>
    <mergeCell ref="N729:N730"/>
    <mergeCell ref="O731:O732"/>
    <mergeCell ref="B775:B776"/>
    <mergeCell ref="V478:V480"/>
    <mergeCell ref="W478:W480"/>
    <mergeCell ref="L709:L712"/>
    <mergeCell ref="M709:M712"/>
    <mergeCell ref="T725:T728"/>
    <mergeCell ref="U725:U728"/>
    <mergeCell ref="V725:V728"/>
    <mergeCell ref="R713:R715"/>
    <mergeCell ref="T742:T743"/>
    <mergeCell ref="V679:V680"/>
    <mergeCell ref="T687:T692"/>
    <mergeCell ref="T836:T841"/>
    <mergeCell ref="U836:U841"/>
    <mergeCell ref="V836:V841"/>
    <mergeCell ref="R777:R779"/>
    <mergeCell ref="U742:U743"/>
    <mergeCell ref="R736:R741"/>
    <mergeCell ref="S736:S741"/>
    <mergeCell ref="T736:T741"/>
    <mergeCell ref="U736:U741"/>
    <mergeCell ref="V736:V741"/>
    <mergeCell ref="T744:T745"/>
    <mergeCell ref="U744:U745"/>
    <mergeCell ref="V744:V745"/>
    <mergeCell ref="N777:N779"/>
    <mergeCell ref="U757:U766"/>
    <mergeCell ref="R481:R485"/>
    <mergeCell ref="S481:S485"/>
    <mergeCell ref="T481:T485"/>
    <mergeCell ref="U481:U485"/>
    <mergeCell ref="N767:N770"/>
    <mergeCell ref="W458:W467"/>
    <mergeCell ref="V458:V467"/>
    <mergeCell ref="U458:U467"/>
    <mergeCell ref="T458:T467"/>
    <mergeCell ref="S458:S467"/>
    <mergeCell ref="AL331:AL351"/>
    <mergeCell ref="AM331:AM351"/>
    <mergeCell ref="AN331:AN351"/>
    <mergeCell ref="AO331:AO351"/>
    <mergeCell ref="O757:O766"/>
    <mergeCell ref="P757:P766"/>
    <mergeCell ref="R733:R735"/>
    <mergeCell ref="S733:S735"/>
    <mergeCell ref="T713:T715"/>
    <mergeCell ref="U713:U715"/>
    <mergeCell ref="T721:T724"/>
    <mergeCell ref="O729:O730"/>
    <mergeCell ref="Q733:Q735"/>
    <mergeCell ref="R490:R497"/>
    <mergeCell ref="AL725:AL728"/>
    <mergeCell ref="R729:R730"/>
    <mergeCell ref="P700:P704"/>
    <mergeCell ref="Q700:Q704"/>
    <mergeCell ref="R700:R704"/>
    <mergeCell ref="R725:R728"/>
    <mergeCell ref="R674:R678"/>
    <mergeCell ref="S679:S680"/>
    <mergeCell ref="O674:O678"/>
    <mergeCell ref="P674:P678"/>
    <mergeCell ref="Q674:Q678"/>
    <mergeCell ref="R687:R692"/>
    <mergeCell ref="S687:S692"/>
    <mergeCell ref="AR757:AR766"/>
    <mergeCell ref="V849:V850"/>
    <mergeCell ref="W849:W850"/>
    <mergeCell ref="AL849:AL850"/>
    <mergeCell ref="AM849:AM850"/>
    <mergeCell ref="AN849:AN850"/>
    <mergeCell ref="AO849:AO850"/>
    <mergeCell ref="AM777:AM779"/>
    <mergeCell ref="W777:W779"/>
    <mergeCell ref="H681:H686"/>
    <mergeCell ref="I681:I686"/>
    <mergeCell ref="J681:J686"/>
    <mergeCell ref="H516:H518"/>
    <mergeCell ref="I516:I518"/>
    <mergeCell ref="J516:J518"/>
    <mergeCell ref="H523:H525"/>
    <mergeCell ref="I523:I525"/>
    <mergeCell ref="J523:J525"/>
    <mergeCell ref="U771:U774"/>
    <mergeCell ref="V771:V774"/>
    <mergeCell ref="Q757:Q766"/>
    <mergeCell ref="P849:P850"/>
    <mergeCell ref="Q849:Q850"/>
    <mergeCell ref="R849:R850"/>
    <mergeCell ref="S849:S850"/>
    <mergeCell ref="V847:V848"/>
    <mergeCell ref="R757:R766"/>
    <mergeCell ref="H849:H850"/>
    <mergeCell ref="Q767:Q770"/>
    <mergeCell ref="P731:P732"/>
    <mergeCell ref="V729:V730"/>
    <mergeCell ref="N674:N678"/>
    <mergeCell ref="P801:P822"/>
    <mergeCell ref="O801:O822"/>
    <mergeCell ref="N801:N822"/>
    <mergeCell ref="M801:M822"/>
    <mergeCell ref="L801:L822"/>
    <mergeCell ref="K801:K822"/>
    <mergeCell ref="J801:J822"/>
    <mergeCell ref="I801:I822"/>
    <mergeCell ref="H801:H822"/>
    <mergeCell ref="G801:G822"/>
    <mergeCell ref="S788:S800"/>
    <mergeCell ref="N775:N776"/>
    <mergeCell ref="T757:T766"/>
    <mergeCell ref="L757:L766"/>
    <mergeCell ref="L767:L770"/>
    <mergeCell ref="S777:S779"/>
    <mergeCell ref="T777:T779"/>
    <mergeCell ref="O788:O800"/>
    <mergeCell ref="N788:N800"/>
    <mergeCell ref="M788:M800"/>
    <mergeCell ref="J775:J776"/>
    <mergeCell ref="G775:G776"/>
    <mergeCell ref="I767:I770"/>
    <mergeCell ref="T780:T781"/>
    <mergeCell ref="M775:M776"/>
    <mergeCell ref="R767:R770"/>
    <mergeCell ref="L777:L779"/>
    <mergeCell ref="M777:M779"/>
    <mergeCell ref="Q775:Q776"/>
    <mergeCell ref="P775:P776"/>
    <mergeCell ref="O771:O774"/>
    <mergeCell ref="P771:P774"/>
    <mergeCell ref="U777:U779"/>
    <mergeCell ref="V777:V779"/>
    <mergeCell ref="M767:M770"/>
    <mergeCell ref="T767:T770"/>
    <mergeCell ref="K777:K779"/>
    <mergeCell ref="AO20:AO24"/>
    <mergeCell ref="AN20:AN24"/>
    <mergeCell ref="AM20:AM24"/>
    <mergeCell ref="AL20:AL24"/>
    <mergeCell ref="W20:W24"/>
    <mergeCell ref="V20:V24"/>
    <mergeCell ref="U20:U24"/>
    <mergeCell ref="T20:T24"/>
    <mergeCell ref="S20:S24"/>
    <mergeCell ref="R20:R24"/>
    <mergeCell ref="Q20:Q24"/>
    <mergeCell ref="P20:P24"/>
    <mergeCell ref="O20:O24"/>
    <mergeCell ref="N20:N24"/>
    <mergeCell ref="M20:M24"/>
    <mergeCell ref="L20:L24"/>
    <mergeCell ref="AN263:AN268"/>
    <mergeCell ref="T478:T480"/>
    <mergeCell ref="U478:U480"/>
    <mergeCell ref="AO458:AO467"/>
    <mergeCell ref="AO308:AO311"/>
    <mergeCell ref="AN308:AN311"/>
    <mergeCell ref="AM308:AM311"/>
    <mergeCell ref="AL308:AL311"/>
    <mergeCell ref="O478:O480"/>
    <mergeCell ref="P478:P480"/>
    <mergeCell ref="Q478:Q480"/>
    <mergeCell ref="AO847:AO848"/>
    <mergeCell ref="M757:M766"/>
    <mergeCell ref="N757:N766"/>
    <mergeCell ref="S729:S730"/>
    <mergeCell ref="U729:U730"/>
    <mergeCell ref="V731:V732"/>
    <mergeCell ref="T733:T735"/>
    <mergeCell ref="U733:U735"/>
    <mergeCell ref="V733:V735"/>
    <mergeCell ref="P780:P781"/>
    <mergeCell ref="Q780:Q781"/>
    <mergeCell ref="O780:O781"/>
    <mergeCell ref="P767:P770"/>
    <mergeCell ref="R836:R841"/>
    <mergeCell ref="S836:S841"/>
    <mergeCell ref="W847:W848"/>
    <mergeCell ref="K20:K24"/>
    <mergeCell ref="K729:K730"/>
    <mergeCell ref="M149:M156"/>
    <mergeCell ref="L149:L156"/>
    <mergeCell ref="K287:K291"/>
    <mergeCell ref="L287:L291"/>
    <mergeCell ref="M287:M291"/>
    <mergeCell ref="N287:N291"/>
    <mergeCell ref="L162:L165"/>
    <mergeCell ref="L157:L161"/>
    <mergeCell ref="R207:R210"/>
    <mergeCell ref="AM215:AM220"/>
    <mergeCell ref="AN215:AN220"/>
    <mergeCell ref="AO207:AO210"/>
    <mergeCell ref="W263:W268"/>
    <mergeCell ref="AM263:AM268"/>
    <mergeCell ref="J20:J24"/>
    <mergeCell ref="I20:I24"/>
    <mergeCell ref="H20:H24"/>
    <mergeCell ref="G20:G24"/>
    <mergeCell ref="F20:F24"/>
    <mergeCell ref="E20:E24"/>
    <mergeCell ref="D20:D24"/>
    <mergeCell ref="C20:C24"/>
    <mergeCell ref="B20:B24"/>
    <mergeCell ref="A847:A848"/>
    <mergeCell ref="B847:B848"/>
    <mergeCell ref="F478:F480"/>
    <mergeCell ref="G478:G480"/>
    <mergeCell ref="H478:H480"/>
    <mergeCell ref="I478:I480"/>
    <mergeCell ref="J478:J480"/>
    <mergeCell ref="K478:K480"/>
    <mergeCell ref="A20:A24"/>
    <mergeCell ref="H202:H206"/>
    <mergeCell ref="I202:I206"/>
    <mergeCell ref="J202:J206"/>
    <mergeCell ref="A227:A231"/>
    <mergeCell ref="K263:K268"/>
    <mergeCell ref="K272:K276"/>
    <mergeCell ref="E404:E414"/>
    <mergeCell ref="C426:C430"/>
    <mergeCell ref="F352:F360"/>
    <mergeCell ref="F415:F417"/>
    <mergeCell ref="I277:I280"/>
    <mergeCell ref="J195:J201"/>
    <mergeCell ref="E287:E291"/>
    <mergeCell ref="F287:F291"/>
    <mergeCell ref="C370:C384"/>
    <mergeCell ref="Q241:Q246"/>
    <mergeCell ref="P241:P246"/>
    <mergeCell ref="O241:O246"/>
    <mergeCell ref="N241:N246"/>
    <mergeCell ref="U149:U156"/>
    <mergeCell ref="V149:V156"/>
    <mergeCell ref="W149:W156"/>
    <mergeCell ref="AL149:AL156"/>
    <mergeCell ref="I175:I180"/>
    <mergeCell ref="J175:J180"/>
    <mergeCell ref="I189:I194"/>
    <mergeCell ref="P202:P206"/>
    <mergeCell ref="Q202:Q206"/>
    <mergeCell ref="R202:R206"/>
    <mergeCell ref="S202:S206"/>
    <mergeCell ref="T202:T206"/>
    <mergeCell ref="U202:U206"/>
    <mergeCell ref="V202:V206"/>
    <mergeCell ref="J189:J194"/>
    <mergeCell ref="M195:M201"/>
    <mergeCell ref="N195:N201"/>
    <mergeCell ref="O195:O201"/>
    <mergeCell ref="P195:P201"/>
    <mergeCell ref="N162:N165"/>
    <mergeCell ref="N166:N170"/>
    <mergeCell ref="P175:P180"/>
    <mergeCell ref="Q175:Q180"/>
    <mergeCell ref="R175:R180"/>
    <mergeCell ref="Q195:Q201"/>
    <mergeCell ref="L171:L174"/>
    <mergeCell ref="P157:P161"/>
    <mergeCell ref="A478:A480"/>
    <mergeCell ref="B478:B480"/>
    <mergeCell ref="C478:C480"/>
    <mergeCell ref="D478:D480"/>
    <mergeCell ref="E478:E480"/>
    <mergeCell ref="R458:R467"/>
    <mergeCell ref="Q458:Q467"/>
    <mergeCell ref="P458:P467"/>
    <mergeCell ref="O458:O467"/>
    <mergeCell ref="N458:N467"/>
    <mergeCell ref="M458:M467"/>
    <mergeCell ref="L458:L467"/>
    <mergeCell ref="K458:K467"/>
    <mergeCell ref="J458:J467"/>
    <mergeCell ref="I458:I467"/>
    <mergeCell ref="H458:H467"/>
    <mergeCell ref="G458:G467"/>
    <mergeCell ref="F458:F467"/>
    <mergeCell ref="E458:E467"/>
    <mergeCell ref="C473:C476"/>
    <mergeCell ref="D473:D476"/>
    <mergeCell ref="BC211:BC214"/>
    <mergeCell ref="BB211:BB214"/>
    <mergeCell ref="BA211:BA214"/>
    <mergeCell ref="AZ211:AZ214"/>
    <mergeCell ref="AY211:AY214"/>
    <mergeCell ref="AX211:AX214"/>
    <mergeCell ref="AW211:AW214"/>
    <mergeCell ref="AV211:AV214"/>
    <mergeCell ref="AO211:AO214"/>
    <mergeCell ref="AM207:AM210"/>
    <mergeCell ref="AL207:AL210"/>
    <mergeCell ref="W207:W210"/>
    <mergeCell ref="V207:V210"/>
    <mergeCell ref="U207:U210"/>
    <mergeCell ref="T207:T210"/>
    <mergeCell ref="S207:S210"/>
    <mergeCell ref="H207:H210"/>
    <mergeCell ref="C207:C210"/>
    <mergeCell ref="B207:B210"/>
    <mergeCell ref="Q207:Q210"/>
    <mergeCell ref="P207:P210"/>
    <mergeCell ref="AN211:AN214"/>
    <mergeCell ref="AM211:AM214"/>
    <mergeCell ref="AL211:AL214"/>
    <mergeCell ref="W211:W214"/>
    <mergeCell ref="V211:V214"/>
    <mergeCell ref="U211:U214"/>
    <mergeCell ref="T211:T214"/>
    <mergeCell ref="S211:S214"/>
    <mergeCell ref="R211:R214"/>
    <mergeCell ref="Q211:Q214"/>
    <mergeCell ref="P211:P214"/>
    <mergeCell ref="O211:O214"/>
    <mergeCell ref="N211:N214"/>
    <mergeCell ref="M211:M214"/>
    <mergeCell ref="L211:L214"/>
    <mergeCell ref="K211:K214"/>
    <mergeCell ref="J211:J214"/>
    <mergeCell ref="C211:C214"/>
    <mergeCell ref="B211:B214"/>
    <mergeCell ref="B227:B231"/>
    <mergeCell ref="C227:C231"/>
    <mergeCell ref="A215:A220"/>
    <mergeCell ref="M221:M226"/>
    <mergeCell ref="K215:K220"/>
    <mergeCell ref="M241:M246"/>
    <mergeCell ref="O221:O226"/>
    <mergeCell ref="P221:P226"/>
    <mergeCell ref="AO241:AO246"/>
    <mergeCell ref="AN241:AN246"/>
    <mergeCell ref="AM241:AM246"/>
    <mergeCell ref="AL241:AL246"/>
    <mergeCell ref="W308:W311"/>
    <mergeCell ref="V308:V311"/>
    <mergeCell ref="L241:L246"/>
    <mergeCell ref="K241:K246"/>
    <mergeCell ref="J241:J246"/>
    <mergeCell ref="I241:I246"/>
    <mergeCell ref="H241:H246"/>
    <mergeCell ref="G241:G246"/>
    <mergeCell ref="F241:F246"/>
    <mergeCell ref="E241:E246"/>
    <mergeCell ref="D241:D246"/>
    <mergeCell ref="C241:C246"/>
    <mergeCell ref="B241:B246"/>
    <mergeCell ref="AL292:AL293"/>
    <mergeCell ref="AM292:AM293"/>
    <mergeCell ref="AN292:AN293"/>
    <mergeCell ref="AO292:AO293"/>
    <mergeCell ref="Q247:Q252"/>
    <mergeCell ref="O308:O311"/>
    <mergeCell ref="N308:N311"/>
    <mergeCell ref="W788:W800"/>
    <mergeCell ref="V788:V800"/>
    <mergeCell ref="U788:U800"/>
    <mergeCell ref="T788:T80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J481:J485"/>
    <mergeCell ref="K481:K485"/>
    <mergeCell ref="L481:L485"/>
    <mergeCell ref="M481:M485"/>
    <mergeCell ref="N481:N485"/>
    <mergeCell ref="O481:O485"/>
    <mergeCell ref="P481:P485"/>
    <mergeCell ref="F725:F728"/>
    <mergeCell ref="G725:G728"/>
    <mergeCell ref="H725:H728"/>
    <mergeCell ref="N713:N715"/>
    <mergeCell ref="O713:O715"/>
    <mergeCell ref="P713:P715"/>
    <mergeCell ref="O733:O735"/>
    <mergeCell ref="P733:P735"/>
    <mergeCell ref="W775:W776"/>
    <mergeCell ref="Q481:Q485"/>
    <mergeCell ref="Q788:Q800"/>
    <mergeCell ref="P788:P800"/>
    <mergeCell ref="BG788:BG800"/>
    <mergeCell ref="BH788:BH800"/>
    <mergeCell ref="BI788:BI800"/>
    <mergeCell ref="BJ788:BJ800"/>
    <mergeCell ref="BM788:BM800"/>
    <mergeCell ref="AL788:AL800"/>
    <mergeCell ref="AM788:AM800"/>
    <mergeCell ref="AN788:AN800"/>
    <mergeCell ref="AV331:AV351"/>
    <mergeCell ref="AW331:AW351"/>
    <mergeCell ref="AX331:AX351"/>
    <mergeCell ref="AY331:AY351"/>
    <mergeCell ref="AZ331:AZ351"/>
    <mergeCell ref="BA331:BA351"/>
    <mergeCell ref="BB331:BB351"/>
    <mergeCell ref="BC331:BC351"/>
    <mergeCell ref="BG331:BG351"/>
    <mergeCell ref="BH331:BH351"/>
    <mergeCell ref="BI331:BI351"/>
    <mergeCell ref="BJ331:BJ351"/>
    <mergeCell ref="BM331:BM351"/>
    <mergeCell ref="AM725:AM728"/>
    <mergeCell ref="AT757:AT766"/>
    <mergeCell ref="AP771:AP773"/>
    <mergeCell ref="AL530:AL532"/>
    <mergeCell ref="AN490:AN497"/>
    <mergeCell ref="AO486:AO487"/>
    <mergeCell ref="AO541:AO543"/>
    <mergeCell ref="AN742:AN743"/>
    <mergeCell ref="AO441:AO447"/>
    <mergeCell ref="AL448:AL453"/>
    <mergeCell ref="AM448:AM453"/>
    <mergeCell ref="H851:H854"/>
    <mergeCell ref="G851:G854"/>
    <mergeCell ref="L788:L800"/>
    <mergeCell ref="K788:K800"/>
    <mergeCell ref="J788:J800"/>
    <mergeCell ref="I788:I800"/>
    <mergeCell ref="H788:H800"/>
    <mergeCell ref="G788:G800"/>
    <mergeCell ref="F788:F800"/>
    <mergeCell ref="E788:E800"/>
    <mergeCell ref="D788:D800"/>
    <mergeCell ref="C788:C800"/>
    <mergeCell ref="B788:B800"/>
    <mergeCell ref="A788:A800"/>
    <mergeCell ref="F801:F822"/>
    <mergeCell ref="E801:E822"/>
    <mergeCell ref="D801:D822"/>
    <mergeCell ref="C801:C822"/>
    <mergeCell ref="B801:B822"/>
    <mergeCell ref="A801:A822"/>
    <mergeCell ref="A849:A850"/>
    <mergeCell ref="B849:B850"/>
    <mergeCell ref="C849:C850"/>
    <mergeCell ref="D849:D850"/>
    <mergeCell ref="I849:I850"/>
    <mergeCell ref="J849:J850"/>
    <mergeCell ref="G847:G848"/>
    <mergeCell ref="H847:H848"/>
    <mergeCell ref="I847:I848"/>
    <mergeCell ref="G849:G850"/>
    <mergeCell ref="D836:D841"/>
    <mergeCell ref="A842:A846"/>
    <mergeCell ref="O851:O854"/>
    <mergeCell ref="AL801:AL822"/>
    <mergeCell ref="AM801:AM822"/>
    <mergeCell ref="AN801:AN822"/>
    <mergeCell ref="W801:W822"/>
    <mergeCell ref="V801:V822"/>
    <mergeCell ref="U801:U822"/>
    <mergeCell ref="T801:T822"/>
    <mergeCell ref="S801:S822"/>
    <mergeCell ref="R801:R822"/>
    <mergeCell ref="F851:F854"/>
    <mergeCell ref="E851:E854"/>
    <mergeCell ref="D851:D854"/>
    <mergeCell ref="C851:C854"/>
    <mergeCell ref="B851:B854"/>
    <mergeCell ref="A851:A854"/>
    <mergeCell ref="AL851:AL854"/>
    <mergeCell ref="AM851:AM854"/>
    <mergeCell ref="AN851:AN854"/>
    <mergeCell ref="N851:N854"/>
    <mergeCell ref="M851:M854"/>
    <mergeCell ref="L851:L854"/>
    <mergeCell ref="K851:K854"/>
    <mergeCell ref="J851:J854"/>
    <mergeCell ref="I851:I854"/>
    <mergeCell ref="E849:E850"/>
    <mergeCell ref="F849:F850"/>
    <mergeCell ref="K849:K850"/>
    <mergeCell ref="L849:L850"/>
    <mergeCell ref="M849:M850"/>
    <mergeCell ref="N849:N850"/>
    <mergeCell ref="O849:O850"/>
    <mergeCell ref="BI851:BI854"/>
    <mergeCell ref="BJ851:BJ854"/>
    <mergeCell ref="BM851:BM854"/>
    <mergeCell ref="W370:W384"/>
    <mergeCell ref="V370:V384"/>
    <mergeCell ref="U370:U384"/>
    <mergeCell ref="T370:T384"/>
    <mergeCell ref="S370:S384"/>
    <mergeCell ref="R370:R384"/>
    <mergeCell ref="Q370:Q384"/>
    <mergeCell ref="P370:P384"/>
    <mergeCell ref="O370:O384"/>
    <mergeCell ref="N370:N384"/>
    <mergeCell ref="M370:M384"/>
    <mergeCell ref="L370:L384"/>
    <mergeCell ref="BI370:BI384"/>
    <mergeCell ref="BJ370:BJ384"/>
    <mergeCell ref="BM370:BM384"/>
    <mergeCell ref="BC851:BC854"/>
    <mergeCell ref="AO788:AO800"/>
    <mergeCell ref="AV788:AV800"/>
    <mergeCell ref="AO801:AO822"/>
    <mergeCell ref="AV801:AV822"/>
    <mergeCell ref="AW801:AW822"/>
    <mergeCell ref="AX801:AX822"/>
    <mergeCell ref="AY801:AY822"/>
    <mergeCell ref="AZ801:AZ822"/>
    <mergeCell ref="BA801:BA822"/>
    <mergeCell ref="BB801:BB822"/>
    <mergeCell ref="Q801:Q822"/>
    <mergeCell ref="AO851:AO854"/>
    <mergeCell ref="AV851:AV854"/>
    <mergeCell ref="B370:B384"/>
    <mergeCell ref="A370:A384"/>
    <mergeCell ref="AL370:AL384"/>
    <mergeCell ref="AM370:AM384"/>
    <mergeCell ref="AN370:AN384"/>
    <mergeCell ref="AO370:AO384"/>
    <mergeCell ref="AV370:AV384"/>
    <mergeCell ref="AW370:AW384"/>
    <mergeCell ref="AX370:AX384"/>
    <mergeCell ref="AY370:AY384"/>
    <mergeCell ref="AZ370:AZ384"/>
    <mergeCell ref="BA370:BA384"/>
    <mergeCell ref="BB370:BB384"/>
    <mergeCell ref="BC370:BC384"/>
    <mergeCell ref="BG370:BG384"/>
    <mergeCell ref="BH370:BH384"/>
    <mergeCell ref="BG851:BG854"/>
    <mergeCell ref="BH851:BH854"/>
    <mergeCell ref="AW851:AW854"/>
    <mergeCell ref="AX851:AX854"/>
    <mergeCell ref="AY851:AY854"/>
    <mergeCell ref="AZ851:AZ854"/>
    <mergeCell ref="BA851:BA854"/>
    <mergeCell ref="BB851:BB854"/>
    <mergeCell ref="W851:W854"/>
    <mergeCell ref="V851:V854"/>
    <mergeCell ref="U851:U854"/>
    <mergeCell ref="T851:T854"/>
    <mergeCell ref="S851:S854"/>
    <mergeCell ref="R851:R854"/>
    <mergeCell ref="Q851:Q854"/>
    <mergeCell ref="P851:P854"/>
  </mergeCells>
  <pageMargins left="0.59055118110236227" right="0.51181102362204722" top="0.98425196850393704" bottom="0.19685039370078741" header="0.70866141732283472" footer="0.31496062992125984"/>
  <pageSetup paperSize="9" scale="25" orientation="portrait" horizontalDpi="4294967293" verticalDpi="4294967293" r:id="rId1"/>
  <headerFooter>
    <oddHeader>&amp;L&amp;G</oddHeader>
  </headerFooter>
  <rowBreaks count="4" manualBreakCount="4">
    <brk id="71" max="16383" man="1"/>
    <brk id="586" max="16383" man="1"/>
    <brk id="732" max="16383" man="1"/>
    <brk id="848" max="1217" man="1"/>
  </rowBreaks>
  <colBreaks count="2" manualBreakCount="2">
    <brk id="67" min="3" max="858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SEOP LICITAÇÕES JUL 2018</vt:lpstr>
      <vt:lpstr>'SEOP LICITAÇÕES JUL 2018'!Area_de_impressao</vt:lpstr>
      <vt:lpstr>'SEOP LICITAÇÕES JUL 2018'!Titulos_de_impressao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2018-08-08T15:34:55Z</cp:lastPrinted>
  <dcterms:created xsi:type="dcterms:W3CDTF">2013-01-24T12:08:50Z</dcterms:created>
  <dcterms:modified xsi:type="dcterms:W3CDTF">2018-08-13T17:43:28Z</dcterms:modified>
</cp:coreProperties>
</file>